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4\!ЛСР по ВОР\"/>
    </mc:Choice>
  </mc:AlternateContent>
  <xr:revisionPtr revIDLastSave="0" documentId="13_ncr:1_{FDD815B7-45B7-405E-9223-C05D44E42277}" xr6:coauthVersionLast="47" xr6:coauthVersionMax="47" xr10:uidLastSave="{00000000-0000-0000-0000-000000000000}"/>
  <bookViews>
    <workbookView xWindow="28680" yWindow="1290" windowWidth="29040" windowHeight="15720" activeTab="2" xr2:uid="{00000000-000D-0000-FFFF-FFFF00000000}"/>
  </bookViews>
  <sheets>
    <sheet name="Лист1" sheetId="1" r:id="rId1"/>
    <sheet name="рабочая финал" sheetId="3" r:id="rId2"/>
    <sheet name="форма финал" sheetId="4" r:id="rId3"/>
  </sheets>
  <definedNames>
    <definedName name="_xlnm._FilterDatabase" localSheetId="0" hidden="1">Лист1!$A$2:$Z$1258</definedName>
    <definedName name="_xlnm._FilterDatabase" localSheetId="1" hidden="1">'рабочая финал'!$A$2:$Z$1258</definedName>
    <definedName name="_xlnm._FilterDatabase" localSheetId="2" hidden="1">'форма финал'!$A$4:$AK$1258</definedName>
    <definedName name="_xlnm.Print_Titles" localSheetId="2">'форма финал'!$4:$5</definedName>
    <definedName name="_xlnm.Print_Area" localSheetId="2">'форма финал'!$A$1:$V$1266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258" i="4" l="1"/>
  <c r="U1257" i="4"/>
  <c r="U1256" i="4"/>
  <c r="U1255" i="4"/>
  <c r="I1254" i="4"/>
  <c r="O1254" i="4" s="1"/>
  <c r="G1254" i="4"/>
  <c r="I1253" i="4"/>
  <c r="O1253" i="4" s="1"/>
  <c r="G1253" i="4"/>
  <c r="F1253" i="4"/>
  <c r="H1253" i="4" s="1"/>
  <c r="I1252" i="4"/>
  <c r="F1252" i="4" s="1"/>
  <c r="H1252" i="4" s="1"/>
  <c r="G1252" i="4"/>
  <c r="I1251" i="4"/>
  <c r="O1251" i="4" s="1"/>
  <c r="G1251" i="4"/>
  <c r="I1250" i="4"/>
  <c r="O1250" i="4" s="1"/>
  <c r="G1250" i="4"/>
  <c r="I1249" i="4"/>
  <c r="O1249" i="4" s="1"/>
  <c r="G1249" i="4"/>
  <c r="I1248" i="4"/>
  <c r="O1248" i="4" s="1"/>
  <c r="G1248" i="4"/>
  <c r="F1248" i="4"/>
  <c r="H1248" i="4" s="1"/>
  <c r="G1247" i="4"/>
  <c r="F1247" i="4"/>
  <c r="O1246" i="4"/>
  <c r="G1246" i="4"/>
  <c r="F1246" i="4"/>
  <c r="O1244" i="4"/>
  <c r="G1244" i="4"/>
  <c r="F1244" i="4"/>
  <c r="O1243" i="4"/>
  <c r="G1243" i="4"/>
  <c r="F1243" i="4"/>
  <c r="H1243" i="4" s="1"/>
  <c r="O1242" i="4"/>
  <c r="G1242" i="4"/>
  <c r="F1242" i="4"/>
  <c r="G1241" i="4"/>
  <c r="F1241" i="4"/>
  <c r="G1240" i="4"/>
  <c r="F1240" i="4"/>
  <c r="O1239" i="4"/>
  <c r="G1239" i="4"/>
  <c r="F1239" i="4"/>
  <c r="O1238" i="4"/>
  <c r="G1238" i="4"/>
  <c r="F1238" i="4"/>
  <c r="H1238" i="4" s="1"/>
  <c r="O1237" i="4"/>
  <c r="G1237" i="4"/>
  <c r="F1237" i="4"/>
  <c r="H1237" i="4" s="1"/>
  <c r="O1236" i="4"/>
  <c r="G1236" i="4"/>
  <c r="F1236" i="4"/>
  <c r="G1235" i="4"/>
  <c r="F1235" i="4"/>
  <c r="O1233" i="4"/>
  <c r="G1233" i="4"/>
  <c r="F1233" i="4"/>
  <c r="H1233" i="4" s="1"/>
  <c r="O1232" i="4"/>
  <c r="G1232" i="4"/>
  <c r="F1232" i="4"/>
  <c r="H1232" i="4" s="1"/>
  <c r="O1231" i="4"/>
  <c r="G1231" i="4"/>
  <c r="F1231" i="4"/>
  <c r="G1230" i="4"/>
  <c r="F1230" i="4"/>
  <c r="O1229" i="4"/>
  <c r="G1229" i="4"/>
  <c r="F1229" i="4"/>
  <c r="G1228" i="4"/>
  <c r="F1228" i="4"/>
  <c r="O1226" i="4"/>
  <c r="G1226" i="4"/>
  <c r="F1226" i="4"/>
  <c r="O1225" i="4"/>
  <c r="G1225" i="4"/>
  <c r="F1225" i="4"/>
  <c r="O1224" i="4"/>
  <c r="G1224" i="4"/>
  <c r="F1224" i="4"/>
  <c r="O1223" i="4"/>
  <c r="G1223" i="4"/>
  <c r="F1223" i="4"/>
  <c r="O1222" i="4"/>
  <c r="G1222" i="4"/>
  <c r="F1222" i="4"/>
  <c r="O1221" i="4"/>
  <c r="G1221" i="4"/>
  <c r="F1221" i="4"/>
  <c r="O1220" i="4"/>
  <c r="G1220" i="4"/>
  <c r="F1220" i="4"/>
  <c r="H1220" i="4" s="1"/>
  <c r="O1219" i="4"/>
  <c r="G1219" i="4"/>
  <c r="F1219" i="4"/>
  <c r="H1219" i="4" s="1"/>
  <c r="O1218" i="4"/>
  <c r="G1218" i="4"/>
  <c r="F1218" i="4"/>
  <c r="O1217" i="4"/>
  <c r="G1217" i="4"/>
  <c r="F1217" i="4"/>
  <c r="H1217" i="4" s="1"/>
  <c r="O1216" i="4"/>
  <c r="G1216" i="4"/>
  <c r="F1216" i="4"/>
  <c r="H1216" i="4" s="1"/>
  <c r="O1215" i="4"/>
  <c r="G1215" i="4"/>
  <c r="F1215" i="4"/>
  <c r="H1215" i="4" s="1"/>
  <c r="O1214" i="4"/>
  <c r="G1214" i="4"/>
  <c r="F1214" i="4"/>
  <c r="G1213" i="4"/>
  <c r="F1213" i="4"/>
  <c r="O1212" i="4"/>
  <c r="G1212" i="4"/>
  <c r="F1212" i="4"/>
  <c r="O1211" i="4"/>
  <c r="G1211" i="4"/>
  <c r="F1211" i="4"/>
  <c r="H1211" i="4" s="1"/>
  <c r="O1210" i="4"/>
  <c r="G1210" i="4"/>
  <c r="F1210" i="4"/>
  <c r="H1210" i="4" s="1"/>
  <c r="O1209" i="4"/>
  <c r="G1209" i="4"/>
  <c r="F1209" i="4"/>
  <c r="O1208" i="4"/>
  <c r="G1208" i="4"/>
  <c r="F1208" i="4"/>
  <c r="O1207" i="4"/>
  <c r="G1207" i="4"/>
  <c r="F1207" i="4"/>
  <c r="H1207" i="4" s="1"/>
  <c r="G1206" i="4"/>
  <c r="F1206" i="4"/>
  <c r="O1205" i="4"/>
  <c r="G1205" i="4"/>
  <c r="F1205" i="4"/>
  <c r="O1204" i="4"/>
  <c r="G1204" i="4"/>
  <c r="F1204" i="4"/>
  <c r="H1204" i="4" s="1"/>
  <c r="O1203" i="4"/>
  <c r="G1203" i="4"/>
  <c r="F1203" i="4"/>
  <c r="H1203" i="4" s="1"/>
  <c r="O1202" i="4"/>
  <c r="G1202" i="4"/>
  <c r="F1202" i="4"/>
  <c r="O1201" i="4"/>
  <c r="G1201" i="4"/>
  <c r="F1201" i="4"/>
  <c r="O1200" i="4"/>
  <c r="G1200" i="4"/>
  <c r="F1200" i="4"/>
  <c r="H1200" i="4" s="1"/>
  <c r="O1199" i="4"/>
  <c r="G1199" i="4"/>
  <c r="F1199" i="4"/>
  <c r="O1198" i="4"/>
  <c r="G1198" i="4"/>
  <c r="F1198" i="4"/>
  <c r="O1197" i="4"/>
  <c r="G1197" i="4"/>
  <c r="F1197" i="4"/>
  <c r="O1196" i="4"/>
  <c r="G1196" i="4"/>
  <c r="F1196" i="4"/>
  <c r="H1196" i="4" s="1"/>
  <c r="O1195" i="4"/>
  <c r="G1195" i="4"/>
  <c r="F1195" i="4"/>
  <c r="O1194" i="4"/>
  <c r="G1194" i="4"/>
  <c r="F1194" i="4"/>
  <c r="G1193" i="4"/>
  <c r="F1193" i="4"/>
  <c r="O1191" i="4"/>
  <c r="G1191" i="4"/>
  <c r="F1191" i="4"/>
  <c r="G1190" i="4"/>
  <c r="F1190" i="4"/>
  <c r="H1190" i="4" s="1"/>
  <c r="O1189" i="4"/>
  <c r="G1189" i="4"/>
  <c r="F1189" i="4"/>
  <c r="O1188" i="4"/>
  <c r="G1188" i="4"/>
  <c r="F1188" i="4"/>
  <c r="O1187" i="4"/>
  <c r="G1187" i="4"/>
  <c r="F1187" i="4"/>
  <c r="O1186" i="4"/>
  <c r="G1186" i="4"/>
  <c r="F1186" i="4"/>
  <c r="G1185" i="4"/>
  <c r="F1185" i="4"/>
  <c r="H1185" i="4" s="1"/>
  <c r="G1184" i="4"/>
  <c r="F1184" i="4"/>
  <c r="H1184" i="4" s="1"/>
  <c r="O1183" i="4"/>
  <c r="G1183" i="4"/>
  <c r="F1183" i="4"/>
  <c r="H1183" i="4" s="1"/>
  <c r="O1182" i="4"/>
  <c r="G1182" i="4"/>
  <c r="F1182" i="4"/>
  <c r="O1181" i="4"/>
  <c r="G1181" i="4"/>
  <c r="F1181" i="4"/>
  <c r="H1181" i="4" s="1"/>
  <c r="O1180" i="4"/>
  <c r="G1180" i="4"/>
  <c r="F1180" i="4"/>
  <c r="O1179" i="4"/>
  <c r="G1179" i="4"/>
  <c r="F1179" i="4"/>
  <c r="O1178" i="4"/>
  <c r="G1178" i="4"/>
  <c r="F1178" i="4"/>
  <c r="O1177" i="4"/>
  <c r="G1177" i="4"/>
  <c r="F1177" i="4"/>
  <c r="H1177" i="4" s="1"/>
  <c r="O1176" i="4"/>
  <c r="G1176" i="4"/>
  <c r="F1176" i="4"/>
  <c r="O1175" i="4"/>
  <c r="G1175" i="4"/>
  <c r="F1175" i="4"/>
  <c r="H1175" i="4" s="1"/>
  <c r="O1174" i="4"/>
  <c r="G1174" i="4"/>
  <c r="F1174" i="4"/>
  <c r="G1173" i="4"/>
  <c r="F1173" i="4"/>
  <c r="O1172" i="4"/>
  <c r="G1172" i="4"/>
  <c r="F1172" i="4"/>
  <c r="O1171" i="4"/>
  <c r="G1171" i="4"/>
  <c r="F1171" i="4"/>
  <c r="G1169" i="4"/>
  <c r="F1169" i="4"/>
  <c r="O1168" i="4"/>
  <c r="G1168" i="4"/>
  <c r="F1168" i="4"/>
  <c r="O1167" i="4"/>
  <c r="G1167" i="4"/>
  <c r="F1167" i="4"/>
  <c r="O1163" i="4"/>
  <c r="G1163" i="4"/>
  <c r="F1163" i="4"/>
  <c r="G1162" i="4"/>
  <c r="F1162" i="4"/>
  <c r="O1161" i="4"/>
  <c r="G1161" i="4"/>
  <c r="F1161" i="4"/>
  <c r="O1160" i="4"/>
  <c r="G1160" i="4"/>
  <c r="F1160" i="4"/>
  <c r="H1160" i="4" s="1"/>
  <c r="O1159" i="4"/>
  <c r="G1159" i="4"/>
  <c r="F1159" i="4"/>
  <c r="H1159" i="4" s="1"/>
  <c r="O1158" i="4"/>
  <c r="G1158" i="4"/>
  <c r="F1158" i="4"/>
  <c r="H1158" i="4" s="1"/>
  <c r="O1157" i="4"/>
  <c r="G1157" i="4"/>
  <c r="F1157" i="4"/>
  <c r="O1156" i="4"/>
  <c r="G1156" i="4"/>
  <c r="F1156" i="4"/>
  <c r="G1155" i="4"/>
  <c r="F1155" i="4"/>
  <c r="O1154" i="4"/>
  <c r="G1154" i="4"/>
  <c r="F1154" i="4"/>
  <c r="G1153" i="4"/>
  <c r="F1153" i="4"/>
  <c r="G1152" i="4"/>
  <c r="F1152" i="4"/>
  <c r="G1151" i="4"/>
  <c r="F1151" i="4"/>
  <c r="O1150" i="4"/>
  <c r="G1150" i="4"/>
  <c r="F1150" i="4"/>
  <c r="H1150" i="4" s="1"/>
  <c r="G1149" i="4"/>
  <c r="F1149" i="4"/>
  <c r="I1147" i="4"/>
  <c r="O1147" i="4" s="1"/>
  <c r="G1147" i="4"/>
  <c r="F1147" i="4"/>
  <c r="G1146" i="4"/>
  <c r="F1146" i="4"/>
  <c r="O1145" i="4"/>
  <c r="G1145" i="4"/>
  <c r="F1145" i="4"/>
  <c r="H1145" i="4" s="1"/>
  <c r="O1144" i="4"/>
  <c r="G1144" i="4"/>
  <c r="F1144" i="4"/>
  <c r="G1143" i="4"/>
  <c r="F1143" i="4"/>
  <c r="O1142" i="4"/>
  <c r="G1142" i="4"/>
  <c r="H1142" i="4" s="1"/>
  <c r="F1142" i="4"/>
  <c r="O1141" i="4"/>
  <c r="G1141" i="4"/>
  <c r="F1141" i="4"/>
  <c r="O1140" i="4"/>
  <c r="G1140" i="4"/>
  <c r="F1140" i="4"/>
  <c r="H1140" i="4" s="1"/>
  <c r="O1139" i="4"/>
  <c r="G1139" i="4"/>
  <c r="F1139" i="4"/>
  <c r="G1138" i="4"/>
  <c r="F1138" i="4"/>
  <c r="O1137" i="4"/>
  <c r="G1137" i="4"/>
  <c r="F1137" i="4"/>
  <c r="O1136" i="4"/>
  <c r="G1136" i="4"/>
  <c r="F1136" i="4"/>
  <c r="O1135" i="4"/>
  <c r="G1135" i="4"/>
  <c r="F1135" i="4"/>
  <c r="G1134" i="4"/>
  <c r="F1134" i="4"/>
  <c r="O1133" i="4"/>
  <c r="G1133" i="4"/>
  <c r="F1133" i="4"/>
  <c r="G1132" i="4"/>
  <c r="F1132" i="4"/>
  <c r="I1128" i="4"/>
  <c r="G1128" i="4"/>
  <c r="I1127" i="4"/>
  <c r="O1127" i="4" s="1"/>
  <c r="G1127" i="4"/>
  <c r="G1126" i="4" s="1"/>
  <c r="F1127" i="4"/>
  <c r="H1127" i="4" s="1"/>
  <c r="O1125" i="4"/>
  <c r="H1125" i="4"/>
  <c r="G1125" i="4"/>
  <c r="F1125" i="4"/>
  <c r="O1124" i="4"/>
  <c r="H1124" i="4"/>
  <c r="G1124" i="4"/>
  <c r="F1124" i="4"/>
  <c r="O1122" i="4"/>
  <c r="G1122" i="4"/>
  <c r="F1122" i="4"/>
  <c r="H1122" i="4" s="1"/>
  <c r="O1121" i="4"/>
  <c r="G1121" i="4"/>
  <c r="F1121" i="4"/>
  <c r="O1120" i="4"/>
  <c r="G1120" i="4"/>
  <c r="F1120" i="4"/>
  <c r="H1120" i="4" s="1"/>
  <c r="O1119" i="4"/>
  <c r="G1119" i="4"/>
  <c r="F1119" i="4"/>
  <c r="O1116" i="4"/>
  <c r="G1116" i="4"/>
  <c r="F1116" i="4"/>
  <c r="O1115" i="4"/>
  <c r="G1115" i="4"/>
  <c r="F1115" i="4"/>
  <c r="H1115" i="4" s="1"/>
  <c r="O1114" i="4"/>
  <c r="G1114" i="4"/>
  <c r="F1114" i="4"/>
  <c r="O1113" i="4"/>
  <c r="I1113" i="4"/>
  <c r="F1113" i="4" s="1"/>
  <c r="G1113" i="4"/>
  <c r="O1112" i="4"/>
  <c r="G1112" i="4"/>
  <c r="F1112" i="4"/>
  <c r="H1112" i="4" s="1"/>
  <c r="G1111" i="4"/>
  <c r="F1111" i="4"/>
  <c r="H1111" i="4" s="1"/>
  <c r="O1110" i="4"/>
  <c r="G1110" i="4"/>
  <c r="F1110" i="4"/>
  <c r="O1109" i="4"/>
  <c r="G1109" i="4"/>
  <c r="F1109" i="4"/>
  <c r="O1108" i="4"/>
  <c r="G1108" i="4"/>
  <c r="F1108" i="4"/>
  <c r="I1107" i="4"/>
  <c r="O1107" i="4" s="1"/>
  <c r="G1107" i="4"/>
  <c r="F1107" i="4"/>
  <c r="H1107" i="4" s="1"/>
  <c r="O1106" i="4"/>
  <c r="G1106" i="4"/>
  <c r="F1106" i="4"/>
  <c r="G1105" i="4"/>
  <c r="F1105" i="4"/>
  <c r="O1103" i="4"/>
  <c r="G1103" i="4"/>
  <c r="F1103" i="4"/>
  <c r="G1102" i="4"/>
  <c r="F1102" i="4"/>
  <c r="O1101" i="4"/>
  <c r="G1101" i="4"/>
  <c r="F1101" i="4"/>
  <c r="G1100" i="4"/>
  <c r="F1100" i="4"/>
  <c r="O1099" i="4"/>
  <c r="G1099" i="4"/>
  <c r="F1099" i="4"/>
  <c r="G1098" i="4"/>
  <c r="F1098" i="4"/>
  <c r="O1096" i="4"/>
  <c r="G1096" i="4"/>
  <c r="F1096" i="4"/>
  <c r="F1095" i="4" s="1"/>
  <c r="O1093" i="4"/>
  <c r="G1093" i="4"/>
  <c r="F1093" i="4"/>
  <c r="O1092" i="4"/>
  <c r="G1092" i="4"/>
  <c r="F1092" i="4"/>
  <c r="O1091" i="4"/>
  <c r="G1091" i="4"/>
  <c r="F1091" i="4"/>
  <c r="O1090" i="4"/>
  <c r="G1090" i="4"/>
  <c r="F1090" i="4"/>
  <c r="O1089" i="4"/>
  <c r="G1089" i="4"/>
  <c r="F1089" i="4"/>
  <c r="O1088" i="4"/>
  <c r="G1088" i="4"/>
  <c r="F1088" i="4"/>
  <c r="H1088" i="4" s="1"/>
  <c r="O1087" i="4"/>
  <c r="G1087" i="4"/>
  <c r="O1086" i="4"/>
  <c r="G1086" i="4"/>
  <c r="F1086" i="4"/>
  <c r="O1085" i="4"/>
  <c r="J1085" i="4"/>
  <c r="F1085" i="4"/>
  <c r="O1084" i="4"/>
  <c r="J1084" i="4"/>
  <c r="F1084" i="4"/>
  <c r="O1082" i="4"/>
  <c r="G1082" i="4"/>
  <c r="F1082" i="4"/>
  <c r="O1081" i="4"/>
  <c r="G1081" i="4"/>
  <c r="F1081" i="4"/>
  <c r="H1081" i="4" s="1"/>
  <c r="O1080" i="4"/>
  <c r="G1080" i="4"/>
  <c r="F1080" i="4"/>
  <c r="O1078" i="4"/>
  <c r="G1078" i="4"/>
  <c r="F1078" i="4"/>
  <c r="H1078" i="4" s="1"/>
  <c r="O1077" i="4"/>
  <c r="G1077" i="4"/>
  <c r="F1077" i="4"/>
  <c r="O1076" i="4"/>
  <c r="G1076" i="4"/>
  <c r="F1076" i="4"/>
  <c r="O1074" i="4"/>
  <c r="G1074" i="4"/>
  <c r="F1074" i="4"/>
  <c r="H1074" i="4" s="1"/>
  <c r="O1073" i="4"/>
  <c r="G1073" i="4"/>
  <c r="F1073" i="4"/>
  <c r="H1073" i="4" s="1"/>
  <c r="O1072" i="4"/>
  <c r="G1072" i="4"/>
  <c r="F1072" i="4"/>
  <c r="O1070" i="4"/>
  <c r="G1070" i="4"/>
  <c r="F1070" i="4"/>
  <c r="H1070" i="4" s="1"/>
  <c r="O1069" i="4"/>
  <c r="G1069" i="4"/>
  <c r="G1068" i="4" s="1"/>
  <c r="F1069" i="4"/>
  <c r="F1068" i="4" s="1"/>
  <c r="O1067" i="4"/>
  <c r="G1067" i="4"/>
  <c r="F1067" i="4"/>
  <c r="H1067" i="4" s="1"/>
  <c r="H1066" i="4" s="1"/>
  <c r="G1066" i="4"/>
  <c r="O1065" i="4"/>
  <c r="G1065" i="4"/>
  <c r="F1065" i="4"/>
  <c r="F1064" i="4" s="1"/>
  <c r="O1063" i="4"/>
  <c r="G1063" i="4"/>
  <c r="G1062" i="4" s="1"/>
  <c r="F1063" i="4"/>
  <c r="F1062" i="4" s="1"/>
  <c r="O1061" i="4"/>
  <c r="G1061" i="4"/>
  <c r="F1061" i="4"/>
  <c r="O1060" i="4"/>
  <c r="G1060" i="4"/>
  <c r="F1060" i="4"/>
  <c r="H1060" i="4" s="1"/>
  <c r="O1059" i="4"/>
  <c r="G1059" i="4"/>
  <c r="F1059" i="4"/>
  <c r="G1058" i="4"/>
  <c r="F1058" i="4"/>
  <c r="O1057" i="4"/>
  <c r="G1057" i="4"/>
  <c r="F1057" i="4"/>
  <c r="O1056" i="4"/>
  <c r="G1056" i="4"/>
  <c r="F1056" i="4"/>
  <c r="H1056" i="4" s="1"/>
  <c r="O1055" i="4"/>
  <c r="G1055" i="4"/>
  <c r="F1055" i="4"/>
  <c r="H1055" i="4" s="1"/>
  <c r="O1054" i="4"/>
  <c r="G1054" i="4"/>
  <c r="F1054" i="4"/>
  <c r="O1053" i="4"/>
  <c r="G1053" i="4"/>
  <c r="F1053" i="4"/>
  <c r="H1053" i="4" s="1"/>
  <c r="O1052" i="4"/>
  <c r="G1052" i="4"/>
  <c r="F1052" i="4"/>
  <c r="H1052" i="4" s="1"/>
  <c r="O1051" i="4"/>
  <c r="G1051" i="4"/>
  <c r="F1051" i="4"/>
  <c r="O1050" i="4"/>
  <c r="G1050" i="4"/>
  <c r="F1050" i="4"/>
  <c r="H1050" i="4" s="1"/>
  <c r="O1049" i="4"/>
  <c r="G1049" i="4"/>
  <c r="F1049" i="4"/>
  <c r="G1048" i="4"/>
  <c r="F1048" i="4"/>
  <c r="O1046" i="4"/>
  <c r="G1046" i="4"/>
  <c r="F1046" i="4"/>
  <c r="O1045" i="4"/>
  <c r="G1045" i="4"/>
  <c r="F1045" i="4"/>
  <c r="O1043" i="4"/>
  <c r="G1043" i="4"/>
  <c r="G1042" i="4" s="1"/>
  <c r="F1043" i="4"/>
  <c r="O1041" i="4"/>
  <c r="G1041" i="4"/>
  <c r="F1041" i="4"/>
  <c r="O1040" i="4"/>
  <c r="G1040" i="4"/>
  <c r="F1040" i="4"/>
  <c r="H1040" i="4" s="1"/>
  <c r="O1039" i="4"/>
  <c r="G1039" i="4"/>
  <c r="F1039" i="4"/>
  <c r="I1038" i="4"/>
  <c r="F1038" i="4" s="1"/>
  <c r="G1038" i="4"/>
  <c r="O1037" i="4"/>
  <c r="G1037" i="4"/>
  <c r="F1037" i="4"/>
  <c r="O1036" i="4"/>
  <c r="G1036" i="4"/>
  <c r="F1036" i="4"/>
  <c r="H1036" i="4" s="1"/>
  <c r="O1035" i="4"/>
  <c r="G1035" i="4"/>
  <c r="F1035" i="4"/>
  <c r="O1034" i="4"/>
  <c r="G1034" i="4"/>
  <c r="F1034" i="4"/>
  <c r="O1033" i="4"/>
  <c r="G1033" i="4"/>
  <c r="F1033" i="4"/>
  <c r="O1032" i="4"/>
  <c r="G1032" i="4"/>
  <c r="F1032" i="4"/>
  <c r="H1032" i="4" s="1"/>
  <c r="O1031" i="4"/>
  <c r="G1031" i="4"/>
  <c r="F1031" i="4"/>
  <c r="O1029" i="4"/>
  <c r="G1029" i="4"/>
  <c r="F1029" i="4"/>
  <c r="O1028" i="4"/>
  <c r="G1028" i="4"/>
  <c r="F1028" i="4"/>
  <c r="O1027" i="4"/>
  <c r="G1027" i="4"/>
  <c r="F1027" i="4"/>
  <c r="O1026" i="4"/>
  <c r="G1026" i="4"/>
  <c r="F1026" i="4"/>
  <c r="O1025" i="4"/>
  <c r="G1025" i="4"/>
  <c r="F1025" i="4"/>
  <c r="O1024" i="4"/>
  <c r="G1024" i="4"/>
  <c r="F1024" i="4"/>
  <c r="O1021" i="4"/>
  <c r="G1021" i="4"/>
  <c r="F1021" i="4"/>
  <c r="H1021" i="4" s="1"/>
  <c r="G1020" i="4"/>
  <c r="F1020" i="4"/>
  <c r="H1020" i="4" s="1"/>
  <c r="O1019" i="4"/>
  <c r="G1019" i="4"/>
  <c r="F1019" i="4"/>
  <c r="G1018" i="4"/>
  <c r="F1018" i="4"/>
  <c r="H1018" i="4" s="1"/>
  <c r="O1017" i="4"/>
  <c r="G1017" i="4"/>
  <c r="F1017" i="4"/>
  <c r="O1016" i="4"/>
  <c r="G1016" i="4"/>
  <c r="F1016" i="4"/>
  <c r="G1015" i="4"/>
  <c r="F1015" i="4"/>
  <c r="O1014" i="4"/>
  <c r="G1014" i="4"/>
  <c r="F1014" i="4"/>
  <c r="O1013" i="4"/>
  <c r="G1013" i="4"/>
  <c r="F1013" i="4"/>
  <c r="G1012" i="4"/>
  <c r="F1012" i="4"/>
  <c r="H1012" i="4" s="1"/>
  <c r="O1010" i="4"/>
  <c r="G1010" i="4"/>
  <c r="F1010" i="4"/>
  <c r="O1009" i="4"/>
  <c r="G1009" i="4"/>
  <c r="F1009" i="4"/>
  <c r="O1008" i="4"/>
  <c r="G1008" i="4"/>
  <c r="F1008" i="4"/>
  <c r="H1008" i="4" s="1"/>
  <c r="G1007" i="4"/>
  <c r="O1006" i="4"/>
  <c r="G1006" i="4"/>
  <c r="F1006" i="4"/>
  <c r="H1006" i="4" s="1"/>
  <c r="O1005" i="4"/>
  <c r="G1005" i="4"/>
  <c r="F1005" i="4"/>
  <c r="H1005" i="4" s="1"/>
  <c r="O1004" i="4"/>
  <c r="G1004" i="4"/>
  <c r="F1004" i="4"/>
  <c r="H1004" i="4" s="1"/>
  <c r="O1003" i="4"/>
  <c r="G1003" i="4"/>
  <c r="F1003" i="4"/>
  <c r="G1002" i="4"/>
  <c r="O1001" i="4"/>
  <c r="G1001" i="4"/>
  <c r="F1001" i="4"/>
  <c r="H1001" i="4" s="1"/>
  <c r="O1000" i="4"/>
  <c r="G1000" i="4"/>
  <c r="F1000" i="4"/>
  <c r="O999" i="4"/>
  <c r="G999" i="4"/>
  <c r="F999" i="4"/>
  <c r="O998" i="4"/>
  <c r="G998" i="4"/>
  <c r="F998" i="4"/>
  <c r="H998" i="4" s="1"/>
  <c r="G997" i="4"/>
  <c r="O993" i="4"/>
  <c r="G993" i="4"/>
  <c r="F993" i="4"/>
  <c r="O992" i="4"/>
  <c r="G992" i="4"/>
  <c r="F992" i="4"/>
  <c r="O991" i="4"/>
  <c r="G991" i="4"/>
  <c r="F991" i="4"/>
  <c r="G990" i="4"/>
  <c r="F990" i="4"/>
  <c r="O989" i="4"/>
  <c r="G989" i="4"/>
  <c r="F989" i="4"/>
  <c r="H989" i="4" s="1"/>
  <c r="O988" i="4"/>
  <c r="G988" i="4"/>
  <c r="F988" i="4"/>
  <c r="O987" i="4"/>
  <c r="G987" i="4"/>
  <c r="F987" i="4"/>
  <c r="O986" i="4"/>
  <c r="G986" i="4"/>
  <c r="F986" i="4"/>
  <c r="O985" i="4"/>
  <c r="G985" i="4"/>
  <c r="F985" i="4"/>
  <c r="O984" i="4"/>
  <c r="G984" i="4"/>
  <c r="F984" i="4"/>
  <c r="O983" i="4"/>
  <c r="G983" i="4"/>
  <c r="F983" i="4"/>
  <c r="H983" i="4" s="1"/>
  <c r="O982" i="4"/>
  <c r="G982" i="4"/>
  <c r="F982" i="4"/>
  <c r="O981" i="4"/>
  <c r="G981" i="4"/>
  <c r="F981" i="4"/>
  <c r="O980" i="4"/>
  <c r="G980" i="4"/>
  <c r="F980" i="4"/>
  <c r="G979" i="4"/>
  <c r="F979" i="4"/>
  <c r="G978" i="4"/>
  <c r="F978" i="4"/>
  <c r="O977" i="4"/>
  <c r="G977" i="4"/>
  <c r="F977" i="4"/>
  <c r="O976" i="4"/>
  <c r="G976" i="4"/>
  <c r="F976" i="4"/>
  <c r="O975" i="4"/>
  <c r="G975" i="4"/>
  <c r="F975" i="4"/>
  <c r="O974" i="4"/>
  <c r="G974" i="4"/>
  <c r="F974" i="4"/>
  <c r="O973" i="4"/>
  <c r="G973" i="4"/>
  <c r="F973" i="4"/>
  <c r="O972" i="4"/>
  <c r="G972" i="4"/>
  <c r="F972" i="4"/>
  <c r="O971" i="4"/>
  <c r="G971" i="4"/>
  <c r="F971" i="4"/>
  <c r="O970" i="4"/>
  <c r="G970" i="4"/>
  <c r="F970" i="4"/>
  <c r="G969" i="4"/>
  <c r="F969" i="4"/>
  <c r="O968" i="4"/>
  <c r="G968" i="4"/>
  <c r="F968" i="4"/>
  <c r="O967" i="4"/>
  <c r="G967" i="4"/>
  <c r="F967" i="4"/>
  <c r="O966" i="4"/>
  <c r="G966" i="4"/>
  <c r="F966" i="4"/>
  <c r="O965" i="4"/>
  <c r="G965" i="4"/>
  <c r="F965" i="4"/>
  <c r="O964" i="4"/>
  <c r="G964" i="4"/>
  <c r="F964" i="4"/>
  <c r="O963" i="4"/>
  <c r="G963" i="4"/>
  <c r="F963" i="4"/>
  <c r="O962" i="4"/>
  <c r="G962" i="4"/>
  <c r="F962" i="4"/>
  <c r="H962" i="4" s="1"/>
  <c r="O961" i="4"/>
  <c r="G961" i="4"/>
  <c r="F961" i="4"/>
  <c r="O960" i="4"/>
  <c r="G960" i="4"/>
  <c r="F960" i="4"/>
  <c r="H960" i="4" s="1"/>
  <c r="O959" i="4"/>
  <c r="G959" i="4"/>
  <c r="F959" i="4"/>
  <c r="G958" i="4"/>
  <c r="F958" i="4"/>
  <c r="O957" i="4"/>
  <c r="G957" i="4"/>
  <c r="F957" i="4"/>
  <c r="O956" i="4"/>
  <c r="G956" i="4"/>
  <c r="F956" i="4"/>
  <c r="O955" i="4"/>
  <c r="G955" i="4"/>
  <c r="F955" i="4"/>
  <c r="O954" i="4"/>
  <c r="G954" i="4"/>
  <c r="F954" i="4"/>
  <c r="O953" i="4"/>
  <c r="G953" i="4"/>
  <c r="F953" i="4"/>
  <c r="O952" i="4"/>
  <c r="G952" i="4"/>
  <c r="F952" i="4"/>
  <c r="O951" i="4"/>
  <c r="G951" i="4"/>
  <c r="F951" i="4"/>
  <c r="O950" i="4"/>
  <c r="G950" i="4"/>
  <c r="F950" i="4"/>
  <c r="O949" i="4"/>
  <c r="G949" i="4"/>
  <c r="F949" i="4"/>
  <c r="O948" i="4"/>
  <c r="G948" i="4"/>
  <c r="F948" i="4"/>
  <c r="G947" i="4"/>
  <c r="F947" i="4"/>
  <c r="H947" i="4" s="1"/>
  <c r="O946" i="4"/>
  <c r="G946" i="4"/>
  <c r="F946" i="4"/>
  <c r="O945" i="4"/>
  <c r="G945" i="4"/>
  <c r="F945" i="4"/>
  <c r="O944" i="4"/>
  <c r="G944" i="4"/>
  <c r="F944" i="4"/>
  <c r="O943" i="4"/>
  <c r="G943" i="4"/>
  <c r="F943" i="4"/>
  <c r="O942" i="4"/>
  <c r="G942" i="4"/>
  <c r="F942" i="4"/>
  <c r="O941" i="4"/>
  <c r="G941" i="4"/>
  <c r="F941" i="4"/>
  <c r="O940" i="4"/>
  <c r="G940" i="4"/>
  <c r="F940" i="4"/>
  <c r="O939" i="4"/>
  <c r="G939" i="4"/>
  <c r="F939" i="4"/>
  <c r="H939" i="4" s="1"/>
  <c r="O938" i="4"/>
  <c r="G938" i="4"/>
  <c r="F938" i="4"/>
  <c r="O937" i="4"/>
  <c r="G937" i="4"/>
  <c r="F937" i="4"/>
  <c r="G936" i="4"/>
  <c r="F936" i="4"/>
  <c r="O935" i="4"/>
  <c r="G935" i="4"/>
  <c r="F935" i="4"/>
  <c r="O934" i="4"/>
  <c r="G934" i="4"/>
  <c r="F934" i="4"/>
  <c r="O933" i="4"/>
  <c r="G933" i="4"/>
  <c r="F933" i="4"/>
  <c r="H933" i="4" s="1"/>
  <c r="O932" i="4"/>
  <c r="G932" i="4"/>
  <c r="F932" i="4"/>
  <c r="O931" i="4"/>
  <c r="G931" i="4"/>
  <c r="F931" i="4"/>
  <c r="O930" i="4"/>
  <c r="G930" i="4"/>
  <c r="F930" i="4"/>
  <c r="O929" i="4"/>
  <c r="G929" i="4"/>
  <c r="F929" i="4"/>
  <c r="H929" i="4" s="1"/>
  <c r="O928" i="4"/>
  <c r="G928" i="4"/>
  <c r="F928" i="4"/>
  <c r="O927" i="4"/>
  <c r="G927" i="4"/>
  <c r="F927" i="4"/>
  <c r="H927" i="4" s="1"/>
  <c r="O926" i="4"/>
  <c r="G926" i="4"/>
  <c r="F926" i="4"/>
  <c r="G925" i="4"/>
  <c r="F925" i="4"/>
  <c r="G924" i="4"/>
  <c r="F924" i="4"/>
  <c r="O923" i="4"/>
  <c r="G923" i="4"/>
  <c r="F923" i="4"/>
  <c r="O922" i="4"/>
  <c r="G922" i="4"/>
  <c r="F922" i="4"/>
  <c r="O921" i="4"/>
  <c r="G921" i="4"/>
  <c r="F921" i="4"/>
  <c r="O920" i="4"/>
  <c r="G920" i="4"/>
  <c r="F920" i="4"/>
  <c r="O919" i="4"/>
  <c r="G919" i="4"/>
  <c r="F919" i="4"/>
  <c r="O918" i="4"/>
  <c r="G918" i="4"/>
  <c r="F918" i="4"/>
  <c r="O917" i="4"/>
  <c r="G917" i="4"/>
  <c r="F917" i="4"/>
  <c r="O916" i="4"/>
  <c r="G916" i="4"/>
  <c r="F916" i="4"/>
  <c r="O915" i="4"/>
  <c r="G915" i="4"/>
  <c r="F915" i="4"/>
  <c r="O914" i="4"/>
  <c r="G914" i="4"/>
  <c r="F914" i="4"/>
  <c r="G913" i="4"/>
  <c r="F913" i="4"/>
  <c r="O912" i="4"/>
  <c r="G912" i="4"/>
  <c r="F912" i="4"/>
  <c r="O911" i="4"/>
  <c r="G911" i="4"/>
  <c r="F911" i="4"/>
  <c r="O910" i="4"/>
  <c r="G910" i="4"/>
  <c r="F910" i="4"/>
  <c r="H910" i="4" s="1"/>
  <c r="O909" i="4"/>
  <c r="G909" i="4"/>
  <c r="F909" i="4"/>
  <c r="O908" i="4"/>
  <c r="G908" i="4"/>
  <c r="F908" i="4"/>
  <c r="O907" i="4"/>
  <c r="G907" i="4"/>
  <c r="F907" i="4"/>
  <c r="O906" i="4"/>
  <c r="G906" i="4"/>
  <c r="F906" i="4"/>
  <c r="O905" i="4"/>
  <c r="G905" i="4"/>
  <c r="F905" i="4"/>
  <c r="O904" i="4"/>
  <c r="G904" i="4"/>
  <c r="F904" i="4"/>
  <c r="O903" i="4"/>
  <c r="G903" i="4"/>
  <c r="F903" i="4"/>
  <c r="G902" i="4"/>
  <c r="F902" i="4"/>
  <c r="H902" i="4" s="1"/>
  <c r="O901" i="4"/>
  <c r="G901" i="4"/>
  <c r="F901" i="4"/>
  <c r="O900" i="4"/>
  <c r="G900" i="4"/>
  <c r="F900" i="4"/>
  <c r="O899" i="4"/>
  <c r="G899" i="4"/>
  <c r="F899" i="4"/>
  <c r="O898" i="4"/>
  <c r="G898" i="4"/>
  <c r="F898" i="4"/>
  <c r="O897" i="4"/>
  <c r="G897" i="4"/>
  <c r="F897" i="4"/>
  <c r="O896" i="4"/>
  <c r="G896" i="4"/>
  <c r="F896" i="4"/>
  <c r="O895" i="4"/>
  <c r="G895" i="4"/>
  <c r="F895" i="4"/>
  <c r="O894" i="4"/>
  <c r="G894" i="4"/>
  <c r="F894" i="4"/>
  <c r="O893" i="4"/>
  <c r="G893" i="4"/>
  <c r="F893" i="4"/>
  <c r="O892" i="4"/>
  <c r="G892" i="4"/>
  <c r="F892" i="4"/>
  <c r="G891" i="4"/>
  <c r="F891" i="4"/>
  <c r="O890" i="4"/>
  <c r="G890" i="4"/>
  <c r="F890" i="4"/>
  <c r="O889" i="4"/>
  <c r="G889" i="4"/>
  <c r="F889" i="4"/>
  <c r="O888" i="4"/>
  <c r="G888" i="4"/>
  <c r="F888" i="4"/>
  <c r="O887" i="4"/>
  <c r="G887" i="4"/>
  <c r="F887" i="4"/>
  <c r="O886" i="4"/>
  <c r="G886" i="4"/>
  <c r="F886" i="4"/>
  <c r="H886" i="4" s="1"/>
  <c r="O885" i="4"/>
  <c r="G885" i="4"/>
  <c r="F885" i="4"/>
  <c r="O884" i="4"/>
  <c r="G884" i="4"/>
  <c r="F884" i="4"/>
  <c r="O883" i="4"/>
  <c r="G883" i="4"/>
  <c r="F883" i="4"/>
  <c r="O882" i="4"/>
  <c r="G882" i="4"/>
  <c r="F882" i="4"/>
  <c r="O881" i="4"/>
  <c r="G881" i="4"/>
  <c r="F881" i="4"/>
  <c r="H881" i="4" s="1"/>
  <c r="G880" i="4"/>
  <c r="F880" i="4"/>
  <c r="G879" i="4"/>
  <c r="F879" i="4"/>
  <c r="O878" i="4"/>
  <c r="G878" i="4"/>
  <c r="F878" i="4"/>
  <c r="O877" i="4"/>
  <c r="G877" i="4"/>
  <c r="F877" i="4"/>
  <c r="O876" i="4"/>
  <c r="G876" i="4"/>
  <c r="F876" i="4"/>
  <c r="O875" i="4"/>
  <c r="G875" i="4"/>
  <c r="F875" i="4"/>
  <c r="O874" i="4"/>
  <c r="G874" i="4"/>
  <c r="F874" i="4"/>
  <c r="O873" i="4"/>
  <c r="G873" i="4"/>
  <c r="F873" i="4"/>
  <c r="H873" i="4" s="1"/>
  <c r="O872" i="4"/>
  <c r="G872" i="4"/>
  <c r="F872" i="4"/>
  <c r="O871" i="4"/>
  <c r="G871" i="4"/>
  <c r="F871" i="4"/>
  <c r="O870" i="4"/>
  <c r="G870" i="4"/>
  <c r="F870" i="4"/>
  <c r="O869" i="4"/>
  <c r="G869" i="4"/>
  <c r="F869" i="4"/>
  <c r="G868" i="4"/>
  <c r="F868" i="4"/>
  <c r="H868" i="4" s="1"/>
  <c r="O867" i="4"/>
  <c r="G867" i="4"/>
  <c r="F867" i="4"/>
  <c r="O866" i="4"/>
  <c r="G866" i="4"/>
  <c r="F866" i="4"/>
  <c r="O865" i="4"/>
  <c r="G865" i="4"/>
  <c r="F865" i="4"/>
  <c r="O864" i="4"/>
  <c r="G864" i="4"/>
  <c r="F864" i="4"/>
  <c r="O863" i="4"/>
  <c r="G863" i="4"/>
  <c r="F863" i="4"/>
  <c r="O862" i="4"/>
  <c r="G862" i="4"/>
  <c r="F862" i="4"/>
  <c r="O861" i="4"/>
  <c r="G861" i="4"/>
  <c r="F861" i="4"/>
  <c r="O860" i="4"/>
  <c r="G860" i="4"/>
  <c r="F860" i="4"/>
  <c r="H860" i="4" s="1"/>
  <c r="O859" i="4"/>
  <c r="G859" i="4"/>
  <c r="F859" i="4"/>
  <c r="O858" i="4"/>
  <c r="G858" i="4"/>
  <c r="F858" i="4"/>
  <c r="G857" i="4"/>
  <c r="F857" i="4"/>
  <c r="O856" i="4"/>
  <c r="G856" i="4"/>
  <c r="F856" i="4"/>
  <c r="O855" i="4"/>
  <c r="G855" i="4"/>
  <c r="F855" i="4"/>
  <c r="O854" i="4"/>
  <c r="G854" i="4"/>
  <c r="F854" i="4"/>
  <c r="O853" i="4"/>
  <c r="G853" i="4"/>
  <c r="F853" i="4"/>
  <c r="O852" i="4"/>
  <c r="G852" i="4"/>
  <c r="F852" i="4"/>
  <c r="O851" i="4"/>
  <c r="G851" i="4"/>
  <c r="F851" i="4"/>
  <c r="O850" i="4"/>
  <c r="G850" i="4"/>
  <c r="F850" i="4"/>
  <c r="H850" i="4" s="1"/>
  <c r="O849" i="4"/>
  <c r="G849" i="4"/>
  <c r="F849" i="4"/>
  <c r="O848" i="4"/>
  <c r="G848" i="4"/>
  <c r="F848" i="4"/>
  <c r="H848" i="4" s="1"/>
  <c r="O847" i="4"/>
  <c r="G847" i="4"/>
  <c r="F847" i="4"/>
  <c r="G846" i="4"/>
  <c r="F846" i="4"/>
  <c r="O845" i="4"/>
  <c r="G845" i="4"/>
  <c r="F845" i="4"/>
  <c r="O844" i="4"/>
  <c r="G844" i="4"/>
  <c r="F844" i="4"/>
  <c r="H844" i="4" s="1"/>
  <c r="O843" i="4"/>
  <c r="G843" i="4"/>
  <c r="F843" i="4"/>
  <c r="O842" i="4"/>
  <c r="G842" i="4"/>
  <c r="F842" i="4"/>
  <c r="O841" i="4"/>
  <c r="G841" i="4"/>
  <c r="F841" i="4"/>
  <c r="O840" i="4"/>
  <c r="G840" i="4"/>
  <c r="F840" i="4"/>
  <c r="O839" i="4"/>
  <c r="G839" i="4"/>
  <c r="F839" i="4"/>
  <c r="O838" i="4"/>
  <c r="G838" i="4"/>
  <c r="F838" i="4"/>
  <c r="O837" i="4"/>
  <c r="G837" i="4"/>
  <c r="F837" i="4"/>
  <c r="O836" i="4"/>
  <c r="G836" i="4"/>
  <c r="F836" i="4"/>
  <c r="G835" i="4"/>
  <c r="F835" i="4"/>
  <c r="O834" i="4"/>
  <c r="G834" i="4"/>
  <c r="F834" i="4"/>
  <c r="O833" i="4"/>
  <c r="G833" i="4"/>
  <c r="F833" i="4"/>
  <c r="O832" i="4"/>
  <c r="G832" i="4"/>
  <c r="F832" i="4"/>
  <c r="H832" i="4" s="1"/>
  <c r="O831" i="4"/>
  <c r="G831" i="4"/>
  <c r="F831" i="4"/>
  <c r="O830" i="4"/>
  <c r="G830" i="4"/>
  <c r="F830" i="4"/>
  <c r="O829" i="4"/>
  <c r="G829" i="4"/>
  <c r="F829" i="4"/>
  <c r="O828" i="4"/>
  <c r="G828" i="4"/>
  <c r="F828" i="4"/>
  <c r="H828" i="4" s="1"/>
  <c r="O827" i="4"/>
  <c r="G827" i="4"/>
  <c r="F827" i="4"/>
  <c r="O826" i="4"/>
  <c r="G826" i="4"/>
  <c r="F826" i="4"/>
  <c r="O825" i="4"/>
  <c r="G825" i="4"/>
  <c r="F825" i="4"/>
  <c r="G824" i="4"/>
  <c r="F824" i="4"/>
  <c r="O823" i="4"/>
  <c r="G823" i="4"/>
  <c r="F823" i="4"/>
  <c r="O822" i="4"/>
  <c r="G822" i="4"/>
  <c r="F822" i="4"/>
  <c r="O821" i="4"/>
  <c r="G821" i="4"/>
  <c r="F821" i="4"/>
  <c r="O820" i="4"/>
  <c r="G820" i="4"/>
  <c r="F820" i="4"/>
  <c r="O819" i="4"/>
  <c r="G819" i="4"/>
  <c r="F819" i="4"/>
  <c r="H819" i="4" s="1"/>
  <c r="O818" i="4"/>
  <c r="G818" i="4"/>
  <c r="F818" i="4"/>
  <c r="O817" i="4"/>
  <c r="G817" i="4"/>
  <c r="F817" i="4"/>
  <c r="O816" i="4"/>
  <c r="G816" i="4"/>
  <c r="F816" i="4"/>
  <c r="O815" i="4"/>
  <c r="G815" i="4"/>
  <c r="F815" i="4"/>
  <c r="O814" i="4"/>
  <c r="G814" i="4"/>
  <c r="F814" i="4"/>
  <c r="G813" i="4"/>
  <c r="F813" i="4"/>
  <c r="O812" i="4"/>
  <c r="G812" i="4"/>
  <c r="F812" i="4"/>
  <c r="O811" i="4"/>
  <c r="G811" i="4"/>
  <c r="F811" i="4"/>
  <c r="O810" i="4"/>
  <c r="G810" i="4"/>
  <c r="F810" i="4"/>
  <c r="O809" i="4"/>
  <c r="G809" i="4"/>
  <c r="F809" i="4"/>
  <c r="O808" i="4"/>
  <c r="G808" i="4"/>
  <c r="F808" i="4"/>
  <c r="O807" i="4"/>
  <c r="G807" i="4"/>
  <c r="F807" i="4"/>
  <c r="H807" i="4" s="1"/>
  <c r="O806" i="4"/>
  <c r="G806" i="4"/>
  <c r="F806" i="4"/>
  <c r="O805" i="4"/>
  <c r="G805" i="4"/>
  <c r="F805" i="4"/>
  <c r="O804" i="4"/>
  <c r="G804" i="4"/>
  <c r="F804" i="4"/>
  <c r="O803" i="4"/>
  <c r="G803" i="4"/>
  <c r="F803" i="4"/>
  <c r="G802" i="4"/>
  <c r="F802" i="4"/>
  <c r="H802" i="4" s="1"/>
  <c r="G801" i="4"/>
  <c r="F801" i="4"/>
  <c r="G800" i="4"/>
  <c r="F800" i="4"/>
  <c r="O799" i="4"/>
  <c r="G799" i="4"/>
  <c r="F799" i="4"/>
  <c r="O798" i="4"/>
  <c r="G798" i="4"/>
  <c r="F798" i="4"/>
  <c r="H798" i="4" s="1"/>
  <c r="O797" i="4"/>
  <c r="G797" i="4"/>
  <c r="F797" i="4"/>
  <c r="O796" i="4"/>
  <c r="G796" i="4"/>
  <c r="F796" i="4"/>
  <c r="O795" i="4"/>
  <c r="G795" i="4"/>
  <c r="F795" i="4"/>
  <c r="O794" i="4"/>
  <c r="G794" i="4"/>
  <c r="F794" i="4"/>
  <c r="O793" i="4"/>
  <c r="G793" i="4"/>
  <c r="F793" i="4"/>
  <c r="O792" i="4"/>
  <c r="G792" i="4"/>
  <c r="F792" i="4"/>
  <c r="O791" i="4"/>
  <c r="G791" i="4"/>
  <c r="F791" i="4"/>
  <c r="G790" i="4"/>
  <c r="F790" i="4"/>
  <c r="O789" i="4"/>
  <c r="G789" i="4"/>
  <c r="F789" i="4"/>
  <c r="H789" i="4" s="1"/>
  <c r="O788" i="4"/>
  <c r="G788" i="4"/>
  <c r="F788" i="4"/>
  <c r="O787" i="4"/>
  <c r="G787" i="4"/>
  <c r="F787" i="4"/>
  <c r="O786" i="4"/>
  <c r="G786" i="4"/>
  <c r="F786" i="4"/>
  <c r="H786" i="4" s="1"/>
  <c r="O785" i="4"/>
  <c r="G785" i="4"/>
  <c r="F785" i="4"/>
  <c r="O784" i="4"/>
  <c r="G784" i="4"/>
  <c r="F784" i="4"/>
  <c r="O783" i="4"/>
  <c r="G783" i="4"/>
  <c r="F783" i="4"/>
  <c r="O782" i="4"/>
  <c r="G782" i="4"/>
  <c r="F782" i="4"/>
  <c r="O781" i="4"/>
  <c r="G781" i="4"/>
  <c r="F781" i="4"/>
  <c r="G780" i="4"/>
  <c r="F780" i="4"/>
  <c r="O779" i="4"/>
  <c r="G779" i="4"/>
  <c r="F779" i="4"/>
  <c r="O778" i="4"/>
  <c r="G778" i="4"/>
  <c r="F778" i="4"/>
  <c r="O777" i="4"/>
  <c r="G777" i="4"/>
  <c r="F777" i="4"/>
  <c r="O776" i="4"/>
  <c r="G776" i="4"/>
  <c r="F776" i="4"/>
  <c r="O775" i="4"/>
  <c r="G775" i="4"/>
  <c r="F775" i="4"/>
  <c r="H775" i="4" s="1"/>
  <c r="O774" i="4"/>
  <c r="G774" i="4"/>
  <c r="F774" i="4"/>
  <c r="O773" i="4"/>
  <c r="G773" i="4"/>
  <c r="F773" i="4"/>
  <c r="O772" i="4"/>
  <c r="G772" i="4"/>
  <c r="F772" i="4"/>
  <c r="O771" i="4"/>
  <c r="G771" i="4"/>
  <c r="F771" i="4"/>
  <c r="G770" i="4"/>
  <c r="F770" i="4"/>
  <c r="O769" i="4"/>
  <c r="G769" i="4"/>
  <c r="F769" i="4"/>
  <c r="O768" i="4"/>
  <c r="G768" i="4"/>
  <c r="F768" i="4"/>
  <c r="O767" i="4"/>
  <c r="G767" i="4"/>
  <c r="F767" i="4"/>
  <c r="O766" i="4"/>
  <c r="G766" i="4"/>
  <c r="F766" i="4"/>
  <c r="O765" i="4"/>
  <c r="G765" i="4"/>
  <c r="F765" i="4"/>
  <c r="O764" i="4"/>
  <c r="G764" i="4"/>
  <c r="F764" i="4"/>
  <c r="O763" i="4"/>
  <c r="G763" i="4"/>
  <c r="F763" i="4"/>
  <c r="O762" i="4"/>
  <c r="G762" i="4"/>
  <c r="F762" i="4"/>
  <c r="O761" i="4"/>
  <c r="G761" i="4"/>
  <c r="F761" i="4"/>
  <c r="G760" i="4"/>
  <c r="F760" i="4"/>
  <c r="G759" i="4"/>
  <c r="F759" i="4"/>
  <c r="O758" i="4"/>
  <c r="G758" i="4"/>
  <c r="F758" i="4"/>
  <c r="O757" i="4"/>
  <c r="G757" i="4"/>
  <c r="F757" i="4"/>
  <c r="O756" i="4"/>
  <c r="G756" i="4"/>
  <c r="F756" i="4"/>
  <c r="H756" i="4" s="1"/>
  <c r="O755" i="4"/>
  <c r="G755" i="4"/>
  <c r="F755" i="4"/>
  <c r="O754" i="4"/>
  <c r="G754" i="4"/>
  <c r="F754" i="4"/>
  <c r="H754" i="4" s="1"/>
  <c r="O753" i="4"/>
  <c r="G753" i="4"/>
  <c r="F753" i="4"/>
  <c r="O752" i="4"/>
  <c r="G752" i="4"/>
  <c r="F752" i="4"/>
  <c r="O751" i="4"/>
  <c r="G751" i="4"/>
  <c r="F751" i="4"/>
  <c r="G750" i="4"/>
  <c r="F750" i="4"/>
  <c r="O749" i="4"/>
  <c r="G749" i="4"/>
  <c r="F749" i="4"/>
  <c r="O748" i="4"/>
  <c r="G748" i="4"/>
  <c r="F748" i="4"/>
  <c r="O747" i="4"/>
  <c r="G747" i="4"/>
  <c r="F747" i="4"/>
  <c r="O746" i="4"/>
  <c r="G746" i="4"/>
  <c r="F746" i="4"/>
  <c r="O745" i="4"/>
  <c r="G745" i="4"/>
  <c r="F745" i="4"/>
  <c r="O744" i="4"/>
  <c r="G744" i="4"/>
  <c r="F744" i="4"/>
  <c r="O743" i="4"/>
  <c r="G743" i="4"/>
  <c r="F743" i="4"/>
  <c r="O742" i="4"/>
  <c r="G742" i="4"/>
  <c r="F742" i="4"/>
  <c r="O741" i="4"/>
  <c r="G741" i="4"/>
  <c r="F741" i="4"/>
  <c r="G740" i="4"/>
  <c r="F740" i="4"/>
  <c r="H740" i="4" s="1"/>
  <c r="O739" i="4"/>
  <c r="G739" i="4"/>
  <c r="F739" i="4"/>
  <c r="O738" i="4"/>
  <c r="G738" i="4"/>
  <c r="F738" i="4"/>
  <c r="O737" i="4"/>
  <c r="G737" i="4"/>
  <c r="F737" i="4"/>
  <c r="O736" i="4"/>
  <c r="G736" i="4"/>
  <c r="F736" i="4"/>
  <c r="O735" i="4"/>
  <c r="G735" i="4"/>
  <c r="F735" i="4"/>
  <c r="O734" i="4"/>
  <c r="G734" i="4"/>
  <c r="F734" i="4"/>
  <c r="O733" i="4"/>
  <c r="G733" i="4"/>
  <c r="F733" i="4"/>
  <c r="O732" i="4"/>
  <c r="G732" i="4"/>
  <c r="F732" i="4"/>
  <c r="O731" i="4"/>
  <c r="G731" i="4"/>
  <c r="F731" i="4"/>
  <c r="G730" i="4"/>
  <c r="F730" i="4"/>
  <c r="O729" i="4"/>
  <c r="G729" i="4"/>
  <c r="F729" i="4"/>
  <c r="H729" i="4" s="1"/>
  <c r="O728" i="4"/>
  <c r="G728" i="4"/>
  <c r="F728" i="4"/>
  <c r="O727" i="4"/>
  <c r="G727" i="4"/>
  <c r="F727" i="4"/>
  <c r="O726" i="4"/>
  <c r="G726" i="4"/>
  <c r="F726" i="4"/>
  <c r="O725" i="4"/>
  <c r="G725" i="4"/>
  <c r="F725" i="4"/>
  <c r="O724" i="4"/>
  <c r="G724" i="4"/>
  <c r="F724" i="4"/>
  <c r="O723" i="4"/>
  <c r="G723" i="4"/>
  <c r="F723" i="4"/>
  <c r="O722" i="4"/>
  <c r="G722" i="4"/>
  <c r="F722" i="4"/>
  <c r="O721" i="4"/>
  <c r="G721" i="4"/>
  <c r="F721" i="4"/>
  <c r="G720" i="4"/>
  <c r="F720" i="4"/>
  <c r="G719" i="4"/>
  <c r="F719" i="4"/>
  <c r="O718" i="4"/>
  <c r="G718" i="4"/>
  <c r="F718" i="4"/>
  <c r="O717" i="4"/>
  <c r="G717" i="4"/>
  <c r="F717" i="4"/>
  <c r="O716" i="4"/>
  <c r="G716" i="4"/>
  <c r="F716" i="4"/>
  <c r="H716" i="4" s="1"/>
  <c r="O715" i="4"/>
  <c r="G715" i="4"/>
  <c r="F715" i="4"/>
  <c r="O714" i="4"/>
  <c r="G714" i="4"/>
  <c r="F714" i="4"/>
  <c r="H714" i="4" s="1"/>
  <c r="O713" i="4"/>
  <c r="G713" i="4"/>
  <c r="F713" i="4"/>
  <c r="O712" i="4"/>
  <c r="G712" i="4"/>
  <c r="F712" i="4"/>
  <c r="O711" i="4"/>
  <c r="G711" i="4"/>
  <c r="F711" i="4"/>
  <c r="O710" i="4"/>
  <c r="G710" i="4"/>
  <c r="F710" i="4"/>
  <c r="H710" i="4" s="1"/>
  <c r="G709" i="4"/>
  <c r="F709" i="4"/>
  <c r="O708" i="4"/>
  <c r="G708" i="4"/>
  <c r="F708" i="4"/>
  <c r="O707" i="4"/>
  <c r="G707" i="4"/>
  <c r="F707" i="4"/>
  <c r="O706" i="4"/>
  <c r="G706" i="4"/>
  <c r="F706" i="4"/>
  <c r="O705" i="4"/>
  <c r="G705" i="4"/>
  <c r="F705" i="4"/>
  <c r="O704" i="4"/>
  <c r="G704" i="4"/>
  <c r="F704" i="4"/>
  <c r="O703" i="4"/>
  <c r="G703" i="4"/>
  <c r="F703" i="4"/>
  <c r="O702" i="4"/>
  <c r="G702" i="4"/>
  <c r="F702" i="4"/>
  <c r="H702" i="4" s="1"/>
  <c r="O701" i="4"/>
  <c r="G701" i="4"/>
  <c r="F701" i="4"/>
  <c r="O700" i="4"/>
  <c r="G700" i="4"/>
  <c r="F700" i="4"/>
  <c r="G699" i="4"/>
  <c r="F699" i="4"/>
  <c r="O698" i="4"/>
  <c r="G698" i="4"/>
  <c r="F698" i="4"/>
  <c r="O697" i="4"/>
  <c r="G697" i="4"/>
  <c r="F697" i="4"/>
  <c r="O696" i="4"/>
  <c r="G696" i="4"/>
  <c r="F696" i="4"/>
  <c r="O695" i="4"/>
  <c r="G695" i="4"/>
  <c r="F695" i="4"/>
  <c r="O694" i="4"/>
  <c r="G694" i="4"/>
  <c r="F694" i="4"/>
  <c r="O693" i="4"/>
  <c r="G693" i="4"/>
  <c r="F693" i="4"/>
  <c r="O692" i="4"/>
  <c r="G692" i="4"/>
  <c r="F692" i="4"/>
  <c r="O691" i="4"/>
  <c r="G691" i="4"/>
  <c r="F691" i="4"/>
  <c r="O690" i="4"/>
  <c r="G690" i="4"/>
  <c r="F690" i="4"/>
  <c r="G689" i="4"/>
  <c r="F689" i="4"/>
  <c r="O688" i="4"/>
  <c r="G688" i="4"/>
  <c r="F688" i="4"/>
  <c r="O687" i="4"/>
  <c r="G687" i="4"/>
  <c r="F687" i="4"/>
  <c r="O686" i="4"/>
  <c r="G686" i="4"/>
  <c r="F686" i="4"/>
  <c r="H686" i="4" s="1"/>
  <c r="O685" i="4"/>
  <c r="G685" i="4"/>
  <c r="F685" i="4"/>
  <c r="O684" i="4"/>
  <c r="G684" i="4"/>
  <c r="F684" i="4"/>
  <c r="O683" i="4"/>
  <c r="G683" i="4"/>
  <c r="F683" i="4"/>
  <c r="O682" i="4"/>
  <c r="G682" i="4"/>
  <c r="F682" i="4"/>
  <c r="O681" i="4"/>
  <c r="G681" i="4"/>
  <c r="F681" i="4"/>
  <c r="H681" i="4" s="1"/>
  <c r="O680" i="4"/>
  <c r="G680" i="4"/>
  <c r="F680" i="4"/>
  <c r="G679" i="4"/>
  <c r="F679" i="4"/>
  <c r="O678" i="4"/>
  <c r="G678" i="4"/>
  <c r="F678" i="4"/>
  <c r="O677" i="4"/>
  <c r="G677" i="4"/>
  <c r="F677" i="4"/>
  <c r="O676" i="4"/>
  <c r="G676" i="4"/>
  <c r="F676" i="4"/>
  <c r="O675" i="4"/>
  <c r="G675" i="4"/>
  <c r="F675" i="4"/>
  <c r="H675" i="4" s="1"/>
  <c r="O674" i="4"/>
  <c r="G674" i="4"/>
  <c r="F674" i="4"/>
  <c r="O673" i="4"/>
  <c r="G673" i="4"/>
  <c r="F673" i="4"/>
  <c r="O672" i="4"/>
  <c r="G672" i="4"/>
  <c r="F672" i="4"/>
  <c r="O671" i="4"/>
  <c r="G671" i="4"/>
  <c r="F671" i="4"/>
  <c r="H671" i="4" s="1"/>
  <c r="O670" i="4"/>
  <c r="G670" i="4"/>
  <c r="F670" i="4"/>
  <c r="G669" i="4"/>
  <c r="F669" i="4"/>
  <c r="O668" i="4"/>
  <c r="G668" i="4"/>
  <c r="F668" i="4"/>
  <c r="O667" i="4"/>
  <c r="G667" i="4"/>
  <c r="F667" i="4"/>
  <c r="O666" i="4"/>
  <c r="G666" i="4"/>
  <c r="F666" i="4"/>
  <c r="O665" i="4"/>
  <c r="G665" i="4"/>
  <c r="F665" i="4"/>
  <c r="O664" i="4"/>
  <c r="G664" i="4"/>
  <c r="F664" i="4"/>
  <c r="O663" i="4"/>
  <c r="G663" i="4"/>
  <c r="F663" i="4"/>
  <c r="O662" i="4"/>
  <c r="G662" i="4"/>
  <c r="F662" i="4"/>
  <c r="O661" i="4"/>
  <c r="G661" i="4"/>
  <c r="F661" i="4"/>
  <c r="O660" i="4"/>
  <c r="G660" i="4"/>
  <c r="F660" i="4"/>
  <c r="G659" i="4"/>
  <c r="F659" i="4"/>
  <c r="G658" i="4"/>
  <c r="F658" i="4"/>
  <c r="H658" i="4" s="1"/>
  <c r="O657" i="4"/>
  <c r="G657" i="4"/>
  <c r="F657" i="4"/>
  <c r="O656" i="4"/>
  <c r="G656" i="4"/>
  <c r="F656" i="4"/>
  <c r="H656" i="4" s="1"/>
  <c r="O655" i="4"/>
  <c r="G655" i="4"/>
  <c r="F655" i="4"/>
  <c r="O654" i="4"/>
  <c r="G654" i="4"/>
  <c r="F654" i="4"/>
  <c r="O653" i="4"/>
  <c r="G653" i="4"/>
  <c r="F653" i="4"/>
  <c r="O652" i="4"/>
  <c r="G652" i="4"/>
  <c r="F652" i="4"/>
  <c r="H652" i="4" s="1"/>
  <c r="O651" i="4"/>
  <c r="G651" i="4"/>
  <c r="F651" i="4"/>
  <c r="O650" i="4"/>
  <c r="G650" i="4"/>
  <c r="F650" i="4"/>
  <c r="O649" i="4"/>
  <c r="G649" i="4"/>
  <c r="F649" i="4"/>
  <c r="G648" i="4"/>
  <c r="F648" i="4"/>
  <c r="G647" i="4"/>
  <c r="F647" i="4"/>
  <c r="O646" i="4"/>
  <c r="G646" i="4"/>
  <c r="F646" i="4"/>
  <c r="O645" i="4"/>
  <c r="G645" i="4"/>
  <c r="F645" i="4"/>
  <c r="O644" i="4"/>
  <c r="G644" i="4"/>
  <c r="F644" i="4"/>
  <c r="O643" i="4"/>
  <c r="G643" i="4"/>
  <c r="F643" i="4"/>
  <c r="O642" i="4"/>
  <c r="G642" i="4"/>
  <c r="F642" i="4"/>
  <c r="O641" i="4"/>
  <c r="G641" i="4"/>
  <c r="F641" i="4"/>
  <c r="H641" i="4" s="1"/>
  <c r="O640" i="4"/>
  <c r="G640" i="4"/>
  <c r="F640" i="4"/>
  <c r="O639" i="4"/>
  <c r="G639" i="4"/>
  <c r="F639" i="4"/>
  <c r="H639" i="4" s="1"/>
  <c r="O638" i="4"/>
  <c r="G638" i="4"/>
  <c r="F638" i="4"/>
  <c r="G637" i="4"/>
  <c r="F637" i="4"/>
  <c r="O636" i="4"/>
  <c r="G636" i="4"/>
  <c r="F636" i="4"/>
  <c r="O635" i="4"/>
  <c r="G635" i="4"/>
  <c r="F635" i="4"/>
  <c r="O634" i="4"/>
  <c r="G634" i="4"/>
  <c r="F634" i="4"/>
  <c r="O633" i="4"/>
  <c r="G633" i="4"/>
  <c r="F633" i="4"/>
  <c r="O632" i="4"/>
  <c r="G632" i="4"/>
  <c r="F632" i="4"/>
  <c r="O631" i="4"/>
  <c r="G631" i="4"/>
  <c r="F631" i="4"/>
  <c r="O630" i="4"/>
  <c r="G630" i="4"/>
  <c r="F630" i="4"/>
  <c r="O629" i="4"/>
  <c r="G629" i="4"/>
  <c r="F629" i="4"/>
  <c r="O628" i="4"/>
  <c r="G628" i="4"/>
  <c r="F628" i="4"/>
  <c r="G627" i="4"/>
  <c r="F627" i="4"/>
  <c r="O626" i="4"/>
  <c r="G626" i="4"/>
  <c r="F626" i="4"/>
  <c r="O625" i="4"/>
  <c r="G625" i="4"/>
  <c r="F625" i="4"/>
  <c r="O624" i="4"/>
  <c r="G624" i="4"/>
  <c r="F624" i="4"/>
  <c r="O623" i="4"/>
  <c r="G623" i="4"/>
  <c r="F623" i="4"/>
  <c r="O622" i="4"/>
  <c r="G622" i="4"/>
  <c r="F622" i="4"/>
  <c r="O621" i="4"/>
  <c r="G621" i="4"/>
  <c r="F621" i="4"/>
  <c r="O620" i="4"/>
  <c r="G620" i="4"/>
  <c r="F620" i="4"/>
  <c r="O619" i="4"/>
  <c r="G619" i="4"/>
  <c r="F619" i="4"/>
  <c r="O618" i="4"/>
  <c r="G618" i="4"/>
  <c r="F618" i="4"/>
  <c r="G617" i="4"/>
  <c r="F617" i="4"/>
  <c r="O616" i="4"/>
  <c r="G616" i="4"/>
  <c r="F616" i="4"/>
  <c r="H616" i="4" s="1"/>
  <c r="O615" i="4"/>
  <c r="G615" i="4"/>
  <c r="F615" i="4"/>
  <c r="O614" i="4"/>
  <c r="G614" i="4"/>
  <c r="F614" i="4"/>
  <c r="O613" i="4"/>
  <c r="G613" i="4"/>
  <c r="F613" i="4"/>
  <c r="O612" i="4"/>
  <c r="G612" i="4"/>
  <c r="F612" i="4"/>
  <c r="H612" i="4" s="1"/>
  <c r="O611" i="4"/>
  <c r="G611" i="4"/>
  <c r="F611" i="4"/>
  <c r="H611" i="4" s="1"/>
  <c r="O610" i="4"/>
  <c r="G610" i="4"/>
  <c r="F610" i="4"/>
  <c r="O609" i="4"/>
  <c r="G609" i="4"/>
  <c r="F609" i="4"/>
  <c r="O608" i="4"/>
  <c r="G608" i="4"/>
  <c r="F608" i="4"/>
  <c r="G607" i="4"/>
  <c r="F607" i="4"/>
  <c r="O606" i="4"/>
  <c r="G606" i="4"/>
  <c r="F606" i="4"/>
  <c r="O605" i="4"/>
  <c r="G605" i="4"/>
  <c r="F605" i="4"/>
  <c r="O604" i="4"/>
  <c r="G604" i="4"/>
  <c r="F604" i="4"/>
  <c r="O603" i="4"/>
  <c r="G603" i="4"/>
  <c r="F603" i="4"/>
  <c r="O602" i="4"/>
  <c r="G602" i="4"/>
  <c r="F602" i="4"/>
  <c r="O601" i="4"/>
  <c r="G601" i="4"/>
  <c r="F601" i="4"/>
  <c r="O600" i="4"/>
  <c r="G600" i="4"/>
  <c r="F600" i="4"/>
  <c r="O599" i="4"/>
  <c r="G599" i="4"/>
  <c r="F599" i="4"/>
  <c r="O598" i="4"/>
  <c r="G598" i="4"/>
  <c r="F598" i="4"/>
  <c r="G597" i="4"/>
  <c r="F597" i="4"/>
  <c r="O596" i="4"/>
  <c r="G596" i="4"/>
  <c r="F596" i="4"/>
  <c r="O595" i="4"/>
  <c r="G595" i="4"/>
  <c r="F595" i="4"/>
  <c r="O594" i="4"/>
  <c r="G594" i="4"/>
  <c r="F594" i="4"/>
  <c r="O593" i="4"/>
  <c r="G593" i="4"/>
  <c r="F593" i="4"/>
  <c r="O592" i="4"/>
  <c r="G592" i="4"/>
  <c r="F592" i="4"/>
  <c r="O591" i="4"/>
  <c r="G591" i="4"/>
  <c r="F591" i="4"/>
  <c r="O590" i="4"/>
  <c r="G590" i="4"/>
  <c r="F590" i="4"/>
  <c r="O589" i="4"/>
  <c r="G589" i="4"/>
  <c r="F589" i="4"/>
  <c r="O588" i="4"/>
  <c r="G588" i="4"/>
  <c r="F588" i="4"/>
  <c r="G587" i="4"/>
  <c r="F587" i="4"/>
  <c r="O586" i="4"/>
  <c r="G586" i="4"/>
  <c r="F586" i="4"/>
  <c r="O585" i="4"/>
  <c r="G585" i="4"/>
  <c r="F585" i="4"/>
  <c r="O584" i="4"/>
  <c r="G584" i="4"/>
  <c r="F584" i="4"/>
  <c r="O583" i="4"/>
  <c r="G583" i="4"/>
  <c r="F583" i="4"/>
  <c r="O582" i="4"/>
  <c r="G582" i="4"/>
  <c r="F582" i="4"/>
  <c r="O581" i="4"/>
  <c r="G581" i="4"/>
  <c r="F581" i="4"/>
  <c r="H581" i="4" s="1"/>
  <c r="O580" i="4"/>
  <c r="G580" i="4"/>
  <c r="F580" i="4"/>
  <c r="O579" i="4"/>
  <c r="G579" i="4"/>
  <c r="F579" i="4"/>
  <c r="O578" i="4"/>
  <c r="G578" i="4"/>
  <c r="F578" i="4"/>
  <c r="G577" i="4"/>
  <c r="F577" i="4"/>
  <c r="O576" i="4"/>
  <c r="G576" i="4"/>
  <c r="F576" i="4"/>
  <c r="O575" i="4"/>
  <c r="G575" i="4"/>
  <c r="F575" i="4"/>
  <c r="H575" i="4" s="1"/>
  <c r="O574" i="4"/>
  <c r="G574" i="4"/>
  <c r="F574" i="4"/>
  <c r="O573" i="4"/>
  <c r="G573" i="4"/>
  <c r="F573" i="4"/>
  <c r="O572" i="4"/>
  <c r="G572" i="4"/>
  <c r="F572" i="4"/>
  <c r="O571" i="4"/>
  <c r="G571" i="4"/>
  <c r="F571" i="4"/>
  <c r="O570" i="4"/>
  <c r="G570" i="4"/>
  <c r="F570" i="4"/>
  <c r="O569" i="4"/>
  <c r="G569" i="4"/>
  <c r="F569" i="4"/>
  <c r="H569" i="4" s="1"/>
  <c r="O568" i="4"/>
  <c r="G568" i="4"/>
  <c r="F568" i="4"/>
  <c r="G567" i="4"/>
  <c r="F567" i="4"/>
  <c r="G566" i="4"/>
  <c r="F566" i="4"/>
  <c r="O565" i="4"/>
  <c r="G565" i="4"/>
  <c r="F565" i="4"/>
  <c r="O564" i="4"/>
  <c r="G564" i="4"/>
  <c r="F564" i="4"/>
  <c r="O563" i="4"/>
  <c r="G563" i="4"/>
  <c r="F563" i="4"/>
  <c r="O562" i="4"/>
  <c r="G562" i="4"/>
  <c r="F562" i="4"/>
  <c r="O561" i="4"/>
  <c r="G561" i="4"/>
  <c r="F561" i="4"/>
  <c r="O560" i="4"/>
  <c r="G560" i="4"/>
  <c r="F560" i="4"/>
  <c r="O559" i="4"/>
  <c r="G559" i="4"/>
  <c r="F559" i="4"/>
  <c r="O558" i="4"/>
  <c r="G558" i="4"/>
  <c r="F558" i="4"/>
  <c r="O557" i="4"/>
  <c r="G557" i="4"/>
  <c r="F557" i="4"/>
  <c r="G556" i="4"/>
  <c r="F556" i="4"/>
  <c r="O555" i="4"/>
  <c r="G555" i="4"/>
  <c r="F555" i="4"/>
  <c r="O554" i="4"/>
  <c r="G554" i="4"/>
  <c r="F554" i="4"/>
  <c r="O553" i="4"/>
  <c r="G553" i="4"/>
  <c r="F553" i="4"/>
  <c r="O552" i="4"/>
  <c r="G552" i="4"/>
  <c r="F552" i="4"/>
  <c r="O551" i="4"/>
  <c r="G551" i="4"/>
  <c r="F551" i="4"/>
  <c r="O550" i="4"/>
  <c r="G550" i="4"/>
  <c r="F550" i="4"/>
  <c r="O549" i="4"/>
  <c r="G549" i="4"/>
  <c r="F549" i="4"/>
  <c r="O548" i="4"/>
  <c r="G548" i="4"/>
  <c r="F548" i="4"/>
  <c r="O547" i="4"/>
  <c r="G547" i="4"/>
  <c r="F547" i="4"/>
  <c r="G546" i="4"/>
  <c r="F546" i="4"/>
  <c r="O545" i="4"/>
  <c r="G545" i="4"/>
  <c r="F545" i="4"/>
  <c r="O544" i="4"/>
  <c r="G544" i="4"/>
  <c r="F544" i="4"/>
  <c r="O543" i="4"/>
  <c r="G543" i="4"/>
  <c r="F543" i="4"/>
  <c r="O542" i="4"/>
  <c r="G542" i="4"/>
  <c r="F542" i="4"/>
  <c r="O541" i="4"/>
  <c r="G541" i="4"/>
  <c r="F541" i="4"/>
  <c r="O540" i="4"/>
  <c r="G540" i="4"/>
  <c r="F540" i="4"/>
  <c r="O539" i="4"/>
  <c r="G539" i="4"/>
  <c r="F539" i="4"/>
  <c r="O538" i="4"/>
  <c r="G538" i="4"/>
  <c r="F538" i="4"/>
  <c r="O537" i="4"/>
  <c r="G537" i="4"/>
  <c r="F537" i="4"/>
  <c r="G536" i="4"/>
  <c r="F536" i="4"/>
  <c r="O535" i="4"/>
  <c r="G535" i="4"/>
  <c r="F535" i="4"/>
  <c r="H535" i="4" s="1"/>
  <c r="O534" i="4"/>
  <c r="G534" i="4"/>
  <c r="F534" i="4"/>
  <c r="O533" i="4"/>
  <c r="G533" i="4"/>
  <c r="F533" i="4"/>
  <c r="H533" i="4" s="1"/>
  <c r="O532" i="4"/>
  <c r="G532" i="4"/>
  <c r="F532" i="4"/>
  <c r="O531" i="4"/>
  <c r="G531" i="4"/>
  <c r="F531" i="4"/>
  <c r="O530" i="4"/>
  <c r="G530" i="4"/>
  <c r="F530" i="4"/>
  <c r="O529" i="4"/>
  <c r="G529" i="4"/>
  <c r="F529" i="4"/>
  <c r="O528" i="4"/>
  <c r="G528" i="4"/>
  <c r="F528" i="4"/>
  <c r="O527" i="4"/>
  <c r="G527" i="4"/>
  <c r="F527" i="4"/>
  <c r="H527" i="4" s="1"/>
  <c r="G526" i="4"/>
  <c r="F526" i="4"/>
  <c r="O525" i="4"/>
  <c r="G525" i="4"/>
  <c r="F525" i="4"/>
  <c r="O524" i="4"/>
  <c r="G524" i="4"/>
  <c r="F524" i="4"/>
  <c r="O523" i="4"/>
  <c r="G523" i="4"/>
  <c r="F523" i="4"/>
  <c r="O522" i="4"/>
  <c r="G522" i="4"/>
  <c r="F522" i="4"/>
  <c r="O521" i="4"/>
  <c r="G521" i="4"/>
  <c r="F521" i="4"/>
  <c r="H521" i="4" s="1"/>
  <c r="O520" i="4"/>
  <c r="G520" i="4"/>
  <c r="F520" i="4"/>
  <c r="O519" i="4"/>
  <c r="G519" i="4"/>
  <c r="F519" i="4"/>
  <c r="O518" i="4"/>
  <c r="G518" i="4"/>
  <c r="F518" i="4"/>
  <c r="O517" i="4"/>
  <c r="G517" i="4"/>
  <c r="F517" i="4"/>
  <c r="G516" i="4"/>
  <c r="F516" i="4"/>
  <c r="O515" i="4"/>
  <c r="G515" i="4"/>
  <c r="F515" i="4"/>
  <c r="O514" i="4"/>
  <c r="G514" i="4"/>
  <c r="F514" i="4"/>
  <c r="O513" i="4"/>
  <c r="J513" i="4"/>
  <c r="G513" i="4" s="1"/>
  <c r="F513" i="4"/>
  <c r="O512" i="4"/>
  <c r="G512" i="4"/>
  <c r="F512" i="4"/>
  <c r="O511" i="4"/>
  <c r="G511" i="4"/>
  <c r="F511" i="4"/>
  <c r="O510" i="4"/>
  <c r="G510" i="4"/>
  <c r="F510" i="4"/>
  <c r="O509" i="4"/>
  <c r="G509" i="4"/>
  <c r="F509" i="4"/>
  <c r="O508" i="4"/>
  <c r="G508" i="4"/>
  <c r="F508" i="4"/>
  <c r="O507" i="4"/>
  <c r="G507" i="4"/>
  <c r="F507" i="4"/>
  <c r="G506" i="4"/>
  <c r="F506" i="4"/>
  <c r="O505" i="4"/>
  <c r="G505" i="4"/>
  <c r="F505" i="4"/>
  <c r="O504" i="4"/>
  <c r="G504" i="4"/>
  <c r="F504" i="4"/>
  <c r="H504" i="4" s="1"/>
  <c r="O503" i="4"/>
  <c r="G503" i="4"/>
  <c r="F503" i="4"/>
  <c r="O502" i="4"/>
  <c r="G502" i="4"/>
  <c r="F502" i="4"/>
  <c r="O501" i="4"/>
  <c r="G501" i="4"/>
  <c r="F501" i="4"/>
  <c r="O500" i="4"/>
  <c r="G500" i="4"/>
  <c r="F500" i="4"/>
  <c r="O499" i="4"/>
  <c r="G499" i="4"/>
  <c r="F499" i="4"/>
  <c r="O498" i="4"/>
  <c r="G498" i="4"/>
  <c r="F498" i="4"/>
  <c r="O497" i="4"/>
  <c r="G497" i="4"/>
  <c r="F497" i="4"/>
  <c r="G496" i="4"/>
  <c r="F496" i="4"/>
  <c r="O495" i="4"/>
  <c r="G495" i="4"/>
  <c r="F495" i="4"/>
  <c r="O494" i="4"/>
  <c r="G494" i="4"/>
  <c r="F494" i="4"/>
  <c r="O493" i="4"/>
  <c r="G493" i="4"/>
  <c r="F493" i="4"/>
  <c r="O492" i="4"/>
  <c r="G492" i="4"/>
  <c r="F492" i="4"/>
  <c r="O491" i="4"/>
  <c r="G491" i="4"/>
  <c r="F491" i="4"/>
  <c r="O490" i="4"/>
  <c r="G490" i="4"/>
  <c r="F490" i="4"/>
  <c r="O489" i="4"/>
  <c r="G489" i="4"/>
  <c r="F489" i="4"/>
  <c r="O488" i="4"/>
  <c r="G488" i="4"/>
  <c r="F488" i="4"/>
  <c r="H488" i="4" s="1"/>
  <c r="O487" i="4"/>
  <c r="G487" i="4"/>
  <c r="F487" i="4"/>
  <c r="G486" i="4"/>
  <c r="F486" i="4"/>
  <c r="G485" i="4"/>
  <c r="F485" i="4"/>
  <c r="H485" i="4" s="1"/>
  <c r="O484" i="4"/>
  <c r="G484" i="4"/>
  <c r="F484" i="4"/>
  <c r="O483" i="4"/>
  <c r="G483" i="4"/>
  <c r="F483" i="4"/>
  <c r="O482" i="4"/>
  <c r="G482" i="4"/>
  <c r="F482" i="4"/>
  <c r="O481" i="4"/>
  <c r="G481" i="4"/>
  <c r="F481" i="4"/>
  <c r="O480" i="4"/>
  <c r="G480" i="4"/>
  <c r="F480" i="4"/>
  <c r="O479" i="4"/>
  <c r="G479" i="4"/>
  <c r="F479" i="4"/>
  <c r="H479" i="4" s="1"/>
  <c r="O478" i="4"/>
  <c r="G478" i="4"/>
  <c r="F478" i="4"/>
  <c r="O477" i="4"/>
  <c r="G477" i="4"/>
  <c r="F477" i="4"/>
  <c r="O476" i="4"/>
  <c r="G476" i="4"/>
  <c r="F476" i="4"/>
  <c r="G475" i="4"/>
  <c r="F475" i="4"/>
  <c r="O474" i="4"/>
  <c r="G474" i="4"/>
  <c r="F474" i="4"/>
  <c r="O473" i="4"/>
  <c r="G473" i="4"/>
  <c r="F473" i="4"/>
  <c r="H473" i="4" s="1"/>
  <c r="O472" i="4"/>
  <c r="G472" i="4"/>
  <c r="F472" i="4"/>
  <c r="O471" i="4"/>
  <c r="G471" i="4"/>
  <c r="F471" i="4"/>
  <c r="H471" i="4" s="1"/>
  <c r="O470" i="4"/>
  <c r="G470" i="4"/>
  <c r="F470" i="4"/>
  <c r="O469" i="4"/>
  <c r="G469" i="4"/>
  <c r="F469" i="4"/>
  <c r="O468" i="4"/>
  <c r="G468" i="4"/>
  <c r="F468" i="4"/>
  <c r="O467" i="4"/>
  <c r="G467" i="4"/>
  <c r="F467" i="4"/>
  <c r="O466" i="4"/>
  <c r="G466" i="4"/>
  <c r="F466" i="4"/>
  <c r="G465" i="4"/>
  <c r="F465" i="4"/>
  <c r="O464" i="4"/>
  <c r="G464" i="4"/>
  <c r="F464" i="4"/>
  <c r="O463" i="4"/>
  <c r="G463" i="4"/>
  <c r="F463" i="4"/>
  <c r="O462" i="4"/>
  <c r="G462" i="4"/>
  <c r="F462" i="4"/>
  <c r="O461" i="4"/>
  <c r="G461" i="4"/>
  <c r="F461" i="4"/>
  <c r="O460" i="4"/>
  <c r="G460" i="4"/>
  <c r="F460" i="4"/>
  <c r="O459" i="4"/>
  <c r="G459" i="4"/>
  <c r="F459" i="4"/>
  <c r="O458" i="4"/>
  <c r="G458" i="4"/>
  <c r="F458" i="4"/>
  <c r="O457" i="4"/>
  <c r="G457" i="4"/>
  <c r="F457" i="4"/>
  <c r="O456" i="4"/>
  <c r="G456" i="4"/>
  <c r="F456" i="4"/>
  <c r="G455" i="4"/>
  <c r="F455" i="4"/>
  <c r="O454" i="4"/>
  <c r="G454" i="4"/>
  <c r="F454" i="4"/>
  <c r="O453" i="4"/>
  <c r="G453" i="4"/>
  <c r="F453" i="4"/>
  <c r="O452" i="4"/>
  <c r="G452" i="4"/>
  <c r="F452" i="4"/>
  <c r="O451" i="4"/>
  <c r="G451" i="4"/>
  <c r="F451" i="4"/>
  <c r="O450" i="4"/>
  <c r="G450" i="4"/>
  <c r="F450" i="4"/>
  <c r="O449" i="4"/>
  <c r="G449" i="4"/>
  <c r="F449" i="4"/>
  <c r="O448" i="4"/>
  <c r="G448" i="4"/>
  <c r="F448" i="4"/>
  <c r="O447" i="4"/>
  <c r="G447" i="4"/>
  <c r="F447" i="4"/>
  <c r="O446" i="4"/>
  <c r="G446" i="4"/>
  <c r="F446" i="4"/>
  <c r="H446" i="4" s="1"/>
  <c r="G445" i="4"/>
  <c r="F445" i="4"/>
  <c r="O444" i="4"/>
  <c r="G444" i="4"/>
  <c r="F444" i="4"/>
  <c r="O443" i="4"/>
  <c r="G443" i="4"/>
  <c r="F443" i="4"/>
  <c r="O442" i="4"/>
  <c r="G442" i="4"/>
  <c r="F442" i="4"/>
  <c r="H442" i="4" s="1"/>
  <c r="O441" i="4"/>
  <c r="G441" i="4"/>
  <c r="F441" i="4"/>
  <c r="O440" i="4"/>
  <c r="G440" i="4"/>
  <c r="F440" i="4"/>
  <c r="O439" i="4"/>
  <c r="G439" i="4"/>
  <c r="F439" i="4"/>
  <c r="O438" i="4"/>
  <c r="G438" i="4"/>
  <c r="F438" i="4"/>
  <c r="O437" i="4"/>
  <c r="G437" i="4"/>
  <c r="F437" i="4"/>
  <c r="O436" i="4"/>
  <c r="G436" i="4"/>
  <c r="F436" i="4"/>
  <c r="G435" i="4"/>
  <c r="F435" i="4"/>
  <c r="O434" i="4"/>
  <c r="G434" i="4"/>
  <c r="F434" i="4"/>
  <c r="O433" i="4"/>
  <c r="G433" i="4"/>
  <c r="F433" i="4"/>
  <c r="O432" i="4"/>
  <c r="G432" i="4"/>
  <c r="F432" i="4"/>
  <c r="O431" i="4"/>
  <c r="G431" i="4"/>
  <c r="F431" i="4"/>
  <c r="O430" i="4"/>
  <c r="G430" i="4"/>
  <c r="F430" i="4"/>
  <c r="O429" i="4"/>
  <c r="G429" i="4"/>
  <c r="F429" i="4"/>
  <c r="O428" i="4"/>
  <c r="G428" i="4"/>
  <c r="F428" i="4"/>
  <c r="O427" i="4"/>
  <c r="G427" i="4"/>
  <c r="F427" i="4"/>
  <c r="O426" i="4"/>
  <c r="G426" i="4"/>
  <c r="F426" i="4"/>
  <c r="G425" i="4"/>
  <c r="F425" i="4"/>
  <c r="O424" i="4"/>
  <c r="G424" i="4"/>
  <c r="F424" i="4"/>
  <c r="O423" i="4"/>
  <c r="G423" i="4"/>
  <c r="F423" i="4"/>
  <c r="H423" i="4" s="1"/>
  <c r="O422" i="4"/>
  <c r="G422" i="4"/>
  <c r="F422" i="4"/>
  <c r="O421" i="4"/>
  <c r="G421" i="4"/>
  <c r="F421" i="4"/>
  <c r="O420" i="4"/>
  <c r="G420" i="4"/>
  <c r="F420" i="4"/>
  <c r="O419" i="4"/>
  <c r="G419" i="4"/>
  <c r="F419" i="4"/>
  <c r="O418" i="4"/>
  <c r="G418" i="4"/>
  <c r="F418" i="4"/>
  <c r="O417" i="4"/>
  <c r="G417" i="4"/>
  <c r="F417" i="4"/>
  <c r="H417" i="4" s="1"/>
  <c r="O416" i="4"/>
  <c r="G416" i="4"/>
  <c r="F416" i="4"/>
  <c r="G415" i="4"/>
  <c r="F415" i="4"/>
  <c r="O414" i="4"/>
  <c r="G414" i="4"/>
  <c r="F414" i="4"/>
  <c r="O413" i="4"/>
  <c r="G413" i="4"/>
  <c r="F413" i="4"/>
  <c r="O412" i="4"/>
  <c r="G412" i="4"/>
  <c r="F412" i="4"/>
  <c r="O411" i="4"/>
  <c r="G411" i="4"/>
  <c r="F411" i="4"/>
  <c r="O410" i="4"/>
  <c r="G410" i="4"/>
  <c r="F410" i="4"/>
  <c r="O409" i="4"/>
  <c r="G409" i="4"/>
  <c r="F409" i="4"/>
  <c r="H409" i="4" s="1"/>
  <c r="O408" i="4"/>
  <c r="G408" i="4"/>
  <c r="F408" i="4"/>
  <c r="O407" i="4"/>
  <c r="G407" i="4"/>
  <c r="F407" i="4"/>
  <c r="O406" i="4"/>
  <c r="G406" i="4"/>
  <c r="F406" i="4"/>
  <c r="O404" i="4"/>
  <c r="G404" i="4"/>
  <c r="F404" i="4"/>
  <c r="H404" i="4" s="1"/>
  <c r="O403" i="4"/>
  <c r="G403" i="4"/>
  <c r="F403" i="4"/>
  <c r="O402" i="4"/>
  <c r="G402" i="4"/>
  <c r="F402" i="4"/>
  <c r="O400" i="4"/>
  <c r="G400" i="4"/>
  <c r="F400" i="4"/>
  <c r="O399" i="4"/>
  <c r="G399" i="4"/>
  <c r="F399" i="4"/>
  <c r="O398" i="4"/>
  <c r="G398" i="4"/>
  <c r="F398" i="4"/>
  <c r="O397" i="4"/>
  <c r="G397" i="4"/>
  <c r="F397" i="4"/>
  <c r="O396" i="4"/>
  <c r="G396" i="4"/>
  <c r="F396" i="4"/>
  <c r="O395" i="4"/>
  <c r="G395" i="4"/>
  <c r="F395" i="4"/>
  <c r="O394" i="4"/>
  <c r="G394" i="4"/>
  <c r="F394" i="4"/>
  <c r="O393" i="4"/>
  <c r="G393" i="4"/>
  <c r="F393" i="4"/>
  <c r="H393" i="4" s="1"/>
  <c r="O392" i="4"/>
  <c r="G392" i="4"/>
  <c r="F392" i="4"/>
  <c r="O391" i="4"/>
  <c r="G391" i="4"/>
  <c r="F391" i="4"/>
  <c r="O389" i="4"/>
  <c r="G389" i="4"/>
  <c r="F389" i="4"/>
  <c r="O388" i="4"/>
  <c r="G388" i="4"/>
  <c r="F388" i="4"/>
  <c r="O387" i="4"/>
  <c r="G387" i="4"/>
  <c r="F387" i="4"/>
  <c r="O386" i="4"/>
  <c r="G386" i="4"/>
  <c r="F386" i="4"/>
  <c r="O385" i="4"/>
  <c r="G385" i="4"/>
  <c r="F385" i="4"/>
  <c r="O384" i="4"/>
  <c r="G384" i="4"/>
  <c r="F384" i="4"/>
  <c r="G383" i="4"/>
  <c r="F383" i="4"/>
  <c r="O382" i="4"/>
  <c r="G382" i="4"/>
  <c r="F382" i="4"/>
  <c r="O381" i="4"/>
  <c r="G381" i="4"/>
  <c r="F381" i="4"/>
  <c r="O380" i="4"/>
  <c r="G380" i="4"/>
  <c r="F380" i="4"/>
  <c r="O379" i="4"/>
  <c r="G379" i="4"/>
  <c r="F379" i="4"/>
  <c r="O378" i="4"/>
  <c r="G378" i="4"/>
  <c r="F378" i="4"/>
  <c r="O377" i="4"/>
  <c r="G377" i="4"/>
  <c r="F377" i="4"/>
  <c r="O376" i="4"/>
  <c r="G376" i="4"/>
  <c r="F376" i="4"/>
  <c r="O375" i="4"/>
  <c r="G375" i="4"/>
  <c r="F375" i="4"/>
  <c r="O374" i="4"/>
  <c r="G374" i="4"/>
  <c r="F374" i="4"/>
  <c r="O373" i="4"/>
  <c r="G373" i="4"/>
  <c r="F373" i="4"/>
  <c r="O372" i="4"/>
  <c r="G372" i="4"/>
  <c r="F372" i="4"/>
  <c r="O371" i="4"/>
  <c r="G371" i="4"/>
  <c r="F371" i="4"/>
  <c r="O370" i="4"/>
  <c r="G370" i="4"/>
  <c r="F370" i="4"/>
  <c r="O369" i="4"/>
  <c r="G369" i="4"/>
  <c r="F369" i="4"/>
  <c r="O368" i="4"/>
  <c r="G368" i="4"/>
  <c r="F368" i="4"/>
  <c r="G367" i="4"/>
  <c r="F367" i="4"/>
  <c r="O366" i="4"/>
  <c r="G366" i="4"/>
  <c r="F366" i="4"/>
  <c r="O365" i="4"/>
  <c r="G365" i="4"/>
  <c r="F365" i="4"/>
  <c r="H365" i="4" s="1"/>
  <c r="O364" i="4"/>
  <c r="G364" i="4"/>
  <c r="F364" i="4"/>
  <c r="O363" i="4"/>
  <c r="G363" i="4"/>
  <c r="F363" i="4"/>
  <c r="O362" i="4"/>
  <c r="G362" i="4"/>
  <c r="F362" i="4"/>
  <c r="H362" i="4" s="1"/>
  <c r="O361" i="4"/>
  <c r="G361" i="4"/>
  <c r="F361" i="4"/>
  <c r="O360" i="4"/>
  <c r="G360" i="4"/>
  <c r="F360" i="4"/>
  <c r="O359" i="4"/>
  <c r="G359" i="4"/>
  <c r="F359" i="4"/>
  <c r="G358" i="4"/>
  <c r="F358" i="4"/>
  <c r="G357" i="4"/>
  <c r="F357" i="4"/>
  <c r="O356" i="4"/>
  <c r="G356" i="4"/>
  <c r="F356" i="4"/>
  <c r="O355" i="4"/>
  <c r="G355" i="4"/>
  <c r="F355" i="4"/>
  <c r="O354" i="4"/>
  <c r="G354" i="4"/>
  <c r="F354" i="4"/>
  <c r="O353" i="4"/>
  <c r="G353" i="4"/>
  <c r="F353" i="4"/>
  <c r="O352" i="4"/>
  <c r="G352" i="4"/>
  <c r="F352" i="4"/>
  <c r="O351" i="4"/>
  <c r="G351" i="4"/>
  <c r="F351" i="4"/>
  <c r="O350" i="4"/>
  <c r="G350" i="4"/>
  <c r="F350" i="4"/>
  <c r="O349" i="4"/>
  <c r="G349" i="4"/>
  <c r="F349" i="4"/>
  <c r="G348" i="4"/>
  <c r="F348" i="4"/>
  <c r="H348" i="4" s="1"/>
  <c r="O347" i="4"/>
  <c r="G347" i="4"/>
  <c r="F347" i="4"/>
  <c r="O346" i="4"/>
  <c r="G346" i="4"/>
  <c r="F346" i="4"/>
  <c r="O345" i="4"/>
  <c r="G345" i="4"/>
  <c r="F345" i="4"/>
  <c r="O344" i="4"/>
  <c r="G344" i="4"/>
  <c r="F344" i="4"/>
  <c r="O343" i="4"/>
  <c r="G343" i="4"/>
  <c r="F343" i="4"/>
  <c r="O342" i="4"/>
  <c r="G342" i="4"/>
  <c r="F342" i="4"/>
  <c r="O341" i="4"/>
  <c r="G341" i="4"/>
  <c r="F341" i="4"/>
  <c r="H341" i="4" s="1"/>
  <c r="O340" i="4"/>
  <c r="G340" i="4"/>
  <c r="F340" i="4"/>
  <c r="H340" i="4" s="1"/>
  <c r="G339" i="4"/>
  <c r="F339" i="4"/>
  <c r="G338" i="4"/>
  <c r="F338" i="4"/>
  <c r="G337" i="4"/>
  <c r="F337" i="4"/>
  <c r="O336" i="4"/>
  <c r="G336" i="4"/>
  <c r="F336" i="4"/>
  <c r="H336" i="4" s="1"/>
  <c r="O335" i="4"/>
  <c r="G335" i="4"/>
  <c r="F335" i="4"/>
  <c r="O334" i="4"/>
  <c r="G334" i="4"/>
  <c r="F334" i="4"/>
  <c r="O333" i="4"/>
  <c r="G333" i="4"/>
  <c r="F333" i="4"/>
  <c r="O332" i="4"/>
  <c r="G332" i="4"/>
  <c r="F332" i="4"/>
  <c r="H332" i="4" s="1"/>
  <c r="G331" i="4"/>
  <c r="F331" i="4"/>
  <c r="O330" i="4"/>
  <c r="G330" i="4"/>
  <c r="F330" i="4"/>
  <c r="O329" i="4"/>
  <c r="G329" i="4"/>
  <c r="F329" i="4"/>
  <c r="O328" i="4"/>
  <c r="G328" i="4"/>
  <c r="F328" i="4"/>
  <c r="O327" i="4"/>
  <c r="G327" i="4"/>
  <c r="F327" i="4"/>
  <c r="G326" i="4"/>
  <c r="F326" i="4"/>
  <c r="O325" i="4"/>
  <c r="G325" i="4"/>
  <c r="F325" i="4"/>
  <c r="O324" i="4"/>
  <c r="G324" i="4"/>
  <c r="F324" i="4"/>
  <c r="O323" i="4"/>
  <c r="G323" i="4"/>
  <c r="F323" i="4"/>
  <c r="O322" i="4"/>
  <c r="G322" i="4"/>
  <c r="F322" i="4"/>
  <c r="O321" i="4"/>
  <c r="G321" i="4"/>
  <c r="F321" i="4"/>
  <c r="O320" i="4"/>
  <c r="J320" i="4"/>
  <c r="F320" i="4"/>
  <c r="O319" i="4"/>
  <c r="G319" i="4"/>
  <c r="F319" i="4"/>
  <c r="G318" i="4"/>
  <c r="F318" i="4"/>
  <c r="O317" i="4"/>
  <c r="G317" i="4"/>
  <c r="F317" i="4"/>
  <c r="O316" i="4"/>
  <c r="G316" i="4"/>
  <c r="F316" i="4"/>
  <c r="O315" i="4"/>
  <c r="G315" i="4"/>
  <c r="F315" i="4"/>
  <c r="G314" i="4"/>
  <c r="F314" i="4"/>
  <c r="O313" i="4"/>
  <c r="G313" i="4"/>
  <c r="F313" i="4"/>
  <c r="O312" i="4"/>
  <c r="G312" i="4"/>
  <c r="F312" i="4"/>
  <c r="H312" i="4" s="1"/>
  <c r="O311" i="4"/>
  <c r="G311" i="4"/>
  <c r="F311" i="4"/>
  <c r="O310" i="4"/>
  <c r="G310" i="4"/>
  <c r="F310" i="4"/>
  <c r="O309" i="4"/>
  <c r="G309" i="4"/>
  <c r="F309" i="4"/>
  <c r="O308" i="4"/>
  <c r="G308" i="4"/>
  <c r="F308" i="4"/>
  <c r="O307" i="4"/>
  <c r="G307" i="4"/>
  <c r="F307" i="4"/>
  <c r="G306" i="4"/>
  <c r="F306" i="4"/>
  <c r="O305" i="4"/>
  <c r="G305" i="4"/>
  <c r="F305" i="4"/>
  <c r="O304" i="4"/>
  <c r="G304" i="4"/>
  <c r="F304" i="4"/>
  <c r="O303" i="4"/>
  <c r="G303" i="4"/>
  <c r="F303" i="4"/>
  <c r="O302" i="4"/>
  <c r="G302" i="4"/>
  <c r="F302" i="4"/>
  <c r="G301" i="4"/>
  <c r="F301" i="4"/>
  <c r="H301" i="4" s="1"/>
  <c r="O300" i="4"/>
  <c r="G300" i="4"/>
  <c r="F300" i="4"/>
  <c r="O299" i="4"/>
  <c r="G299" i="4"/>
  <c r="F299" i="4"/>
  <c r="O298" i="4"/>
  <c r="G298" i="4"/>
  <c r="F298" i="4"/>
  <c r="O297" i="4"/>
  <c r="G297" i="4"/>
  <c r="F297" i="4"/>
  <c r="H297" i="4" s="1"/>
  <c r="O296" i="4"/>
  <c r="G296" i="4"/>
  <c r="F296" i="4"/>
  <c r="O295" i="4"/>
  <c r="G295" i="4"/>
  <c r="F295" i="4"/>
  <c r="O294" i="4"/>
  <c r="G294" i="4"/>
  <c r="F294" i="4"/>
  <c r="O293" i="4"/>
  <c r="G293" i="4"/>
  <c r="F293" i="4"/>
  <c r="H293" i="4" s="1"/>
  <c r="G292" i="4"/>
  <c r="F292" i="4"/>
  <c r="O290" i="4"/>
  <c r="G290" i="4"/>
  <c r="F290" i="4"/>
  <c r="O289" i="4"/>
  <c r="G289" i="4"/>
  <c r="F289" i="4"/>
  <c r="O288" i="4"/>
  <c r="G288" i="4"/>
  <c r="F288" i="4"/>
  <c r="O287" i="4"/>
  <c r="G287" i="4"/>
  <c r="F287" i="4"/>
  <c r="O286" i="4"/>
  <c r="G286" i="4"/>
  <c r="F286" i="4"/>
  <c r="O285" i="4"/>
  <c r="G285" i="4"/>
  <c r="F285" i="4"/>
  <c r="O284" i="4"/>
  <c r="G284" i="4"/>
  <c r="F284" i="4"/>
  <c r="O283" i="4"/>
  <c r="G283" i="4"/>
  <c r="F283" i="4"/>
  <c r="O282" i="4"/>
  <c r="G282" i="4"/>
  <c r="F282" i="4"/>
  <c r="H282" i="4" s="1"/>
  <c r="G281" i="4"/>
  <c r="F281" i="4"/>
  <c r="O280" i="4"/>
  <c r="G280" i="4"/>
  <c r="F280" i="4"/>
  <c r="O279" i="4"/>
  <c r="G279" i="4"/>
  <c r="F279" i="4"/>
  <c r="O278" i="4"/>
  <c r="G278" i="4"/>
  <c r="F278" i="4"/>
  <c r="O277" i="4"/>
  <c r="J277" i="4"/>
  <c r="G277" i="4" s="1"/>
  <c r="F277" i="4"/>
  <c r="O276" i="4"/>
  <c r="G276" i="4"/>
  <c r="F276" i="4"/>
  <c r="O275" i="4"/>
  <c r="G275" i="4"/>
  <c r="F275" i="4"/>
  <c r="O274" i="4"/>
  <c r="J274" i="4"/>
  <c r="F274" i="4"/>
  <c r="O273" i="4"/>
  <c r="G273" i="4"/>
  <c r="F273" i="4"/>
  <c r="O272" i="4"/>
  <c r="G272" i="4"/>
  <c r="F272" i="4"/>
  <c r="O271" i="4"/>
  <c r="G271" i="4"/>
  <c r="F271" i="4"/>
  <c r="O270" i="4"/>
  <c r="G270" i="4"/>
  <c r="F270" i="4"/>
  <c r="O269" i="4"/>
  <c r="G269" i="4"/>
  <c r="F269" i="4"/>
  <c r="G268" i="4"/>
  <c r="F268" i="4"/>
  <c r="G267" i="4"/>
  <c r="F267" i="4"/>
  <c r="O266" i="4"/>
  <c r="G266" i="4"/>
  <c r="F266" i="4"/>
  <c r="O265" i="4"/>
  <c r="G265" i="4"/>
  <c r="F265" i="4"/>
  <c r="H265" i="4" s="1"/>
  <c r="O264" i="4"/>
  <c r="G264" i="4"/>
  <c r="F264" i="4"/>
  <c r="G263" i="4"/>
  <c r="F263" i="4"/>
  <c r="O262" i="4"/>
  <c r="G262" i="4"/>
  <c r="F262" i="4"/>
  <c r="O261" i="4"/>
  <c r="G261" i="4"/>
  <c r="F261" i="4"/>
  <c r="O260" i="4"/>
  <c r="G260" i="4"/>
  <c r="F260" i="4"/>
  <c r="O259" i="4"/>
  <c r="G259" i="4"/>
  <c r="F259" i="4"/>
  <c r="O258" i="4"/>
  <c r="G258" i="4"/>
  <c r="F258" i="4"/>
  <c r="O257" i="4"/>
  <c r="G257" i="4"/>
  <c r="F257" i="4"/>
  <c r="O256" i="4"/>
  <c r="G256" i="4"/>
  <c r="F256" i="4"/>
  <c r="O253" i="4"/>
  <c r="G253" i="4"/>
  <c r="F253" i="4"/>
  <c r="O252" i="4"/>
  <c r="G252" i="4"/>
  <c r="F252" i="4"/>
  <c r="G251" i="4"/>
  <c r="F251" i="4"/>
  <c r="O250" i="4"/>
  <c r="G250" i="4"/>
  <c r="F250" i="4"/>
  <c r="G249" i="4"/>
  <c r="F249" i="4"/>
  <c r="O248" i="4"/>
  <c r="G248" i="4"/>
  <c r="F248" i="4"/>
  <c r="O247" i="4"/>
  <c r="G247" i="4"/>
  <c r="F247" i="4"/>
  <c r="O246" i="4"/>
  <c r="G246" i="4"/>
  <c r="F246" i="4"/>
  <c r="H246" i="4" s="1"/>
  <c r="O245" i="4"/>
  <c r="G245" i="4"/>
  <c r="F245" i="4"/>
  <c r="O244" i="4"/>
  <c r="G244" i="4"/>
  <c r="F244" i="4"/>
  <c r="O243" i="4"/>
  <c r="G243" i="4"/>
  <c r="F243" i="4"/>
  <c r="O242" i="4"/>
  <c r="G242" i="4"/>
  <c r="F242" i="4"/>
  <c r="G241" i="4"/>
  <c r="F241" i="4"/>
  <c r="O240" i="4"/>
  <c r="G240" i="4"/>
  <c r="F240" i="4"/>
  <c r="O239" i="4"/>
  <c r="G239" i="4"/>
  <c r="F239" i="4"/>
  <c r="O238" i="4"/>
  <c r="G238" i="4"/>
  <c r="F238" i="4"/>
  <c r="O237" i="4"/>
  <c r="G237" i="4"/>
  <c r="F237" i="4"/>
  <c r="O236" i="4"/>
  <c r="G236" i="4"/>
  <c r="F236" i="4"/>
  <c r="O235" i="4"/>
  <c r="G235" i="4"/>
  <c r="F235" i="4"/>
  <c r="O234" i="4"/>
  <c r="G234" i="4"/>
  <c r="F234" i="4"/>
  <c r="O233" i="4"/>
  <c r="G233" i="4"/>
  <c r="F233" i="4"/>
  <c r="O232" i="4"/>
  <c r="G232" i="4"/>
  <c r="F232" i="4"/>
  <c r="O231" i="4"/>
  <c r="G231" i="4"/>
  <c r="F231" i="4"/>
  <c r="G230" i="4"/>
  <c r="H230" i="4" s="1"/>
  <c r="O228" i="4"/>
  <c r="G228" i="4"/>
  <c r="F228" i="4"/>
  <c r="O227" i="4"/>
  <c r="G227" i="4"/>
  <c r="F227" i="4"/>
  <c r="O225" i="4"/>
  <c r="G225" i="4"/>
  <c r="F225" i="4"/>
  <c r="O224" i="4"/>
  <c r="G224" i="4"/>
  <c r="F224" i="4"/>
  <c r="O223" i="4"/>
  <c r="G223" i="4"/>
  <c r="F223" i="4"/>
  <c r="G222" i="4"/>
  <c r="F222" i="4"/>
  <c r="O221" i="4"/>
  <c r="G221" i="4"/>
  <c r="F221" i="4"/>
  <c r="O220" i="4"/>
  <c r="G220" i="4"/>
  <c r="F220" i="4"/>
  <c r="O219" i="4"/>
  <c r="G219" i="4"/>
  <c r="F219" i="4"/>
  <c r="O218" i="4"/>
  <c r="G218" i="4"/>
  <c r="F218" i="4"/>
  <c r="O217" i="4"/>
  <c r="G217" i="4"/>
  <c r="F217" i="4"/>
  <c r="O216" i="4"/>
  <c r="G216" i="4"/>
  <c r="F216" i="4"/>
  <c r="O215" i="4"/>
  <c r="G215" i="4"/>
  <c r="F215" i="4"/>
  <c r="O213" i="4"/>
  <c r="G213" i="4"/>
  <c r="F213" i="4"/>
  <c r="O212" i="4"/>
  <c r="G212" i="4"/>
  <c r="F212" i="4"/>
  <c r="O211" i="4"/>
  <c r="G211" i="4"/>
  <c r="F211" i="4"/>
  <c r="O210" i="4"/>
  <c r="G210" i="4"/>
  <c r="F210" i="4"/>
  <c r="O209" i="4"/>
  <c r="G209" i="4"/>
  <c r="F209" i="4"/>
  <c r="O208" i="4"/>
  <c r="G208" i="4"/>
  <c r="F208" i="4"/>
  <c r="O207" i="4"/>
  <c r="G207" i="4"/>
  <c r="F207" i="4"/>
  <c r="O206" i="4"/>
  <c r="G206" i="4"/>
  <c r="F206" i="4"/>
  <c r="O204" i="4"/>
  <c r="G204" i="4"/>
  <c r="F204" i="4"/>
  <c r="O203" i="4"/>
  <c r="G203" i="4"/>
  <c r="F203" i="4"/>
  <c r="O202" i="4"/>
  <c r="G202" i="4"/>
  <c r="F202" i="4"/>
  <c r="O201" i="4"/>
  <c r="G201" i="4"/>
  <c r="F201" i="4"/>
  <c r="O200" i="4"/>
  <c r="G200" i="4"/>
  <c r="F200" i="4"/>
  <c r="O199" i="4"/>
  <c r="G199" i="4"/>
  <c r="F199" i="4"/>
  <c r="O198" i="4"/>
  <c r="G198" i="4"/>
  <c r="F198" i="4"/>
  <c r="O197" i="4"/>
  <c r="G197" i="4"/>
  <c r="F197" i="4"/>
  <c r="O196" i="4"/>
  <c r="G196" i="4"/>
  <c r="F196" i="4"/>
  <c r="O193" i="4"/>
  <c r="G193" i="4"/>
  <c r="F193" i="4"/>
  <c r="O192" i="4"/>
  <c r="G192" i="4"/>
  <c r="F192" i="4"/>
  <c r="O190" i="4"/>
  <c r="G190" i="4"/>
  <c r="F190" i="4"/>
  <c r="O189" i="4"/>
  <c r="G189" i="4"/>
  <c r="F189" i="4"/>
  <c r="O188" i="4"/>
  <c r="G188" i="4"/>
  <c r="F188" i="4"/>
  <c r="G187" i="4"/>
  <c r="F187" i="4"/>
  <c r="O186" i="4"/>
  <c r="G186" i="4"/>
  <c r="F186" i="4"/>
  <c r="O185" i="4"/>
  <c r="G185" i="4"/>
  <c r="F185" i="4"/>
  <c r="O184" i="4"/>
  <c r="G184" i="4"/>
  <c r="F184" i="4"/>
  <c r="O183" i="4"/>
  <c r="G183" i="4"/>
  <c r="F183" i="4"/>
  <c r="O182" i="4"/>
  <c r="G182" i="4"/>
  <c r="F182" i="4"/>
  <c r="O181" i="4"/>
  <c r="G181" i="4"/>
  <c r="F181" i="4"/>
  <c r="O180" i="4"/>
  <c r="G180" i="4"/>
  <c r="F180" i="4"/>
  <c r="H180" i="4" s="1"/>
  <c r="O178" i="4"/>
  <c r="G178" i="4"/>
  <c r="F178" i="4"/>
  <c r="O177" i="4"/>
  <c r="G177" i="4"/>
  <c r="F177" i="4"/>
  <c r="O176" i="4"/>
  <c r="G176" i="4"/>
  <c r="F176" i="4"/>
  <c r="O175" i="4"/>
  <c r="G175" i="4"/>
  <c r="F175" i="4"/>
  <c r="H175" i="4" s="1"/>
  <c r="O174" i="4"/>
  <c r="G174" i="4"/>
  <c r="F174" i="4"/>
  <c r="H174" i="4" s="1"/>
  <c r="O173" i="4"/>
  <c r="G173" i="4"/>
  <c r="F173" i="4"/>
  <c r="O172" i="4"/>
  <c r="G172" i="4"/>
  <c r="F172" i="4"/>
  <c r="O171" i="4"/>
  <c r="G171" i="4"/>
  <c r="F171" i="4"/>
  <c r="O169" i="4"/>
  <c r="G169" i="4"/>
  <c r="F169" i="4"/>
  <c r="O168" i="4"/>
  <c r="G168" i="4"/>
  <c r="F168" i="4"/>
  <c r="O167" i="4"/>
  <c r="G167" i="4"/>
  <c r="F167" i="4"/>
  <c r="O166" i="4"/>
  <c r="G166" i="4"/>
  <c r="F166" i="4"/>
  <c r="H166" i="4" s="1"/>
  <c r="O165" i="4"/>
  <c r="G165" i="4"/>
  <c r="F165" i="4"/>
  <c r="H165" i="4" s="1"/>
  <c r="O164" i="4"/>
  <c r="G164" i="4"/>
  <c r="F164" i="4"/>
  <c r="O163" i="4"/>
  <c r="G163" i="4"/>
  <c r="F163" i="4"/>
  <c r="O162" i="4"/>
  <c r="G162" i="4"/>
  <c r="F162" i="4"/>
  <c r="O161" i="4"/>
  <c r="G161" i="4"/>
  <c r="F161" i="4"/>
  <c r="H161" i="4" s="1"/>
  <c r="O160" i="4"/>
  <c r="G160" i="4"/>
  <c r="F160" i="4"/>
  <c r="O158" i="4"/>
  <c r="G158" i="4"/>
  <c r="F158" i="4"/>
  <c r="O157" i="4"/>
  <c r="G157" i="4"/>
  <c r="F157" i="4"/>
  <c r="H157" i="4" s="1"/>
  <c r="O156" i="4"/>
  <c r="G156" i="4"/>
  <c r="F156" i="4"/>
  <c r="H156" i="4" s="1"/>
  <c r="O155" i="4"/>
  <c r="G155" i="4"/>
  <c r="F155" i="4"/>
  <c r="O153" i="4"/>
  <c r="G153" i="4"/>
  <c r="F153" i="4"/>
  <c r="O152" i="4"/>
  <c r="G152" i="4"/>
  <c r="F152" i="4"/>
  <c r="O151" i="4"/>
  <c r="G151" i="4"/>
  <c r="F151" i="4"/>
  <c r="O150" i="4"/>
  <c r="O149" i="4"/>
  <c r="G149" i="4"/>
  <c r="F149" i="4"/>
  <c r="O148" i="4"/>
  <c r="G148" i="4"/>
  <c r="F148" i="4"/>
  <c r="O147" i="4"/>
  <c r="G147" i="4"/>
  <c r="F147" i="4"/>
  <c r="O144" i="4"/>
  <c r="G144" i="4"/>
  <c r="F144" i="4"/>
  <c r="O143" i="4"/>
  <c r="G143" i="4"/>
  <c r="F143" i="4"/>
  <c r="O142" i="4"/>
  <c r="G142" i="4"/>
  <c r="F142" i="4"/>
  <c r="O141" i="4"/>
  <c r="G141" i="4"/>
  <c r="F141" i="4"/>
  <c r="O140" i="4"/>
  <c r="G140" i="4"/>
  <c r="F140" i="4"/>
  <c r="O139" i="4"/>
  <c r="G139" i="4"/>
  <c r="F139" i="4"/>
  <c r="O138" i="4"/>
  <c r="G138" i="4"/>
  <c r="F138" i="4"/>
  <c r="O137" i="4"/>
  <c r="G137" i="4"/>
  <c r="F137" i="4"/>
  <c r="O136" i="4"/>
  <c r="G136" i="4"/>
  <c r="F136" i="4"/>
  <c r="O134" i="4"/>
  <c r="G134" i="4"/>
  <c r="F134" i="4"/>
  <c r="O133" i="4"/>
  <c r="G133" i="4"/>
  <c r="F133" i="4"/>
  <c r="O132" i="4"/>
  <c r="G132" i="4"/>
  <c r="F132" i="4"/>
  <c r="O131" i="4"/>
  <c r="G131" i="4"/>
  <c r="F131" i="4"/>
  <c r="O130" i="4"/>
  <c r="G130" i="4"/>
  <c r="F130" i="4"/>
  <c r="O129" i="4"/>
  <c r="G129" i="4"/>
  <c r="F129" i="4"/>
  <c r="O128" i="4"/>
  <c r="G128" i="4"/>
  <c r="F128" i="4"/>
  <c r="O127" i="4"/>
  <c r="G127" i="4"/>
  <c r="F127" i="4"/>
  <c r="O126" i="4"/>
  <c r="G126" i="4"/>
  <c r="F126" i="4"/>
  <c r="O124" i="4"/>
  <c r="G124" i="4"/>
  <c r="F124" i="4"/>
  <c r="O123" i="4"/>
  <c r="G123" i="4"/>
  <c r="F123" i="4"/>
  <c r="O122" i="4"/>
  <c r="G122" i="4"/>
  <c r="F122" i="4"/>
  <c r="G121" i="4"/>
  <c r="F121" i="4"/>
  <c r="H121" i="4" s="1"/>
  <c r="O120" i="4"/>
  <c r="G120" i="4"/>
  <c r="F120" i="4"/>
  <c r="O119" i="4"/>
  <c r="G119" i="4"/>
  <c r="F119" i="4"/>
  <c r="O118" i="4"/>
  <c r="G118" i="4"/>
  <c r="F118" i="4"/>
  <c r="H118" i="4" s="1"/>
  <c r="O117" i="4"/>
  <c r="G117" i="4"/>
  <c r="F117" i="4"/>
  <c r="O116" i="4"/>
  <c r="G116" i="4"/>
  <c r="F116" i="4"/>
  <c r="O115" i="4"/>
  <c r="G115" i="4"/>
  <c r="F115" i="4"/>
  <c r="O114" i="4"/>
  <c r="G114" i="4"/>
  <c r="F114" i="4"/>
  <c r="O112" i="4"/>
  <c r="G112" i="4"/>
  <c r="F112" i="4"/>
  <c r="O111" i="4"/>
  <c r="G111" i="4"/>
  <c r="F111" i="4"/>
  <c r="O110" i="4"/>
  <c r="G110" i="4"/>
  <c r="F110" i="4"/>
  <c r="O109" i="4"/>
  <c r="G109" i="4"/>
  <c r="F109" i="4"/>
  <c r="O108" i="4"/>
  <c r="G108" i="4"/>
  <c r="F108" i="4"/>
  <c r="O107" i="4"/>
  <c r="G107" i="4"/>
  <c r="F107" i="4"/>
  <c r="O106" i="4"/>
  <c r="G106" i="4"/>
  <c r="F106" i="4"/>
  <c r="O105" i="4"/>
  <c r="G105" i="4"/>
  <c r="F105" i="4"/>
  <c r="O104" i="4"/>
  <c r="G104" i="4"/>
  <c r="F104" i="4"/>
  <c r="H104" i="4" s="1"/>
  <c r="O102" i="4"/>
  <c r="G102" i="4"/>
  <c r="F102" i="4"/>
  <c r="O101" i="4"/>
  <c r="G101" i="4"/>
  <c r="F101" i="4"/>
  <c r="O100" i="4"/>
  <c r="G100" i="4"/>
  <c r="F100" i="4"/>
  <c r="H100" i="4" s="1"/>
  <c r="O99" i="4"/>
  <c r="G99" i="4"/>
  <c r="F99" i="4"/>
  <c r="O98" i="4"/>
  <c r="G98" i="4"/>
  <c r="F98" i="4"/>
  <c r="O97" i="4"/>
  <c r="G97" i="4"/>
  <c r="F97" i="4"/>
  <c r="O96" i="4"/>
  <c r="G96" i="4"/>
  <c r="F96" i="4"/>
  <c r="H96" i="4" s="1"/>
  <c r="O95" i="4"/>
  <c r="G95" i="4"/>
  <c r="F95" i="4"/>
  <c r="H95" i="4" s="1"/>
  <c r="O94" i="4"/>
  <c r="G94" i="4"/>
  <c r="F94" i="4"/>
  <c r="O93" i="4"/>
  <c r="G93" i="4"/>
  <c r="F93" i="4"/>
  <c r="O91" i="4"/>
  <c r="G91" i="4"/>
  <c r="F91" i="4"/>
  <c r="O90" i="4"/>
  <c r="G90" i="4"/>
  <c r="F90" i="4"/>
  <c r="H90" i="4" s="1"/>
  <c r="O89" i="4"/>
  <c r="G89" i="4"/>
  <c r="F89" i="4"/>
  <c r="O88" i="4"/>
  <c r="G88" i="4"/>
  <c r="F88" i="4"/>
  <c r="O87" i="4"/>
  <c r="G87" i="4"/>
  <c r="F87" i="4"/>
  <c r="H87" i="4" s="1"/>
  <c r="O86" i="4"/>
  <c r="G86" i="4"/>
  <c r="F86" i="4"/>
  <c r="O85" i="4"/>
  <c r="G85" i="4"/>
  <c r="F85" i="4"/>
  <c r="O84" i="4"/>
  <c r="G84" i="4"/>
  <c r="F84" i="4"/>
  <c r="O83" i="4"/>
  <c r="J83" i="4"/>
  <c r="F83" i="4"/>
  <c r="O79" i="4"/>
  <c r="G79" i="4"/>
  <c r="F79" i="4"/>
  <c r="O78" i="4"/>
  <c r="G78" i="4"/>
  <c r="G77" i="4" s="1"/>
  <c r="F78" i="4"/>
  <c r="O76" i="4"/>
  <c r="G76" i="4"/>
  <c r="F76" i="4"/>
  <c r="G75" i="4"/>
  <c r="F75" i="4"/>
  <c r="O73" i="4"/>
  <c r="G73" i="4"/>
  <c r="F73" i="4"/>
  <c r="O72" i="4"/>
  <c r="G72" i="4"/>
  <c r="F72" i="4"/>
  <c r="O70" i="4"/>
  <c r="G70" i="4"/>
  <c r="F70" i="4"/>
  <c r="G69" i="4"/>
  <c r="F69" i="4"/>
  <c r="O67" i="4"/>
  <c r="G67" i="4"/>
  <c r="F67" i="4"/>
  <c r="O66" i="4"/>
  <c r="G66" i="4"/>
  <c r="F66" i="4"/>
  <c r="O65" i="4"/>
  <c r="G65" i="4"/>
  <c r="F65" i="4"/>
  <c r="O64" i="4"/>
  <c r="G64" i="4"/>
  <c r="F64" i="4"/>
  <c r="O63" i="4"/>
  <c r="G63" i="4"/>
  <c r="F63" i="4"/>
  <c r="O62" i="4"/>
  <c r="G62" i="4"/>
  <c r="F62" i="4"/>
  <c r="O61" i="4"/>
  <c r="G61" i="4"/>
  <c r="F61" i="4"/>
  <c r="O60" i="4"/>
  <c r="G60" i="4"/>
  <c r="F60" i="4"/>
  <c r="O59" i="4"/>
  <c r="G59" i="4"/>
  <c r="F59" i="4"/>
  <c r="O58" i="4"/>
  <c r="G58" i="4"/>
  <c r="F58" i="4"/>
  <c r="O57" i="4"/>
  <c r="G57" i="4"/>
  <c r="F57" i="4"/>
  <c r="O55" i="4"/>
  <c r="G55" i="4"/>
  <c r="F55" i="4"/>
  <c r="O54" i="4"/>
  <c r="G54" i="4"/>
  <c r="F54" i="4"/>
  <c r="O53" i="4"/>
  <c r="G53" i="4"/>
  <c r="F53" i="4"/>
  <c r="O52" i="4"/>
  <c r="G52" i="4"/>
  <c r="F52" i="4"/>
  <c r="O50" i="4"/>
  <c r="G50" i="4"/>
  <c r="F50" i="4"/>
  <c r="O49" i="4"/>
  <c r="G49" i="4"/>
  <c r="F49" i="4"/>
  <c r="O48" i="4"/>
  <c r="G48" i="4"/>
  <c r="F48" i="4"/>
  <c r="O47" i="4"/>
  <c r="G47" i="4"/>
  <c r="F47" i="4"/>
  <c r="G45" i="4"/>
  <c r="F45" i="4"/>
  <c r="O44" i="4"/>
  <c r="G44" i="4"/>
  <c r="F44" i="4"/>
  <c r="H44" i="4" s="1"/>
  <c r="O43" i="4"/>
  <c r="G43" i="4"/>
  <c r="F43" i="4"/>
  <c r="O42" i="4"/>
  <c r="G42" i="4"/>
  <c r="F42" i="4"/>
  <c r="O40" i="4"/>
  <c r="G40" i="4"/>
  <c r="F40" i="4"/>
  <c r="H40" i="4" s="1"/>
  <c r="O39" i="4"/>
  <c r="G39" i="4"/>
  <c r="F39" i="4"/>
  <c r="O38" i="4"/>
  <c r="G38" i="4"/>
  <c r="F38" i="4"/>
  <c r="O37" i="4"/>
  <c r="G37" i="4"/>
  <c r="F37" i="4"/>
  <c r="O36" i="4"/>
  <c r="G36" i="4"/>
  <c r="F36" i="4"/>
  <c r="H36" i="4" s="1"/>
  <c r="O34" i="4"/>
  <c r="G34" i="4"/>
  <c r="F34" i="4"/>
  <c r="O33" i="4"/>
  <c r="G33" i="4"/>
  <c r="F33" i="4"/>
  <c r="G31" i="4"/>
  <c r="F31" i="4"/>
  <c r="H31" i="4" s="1"/>
  <c r="O30" i="4"/>
  <c r="G30" i="4"/>
  <c r="F30" i="4"/>
  <c r="O29" i="4"/>
  <c r="G29" i="4"/>
  <c r="F29" i="4"/>
  <c r="O28" i="4"/>
  <c r="G28" i="4"/>
  <c r="F28" i="4"/>
  <c r="O27" i="4"/>
  <c r="G27" i="4"/>
  <c r="F27" i="4"/>
  <c r="O25" i="4"/>
  <c r="G25" i="4"/>
  <c r="F25" i="4"/>
  <c r="O24" i="4"/>
  <c r="G24" i="4"/>
  <c r="F24" i="4"/>
  <c r="O23" i="4"/>
  <c r="G23" i="4"/>
  <c r="F23" i="4"/>
  <c r="O22" i="4"/>
  <c r="G22" i="4"/>
  <c r="F22" i="4"/>
  <c r="H22" i="4" s="1"/>
  <c r="O21" i="4"/>
  <c r="G21" i="4"/>
  <c r="F21" i="4"/>
  <c r="O20" i="4"/>
  <c r="G20" i="4"/>
  <c r="F20" i="4"/>
  <c r="O19" i="4"/>
  <c r="G19" i="4"/>
  <c r="F19" i="4"/>
  <c r="G18" i="4"/>
  <c r="F18" i="4"/>
  <c r="O17" i="4"/>
  <c r="G17" i="4"/>
  <c r="F17" i="4"/>
  <c r="G16" i="4"/>
  <c r="F16" i="4"/>
  <c r="H16" i="4" s="1"/>
  <c r="O15" i="4"/>
  <c r="G15" i="4"/>
  <c r="F15" i="4"/>
  <c r="H15" i="4" s="1"/>
  <c r="G14" i="4"/>
  <c r="F14" i="4"/>
  <c r="G13" i="4"/>
  <c r="F13" i="4"/>
  <c r="G12" i="4"/>
  <c r="F12" i="4"/>
  <c r="G11" i="4"/>
  <c r="F11" i="4"/>
  <c r="O10" i="4"/>
  <c r="G10" i="4"/>
  <c r="F10" i="4"/>
  <c r="O9" i="4"/>
  <c r="G9" i="4"/>
  <c r="F9" i="4"/>
  <c r="O8" i="4"/>
  <c r="G8" i="4"/>
  <c r="F8" i="4"/>
  <c r="W1246" i="3"/>
  <c r="V1263" i="3"/>
  <c r="S1260" i="3"/>
  <c r="Y1260" i="3"/>
  <c r="T1259" i="3"/>
  <c r="Y1258" i="3"/>
  <c r="P1258" i="3"/>
  <c r="Y1257" i="3"/>
  <c r="P1257" i="3"/>
  <c r="Y1256" i="3"/>
  <c r="P1256" i="3"/>
  <c r="Y1255" i="3"/>
  <c r="P1255" i="3"/>
  <c r="P1254" i="3"/>
  <c r="R1254" i="3" s="1"/>
  <c r="I1254" i="3"/>
  <c r="O1254" i="3" s="1"/>
  <c r="G1254" i="3"/>
  <c r="F1254" i="3"/>
  <c r="H1254" i="3" s="1"/>
  <c r="P1253" i="3"/>
  <c r="R1253" i="3" s="1"/>
  <c r="I1253" i="3"/>
  <c r="O1253" i="3" s="1"/>
  <c r="G1253" i="3"/>
  <c r="F1253" i="3"/>
  <c r="H1253" i="3" s="1"/>
  <c r="P1252" i="3"/>
  <c r="R1252" i="3" s="1"/>
  <c r="O1252" i="3"/>
  <c r="Q1252" i="3" s="1"/>
  <c r="I1252" i="3"/>
  <c r="G1252" i="3"/>
  <c r="F1252" i="3"/>
  <c r="P1251" i="3"/>
  <c r="R1251" i="3" s="1"/>
  <c r="I1251" i="3"/>
  <c r="O1251" i="3" s="1"/>
  <c r="G1251" i="3"/>
  <c r="F1251" i="3"/>
  <c r="P1250" i="3"/>
  <c r="R1250" i="3" s="1"/>
  <c r="I1250" i="3"/>
  <c r="O1250" i="3" s="1"/>
  <c r="Q1250" i="3" s="1"/>
  <c r="G1250" i="3"/>
  <c r="F1250" i="3"/>
  <c r="H1250" i="3" s="1"/>
  <c r="P1249" i="3"/>
  <c r="R1249" i="3" s="1"/>
  <c r="I1249" i="3"/>
  <c r="O1249" i="3" s="1"/>
  <c r="G1249" i="3"/>
  <c r="P1248" i="3"/>
  <c r="R1248" i="3" s="1"/>
  <c r="I1248" i="3"/>
  <c r="O1248" i="3" s="1"/>
  <c r="Q1248" i="3" s="1"/>
  <c r="G1248" i="3"/>
  <c r="Q1247" i="3"/>
  <c r="P1247" i="3"/>
  <c r="R1247" i="3" s="1"/>
  <c r="G1247" i="3"/>
  <c r="F1247" i="3"/>
  <c r="P1246" i="3"/>
  <c r="R1246" i="3" s="1"/>
  <c r="O1246" i="3"/>
  <c r="Q1246" i="3" s="1"/>
  <c r="G1246" i="3"/>
  <c r="F1246" i="3"/>
  <c r="P1245" i="3"/>
  <c r="P1244" i="3"/>
  <c r="R1244" i="3" s="1"/>
  <c r="O1244" i="3"/>
  <c r="G1244" i="3"/>
  <c r="F1244" i="3"/>
  <c r="P1243" i="3"/>
  <c r="R1243" i="3" s="1"/>
  <c r="O1243" i="3"/>
  <c r="Q1243" i="3" s="1"/>
  <c r="G1243" i="3"/>
  <c r="F1243" i="3"/>
  <c r="P1242" i="3"/>
  <c r="O1242" i="3"/>
  <c r="Q1242" i="3" s="1"/>
  <c r="G1242" i="3"/>
  <c r="F1242" i="3"/>
  <c r="R1241" i="3"/>
  <c r="S1241" i="3" s="1"/>
  <c r="Q1241" i="3"/>
  <c r="P1241" i="3"/>
  <c r="G1241" i="3"/>
  <c r="F1241" i="3"/>
  <c r="H1241" i="3" s="1"/>
  <c r="Q1240" i="3"/>
  <c r="P1240" i="3"/>
  <c r="G1240" i="3"/>
  <c r="F1240" i="3"/>
  <c r="Q1239" i="3"/>
  <c r="P1239" i="3"/>
  <c r="O1239" i="3"/>
  <c r="G1239" i="3"/>
  <c r="F1239" i="3"/>
  <c r="H1239" i="3" s="1"/>
  <c r="P1238" i="3"/>
  <c r="O1238" i="3"/>
  <c r="Q1238" i="3" s="1"/>
  <c r="G1238" i="3"/>
  <c r="F1238" i="3"/>
  <c r="H1238" i="3" s="1"/>
  <c r="P1237" i="3"/>
  <c r="R1237" i="3" s="1"/>
  <c r="O1237" i="3"/>
  <c r="G1237" i="3"/>
  <c r="F1237" i="3"/>
  <c r="P1236" i="3"/>
  <c r="R1236" i="3" s="1"/>
  <c r="O1236" i="3"/>
  <c r="Q1236" i="3" s="1"/>
  <c r="H1236" i="3"/>
  <c r="G1236" i="3"/>
  <c r="F1236" i="3"/>
  <c r="Q1235" i="3"/>
  <c r="P1235" i="3"/>
  <c r="G1235" i="3"/>
  <c r="F1235" i="3"/>
  <c r="P1234" i="3"/>
  <c r="Q1233" i="3"/>
  <c r="P1233" i="3"/>
  <c r="O1233" i="3"/>
  <c r="G1233" i="3"/>
  <c r="F1233" i="3"/>
  <c r="P1232" i="3"/>
  <c r="O1232" i="3"/>
  <c r="Q1232" i="3" s="1"/>
  <c r="G1232" i="3"/>
  <c r="F1232" i="3"/>
  <c r="R1231" i="3"/>
  <c r="P1231" i="3"/>
  <c r="O1231" i="3"/>
  <c r="G1231" i="3"/>
  <c r="F1231" i="3"/>
  <c r="Q1230" i="3"/>
  <c r="P1230" i="3"/>
  <c r="R1230" i="3" s="1"/>
  <c r="G1230" i="3"/>
  <c r="F1230" i="3"/>
  <c r="P1229" i="3"/>
  <c r="R1229" i="3" s="1"/>
  <c r="O1229" i="3"/>
  <c r="Q1229" i="3" s="1"/>
  <c r="G1229" i="3"/>
  <c r="G1227" i="3" s="1"/>
  <c r="F1229" i="3"/>
  <c r="Q1228" i="3"/>
  <c r="P1228" i="3"/>
  <c r="G1228" i="3"/>
  <c r="F1228" i="3"/>
  <c r="P1227" i="3"/>
  <c r="P1226" i="3"/>
  <c r="R1226" i="3" s="1"/>
  <c r="O1226" i="3"/>
  <c r="Q1226" i="3" s="1"/>
  <c r="G1226" i="3"/>
  <c r="F1226" i="3"/>
  <c r="P1225" i="3"/>
  <c r="R1225" i="3" s="1"/>
  <c r="O1225" i="3"/>
  <c r="Q1225" i="3" s="1"/>
  <c r="G1225" i="3"/>
  <c r="H1225" i="3" s="1"/>
  <c r="F1225" i="3"/>
  <c r="P1224" i="3"/>
  <c r="O1224" i="3"/>
  <c r="G1224" i="3"/>
  <c r="F1224" i="3"/>
  <c r="P1223" i="3"/>
  <c r="R1223" i="3" s="1"/>
  <c r="O1223" i="3"/>
  <c r="Q1223" i="3" s="1"/>
  <c r="G1223" i="3"/>
  <c r="F1223" i="3"/>
  <c r="P1222" i="3"/>
  <c r="O1222" i="3"/>
  <c r="Q1222" i="3" s="1"/>
  <c r="G1222" i="3"/>
  <c r="F1222" i="3"/>
  <c r="P1221" i="3"/>
  <c r="R1221" i="3" s="1"/>
  <c r="O1221" i="3"/>
  <c r="Q1221" i="3" s="1"/>
  <c r="G1221" i="3"/>
  <c r="F1221" i="3"/>
  <c r="P1220" i="3"/>
  <c r="O1220" i="3"/>
  <c r="Q1220" i="3" s="1"/>
  <c r="G1220" i="3"/>
  <c r="F1220" i="3"/>
  <c r="P1219" i="3"/>
  <c r="R1219" i="3" s="1"/>
  <c r="O1219" i="3"/>
  <c r="G1219" i="3"/>
  <c r="F1219" i="3"/>
  <c r="P1218" i="3"/>
  <c r="O1218" i="3"/>
  <c r="G1218" i="3"/>
  <c r="F1218" i="3"/>
  <c r="H1218" i="3" s="1"/>
  <c r="P1217" i="3"/>
  <c r="O1217" i="3"/>
  <c r="Q1217" i="3" s="1"/>
  <c r="G1217" i="3"/>
  <c r="F1217" i="3"/>
  <c r="P1216" i="3"/>
  <c r="R1216" i="3" s="1"/>
  <c r="O1216" i="3"/>
  <c r="Q1216" i="3" s="1"/>
  <c r="G1216" i="3"/>
  <c r="F1216" i="3"/>
  <c r="P1215" i="3"/>
  <c r="R1215" i="3" s="1"/>
  <c r="O1215" i="3"/>
  <c r="Q1215" i="3" s="1"/>
  <c r="G1215" i="3"/>
  <c r="F1215" i="3"/>
  <c r="P1214" i="3"/>
  <c r="R1214" i="3" s="1"/>
  <c r="O1214" i="3"/>
  <c r="Q1214" i="3" s="1"/>
  <c r="S1214" i="3" s="1"/>
  <c r="G1214" i="3"/>
  <c r="F1214" i="3"/>
  <c r="H1214" i="3" s="1"/>
  <c r="Q1213" i="3"/>
  <c r="P1213" i="3"/>
  <c r="R1213" i="3" s="1"/>
  <c r="G1213" i="3"/>
  <c r="F1213" i="3"/>
  <c r="P1212" i="3"/>
  <c r="R1212" i="3" s="1"/>
  <c r="O1212" i="3"/>
  <c r="Q1212" i="3" s="1"/>
  <c r="G1212" i="3"/>
  <c r="F1212" i="3"/>
  <c r="P1211" i="3"/>
  <c r="O1211" i="3"/>
  <c r="Q1211" i="3" s="1"/>
  <c r="G1211" i="3"/>
  <c r="F1211" i="3"/>
  <c r="R1210" i="3"/>
  <c r="P1210" i="3"/>
  <c r="O1210" i="3"/>
  <c r="Q1210" i="3" s="1"/>
  <c r="G1210" i="3"/>
  <c r="F1210" i="3"/>
  <c r="P1209" i="3"/>
  <c r="R1209" i="3" s="1"/>
  <c r="O1209" i="3"/>
  <c r="Q1209" i="3" s="1"/>
  <c r="S1209" i="3" s="1"/>
  <c r="G1209" i="3"/>
  <c r="F1209" i="3"/>
  <c r="P1208" i="3"/>
  <c r="O1208" i="3"/>
  <c r="Q1208" i="3" s="1"/>
  <c r="G1208" i="3"/>
  <c r="F1208" i="3"/>
  <c r="P1207" i="3"/>
  <c r="R1207" i="3" s="1"/>
  <c r="O1207" i="3"/>
  <c r="Q1207" i="3" s="1"/>
  <c r="G1207" i="3"/>
  <c r="F1207" i="3"/>
  <c r="Q1206" i="3"/>
  <c r="P1206" i="3"/>
  <c r="G1206" i="3"/>
  <c r="F1206" i="3"/>
  <c r="P1205" i="3"/>
  <c r="O1205" i="3"/>
  <c r="G1205" i="3"/>
  <c r="F1205" i="3"/>
  <c r="H1205" i="3" s="1"/>
  <c r="P1204" i="3"/>
  <c r="O1204" i="3"/>
  <c r="Q1204" i="3" s="1"/>
  <c r="G1204" i="3"/>
  <c r="F1204" i="3"/>
  <c r="P1203" i="3"/>
  <c r="O1203" i="3"/>
  <c r="Q1203" i="3" s="1"/>
  <c r="G1203" i="3"/>
  <c r="F1203" i="3"/>
  <c r="P1202" i="3"/>
  <c r="R1202" i="3" s="1"/>
  <c r="O1202" i="3"/>
  <c r="G1202" i="3"/>
  <c r="F1202" i="3"/>
  <c r="P1201" i="3"/>
  <c r="R1201" i="3" s="1"/>
  <c r="O1201" i="3"/>
  <c r="Q1201" i="3" s="1"/>
  <c r="G1201" i="3"/>
  <c r="H1201" i="3" s="1"/>
  <c r="F1201" i="3"/>
  <c r="P1200" i="3"/>
  <c r="O1200" i="3"/>
  <c r="Q1200" i="3" s="1"/>
  <c r="G1200" i="3"/>
  <c r="F1200" i="3"/>
  <c r="P1199" i="3"/>
  <c r="R1199" i="3" s="1"/>
  <c r="O1199" i="3"/>
  <c r="Q1199" i="3" s="1"/>
  <c r="G1199" i="3"/>
  <c r="F1199" i="3"/>
  <c r="P1198" i="3"/>
  <c r="R1198" i="3" s="1"/>
  <c r="O1198" i="3"/>
  <c r="Q1198" i="3" s="1"/>
  <c r="G1198" i="3"/>
  <c r="F1198" i="3"/>
  <c r="P1197" i="3"/>
  <c r="R1197" i="3" s="1"/>
  <c r="S1197" i="3" s="1"/>
  <c r="O1197" i="3"/>
  <c r="Q1197" i="3" s="1"/>
  <c r="G1197" i="3"/>
  <c r="F1197" i="3"/>
  <c r="P1196" i="3"/>
  <c r="R1196" i="3" s="1"/>
  <c r="O1196" i="3"/>
  <c r="Q1196" i="3" s="1"/>
  <c r="G1196" i="3"/>
  <c r="F1196" i="3"/>
  <c r="P1195" i="3"/>
  <c r="O1195" i="3"/>
  <c r="Q1195" i="3" s="1"/>
  <c r="G1195" i="3"/>
  <c r="F1195" i="3"/>
  <c r="H1195" i="3" s="1"/>
  <c r="P1194" i="3"/>
  <c r="O1194" i="3"/>
  <c r="G1194" i="3"/>
  <c r="F1194" i="3"/>
  <c r="Q1193" i="3"/>
  <c r="P1193" i="3"/>
  <c r="G1193" i="3"/>
  <c r="H1193" i="3" s="1"/>
  <c r="F1193" i="3"/>
  <c r="P1192" i="3"/>
  <c r="P1191" i="3"/>
  <c r="R1191" i="3" s="1"/>
  <c r="O1191" i="3"/>
  <c r="Q1191" i="3" s="1"/>
  <c r="H1191" i="3"/>
  <c r="G1191" i="3"/>
  <c r="F1191" i="3"/>
  <c r="Q1190" i="3"/>
  <c r="P1190" i="3"/>
  <c r="R1190" i="3" s="1"/>
  <c r="S1190" i="3" s="1"/>
  <c r="G1190" i="3"/>
  <c r="F1190" i="3"/>
  <c r="P1189" i="3"/>
  <c r="R1189" i="3" s="1"/>
  <c r="O1189" i="3"/>
  <c r="Q1189" i="3" s="1"/>
  <c r="G1189" i="3"/>
  <c r="F1189" i="3"/>
  <c r="H1189" i="3" s="1"/>
  <c r="P1188" i="3"/>
  <c r="R1188" i="3" s="1"/>
  <c r="O1188" i="3"/>
  <c r="G1188" i="3"/>
  <c r="F1188" i="3"/>
  <c r="P1187" i="3"/>
  <c r="R1187" i="3" s="1"/>
  <c r="O1187" i="3"/>
  <c r="Q1187" i="3" s="1"/>
  <c r="G1187" i="3"/>
  <c r="F1187" i="3"/>
  <c r="P1186" i="3"/>
  <c r="R1186" i="3" s="1"/>
  <c r="O1186" i="3"/>
  <c r="Q1186" i="3" s="1"/>
  <c r="G1186" i="3"/>
  <c r="F1186" i="3"/>
  <c r="Q1185" i="3"/>
  <c r="P1185" i="3"/>
  <c r="R1185" i="3" s="1"/>
  <c r="H1185" i="3"/>
  <c r="G1185" i="3"/>
  <c r="F1185" i="3"/>
  <c r="Q1184" i="3"/>
  <c r="P1184" i="3"/>
  <c r="R1184" i="3" s="1"/>
  <c r="G1184" i="3"/>
  <c r="F1184" i="3"/>
  <c r="Q1183" i="3"/>
  <c r="P1183" i="3"/>
  <c r="R1183" i="3" s="1"/>
  <c r="O1183" i="3"/>
  <c r="G1183" i="3"/>
  <c r="F1183" i="3"/>
  <c r="P1182" i="3"/>
  <c r="R1182" i="3" s="1"/>
  <c r="O1182" i="3"/>
  <c r="Q1182" i="3" s="1"/>
  <c r="G1182" i="3"/>
  <c r="F1182" i="3"/>
  <c r="P1181" i="3"/>
  <c r="R1181" i="3" s="1"/>
  <c r="O1181" i="3"/>
  <c r="G1181" i="3"/>
  <c r="F1181" i="3"/>
  <c r="H1181" i="3" s="1"/>
  <c r="P1180" i="3"/>
  <c r="O1180" i="3"/>
  <c r="G1180" i="3"/>
  <c r="F1180" i="3"/>
  <c r="P1179" i="3"/>
  <c r="O1179" i="3"/>
  <c r="G1179" i="3"/>
  <c r="F1179" i="3"/>
  <c r="P1178" i="3"/>
  <c r="O1178" i="3"/>
  <c r="G1178" i="3"/>
  <c r="F1178" i="3"/>
  <c r="H1178" i="3" s="1"/>
  <c r="P1177" i="3"/>
  <c r="R1177" i="3" s="1"/>
  <c r="O1177" i="3"/>
  <c r="Q1177" i="3" s="1"/>
  <c r="G1177" i="3"/>
  <c r="F1177" i="3"/>
  <c r="P1176" i="3"/>
  <c r="R1176" i="3" s="1"/>
  <c r="O1176" i="3"/>
  <c r="Q1176" i="3" s="1"/>
  <c r="G1176" i="3"/>
  <c r="H1176" i="3" s="1"/>
  <c r="F1176" i="3"/>
  <c r="P1175" i="3"/>
  <c r="R1175" i="3" s="1"/>
  <c r="O1175" i="3"/>
  <c r="G1175" i="3"/>
  <c r="F1175" i="3"/>
  <c r="P1174" i="3"/>
  <c r="R1174" i="3" s="1"/>
  <c r="O1174" i="3"/>
  <c r="Q1174" i="3" s="1"/>
  <c r="G1174" i="3"/>
  <c r="F1174" i="3"/>
  <c r="Q1173" i="3"/>
  <c r="P1173" i="3"/>
  <c r="R1173" i="3" s="1"/>
  <c r="G1173" i="3"/>
  <c r="F1173" i="3"/>
  <c r="H1173" i="3" s="1"/>
  <c r="P1172" i="3"/>
  <c r="O1172" i="3"/>
  <c r="G1172" i="3"/>
  <c r="F1172" i="3"/>
  <c r="P1171" i="3"/>
  <c r="O1171" i="3"/>
  <c r="Q1171" i="3" s="1"/>
  <c r="G1171" i="3"/>
  <c r="F1171" i="3"/>
  <c r="Q1170" i="3"/>
  <c r="P1170" i="3"/>
  <c r="Q1169" i="3"/>
  <c r="P1169" i="3"/>
  <c r="G1169" i="3"/>
  <c r="F1169" i="3"/>
  <c r="H1169" i="3" s="1"/>
  <c r="R1168" i="3"/>
  <c r="P1168" i="3"/>
  <c r="O1168" i="3"/>
  <c r="G1168" i="3"/>
  <c r="F1168" i="3"/>
  <c r="P1167" i="3"/>
  <c r="R1167" i="3" s="1"/>
  <c r="O1167" i="3"/>
  <c r="Q1167" i="3" s="1"/>
  <c r="G1167" i="3"/>
  <c r="F1167" i="3"/>
  <c r="Q1166" i="3"/>
  <c r="P1166" i="3"/>
  <c r="R1166" i="3" s="1"/>
  <c r="Q1165" i="3"/>
  <c r="P1165" i="3"/>
  <c r="R1165" i="3" s="1"/>
  <c r="P1164" i="3"/>
  <c r="P1163" i="3"/>
  <c r="R1163" i="3" s="1"/>
  <c r="O1163" i="3"/>
  <c r="Q1163" i="3" s="1"/>
  <c r="G1163" i="3"/>
  <c r="F1163" i="3"/>
  <c r="Q1162" i="3"/>
  <c r="P1162" i="3"/>
  <c r="R1162" i="3" s="1"/>
  <c r="G1162" i="3"/>
  <c r="F1162" i="3"/>
  <c r="P1161" i="3"/>
  <c r="R1161" i="3" s="1"/>
  <c r="O1161" i="3"/>
  <c r="G1161" i="3"/>
  <c r="F1161" i="3"/>
  <c r="P1160" i="3"/>
  <c r="O1160" i="3"/>
  <c r="Q1160" i="3" s="1"/>
  <c r="G1160" i="3"/>
  <c r="F1160" i="3"/>
  <c r="P1159" i="3"/>
  <c r="R1159" i="3" s="1"/>
  <c r="O1159" i="3"/>
  <c r="G1159" i="3"/>
  <c r="F1159" i="3"/>
  <c r="P1158" i="3"/>
  <c r="R1158" i="3" s="1"/>
  <c r="O1158" i="3"/>
  <c r="Q1158" i="3" s="1"/>
  <c r="G1158" i="3"/>
  <c r="F1158" i="3"/>
  <c r="H1158" i="3" s="1"/>
  <c r="Q1157" i="3"/>
  <c r="P1157" i="3"/>
  <c r="R1157" i="3" s="1"/>
  <c r="O1157" i="3"/>
  <c r="G1157" i="3"/>
  <c r="F1157" i="3"/>
  <c r="P1156" i="3"/>
  <c r="R1156" i="3" s="1"/>
  <c r="O1156" i="3"/>
  <c r="Q1156" i="3" s="1"/>
  <c r="G1156" i="3"/>
  <c r="F1156" i="3"/>
  <c r="Q1155" i="3"/>
  <c r="P1155" i="3"/>
  <c r="R1155" i="3" s="1"/>
  <c r="S1155" i="3" s="1"/>
  <c r="G1155" i="3"/>
  <c r="F1155" i="3"/>
  <c r="P1154" i="3"/>
  <c r="R1154" i="3" s="1"/>
  <c r="O1154" i="3"/>
  <c r="G1154" i="3"/>
  <c r="F1154" i="3"/>
  <c r="Q1153" i="3"/>
  <c r="P1153" i="3"/>
  <c r="R1153" i="3" s="1"/>
  <c r="G1153" i="3"/>
  <c r="F1153" i="3"/>
  <c r="Q1152" i="3"/>
  <c r="P1152" i="3"/>
  <c r="G1152" i="3"/>
  <c r="F1152" i="3"/>
  <c r="H1152" i="3" s="1"/>
  <c r="Q1151" i="3"/>
  <c r="P1151" i="3"/>
  <c r="R1151" i="3" s="1"/>
  <c r="G1151" i="3"/>
  <c r="F1151" i="3"/>
  <c r="P1150" i="3"/>
  <c r="O1150" i="3"/>
  <c r="G1150" i="3"/>
  <c r="F1150" i="3"/>
  <c r="Q1149" i="3"/>
  <c r="P1149" i="3"/>
  <c r="R1149" i="3" s="1"/>
  <c r="G1149" i="3"/>
  <c r="F1149" i="3"/>
  <c r="P1148" i="3"/>
  <c r="P1147" i="3"/>
  <c r="R1147" i="3" s="1"/>
  <c r="I1147" i="3"/>
  <c r="O1147" i="3" s="1"/>
  <c r="G1147" i="3"/>
  <c r="F1147" i="3"/>
  <c r="Q1146" i="3"/>
  <c r="P1146" i="3"/>
  <c r="R1146" i="3" s="1"/>
  <c r="G1146" i="3"/>
  <c r="F1146" i="3"/>
  <c r="P1145" i="3"/>
  <c r="R1145" i="3" s="1"/>
  <c r="O1145" i="3"/>
  <c r="Q1145" i="3" s="1"/>
  <c r="G1145" i="3"/>
  <c r="F1145" i="3"/>
  <c r="P1144" i="3"/>
  <c r="O1144" i="3"/>
  <c r="G1144" i="3"/>
  <c r="F1144" i="3"/>
  <c r="Q1143" i="3"/>
  <c r="P1143" i="3"/>
  <c r="R1143" i="3" s="1"/>
  <c r="G1143" i="3"/>
  <c r="F1143" i="3"/>
  <c r="P1142" i="3"/>
  <c r="R1142" i="3" s="1"/>
  <c r="O1142" i="3"/>
  <c r="Q1142" i="3" s="1"/>
  <c r="G1142" i="3"/>
  <c r="F1142" i="3"/>
  <c r="R1141" i="3"/>
  <c r="Q1141" i="3"/>
  <c r="S1141" i="3" s="1"/>
  <c r="P1141" i="3"/>
  <c r="O1141" i="3"/>
  <c r="G1141" i="3"/>
  <c r="F1141" i="3"/>
  <c r="P1140" i="3"/>
  <c r="R1140" i="3" s="1"/>
  <c r="O1140" i="3"/>
  <c r="Q1140" i="3" s="1"/>
  <c r="G1140" i="3"/>
  <c r="F1140" i="3"/>
  <c r="Q1139" i="3"/>
  <c r="P1139" i="3"/>
  <c r="R1139" i="3" s="1"/>
  <c r="O1139" i="3"/>
  <c r="G1139" i="3"/>
  <c r="F1139" i="3"/>
  <c r="Q1138" i="3"/>
  <c r="P1138" i="3"/>
  <c r="R1138" i="3" s="1"/>
  <c r="G1138" i="3"/>
  <c r="F1138" i="3"/>
  <c r="P1137" i="3"/>
  <c r="R1137" i="3" s="1"/>
  <c r="O1137" i="3"/>
  <c r="Q1137" i="3" s="1"/>
  <c r="G1137" i="3"/>
  <c r="F1137" i="3"/>
  <c r="P1136" i="3"/>
  <c r="O1136" i="3"/>
  <c r="G1136" i="3"/>
  <c r="F1136" i="3"/>
  <c r="P1135" i="3"/>
  <c r="O1135" i="3"/>
  <c r="G1135" i="3"/>
  <c r="F1135" i="3"/>
  <c r="Q1134" i="3"/>
  <c r="P1134" i="3"/>
  <c r="G1134" i="3"/>
  <c r="F1134" i="3"/>
  <c r="P1133" i="3"/>
  <c r="O1133" i="3"/>
  <c r="G1133" i="3"/>
  <c r="F1133" i="3"/>
  <c r="Q1132" i="3"/>
  <c r="P1132" i="3"/>
  <c r="R1132" i="3" s="1"/>
  <c r="G1132" i="3"/>
  <c r="F1132" i="3"/>
  <c r="H1132" i="3" s="1"/>
  <c r="P1131" i="3"/>
  <c r="P1129" i="3"/>
  <c r="P1128" i="3"/>
  <c r="R1128" i="3" s="1"/>
  <c r="I1128" i="3"/>
  <c r="O1128" i="3" s="1"/>
  <c r="Q1128" i="3" s="1"/>
  <c r="G1128" i="3"/>
  <c r="F1128" i="3"/>
  <c r="P1127" i="3"/>
  <c r="I1127" i="3"/>
  <c r="O1127" i="3" s="1"/>
  <c r="G1127" i="3"/>
  <c r="F1127" i="3"/>
  <c r="P1126" i="3"/>
  <c r="P1125" i="3"/>
  <c r="R1125" i="3" s="1"/>
  <c r="O1125" i="3"/>
  <c r="Q1125" i="3" s="1"/>
  <c r="H1125" i="3"/>
  <c r="G1125" i="3"/>
  <c r="F1125" i="3"/>
  <c r="P1124" i="3"/>
  <c r="R1124" i="3" s="1"/>
  <c r="O1124" i="3"/>
  <c r="Q1124" i="3" s="1"/>
  <c r="H1124" i="3"/>
  <c r="H1123" i="3" s="1"/>
  <c r="G1124" i="3"/>
  <c r="F1124" i="3"/>
  <c r="F1123" i="3" s="1"/>
  <c r="P1123" i="3"/>
  <c r="P1122" i="3"/>
  <c r="R1122" i="3" s="1"/>
  <c r="O1122" i="3"/>
  <c r="Q1122" i="3" s="1"/>
  <c r="G1122" i="3"/>
  <c r="F1122" i="3"/>
  <c r="P1121" i="3"/>
  <c r="R1121" i="3" s="1"/>
  <c r="O1121" i="3"/>
  <c r="Q1121" i="3" s="1"/>
  <c r="G1121" i="3"/>
  <c r="F1121" i="3"/>
  <c r="P1120" i="3"/>
  <c r="O1120" i="3"/>
  <c r="Q1120" i="3" s="1"/>
  <c r="G1120" i="3"/>
  <c r="F1120" i="3"/>
  <c r="P1119" i="3"/>
  <c r="O1119" i="3"/>
  <c r="Q1119" i="3" s="1"/>
  <c r="G1119" i="3"/>
  <c r="F1119" i="3"/>
  <c r="P1118" i="3"/>
  <c r="P1117" i="3"/>
  <c r="Q1116" i="3"/>
  <c r="P1116" i="3"/>
  <c r="O1116" i="3"/>
  <c r="G1116" i="3"/>
  <c r="F1116" i="3"/>
  <c r="P1115" i="3"/>
  <c r="O1115" i="3"/>
  <c r="G1115" i="3"/>
  <c r="F1115" i="3"/>
  <c r="P1114" i="3"/>
  <c r="O1114" i="3"/>
  <c r="G1114" i="3"/>
  <c r="F1114" i="3"/>
  <c r="H1114" i="3" s="1"/>
  <c r="P1113" i="3"/>
  <c r="R1113" i="3" s="1"/>
  <c r="I1113" i="3"/>
  <c r="F1113" i="3" s="1"/>
  <c r="G1113" i="3"/>
  <c r="P1112" i="3"/>
  <c r="R1112" i="3" s="1"/>
  <c r="O1112" i="3"/>
  <c r="Q1112" i="3" s="1"/>
  <c r="G1112" i="3"/>
  <c r="F1112" i="3"/>
  <c r="Q1111" i="3"/>
  <c r="P1111" i="3"/>
  <c r="G1111" i="3"/>
  <c r="F1111" i="3"/>
  <c r="H1111" i="3" s="1"/>
  <c r="P1110" i="3"/>
  <c r="R1110" i="3" s="1"/>
  <c r="O1110" i="3"/>
  <c r="Q1110" i="3" s="1"/>
  <c r="G1110" i="3"/>
  <c r="F1110" i="3"/>
  <c r="P1109" i="3"/>
  <c r="R1109" i="3" s="1"/>
  <c r="O1109" i="3"/>
  <c r="G1109" i="3"/>
  <c r="F1109" i="3"/>
  <c r="R1108" i="3"/>
  <c r="P1108" i="3"/>
  <c r="O1108" i="3"/>
  <c r="Q1108" i="3" s="1"/>
  <c r="G1108" i="3"/>
  <c r="F1108" i="3"/>
  <c r="P1107" i="3"/>
  <c r="R1107" i="3" s="1"/>
  <c r="I1107" i="3"/>
  <c r="F1107" i="3" s="1"/>
  <c r="G1107" i="3"/>
  <c r="P1106" i="3"/>
  <c r="R1106" i="3" s="1"/>
  <c r="O1106" i="3"/>
  <c r="Q1106" i="3" s="1"/>
  <c r="G1106" i="3"/>
  <c r="F1106" i="3"/>
  <c r="Q1105" i="3"/>
  <c r="P1105" i="3"/>
  <c r="R1105" i="3" s="1"/>
  <c r="S1105" i="3" s="1"/>
  <c r="G1105" i="3"/>
  <c r="F1105" i="3"/>
  <c r="P1104" i="3"/>
  <c r="P1103" i="3"/>
  <c r="R1103" i="3" s="1"/>
  <c r="O1103" i="3"/>
  <c r="Q1103" i="3" s="1"/>
  <c r="G1103" i="3"/>
  <c r="F1103" i="3"/>
  <c r="Q1102" i="3"/>
  <c r="P1102" i="3"/>
  <c r="R1102" i="3" s="1"/>
  <c r="G1102" i="3"/>
  <c r="F1102" i="3"/>
  <c r="P1101" i="3"/>
  <c r="R1101" i="3" s="1"/>
  <c r="O1101" i="3"/>
  <c r="Q1101" i="3" s="1"/>
  <c r="G1101" i="3"/>
  <c r="F1101" i="3"/>
  <c r="H1101" i="3" s="1"/>
  <c r="Q1100" i="3"/>
  <c r="P1100" i="3"/>
  <c r="R1100" i="3" s="1"/>
  <c r="G1100" i="3"/>
  <c r="F1100" i="3"/>
  <c r="H1100" i="3" s="1"/>
  <c r="P1099" i="3"/>
  <c r="R1099" i="3" s="1"/>
  <c r="O1099" i="3"/>
  <c r="Q1099" i="3" s="1"/>
  <c r="S1099" i="3" s="1"/>
  <c r="G1099" i="3"/>
  <c r="F1099" i="3"/>
  <c r="Q1098" i="3"/>
  <c r="P1098" i="3"/>
  <c r="G1098" i="3"/>
  <c r="F1098" i="3"/>
  <c r="P1097" i="3"/>
  <c r="P1096" i="3"/>
  <c r="R1096" i="3" s="1"/>
  <c r="R1095" i="3" s="1"/>
  <c r="O1096" i="3"/>
  <c r="Q1096" i="3" s="1"/>
  <c r="G1096" i="3"/>
  <c r="G1095" i="3" s="1"/>
  <c r="F1096" i="3"/>
  <c r="P1095" i="3"/>
  <c r="P1094" i="3"/>
  <c r="P1093" i="3"/>
  <c r="R1093" i="3" s="1"/>
  <c r="O1093" i="3"/>
  <c r="Q1093" i="3" s="1"/>
  <c r="G1093" i="3"/>
  <c r="F1093" i="3"/>
  <c r="P1092" i="3"/>
  <c r="R1092" i="3" s="1"/>
  <c r="O1092" i="3"/>
  <c r="Q1092" i="3" s="1"/>
  <c r="S1092" i="3" s="1"/>
  <c r="G1092" i="3"/>
  <c r="F1092" i="3"/>
  <c r="Q1091" i="3"/>
  <c r="P1091" i="3"/>
  <c r="O1091" i="3"/>
  <c r="G1091" i="3"/>
  <c r="F1091" i="3"/>
  <c r="P1090" i="3"/>
  <c r="R1090" i="3" s="1"/>
  <c r="O1090" i="3"/>
  <c r="G1090" i="3"/>
  <c r="F1090" i="3"/>
  <c r="P1089" i="3"/>
  <c r="R1089" i="3" s="1"/>
  <c r="O1089" i="3"/>
  <c r="Q1089" i="3" s="1"/>
  <c r="G1089" i="3"/>
  <c r="F1089" i="3"/>
  <c r="P1088" i="3"/>
  <c r="R1088" i="3" s="1"/>
  <c r="O1088" i="3"/>
  <c r="Q1088" i="3" s="1"/>
  <c r="G1088" i="3"/>
  <c r="F1088" i="3"/>
  <c r="P1087" i="3"/>
  <c r="R1087" i="3" s="1"/>
  <c r="O1087" i="3"/>
  <c r="G1087" i="3"/>
  <c r="P1086" i="3"/>
  <c r="R1086" i="3" s="1"/>
  <c r="O1086" i="3"/>
  <c r="Q1086" i="3" s="1"/>
  <c r="S1086" i="3" s="1"/>
  <c r="G1086" i="3"/>
  <c r="F1086" i="3"/>
  <c r="P1085" i="3"/>
  <c r="R1085" i="3" s="1"/>
  <c r="O1085" i="3"/>
  <c r="Q1085" i="3" s="1"/>
  <c r="J1085" i="3"/>
  <c r="G1085" i="3"/>
  <c r="F1085" i="3"/>
  <c r="P1084" i="3"/>
  <c r="R1084" i="3" s="1"/>
  <c r="O1084" i="3"/>
  <c r="Q1084" i="3" s="1"/>
  <c r="J1084" i="3"/>
  <c r="G1084" i="3"/>
  <c r="F1084" i="3"/>
  <c r="H1084" i="3" s="1"/>
  <c r="P1083" i="3"/>
  <c r="P1082" i="3"/>
  <c r="R1082" i="3" s="1"/>
  <c r="O1082" i="3"/>
  <c r="Q1082" i="3" s="1"/>
  <c r="G1082" i="3"/>
  <c r="F1082" i="3"/>
  <c r="H1082" i="3" s="1"/>
  <c r="P1081" i="3"/>
  <c r="O1081" i="3"/>
  <c r="Q1081" i="3" s="1"/>
  <c r="G1081" i="3"/>
  <c r="F1081" i="3"/>
  <c r="H1081" i="3" s="1"/>
  <c r="P1080" i="3"/>
  <c r="O1080" i="3"/>
  <c r="G1080" i="3"/>
  <c r="F1080" i="3"/>
  <c r="P1079" i="3"/>
  <c r="G1079" i="3"/>
  <c r="P1078" i="3"/>
  <c r="R1078" i="3" s="1"/>
  <c r="O1078" i="3"/>
  <c r="Q1078" i="3" s="1"/>
  <c r="G1078" i="3"/>
  <c r="H1078" i="3" s="1"/>
  <c r="F1078" i="3"/>
  <c r="P1077" i="3"/>
  <c r="R1077" i="3" s="1"/>
  <c r="O1077" i="3"/>
  <c r="Q1077" i="3" s="1"/>
  <c r="G1077" i="3"/>
  <c r="F1077" i="3"/>
  <c r="R1076" i="3"/>
  <c r="P1076" i="3"/>
  <c r="O1076" i="3"/>
  <c r="G1076" i="3"/>
  <c r="F1076" i="3"/>
  <c r="P1075" i="3"/>
  <c r="P1074" i="3"/>
  <c r="O1074" i="3"/>
  <c r="Q1074" i="3" s="1"/>
  <c r="G1074" i="3"/>
  <c r="H1074" i="3" s="1"/>
  <c r="F1074" i="3"/>
  <c r="P1073" i="3"/>
  <c r="R1073" i="3" s="1"/>
  <c r="O1073" i="3"/>
  <c r="Q1073" i="3" s="1"/>
  <c r="G1073" i="3"/>
  <c r="F1073" i="3"/>
  <c r="Q1072" i="3"/>
  <c r="P1072" i="3"/>
  <c r="R1072" i="3" s="1"/>
  <c r="O1072" i="3"/>
  <c r="G1072" i="3"/>
  <c r="F1072" i="3"/>
  <c r="H1072" i="3" s="1"/>
  <c r="P1071" i="3"/>
  <c r="Q1070" i="3"/>
  <c r="S1070" i="3" s="1"/>
  <c r="P1070" i="3"/>
  <c r="R1070" i="3" s="1"/>
  <c r="O1070" i="3"/>
  <c r="G1070" i="3"/>
  <c r="F1070" i="3"/>
  <c r="H1070" i="3" s="1"/>
  <c r="P1069" i="3"/>
  <c r="R1069" i="3" s="1"/>
  <c r="R1068" i="3" s="1"/>
  <c r="O1069" i="3"/>
  <c r="Q1069" i="3" s="1"/>
  <c r="G1069" i="3"/>
  <c r="G1068" i="3" s="1"/>
  <c r="F1069" i="3"/>
  <c r="P1068" i="3"/>
  <c r="P1067" i="3"/>
  <c r="R1067" i="3" s="1"/>
  <c r="R1066" i="3" s="1"/>
  <c r="O1067" i="3"/>
  <c r="Q1067" i="3" s="1"/>
  <c r="G1067" i="3"/>
  <c r="G1066" i="3" s="1"/>
  <c r="F1067" i="3"/>
  <c r="F1066" i="3" s="1"/>
  <c r="P1066" i="3"/>
  <c r="P1065" i="3"/>
  <c r="R1065" i="3" s="1"/>
  <c r="R1064" i="3" s="1"/>
  <c r="O1065" i="3"/>
  <c r="Q1065" i="3" s="1"/>
  <c r="G1065" i="3"/>
  <c r="G1064" i="3" s="1"/>
  <c r="F1065" i="3"/>
  <c r="F1064" i="3" s="1"/>
  <c r="P1064" i="3"/>
  <c r="P1063" i="3"/>
  <c r="R1063" i="3" s="1"/>
  <c r="O1063" i="3"/>
  <c r="Q1063" i="3" s="1"/>
  <c r="Q1062" i="3" s="1"/>
  <c r="G1063" i="3"/>
  <c r="G1062" i="3" s="1"/>
  <c r="F1063" i="3"/>
  <c r="P1062" i="3"/>
  <c r="P1061" i="3"/>
  <c r="R1061" i="3" s="1"/>
  <c r="O1061" i="3"/>
  <c r="Q1061" i="3" s="1"/>
  <c r="G1061" i="3"/>
  <c r="F1061" i="3"/>
  <c r="P1060" i="3"/>
  <c r="R1060" i="3" s="1"/>
  <c r="O1060" i="3"/>
  <c r="G1060" i="3"/>
  <c r="F1060" i="3"/>
  <c r="P1059" i="3"/>
  <c r="O1059" i="3"/>
  <c r="G1059" i="3"/>
  <c r="F1059" i="3"/>
  <c r="Q1058" i="3"/>
  <c r="P1058" i="3"/>
  <c r="G1058" i="3"/>
  <c r="F1058" i="3"/>
  <c r="P1057" i="3"/>
  <c r="R1057" i="3" s="1"/>
  <c r="O1057" i="3"/>
  <c r="G1057" i="3"/>
  <c r="F1057" i="3"/>
  <c r="P1056" i="3"/>
  <c r="O1056" i="3"/>
  <c r="Q1056" i="3" s="1"/>
  <c r="G1056" i="3"/>
  <c r="F1056" i="3"/>
  <c r="H1056" i="3" s="1"/>
  <c r="P1055" i="3"/>
  <c r="R1055" i="3" s="1"/>
  <c r="O1055" i="3"/>
  <c r="Q1055" i="3" s="1"/>
  <c r="G1055" i="3"/>
  <c r="F1055" i="3"/>
  <c r="P1054" i="3"/>
  <c r="R1054" i="3" s="1"/>
  <c r="O1054" i="3"/>
  <c r="Q1054" i="3" s="1"/>
  <c r="G1054" i="3"/>
  <c r="F1054" i="3"/>
  <c r="P1053" i="3"/>
  <c r="R1053" i="3" s="1"/>
  <c r="O1053" i="3"/>
  <c r="Q1053" i="3" s="1"/>
  <c r="G1053" i="3"/>
  <c r="F1053" i="3"/>
  <c r="P1052" i="3"/>
  <c r="R1052" i="3" s="1"/>
  <c r="O1052" i="3"/>
  <c r="Q1052" i="3" s="1"/>
  <c r="S1052" i="3" s="1"/>
  <c r="G1052" i="3"/>
  <c r="F1052" i="3"/>
  <c r="P1051" i="3"/>
  <c r="R1051" i="3" s="1"/>
  <c r="O1051" i="3"/>
  <c r="Q1051" i="3" s="1"/>
  <c r="G1051" i="3"/>
  <c r="F1051" i="3"/>
  <c r="H1051" i="3" s="1"/>
  <c r="P1050" i="3"/>
  <c r="O1050" i="3"/>
  <c r="G1050" i="3"/>
  <c r="F1050" i="3"/>
  <c r="H1050" i="3" s="1"/>
  <c r="P1049" i="3"/>
  <c r="R1049" i="3" s="1"/>
  <c r="O1049" i="3"/>
  <c r="Q1049" i="3" s="1"/>
  <c r="G1049" i="3"/>
  <c r="F1049" i="3"/>
  <c r="H1049" i="3" s="1"/>
  <c r="Q1048" i="3"/>
  <c r="P1048" i="3"/>
  <c r="R1048" i="3" s="1"/>
  <c r="G1048" i="3"/>
  <c r="F1048" i="3"/>
  <c r="P1047" i="3"/>
  <c r="P1046" i="3"/>
  <c r="R1046" i="3" s="1"/>
  <c r="O1046" i="3"/>
  <c r="Q1046" i="3" s="1"/>
  <c r="G1046" i="3"/>
  <c r="F1046" i="3"/>
  <c r="P1045" i="3"/>
  <c r="O1045" i="3"/>
  <c r="Q1045" i="3" s="1"/>
  <c r="G1045" i="3"/>
  <c r="F1045" i="3"/>
  <c r="P1044" i="3"/>
  <c r="Q1043" i="3"/>
  <c r="Q1042" i="3" s="1"/>
  <c r="P1043" i="3"/>
  <c r="R1043" i="3" s="1"/>
  <c r="R1042" i="3" s="1"/>
  <c r="O1043" i="3"/>
  <c r="G1043" i="3"/>
  <c r="F1043" i="3"/>
  <c r="F1042" i="3" s="1"/>
  <c r="P1042" i="3"/>
  <c r="P1041" i="3"/>
  <c r="O1041" i="3"/>
  <c r="Q1041" i="3" s="1"/>
  <c r="G1041" i="3"/>
  <c r="F1041" i="3"/>
  <c r="H1041" i="3" s="1"/>
  <c r="P1040" i="3"/>
  <c r="R1040" i="3" s="1"/>
  <c r="O1040" i="3"/>
  <c r="Q1040" i="3" s="1"/>
  <c r="G1040" i="3"/>
  <c r="F1040" i="3"/>
  <c r="P1039" i="3"/>
  <c r="O1039" i="3"/>
  <c r="G1039" i="3"/>
  <c r="F1039" i="3"/>
  <c r="P1038" i="3"/>
  <c r="I1038" i="3"/>
  <c r="O1038" i="3" s="1"/>
  <c r="G1038" i="3"/>
  <c r="F1038" i="3"/>
  <c r="P1037" i="3"/>
  <c r="R1037" i="3" s="1"/>
  <c r="O1037" i="3"/>
  <c r="G1037" i="3"/>
  <c r="F1037" i="3"/>
  <c r="P1036" i="3"/>
  <c r="O1036" i="3"/>
  <c r="Q1036" i="3" s="1"/>
  <c r="G1036" i="3"/>
  <c r="F1036" i="3"/>
  <c r="P1035" i="3"/>
  <c r="R1035" i="3" s="1"/>
  <c r="O1035" i="3"/>
  <c r="Q1035" i="3" s="1"/>
  <c r="S1035" i="3" s="1"/>
  <c r="G1035" i="3"/>
  <c r="F1035" i="3"/>
  <c r="P1034" i="3"/>
  <c r="R1034" i="3" s="1"/>
  <c r="O1034" i="3"/>
  <c r="G1034" i="3"/>
  <c r="F1034" i="3"/>
  <c r="P1033" i="3"/>
  <c r="O1033" i="3"/>
  <c r="G1033" i="3"/>
  <c r="F1033" i="3"/>
  <c r="P1032" i="3"/>
  <c r="O1032" i="3"/>
  <c r="Q1032" i="3" s="1"/>
  <c r="G1032" i="3"/>
  <c r="F1032" i="3"/>
  <c r="H1032" i="3" s="1"/>
  <c r="P1031" i="3"/>
  <c r="O1031" i="3"/>
  <c r="Q1031" i="3" s="1"/>
  <c r="G1031" i="3"/>
  <c r="H1031" i="3" s="1"/>
  <c r="F1031" i="3"/>
  <c r="P1030" i="3"/>
  <c r="P1029" i="3"/>
  <c r="O1029" i="3"/>
  <c r="Q1029" i="3" s="1"/>
  <c r="G1029" i="3"/>
  <c r="F1029" i="3"/>
  <c r="Q1028" i="3"/>
  <c r="P1028" i="3"/>
  <c r="R1028" i="3" s="1"/>
  <c r="O1028" i="3"/>
  <c r="G1028" i="3"/>
  <c r="F1028" i="3"/>
  <c r="P1027" i="3"/>
  <c r="O1027" i="3"/>
  <c r="G1027" i="3"/>
  <c r="F1027" i="3"/>
  <c r="P1026" i="3"/>
  <c r="R1026" i="3" s="1"/>
  <c r="O1026" i="3"/>
  <c r="Q1026" i="3" s="1"/>
  <c r="G1026" i="3"/>
  <c r="F1026" i="3"/>
  <c r="P1025" i="3"/>
  <c r="R1025" i="3" s="1"/>
  <c r="O1025" i="3"/>
  <c r="G1025" i="3"/>
  <c r="F1025" i="3"/>
  <c r="P1024" i="3"/>
  <c r="R1024" i="3" s="1"/>
  <c r="O1024" i="3"/>
  <c r="G1024" i="3"/>
  <c r="F1024" i="3"/>
  <c r="P1023" i="3"/>
  <c r="P1022" i="3"/>
  <c r="P1021" i="3"/>
  <c r="R1021" i="3" s="1"/>
  <c r="O1021" i="3"/>
  <c r="Q1021" i="3" s="1"/>
  <c r="G1021" i="3"/>
  <c r="F1021" i="3"/>
  <c r="Q1020" i="3"/>
  <c r="P1020" i="3"/>
  <c r="R1020" i="3" s="1"/>
  <c r="G1020" i="3"/>
  <c r="F1020" i="3"/>
  <c r="P1019" i="3"/>
  <c r="R1019" i="3" s="1"/>
  <c r="O1019" i="3"/>
  <c r="Q1019" i="3" s="1"/>
  <c r="G1019" i="3"/>
  <c r="F1019" i="3"/>
  <c r="H1019" i="3" s="1"/>
  <c r="Q1018" i="3"/>
  <c r="P1018" i="3"/>
  <c r="R1018" i="3" s="1"/>
  <c r="G1018" i="3"/>
  <c r="F1018" i="3"/>
  <c r="P1017" i="3"/>
  <c r="R1017" i="3" s="1"/>
  <c r="O1017" i="3"/>
  <c r="Q1017" i="3" s="1"/>
  <c r="G1017" i="3"/>
  <c r="F1017" i="3"/>
  <c r="H1017" i="3" s="1"/>
  <c r="P1016" i="3"/>
  <c r="R1016" i="3" s="1"/>
  <c r="O1016" i="3"/>
  <c r="Q1016" i="3" s="1"/>
  <c r="G1016" i="3"/>
  <c r="F1016" i="3"/>
  <c r="Q1015" i="3"/>
  <c r="P1015" i="3"/>
  <c r="G1015" i="3"/>
  <c r="F1015" i="3"/>
  <c r="P1014" i="3"/>
  <c r="O1014" i="3"/>
  <c r="Q1014" i="3" s="1"/>
  <c r="G1014" i="3"/>
  <c r="F1014" i="3"/>
  <c r="P1013" i="3"/>
  <c r="R1013" i="3" s="1"/>
  <c r="O1013" i="3"/>
  <c r="G1013" i="3"/>
  <c r="F1013" i="3"/>
  <c r="Q1012" i="3"/>
  <c r="P1012" i="3"/>
  <c r="G1012" i="3"/>
  <c r="F1012" i="3"/>
  <c r="P1011" i="3"/>
  <c r="P1010" i="3"/>
  <c r="O1010" i="3"/>
  <c r="G1010" i="3"/>
  <c r="F1010" i="3"/>
  <c r="Q1009" i="3"/>
  <c r="P1009" i="3"/>
  <c r="O1009" i="3"/>
  <c r="G1009" i="3"/>
  <c r="F1009" i="3"/>
  <c r="P1008" i="3"/>
  <c r="R1008" i="3" s="1"/>
  <c r="O1008" i="3"/>
  <c r="G1008" i="3"/>
  <c r="F1008" i="3"/>
  <c r="P1007" i="3"/>
  <c r="G1007" i="3"/>
  <c r="P1006" i="3"/>
  <c r="R1006" i="3" s="1"/>
  <c r="O1006" i="3"/>
  <c r="Q1006" i="3" s="1"/>
  <c r="G1006" i="3"/>
  <c r="F1006" i="3"/>
  <c r="P1005" i="3"/>
  <c r="R1005" i="3" s="1"/>
  <c r="O1005" i="3"/>
  <c r="Q1005" i="3" s="1"/>
  <c r="G1005" i="3"/>
  <c r="F1005" i="3"/>
  <c r="P1004" i="3"/>
  <c r="O1004" i="3"/>
  <c r="Q1004" i="3" s="1"/>
  <c r="G1004" i="3"/>
  <c r="F1004" i="3"/>
  <c r="P1003" i="3"/>
  <c r="R1003" i="3" s="1"/>
  <c r="O1003" i="3"/>
  <c r="Q1003" i="3" s="1"/>
  <c r="S1003" i="3" s="1"/>
  <c r="G1003" i="3"/>
  <c r="F1003" i="3"/>
  <c r="P1002" i="3"/>
  <c r="G1002" i="3"/>
  <c r="P1001" i="3"/>
  <c r="O1001" i="3"/>
  <c r="G1001" i="3"/>
  <c r="F1001" i="3"/>
  <c r="H1001" i="3" s="1"/>
  <c r="P1000" i="3"/>
  <c r="R1000" i="3" s="1"/>
  <c r="O1000" i="3"/>
  <c r="Q1000" i="3" s="1"/>
  <c r="G1000" i="3"/>
  <c r="F1000" i="3"/>
  <c r="H1000" i="3" s="1"/>
  <c r="P999" i="3"/>
  <c r="R999" i="3" s="1"/>
  <c r="O999" i="3"/>
  <c r="Q999" i="3" s="1"/>
  <c r="S999" i="3" s="1"/>
  <c r="G999" i="3"/>
  <c r="F999" i="3"/>
  <c r="P998" i="3"/>
  <c r="R998" i="3" s="1"/>
  <c r="O998" i="3"/>
  <c r="Q998" i="3" s="1"/>
  <c r="G998" i="3"/>
  <c r="F998" i="3"/>
  <c r="P997" i="3"/>
  <c r="G997" i="3"/>
  <c r="P996" i="3"/>
  <c r="P995" i="3"/>
  <c r="P994" i="3"/>
  <c r="P993" i="3"/>
  <c r="R993" i="3" s="1"/>
  <c r="O993" i="3"/>
  <c r="Q993" i="3" s="1"/>
  <c r="G993" i="3"/>
  <c r="F993" i="3"/>
  <c r="H993" i="3" s="1"/>
  <c r="P992" i="3"/>
  <c r="R992" i="3" s="1"/>
  <c r="O992" i="3"/>
  <c r="Q992" i="3" s="1"/>
  <c r="G992" i="3"/>
  <c r="H992" i="3" s="1"/>
  <c r="F992" i="3"/>
  <c r="R991" i="3"/>
  <c r="P991" i="3"/>
  <c r="O991" i="3"/>
  <c r="Q991" i="3" s="1"/>
  <c r="G991" i="3"/>
  <c r="F991" i="3"/>
  <c r="Q990" i="3"/>
  <c r="P990" i="3"/>
  <c r="R990" i="3" s="1"/>
  <c r="G990" i="3"/>
  <c r="F990" i="3"/>
  <c r="P989" i="3"/>
  <c r="R989" i="3" s="1"/>
  <c r="O989" i="3"/>
  <c r="Q989" i="3" s="1"/>
  <c r="S989" i="3" s="1"/>
  <c r="G989" i="3"/>
  <c r="F989" i="3"/>
  <c r="P988" i="3"/>
  <c r="R988" i="3" s="1"/>
  <c r="O988" i="3"/>
  <c r="Q988" i="3" s="1"/>
  <c r="G988" i="3"/>
  <c r="F988" i="3"/>
  <c r="Q987" i="3"/>
  <c r="P987" i="3"/>
  <c r="R987" i="3" s="1"/>
  <c r="O987" i="3"/>
  <c r="G987" i="3"/>
  <c r="F987" i="3"/>
  <c r="P986" i="3"/>
  <c r="O986" i="3"/>
  <c r="Q986" i="3" s="1"/>
  <c r="G986" i="3"/>
  <c r="F986" i="3"/>
  <c r="P985" i="3"/>
  <c r="R985" i="3" s="1"/>
  <c r="O985" i="3"/>
  <c r="Q985" i="3" s="1"/>
  <c r="G985" i="3"/>
  <c r="F985" i="3"/>
  <c r="P984" i="3"/>
  <c r="R984" i="3" s="1"/>
  <c r="O984" i="3"/>
  <c r="Q984" i="3" s="1"/>
  <c r="S984" i="3" s="1"/>
  <c r="G984" i="3"/>
  <c r="F984" i="3"/>
  <c r="P983" i="3"/>
  <c r="R983" i="3" s="1"/>
  <c r="O983" i="3"/>
  <c r="G983" i="3"/>
  <c r="F983" i="3"/>
  <c r="P982" i="3"/>
  <c r="R982" i="3" s="1"/>
  <c r="O982" i="3"/>
  <c r="Q982" i="3" s="1"/>
  <c r="G982" i="3"/>
  <c r="F982" i="3"/>
  <c r="P981" i="3"/>
  <c r="R981" i="3" s="1"/>
  <c r="O981" i="3"/>
  <c r="Q981" i="3" s="1"/>
  <c r="G981" i="3"/>
  <c r="F981" i="3"/>
  <c r="H981" i="3" s="1"/>
  <c r="P980" i="3"/>
  <c r="R980" i="3" s="1"/>
  <c r="O980" i="3"/>
  <c r="Q980" i="3" s="1"/>
  <c r="G980" i="3"/>
  <c r="F980" i="3"/>
  <c r="Q979" i="3"/>
  <c r="P979" i="3"/>
  <c r="R979" i="3" s="1"/>
  <c r="G979" i="3"/>
  <c r="F979" i="3"/>
  <c r="Q978" i="3"/>
  <c r="P978" i="3"/>
  <c r="R978" i="3" s="1"/>
  <c r="S978" i="3" s="1"/>
  <c r="G978" i="3"/>
  <c r="F978" i="3"/>
  <c r="P977" i="3"/>
  <c r="R977" i="3" s="1"/>
  <c r="O977" i="3"/>
  <c r="Q977" i="3" s="1"/>
  <c r="G977" i="3"/>
  <c r="F977" i="3"/>
  <c r="P976" i="3"/>
  <c r="R976" i="3" s="1"/>
  <c r="O976" i="3"/>
  <c r="Q976" i="3" s="1"/>
  <c r="G976" i="3"/>
  <c r="F976" i="3"/>
  <c r="P975" i="3"/>
  <c r="R975" i="3" s="1"/>
  <c r="O975" i="3"/>
  <c r="Q975" i="3" s="1"/>
  <c r="G975" i="3"/>
  <c r="F975" i="3"/>
  <c r="H975" i="3" s="1"/>
  <c r="R974" i="3"/>
  <c r="P974" i="3"/>
  <c r="O974" i="3"/>
  <c r="Q974" i="3" s="1"/>
  <c r="G974" i="3"/>
  <c r="F974" i="3"/>
  <c r="H974" i="3" s="1"/>
  <c r="P973" i="3"/>
  <c r="R973" i="3" s="1"/>
  <c r="O973" i="3"/>
  <c r="Q973" i="3" s="1"/>
  <c r="G973" i="3"/>
  <c r="F973" i="3"/>
  <c r="P972" i="3"/>
  <c r="R972" i="3" s="1"/>
  <c r="O972" i="3"/>
  <c r="Q972" i="3" s="1"/>
  <c r="G972" i="3"/>
  <c r="F972" i="3"/>
  <c r="R971" i="3"/>
  <c r="P971" i="3"/>
  <c r="O971" i="3"/>
  <c r="Q971" i="3" s="1"/>
  <c r="G971" i="3"/>
  <c r="F971" i="3"/>
  <c r="P970" i="3"/>
  <c r="O970" i="3"/>
  <c r="G970" i="3"/>
  <c r="F970" i="3"/>
  <c r="Q969" i="3"/>
  <c r="P969" i="3"/>
  <c r="R969" i="3" s="1"/>
  <c r="G969" i="3"/>
  <c r="F969" i="3"/>
  <c r="P968" i="3"/>
  <c r="R968" i="3" s="1"/>
  <c r="O968" i="3"/>
  <c r="G968" i="3"/>
  <c r="F968" i="3"/>
  <c r="P967" i="3"/>
  <c r="R967" i="3" s="1"/>
  <c r="O967" i="3"/>
  <c r="G967" i="3"/>
  <c r="F967" i="3"/>
  <c r="P966" i="3"/>
  <c r="R966" i="3" s="1"/>
  <c r="O966" i="3"/>
  <c r="Q966" i="3" s="1"/>
  <c r="G966" i="3"/>
  <c r="H966" i="3" s="1"/>
  <c r="F966" i="3"/>
  <c r="P965" i="3"/>
  <c r="R965" i="3" s="1"/>
  <c r="O965" i="3"/>
  <c r="Q965" i="3" s="1"/>
  <c r="G965" i="3"/>
  <c r="F965" i="3"/>
  <c r="P964" i="3"/>
  <c r="R964" i="3" s="1"/>
  <c r="O964" i="3"/>
  <c r="G964" i="3"/>
  <c r="F964" i="3"/>
  <c r="P963" i="3"/>
  <c r="O963" i="3"/>
  <c r="G963" i="3"/>
  <c r="F963" i="3"/>
  <c r="P962" i="3"/>
  <c r="R962" i="3" s="1"/>
  <c r="O962" i="3"/>
  <c r="Q962" i="3" s="1"/>
  <c r="S962" i="3" s="1"/>
  <c r="G962" i="3"/>
  <c r="F962" i="3"/>
  <c r="H962" i="3" s="1"/>
  <c r="P961" i="3"/>
  <c r="O961" i="3"/>
  <c r="Q961" i="3" s="1"/>
  <c r="G961" i="3"/>
  <c r="F961" i="3"/>
  <c r="P960" i="3"/>
  <c r="O960" i="3"/>
  <c r="Q960" i="3" s="1"/>
  <c r="G960" i="3"/>
  <c r="F960" i="3"/>
  <c r="P959" i="3"/>
  <c r="R959" i="3" s="1"/>
  <c r="O959" i="3"/>
  <c r="Q959" i="3" s="1"/>
  <c r="G959" i="3"/>
  <c r="F959" i="3"/>
  <c r="Q958" i="3"/>
  <c r="P958" i="3"/>
  <c r="G958" i="3"/>
  <c r="F958" i="3"/>
  <c r="P957" i="3"/>
  <c r="O957" i="3"/>
  <c r="G957" i="3"/>
  <c r="F957" i="3"/>
  <c r="P956" i="3"/>
  <c r="O956" i="3"/>
  <c r="Q956" i="3" s="1"/>
  <c r="G956" i="3"/>
  <c r="F956" i="3"/>
  <c r="P955" i="3"/>
  <c r="R955" i="3" s="1"/>
  <c r="O955" i="3"/>
  <c r="G955" i="3"/>
  <c r="F955" i="3"/>
  <c r="P954" i="3"/>
  <c r="R954" i="3" s="1"/>
  <c r="O954" i="3"/>
  <c r="G954" i="3"/>
  <c r="F954" i="3"/>
  <c r="P953" i="3"/>
  <c r="R953" i="3" s="1"/>
  <c r="O953" i="3"/>
  <c r="Q953" i="3" s="1"/>
  <c r="G953" i="3"/>
  <c r="F953" i="3"/>
  <c r="H953" i="3" s="1"/>
  <c r="P952" i="3"/>
  <c r="R952" i="3" s="1"/>
  <c r="O952" i="3"/>
  <c r="Q952" i="3" s="1"/>
  <c r="G952" i="3"/>
  <c r="F952" i="3"/>
  <c r="H952" i="3" s="1"/>
  <c r="P951" i="3"/>
  <c r="R951" i="3" s="1"/>
  <c r="O951" i="3"/>
  <c r="G951" i="3"/>
  <c r="F951" i="3"/>
  <c r="P950" i="3"/>
  <c r="R950" i="3" s="1"/>
  <c r="O950" i="3"/>
  <c r="Q950" i="3" s="1"/>
  <c r="G950" i="3"/>
  <c r="H950" i="3" s="1"/>
  <c r="F950" i="3"/>
  <c r="P949" i="3"/>
  <c r="R949" i="3" s="1"/>
  <c r="O949" i="3"/>
  <c r="Q949" i="3" s="1"/>
  <c r="G949" i="3"/>
  <c r="F949" i="3"/>
  <c r="P948" i="3"/>
  <c r="R948" i="3" s="1"/>
  <c r="O948" i="3"/>
  <c r="Q948" i="3" s="1"/>
  <c r="G948" i="3"/>
  <c r="F948" i="3"/>
  <c r="H948" i="3" s="1"/>
  <c r="Q947" i="3"/>
  <c r="P947" i="3"/>
  <c r="R947" i="3" s="1"/>
  <c r="G947" i="3"/>
  <c r="F947" i="3"/>
  <c r="P946" i="3"/>
  <c r="R946" i="3" s="1"/>
  <c r="O946" i="3"/>
  <c r="Q946" i="3" s="1"/>
  <c r="G946" i="3"/>
  <c r="F946" i="3"/>
  <c r="P945" i="3"/>
  <c r="R945" i="3" s="1"/>
  <c r="O945" i="3"/>
  <c r="Q945" i="3" s="1"/>
  <c r="G945" i="3"/>
  <c r="F945" i="3"/>
  <c r="P944" i="3"/>
  <c r="O944" i="3"/>
  <c r="G944" i="3"/>
  <c r="F944" i="3"/>
  <c r="P943" i="3"/>
  <c r="R943" i="3" s="1"/>
  <c r="O943" i="3"/>
  <c r="G943" i="3"/>
  <c r="F943" i="3"/>
  <c r="H943" i="3" s="1"/>
  <c r="P942" i="3"/>
  <c r="R942" i="3" s="1"/>
  <c r="O942" i="3"/>
  <c r="Q942" i="3" s="1"/>
  <c r="G942" i="3"/>
  <c r="F942" i="3"/>
  <c r="H942" i="3" s="1"/>
  <c r="P941" i="3"/>
  <c r="R941" i="3" s="1"/>
  <c r="O941" i="3"/>
  <c r="Q941" i="3" s="1"/>
  <c r="G941" i="3"/>
  <c r="F941" i="3"/>
  <c r="P940" i="3"/>
  <c r="R940" i="3" s="1"/>
  <c r="O940" i="3"/>
  <c r="Q940" i="3" s="1"/>
  <c r="G940" i="3"/>
  <c r="F940" i="3"/>
  <c r="P939" i="3"/>
  <c r="R939" i="3" s="1"/>
  <c r="O939" i="3"/>
  <c r="Q939" i="3" s="1"/>
  <c r="G939" i="3"/>
  <c r="F939" i="3"/>
  <c r="P938" i="3"/>
  <c r="R938" i="3" s="1"/>
  <c r="O938" i="3"/>
  <c r="Q938" i="3" s="1"/>
  <c r="G938" i="3"/>
  <c r="F938" i="3"/>
  <c r="H938" i="3" s="1"/>
  <c r="P937" i="3"/>
  <c r="R937" i="3" s="1"/>
  <c r="O937" i="3"/>
  <c r="Q937" i="3" s="1"/>
  <c r="G937" i="3"/>
  <c r="F937" i="3"/>
  <c r="H937" i="3" s="1"/>
  <c r="Q936" i="3"/>
  <c r="P936" i="3"/>
  <c r="R936" i="3" s="1"/>
  <c r="G936" i="3"/>
  <c r="F936" i="3"/>
  <c r="P935" i="3"/>
  <c r="R935" i="3" s="1"/>
  <c r="O935" i="3"/>
  <c r="G935" i="3"/>
  <c r="F935" i="3"/>
  <c r="P934" i="3"/>
  <c r="R934" i="3" s="1"/>
  <c r="O934" i="3"/>
  <c r="Q934" i="3" s="1"/>
  <c r="G934" i="3"/>
  <c r="F934" i="3"/>
  <c r="P933" i="3"/>
  <c r="R933" i="3" s="1"/>
  <c r="O933" i="3"/>
  <c r="G933" i="3"/>
  <c r="F933" i="3"/>
  <c r="P932" i="3"/>
  <c r="O932" i="3"/>
  <c r="Q932" i="3" s="1"/>
  <c r="G932" i="3"/>
  <c r="F932" i="3"/>
  <c r="P931" i="3"/>
  <c r="R931" i="3" s="1"/>
  <c r="O931" i="3"/>
  <c r="Q931" i="3" s="1"/>
  <c r="G931" i="3"/>
  <c r="F931" i="3"/>
  <c r="R930" i="3"/>
  <c r="P930" i="3"/>
  <c r="O930" i="3"/>
  <c r="G930" i="3"/>
  <c r="F930" i="3"/>
  <c r="P929" i="3"/>
  <c r="R929" i="3" s="1"/>
  <c r="O929" i="3"/>
  <c r="Q929" i="3" s="1"/>
  <c r="G929" i="3"/>
  <c r="F929" i="3"/>
  <c r="P928" i="3"/>
  <c r="R928" i="3" s="1"/>
  <c r="O928" i="3"/>
  <c r="Q928" i="3" s="1"/>
  <c r="S928" i="3" s="1"/>
  <c r="G928" i="3"/>
  <c r="F928" i="3"/>
  <c r="P927" i="3"/>
  <c r="R927" i="3" s="1"/>
  <c r="O927" i="3"/>
  <c r="Q927" i="3" s="1"/>
  <c r="G927" i="3"/>
  <c r="F927" i="3"/>
  <c r="P926" i="3"/>
  <c r="R926" i="3" s="1"/>
  <c r="O926" i="3"/>
  <c r="G926" i="3"/>
  <c r="F926" i="3"/>
  <c r="Q925" i="3"/>
  <c r="P925" i="3"/>
  <c r="G925" i="3"/>
  <c r="F925" i="3"/>
  <c r="H925" i="3" s="1"/>
  <c r="Q924" i="3"/>
  <c r="P924" i="3"/>
  <c r="R924" i="3" s="1"/>
  <c r="G924" i="3"/>
  <c r="F924" i="3"/>
  <c r="P923" i="3"/>
  <c r="R923" i="3" s="1"/>
  <c r="O923" i="3"/>
  <c r="G923" i="3"/>
  <c r="F923" i="3"/>
  <c r="P922" i="3"/>
  <c r="R922" i="3" s="1"/>
  <c r="O922" i="3"/>
  <c r="Q922" i="3" s="1"/>
  <c r="G922" i="3"/>
  <c r="F922" i="3"/>
  <c r="H922" i="3" s="1"/>
  <c r="P921" i="3"/>
  <c r="R921" i="3" s="1"/>
  <c r="O921" i="3"/>
  <c r="Q921" i="3" s="1"/>
  <c r="S921" i="3" s="1"/>
  <c r="G921" i="3"/>
  <c r="F921" i="3"/>
  <c r="P920" i="3"/>
  <c r="R920" i="3" s="1"/>
  <c r="O920" i="3"/>
  <c r="Q920" i="3" s="1"/>
  <c r="G920" i="3"/>
  <c r="F920" i="3"/>
  <c r="H920" i="3" s="1"/>
  <c r="P919" i="3"/>
  <c r="R919" i="3" s="1"/>
  <c r="O919" i="3"/>
  <c r="Q919" i="3" s="1"/>
  <c r="G919" i="3"/>
  <c r="F919" i="3"/>
  <c r="P918" i="3"/>
  <c r="O918" i="3"/>
  <c r="G918" i="3"/>
  <c r="F918" i="3"/>
  <c r="P917" i="3"/>
  <c r="R917" i="3" s="1"/>
  <c r="O917" i="3"/>
  <c r="Q917" i="3" s="1"/>
  <c r="G917" i="3"/>
  <c r="F917" i="3"/>
  <c r="P916" i="3"/>
  <c r="R916" i="3" s="1"/>
  <c r="O916" i="3"/>
  <c r="Q916" i="3" s="1"/>
  <c r="S916" i="3" s="1"/>
  <c r="G916" i="3"/>
  <c r="F916" i="3"/>
  <c r="P915" i="3"/>
  <c r="R915" i="3" s="1"/>
  <c r="O915" i="3"/>
  <c r="Q915" i="3" s="1"/>
  <c r="G915" i="3"/>
  <c r="F915" i="3"/>
  <c r="P914" i="3"/>
  <c r="R914" i="3" s="1"/>
  <c r="O914" i="3"/>
  <c r="G914" i="3"/>
  <c r="F914" i="3"/>
  <c r="H914" i="3" s="1"/>
  <c r="Q913" i="3"/>
  <c r="P913" i="3"/>
  <c r="G913" i="3"/>
  <c r="F913" i="3"/>
  <c r="P912" i="3"/>
  <c r="R912" i="3" s="1"/>
  <c r="O912" i="3"/>
  <c r="Q912" i="3" s="1"/>
  <c r="G912" i="3"/>
  <c r="F912" i="3"/>
  <c r="H912" i="3" s="1"/>
  <c r="P911" i="3"/>
  <c r="O911" i="3"/>
  <c r="Q911" i="3" s="1"/>
  <c r="G911" i="3"/>
  <c r="F911" i="3"/>
  <c r="P910" i="3"/>
  <c r="O910" i="3"/>
  <c r="Q910" i="3" s="1"/>
  <c r="G910" i="3"/>
  <c r="F910" i="3"/>
  <c r="P909" i="3"/>
  <c r="R909" i="3" s="1"/>
  <c r="O909" i="3"/>
  <c r="Q909" i="3" s="1"/>
  <c r="G909" i="3"/>
  <c r="F909" i="3"/>
  <c r="P908" i="3"/>
  <c r="R908" i="3" s="1"/>
  <c r="O908" i="3"/>
  <c r="Q908" i="3" s="1"/>
  <c r="G908" i="3"/>
  <c r="F908" i="3"/>
  <c r="P907" i="3"/>
  <c r="O907" i="3"/>
  <c r="Q907" i="3" s="1"/>
  <c r="G907" i="3"/>
  <c r="F907" i="3"/>
  <c r="P906" i="3"/>
  <c r="O906" i="3"/>
  <c r="Q906" i="3" s="1"/>
  <c r="G906" i="3"/>
  <c r="F906" i="3"/>
  <c r="H906" i="3" s="1"/>
  <c r="P905" i="3"/>
  <c r="R905" i="3" s="1"/>
  <c r="O905" i="3"/>
  <c r="G905" i="3"/>
  <c r="F905" i="3"/>
  <c r="R904" i="3"/>
  <c r="P904" i="3"/>
  <c r="O904" i="3"/>
  <c r="Q904" i="3" s="1"/>
  <c r="G904" i="3"/>
  <c r="F904" i="3"/>
  <c r="R903" i="3"/>
  <c r="P903" i="3"/>
  <c r="O903" i="3"/>
  <c r="Q903" i="3" s="1"/>
  <c r="G903" i="3"/>
  <c r="F903" i="3"/>
  <c r="Q902" i="3"/>
  <c r="P902" i="3"/>
  <c r="R902" i="3" s="1"/>
  <c r="S902" i="3" s="1"/>
  <c r="G902" i="3"/>
  <c r="F902" i="3"/>
  <c r="P901" i="3"/>
  <c r="R901" i="3" s="1"/>
  <c r="O901" i="3"/>
  <c r="Q901" i="3" s="1"/>
  <c r="G901" i="3"/>
  <c r="F901" i="3"/>
  <c r="P900" i="3"/>
  <c r="O900" i="3"/>
  <c r="G900" i="3"/>
  <c r="H900" i="3" s="1"/>
  <c r="F900" i="3"/>
  <c r="P899" i="3"/>
  <c r="O899" i="3"/>
  <c r="Q899" i="3" s="1"/>
  <c r="G899" i="3"/>
  <c r="F899" i="3"/>
  <c r="P898" i="3"/>
  <c r="R898" i="3" s="1"/>
  <c r="O898" i="3"/>
  <c r="Q898" i="3" s="1"/>
  <c r="G898" i="3"/>
  <c r="F898" i="3"/>
  <c r="P897" i="3"/>
  <c r="R897" i="3" s="1"/>
  <c r="O897" i="3"/>
  <c r="G897" i="3"/>
  <c r="F897" i="3"/>
  <c r="P896" i="3"/>
  <c r="R896" i="3" s="1"/>
  <c r="O896" i="3"/>
  <c r="Q896" i="3" s="1"/>
  <c r="G896" i="3"/>
  <c r="H896" i="3" s="1"/>
  <c r="F896" i="3"/>
  <c r="P895" i="3"/>
  <c r="R895" i="3" s="1"/>
  <c r="O895" i="3"/>
  <c r="G895" i="3"/>
  <c r="F895" i="3"/>
  <c r="P894" i="3"/>
  <c r="O894" i="3"/>
  <c r="Q894" i="3" s="1"/>
  <c r="G894" i="3"/>
  <c r="F894" i="3"/>
  <c r="P893" i="3"/>
  <c r="R893" i="3" s="1"/>
  <c r="O893" i="3"/>
  <c r="G893" i="3"/>
  <c r="F893" i="3"/>
  <c r="P892" i="3"/>
  <c r="R892" i="3" s="1"/>
  <c r="O892" i="3"/>
  <c r="G892" i="3"/>
  <c r="F892" i="3"/>
  <c r="Q891" i="3"/>
  <c r="P891" i="3"/>
  <c r="R891" i="3" s="1"/>
  <c r="G891" i="3"/>
  <c r="F891" i="3"/>
  <c r="P890" i="3"/>
  <c r="R890" i="3" s="1"/>
  <c r="O890" i="3"/>
  <c r="Q890" i="3" s="1"/>
  <c r="G890" i="3"/>
  <c r="F890" i="3"/>
  <c r="P889" i="3"/>
  <c r="R889" i="3" s="1"/>
  <c r="O889" i="3"/>
  <c r="Q889" i="3" s="1"/>
  <c r="G889" i="3"/>
  <c r="F889" i="3"/>
  <c r="H889" i="3" s="1"/>
  <c r="P888" i="3"/>
  <c r="O888" i="3"/>
  <c r="G888" i="3"/>
  <c r="F888" i="3"/>
  <c r="P887" i="3"/>
  <c r="R887" i="3" s="1"/>
  <c r="O887" i="3"/>
  <c r="G887" i="3"/>
  <c r="F887" i="3"/>
  <c r="P886" i="3"/>
  <c r="O886" i="3"/>
  <c r="Q886" i="3" s="1"/>
  <c r="G886" i="3"/>
  <c r="F886" i="3"/>
  <c r="P885" i="3"/>
  <c r="O885" i="3"/>
  <c r="Q885" i="3" s="1"/>
  <c r="G885" i="3"/>
  <c r="F885" i="3"/>
  <c r="P884" i="3"/>
  <c r="R884" i="3" s="1"/>
  <c r="O884" i="3"/>
  <c r="Q884" i="3" s="1"/>
  <c r="G884" i="3"/>
  <c r="F884" i="3"/>
  <c r="R883" i="3"/>
  <c r="P883" i="3"/>
  <c r="O883" i="3"/>
  <c r="Q883" i="3" s="1"/>
  <c r="G883" i="3"/>
  <c r="F883" i="3"/>
  <c r="P882" i="3"/>
  <c r="R882" i="3" s="1"/>
  <c r="O882" i="3"/>
  <c r="G882" i="3"/>
  <c r="F882" i="3"/>
  <c r="P881" i="3"/>
  <c r="R881" i="3" s="1"/>
  <c r="O881" i="3"/>
  <c r="Q881" i="3" s="1"/>
  <c r="G881" i="3"/>
  <c r="F881" i="3"/>
  <c r="Q880" i="3"/>
  <c r="P880" i="3"/>
  <c r="G880" i="3"/>
  <c r="H880" i="3" s="1"/>
  <c r="F880" i="3"/>
  <c r="Q879" i="3"/>
  <c r="P879" i="3"/>
  <c r="G879" i="3"/>
  <c r="F879" i="3"/>
  <c r="H879" i="3" s="1"/>
  <c r="P878" i="3"/>
  <c r="O878" i="3"/>
  <c r="Q878" i="3" s="1"/>
  <c r="G878" i="3"/>
  <c r="F878" i="3"/>
  <c r="P877" i="3"/>
  <c r="R877" i="3" s="1"/>
  <c r="O877" i="3"/>
  <c r="Q877" i="3" s="1"/>
  <c r="G877" i="3"/>
  <c r="F877" i="3"/>
  <c r="P876" i="3"/>
  <c r="R876" i="3" s="1"/>
  <c r="O876" i="3"/>
  <c r="Q876" i="3" s="1"/>
  <c r="G876" i="3"/>
  <c r="F876" i="3"/>
  <c r="P875" i="3"/>
  <c r="O875" i="3"/>
  <c r="G875" i="3"/>
  <c r="F875" i="3"/>
  <c r="H875" i="3" s="1"/>
  <c r="P874" i="3"/>
  <c r="O874" i="3"/>
  <c r="G874" i="3"/>
  <c r="F874" i="3"/>
  <c r="P873" i="3"/>
  <c r="R873" i="3" s="1"/>
  <c r="O873" i="3"/>
  <c r="Q873" i="3" s="1"/>
  <c r="G873" i="3"/>
  <c r="F873" i="3"/>
  <c r="P872" i="3"/>
  <c r="O872" i="3"/>
  <c r="Q872" i="3" s="1"/>
  <c r="G872" i="3"/>
  <c r="F872" i="3"/>
  <c r="R871" i="3"/>
  <c r="P871" i="3"/>
  <c r="O871" i="3"/>
  <c r="Q871" i="3" s="1"/>
  <c r="G871" i="3"/>
  <c r="F871" i="3"/>
  <c r="H871" i="3" s="1"/>
  <c r="P870" i="3"/>
  <c r="R870" i="3" s="1"/>
  <c r="O870" i="3"/>
  <c r="G870" i="3"/>
  <c r="F870" i="3"/>
  <c r="P869" i="3"/>
  <c r="R869" i="3" s="1"/>
  <c r="O869" i="3"/>
  <c r="Q869" i="3" s="1"/>
  <c r="G869" i="3"/>
  <c r="F869" i="3"/>
  <c r="Q868" i="3"/>
  <c r="P868" i="3"/>
  <c r="G868" i="3"/>
  <c r="F868" i="3"/>
  <c r="P867" i="3"/>
  <c r="R867" i="3" s="1"/>
  <c r="O867" i="3"/>
  <c r="Q867" i="3" s="1"/>
  <c r="G867" i="3"/>
  <c r="F867" i="3"/>
  <c r="P866" i="3"/>
  <c r="O866" i="3"/>
  <c r="G866" i="3"/>
  <c r="F866" i="3"/>
  <c r="P865" i="3"/>
  <c r="R865" i="3" s="1"/>
  <c r="O865" i="3"/>
  <c r="Q865" i="3" s="1"/>
  <c r="G865" i="3"/>
  <c r="F865" i="3"/>
  <c r="P864" i="3"/>
  <c r="R864" i="3" s="1"/>
  <c r="O864" i="3"/>
  <c r="Q864" i="3" s="1"/>
  <c r="G864" i="3"/>
  <c r="F864" i="3"/>
  <c r="P863" i="3"/>
  <c r="R863" i="3" s="1"/>
  <c r="O863" i="3"/>
  <c r="Q863" i="3" s="1"/>
  <c r="G863" i="3"/>
  <c r="F863" i="3"/>
  <c r="P862" i="3"/>
  <c r="R862" i="3" s="1"/>
  <c r="O862" i="3"/>
  <c r="Q862" i="3" s="1"/>
  <c r="G862" i="3"/>
  <c r="F862" i="3"/>
  <c r="H862" i="3" s="1"/>
  <c r="P861" i="3"/>
  <c r="R861" i="3" s="1"/>
  <c r="O861" i="3"/>
  <c r="Q861" i="3" s="1"/>
  <c r="G861" i="3"/>
  <c r="F861" i="3"/>
  <c r="H861" i="3" s="1"/>
  <c r="P860" i="3"/>
  <c r="R860" i="3" s="1"/>
  <c r="O860" i="3"/>
  <c r="Q860" i="3" s="1"/>
  <c r="G860" i="3"/>
  <c r="F860" i="3"/>
  <c r="P859" i="3"/>
  <c r="R859" i="3" s="1"/>
  <c r="O859" i="3"/>
  <c r="Q859" i="3" s="1"/>
  <c r="S859" i="3" s="1"/>
  <c r="G859" i="3"/>
  <c r="F859" i="3"/>
  <c r="H859" i="3" s="1"/>
  <c r="P858" i="3"/>
  <c r="R858" i="3" s="1"/>
  <c r="O858" i="3"/>
  <c r="Q858" i="3" s="1"/>
  <c r="G858" i="3"/>
  <c r="F858" i="3"/>
  <c r="H858" i="3" s="1"/>
  <c r="Q857" i="3"/>
  <c r="P857" i="3"/>
  <c r="R857" i="3" s="1"/>
  <c r="G857" i="3"/>
  <c r="F857" i="3"/>
  <c r="P856" i="3"/>
  <c r="R856" i="3" s="1"/>
  <c r="O856" i="3"/>
  <c r="Q856" i="3" s="1"/>
  <c r="G856" i="3"/>
  <c r="F856" i="3"/>
  <c r="P855" i="3"/>
  <c r="R855" i="3" s="1"/>
  <c r="O855" i="3"/>
  <c r="Q855" i="3" s="1"/>
  <c r="G855" i="3"/>
  <c r="F855" i="3"/>
  <c r="P854" i="3"/>
  <c r="R854" i="3" s="1"/>
  <c r="O854" i="3"/>
  <c r="Q854" i="3" s="1"/>
  <c r="G854" i="3"/>
  <c r="F854" i="3"/>
  <c r="P853" i="3"/>
  <c r="R853" i="3" s="1"/>
  <c r="O853" i="3"/>
  <c r="G853" i="3"/>
  <c r="F853" i="3"/>
  <c r="H853" i="3" s="1"/>
  <c r="P852" i="3"/>
  <c r="R852" i="3" s="1"/>
  <c r="O852" i="3"/>
  <c r="Q852" i="3" s="1"/>
  <c r="G852" i="3"/>
  <c r="F852" i="3"/>
  <c r="H852" i="3" s="1"/>
  <c r="P851" i="3"/>
  <c r="O851" i="3"/>
  <c r="Q851" i="3" s="1"/>
  <c r="G851" i="3"/>
  <c r="F851" i="3"/>
  <c r="P850" i="3"/>
  <c r="O850" i="3"/>
  <c r="G850" i="3"/>
  <c r="F850" i="3"/>
  <c r="P849" i="3"/>
  <c r="O849" i="3"/>
  <c r="Q849" i="3" s="1"/>
  <c r="G849" i="3"/>
  <c r="H849" i="3" s="1"/>
  <c r="F849" i="3"/>
  <c r="P848" i="3"/>
  <c r="O848" i="3"/>
  <c r="G848" i="3"/>
  <c r="F848" i="3"/>
  <c r="P847" i="3"/>
  <c r="R847" i="3" s="1"/>
  <c r="O847" i="3"/>
  <c r="G847" i="3"/>
  <c r="F847" i="3"/>
  <c r="Q846" i="3"/>
  <c r="P846" i="3"/>
  <c r="G846" i="3"/>
  <c r="F846" i="3"/>
  <c r="Q845" i="3"/>
  <c r="P845" i="3"/>
  <c r="R845" i="3" s="1"/>
  <c r="S845" i="3" s="1"/>
  <c r="O845" i="3"/>
  <c r="G845" i="3"/>
  <c r="F845" i="3"/>
  <c r="P844" i="3"/>
  <c r="R844" i="3" s="1"/>
  <c r="O844" i="3"/>
  <c r="Q844" i="3" s="1"/>
  <c r="G844" i="3"/>
  <c r="F844" i="3"/>
  <c r="H844" i="3" s="1"/>
  <c r="P843" i="3"/>
  <c r="R843" i="3" s="1"/>
  <c r="O843" i="3"/>
  <c r="Q843" i="3" s="1"/>
  <c r="G843" i="3"/>
  <c r="F843" i="3"/>
  <c r="P842" i="3"/>
  <c r="R842" i="3" s="1"/>
  <c r="O842" i="3"/>
  <c r="Q842" i="3" s="1"/>
  <c r="G842" i="3"/>
  <c r="F842" i="3"/>
  <c r="H842" i="3" s="1"/>
  <c r="P841" i="3"/>
  <c r="R841" i="3" s="1"/>
  <c r="O841" i="3"/>
  <c r="Q841" i="3" s="1"/>
  <c r="G841" i="3"/>
  <c r="F841" i="3"/>
  <c r="P840" i="3"/>
  <c r="R840" i="3" s="1"/>
  <c r="O840" i="3"/>
  <c r="Q840" i="3" s="1"/>
  <c r="S840" i="3" s="1"/>
  <c r="G840" i="3"/>
  <c r="F840" i="3"/>
  <c r="H840" i="3" s="1"/>
  <c r="P839" i="3"/>
  <c r="R839" i="3" s="1"/>
  <c r="O839" i="3"/>
  <c r="Q839" i="3" s="1"/>
  <c r="G839" i="3"/>
  <c r="F839" i="3"/>
  <c r="P838" i="3"/>
  <c r="R838" i="3" s="1"/>
  <c r="O838" i="3"/>
  <c r="Q838" i="3" s="1"/>
  <c r="G838" i="3"/>
  <c r="F838" i="3"/>
  <c r="P837" i="3"/>
  <c r="R837" i="3" s="1"/>
  <c r="O837" i="3"/>
  <c r="G837" i="3"/>
  <c r="F837" i="3"/>
  <c r="P836" i="3"/>
  <c r="R836" i="3" s="1"/>
  <c r="O836" i="3"/>
  <c r="Q836" i="3" s="1"/>
  <c r="G836" i="3"/>
  <c r="F836" i="3"/>
  <c r="H836" i="3" s="1"/>
  <c r="Q835" i="3"/>
  <c r="P835" i="3"/>
  <c r="G835" i="3"/>
  <c r="F835" i="3"/>
  <c r="P834" i="3"/>
  <c r="R834" i="3" s="1"/>
  <c r="O834" i="3"/>
  <c r="G834" i="3"/>
  <c r="F834" i="3"/>
  <c r="P833" i="3"/>
  <c r="R833" i="3" s="1"/>
  <c r="O833" i="3"/>
  <c r="G833" i="3"/>
  <c r="F833" i="3"/>
  <c r="H833" i="3" s="1"/>
  <c r="P832" i="3"/>
  <c r="R832" i="3" s="1"/>
  <c r="O832" i="3"/>
  <c r="Q832" i="3" s="1"/>
  <c r="G832" i="3"/>
  <c r="F832" i="3"/>
  <c r="P831" i="3"/>
  <c r="O831" i="3"/>
  <c r="Q831" i="3" s="1"/>
  <c r="G831" i="3"/>
  <c r="F831" i="3"/>
  <c r="P830" i="3"/>
  <c r="O830" i="3"/>
  <c r="G830" i="3"/>
  <c r="F830" i="3"/>
  <c r="P829" i="3"/>
  <c r="R829" i="3" s="1"/>
  <c r="O829" i="3"/>
  <c r="Q829" i="3" s="1"/>
  <c r="S829" i="3" s="1"/>
  <c r="G829" i="3"/>
  <c r="F829" i="3"/>
  <c r="P828" i="3"/>
  <c r="R828" i="3" s="1"/>
  <c r="O828" i="3"/>
  <c r="G828" i="3"/>
  <c r="F828" i="3"/>
  <c r="P827" i="3"/>
  <c r="R827" i="3" s="1"/>
  <c r="O827" i="3"/>
  <c r="Q827" i="3" s="1"/>
  <c r="G827" i="3"/>
  <c r="F827" i="3"/>
  <c r="H827" i="3" s="1"/>
  <c r="P826" i="3"/>
  <c r="R826" i="3" s="1"/>
  <c r="O826" i="3"/>
  <c r="Q826" i="3" s="1"/>
  <c r="G826" i="3"/>
  <c r="F826" i="3"/>
  <c r="P825" i="3"/>
  <c r="R825" i="3" s="1"/>
  <c r="O825" i="3"/>
  <c r="G825" i="3"/>
  <c r="F825" i="3"/>
  <c r="H825" i="3" s="1"/>
  <c r="Q824" i="3"/>
  <c r="P824" i="3"/>
  <c r="G824" i="3"/>
  <c r="F824" i="3"/>
  <c r="H824" i="3" s="1"/>
  <c r="P823" i="3"/>
  <c r="R823" i="3" s="1"/>
  <c r="O823" i="3"/>
  <c r="Q823" i="3" s="1"/>
  <c r="G823" i="3"/>
  <c r="F823" i="3"/>
  <c r="R822" i="3"/>
  <c r="P822" i="3"/>
  <c r="O822" i="3"/>
  <c r="Q822" i="3" s="1"/>
  <c r="G822" i="3"/>
  <c r="F822" i="3"/>
  <c r="P821" i="3"/>
  <c r="O821" i="3"/>
  <c r="G821" i="3"/>
  <c r="F821" i="3"/>
  <c r="P820" i="3"/>
  <c r="R820" i="3" s="1"/>
  <c r="O820" i="3"/>
  <c r="G820" i="3"/>
  <c r="F820" i="3"/>
  <c r="P819" i="3"/>
  <c r="R819" i="3" s="1"/>
  <c r="O819" i="3"/>
  <c r="Q819" i="3" s="1"/>
  <c r="G819" i="3"/>
  <c r="F819" i="3"/>
  <c r="P818" i="3"/>
  <c r="R818" i="3" s="1"/>
  <c r="O818" i="3"/>
  <c r="G818" i="3"/>
  <c r="F818" i="3"/>
  <c r="P817" i="3"/>
  <c r="R817" i="3" s="1"/>
  <c r="O817" i="3"/>
  <c r="Q817" i="3" s="1"/>
  <c r="G817" i="3"/>
  <c r="F817" i="3"/>
  <c r="P816" i="3"/>
  <c r="O816" i="3"/>
  <c r="Q816" i="3" s="1"/>
  <c r="G816" i="3"/>
  <c r="F816" i="3"/>
  <c r="P815" i="3"/>
  <c r="R815" i="3" s="1"/>
  <c r="O815" i="3"/>
  <c r="Q815" i="3" s="1"/>
  <c r="G815" i="3"/>
  <c r="F815" i="3"/>
  <c r="P814" i="3"/>
  <c r="R814" i="3" s="1"/>
  <c r="O814" i="3"/>
  <c r="Q814" i="3" s="1"/>
  <c r="G814" i="3"/>
  <c r="F814" i="3"/>
  <c r="Q813" i="3"/>
  <c r="P813" i="3"/>
  <c r="R813" i="3" s="1"/>
  <c r="G813" i="3"/>
  <c r="F813" i="3"/>
  <c r="P812" i="3"/>
  <c r="R812" i="3" s="1"/>
  <c r="O812" i="3"/>
  <c r="Q812" i="3" s="1"/>
  <c r="G812" i="3"/>
  <c r="F812" i="3"/>
  <c r="P811" i="3"/>
  <c r="R811" i="3" s="1"/>
  <c r="O811" i="3"/>
  <c r="Q811" i="3" s="1"/>
  <c r="G811" i="3"/>
  <c r="F811" i="3"/>
  <c r="Q810" i="3"/>
  <c r="P810" i="3"/>
  <c r="R810" i="3" s="1"/>
  <c r="O810" i="3"/>
  <c r="G810" i="3"/>
  <c r="F810" i="3"/>
  <c r="H810" i="3" s="1"/>
  <c r="P809" i="3"/>
  <c r="R809" i="3" s="1"/>
  <c r="O809" i="3"/>
  <c r="Q809" i="3" s="1"/>
  <c r="G809" i="3"/>
  <c r="F809" i="3"/>
  <c r="P808" i="3"/>
  <c r="R808" i="3" s="1"/>
  <c r="O808" i="3"/>
  <c r="Q808" i="3" s="1"/>
  <c r="G808" i="3"/>
  <c r="H808" i="3" s="1"/>
  <c r="F808" i="3"/>
  <c r="P807" i="3"/>
  <c r="R807" i="3" s="1"/>
  <c r="O807" i="3"/>
  <c r="Q807" i="3" s="1"/>
  <c r="G807" i="3"/>
  <c r="F807" i="3"/>
  <c r="H807" i="3" s="1"/>
  <c r="P806" i="3"/>
  <c r="R806" i="3" s="1"/>
  <c r="O806" i="3"/>
  <c r="Q806" i="3" s="1"/>
  <c r="G806" i="3"/>
  <c r="F806" i="3"/>
  <c r="P805" i="3"/>
  <c r="R805" i="3" s="1"/>
  <c r="O805" i="3"/>
  <c r="Q805" i="3" s="1"/>
  <c r="G805" i="3"/>
  <c r="F805" i="3"/>
  <c r="P804" i="3"/>
  <c r="R804" i="3" s="1"/>
  <c r="O804" i="3"/>
  <c r="G804" i="3"/>
  <c r="F804" i="3"/>
  <c r="P803" i="3"/>
  <c r="O803" i="3"/>
  <c r="Q803" i="3" s="1"/>
  <c r="G803" i="3"/>
  <c r="F803" i="3"/>
  <c r="Q802" i="3"/>
  <c r="P802" i="3"/>
  <c r="G802" i="3"/>
  <c r="F802" i="3"/>
  <c r="Q801" i="3"/>
  <c r="P801" i="3"/>
  <c r="G801" i="3"/>
  <c r="F801" i="3"/>
  <c r="H801" i="3" s="1"/>
  <c r="Q800" i="3"/>
  <c r="P800" i="3"/>
  <c r="R800" i="3" s="1"/>
  <c r="G800" i="3"/>
  <c r="F800" i="3"/>
  <c r="P799" i="3"/>
  <c r="R799" i="3" s="1"/>
  <c r="O799" i="3"/>
  <c r="Q799" i="3" s="1"/>
  <c r="G799" i="3"/>
  <c r="F799" i="3"/>
  <c r="P798" i="3"/>
  <c r="O798" i="3"/>
  <c r="G798" i="3"/>
  <c r="F798" i="3"/>
  <c r="P797" i="3"/>
  <c r="R797" i="3" s="1"/>
  <c r="O797" i="3"/>
  <c r="Q797" i="3" s="1"/>
  <c r="S797" i="3" s="1"/>
  <c r="G797" i="3"/>
  <c r="F797" i="3"/>
  <c r="P796" i="3"/>
  <c r="R796" i="3" s="1"/>
  <c r="O796" i="3"/>
  <c r="G796" i="3"/>
  <c r="F796" i="3"/>
  <c r="P795" i="3"/>
  <c r="O795" i="3"/>
  <c r="Q795" i="3" s="1"/>
  <c r="G795" i="3"/>
  <c r="F795" i="3"/>
  <c r="H795" i="3" s="1"/>
  <c r="P794" i="3"/>
  <c r="R794" i="3" s="1"/>
  <c r="O794" i="3"/>
  <c r="G794" i="3"/>
  <c r="F794" i="3"/>
  <c r="P793" i="3"/>
  <c r="R793" i="3" s="1"/>
  <c r="O793" i="3"/>
  <c r="G793" i="3"/>
  <c r="F793" i="3"/>
  <c r="H793" i="3" s="1"/>
  <c r="P792" i="3"/>
  <c r="O792" i="3"/>
  <c r="G792" i="3"/>
  <c r="H792" i="3" s="1"/>
  <c r="F792" i="3"/>
  <c r="P791" i="3"/>
  <c r="O791" i="3"/>
  <c r="Q791" i="3" s="1"/>
  <c r="G791" i="3"/>
  <c r="F791" i="3"/>
  <c r="Q790" i="3"/>
  <c r="P790" i="3"/>
  <c r="G790" i="3"/>
  <c r="F790" i="3"/>
  <c r="P789" i="3"/>
  <c r="R789" i="3" s="1"/>
  <c r="O789" i="3"/>
  <c r="Q789" i="3" s="1"/>
  <c r="G789" i="3"/>
  <c r="F789" i="3"/>
  <c r="H789" i="3" s="1"/>
  <c r="P788" i="3"/>
  <c r="O788" i="3"/>
  <c r="Q788" i="3" s="1"/>
  <c r="G788" i="3"/>
  <c r="F788" i="3"/>
  <c r="P787" i="3"/>
  <c r="O787" i="3"/>
  <c r="Q787" i="3" s="1"/>
  <c r="G787" i="3"/>
  <c r="F787" i="3"/>
  <c r="P786" i="3"/>
  <c r="R786" i="3" s="1"/>
  <c r="O786" i="3"/>
  <c r="Q786" i="3" s="1"/>
  <c r="G786" i="3"/>
  <c r="F786" i="3"/>
  <c r="P785" i="3"/>
  <c r="R785" i="3" s="1"/>
  <c r="O785" i="3"/>
  <c r="Q785" i="3" s="1"/>
  <c r="G785" i="3"/>
  <c r="F785" i="3"/>
  <c r="P784" i="3"/>
  <c r="R784" i="3" s="1"/>
  <c r="O784" i="3"/>
  <c r="Q784" i="3" s="1"/>
  <c r="G784" i="3"/>
  <c r="F784" i="3"/>
  <c r="H784" i="3" s="1"/>
  <c r="P783" i="3"/>
  <c r="O783" i="3"/>
  <c r="G783" i="3"/>
  <c r="F783" i="3"/>
  <c r="P782" i="3"/>
  <c r="O782" i="3"/>
  <c r="G782" i="3"/>
  <c r="F782" i="3"/>
  <c r="Q781" i="3"/>
  <c r="P781" i="3"/>
  <c r="O781" i="3"/>
  <c r="G781" i="3"/>
  <c r="F781" i="3"/>
  <c r="Q780" i="3"/>
  <c r="P780" i="3"/>
  <c r="R780" i="3" s="1"/>
  <c r="G780" i="3"/>
  <c r="F780" i="3"/>
  <c r="H780" i="3" s="1"/>
  <c r="P779" i="3"/>
  <c r="R779" i="3" s="1"/>
  <c r="O779" i="3"/>
  <c r="Q779" i="3" s="1"/>
  <c r="G779" i="3"/>
  <c r="F779" i="3"/>
  <c r="H779" i="3" s="1"/>
  <c r="P778" i="3"/>
  <c r="R778" i="3" s="1"/>
  <c r="O778" i="3"/>
  <c r="Q778" i="3" s="1"/>
  <c r="G778" i="3"/>
  <c r="F778" i="3"/>
  <c r="P777" i="3"/>
  <c r="R777" i="3" s="1"/>
  <c r="O777" i="3"/>
  <c r="Q777" i="3" s="1"/>
  <c r="G777" i="3"/>
  <c r="F777" i="3"/>
  <c r="P776" i="3"/>
  <c r="O776" i="3"/>
  <c r="Q776" i="3" s="1"/>
  <c r="G776" i="3"/>
  <c r="F776" i="3"/>
  <c r="Q775" i="3"/>
  <c r="P775" i="3"/>
  <c r="R775" i="3" s="1"/>
  <c r="O775" i="3"/>
  <c r="G775" i="3"/>
  <c r="F775" i="3"/>
  <c r="P774" i="3"/>
  <c r="R774" i="3" s="1"/>
  <c r="O774" i="3"/>
  <c r="Q774" i="3" s="1"/>
  <c r="G774" i="3"/>
  <c r="F774" i="3"/>
  <c r="P773" i="3"/>
  <c r="R773" i="3" s="1"/>
  <c r="O773" i="3"/>
  <c r="Q773" i="3" s="1"/>
  <c r="G773" i="3"/>
  <c r="F773" i="3"/>
  <c r="P772" i="3"/>
  <c r="O772" i="3"/>
  <c r="Q772" i="3" s="1"/>
  <c r="G772" i="3"/>
  <c r="F772" i="3"/>
  <c r="P771" i="3"/>
  <c r="R771" i="3" s="1"/>
  <c r="O771" i="3"/>
  <c r="G771" i="3"/>
  <c r="F771" i="3"/>
  <c r="Q770" i="3"/>
  <c r="P770" i="3"/>
  <c r="G770" i="3"/>
  <c r="F770" i="3"/>
  <c r="P769" i="3"/>
  <c r="R769" i="3" s="1"/>
  <c r="O769" i="3"/>
  <c r="G769" i="3"/>
  <c r="F769" i="3"/>
  <c r="P768" i="3"/>
  <c r="R768" i="3" s="1"/>
  <c r="O768" i="3"/>
  <c r="Q768" i="3" s="1"/>
  <c r="G768" i="3"/>
  <c r="F768" i="3"/>
  <c r="P767" i="3"/>
  <c r="R767" i="3" s="1"/>
  <c r="O767" i="3"/>
  <c r="Q767" i="3" s="1"/>
  <c r="G767" i="3"/>
  <c r="F767" i="3"/>
  <c r="P766" i="3"/>
  <c r="R766" i="3" s="1"/>
  <c r="O766" i="3"/>
  <c r="Q766" i="3" s="1"/>
  <c r="G766" i="3"/>
  <c r="F766" i="3"/>
  <c r="P765" i="3"/>
  <c r="R765" i="3" s="1"/>
  <c r="O765" i="3"/>
  <c r="G765" i="3"/>
  <c r="H765" i="3" s="1"/>
  <c r="F765" i="3"/>
  <c r="P764" i="3"/>
  <c r="O764" i="3"/>
  <c r="Q764" i="3" s="1"/>
  <c r="H764" i="3"/>
  <c r="G764" i="3"/>
  <c r="F764" i="3"/>
  <c r="P763" i="3"/>
  <c r="R763" i="3" s="1"/>
  <c r="O763" i="3"/>
  <c r="Q763" i="3" s="1"/>
  <c r="G763" i="3"/>
  <c r="F763" i="3"/>
  <c r="P762" i="3"/>
  <c r="O762" i="3"/>
  <c r="Q762" i="3" s="1"/>
  <c r="G762" i="3"/>
  <c r="F762" i="3"/>
  <c r="H762" i="3" s="1"/>
  <c r="Q761" i="3"/>
  <c r="P761" i="3"/>
  <c r="O761" i="3"/>
  <c r="G761" i="3"/>
  <c r="F761" i="3"/>
  <c r="H761" i="3" s="1"/>
  <c r="Q760" i="3"/>
  <c r="P760" i="3"/>
  <c r="R760" i="3" s="1"/>
  <c r="G760" i="3"/>
  <c r="F760" i="3"/>
  <c r="Q759" i="3"/>
  <c r="P759" i="3"/>
  <c r="R759" i="3" s="1"/>
  <c r="G759" i="3"/>
  <c r="F759" i="3"/>
  <c r="P758" i="3"/>
  <c r="R758" i="3" s="1"/>
  <c r="O758" i="3"/>
  <c r="Q758" i="3" s="1"/>
  <c r="G758" i="3"/>
  <c r="F758" i="3"/>
  <c r="P757" i="3"/>
  <c r="O757" i="3"/>
  <c r="Q757" i="3" s="1"/>
  <c r="G757" i="3"/>
  <c r="F757" i="3"/>
  <c r="H757" i="3" s="1"/>
  <c r="P756" i="3"/>
  <c r="R756" i="3" s="1"/>
  <c r="O756" i="3"/>
  <c r="Q756" i="3" s="1"/>
  <c r="G756" i="3"/>
  <c r="F756" i="3"/>
  <c r="P755" i="3"/>
  <c r="R755" i="3" s="1"/>
  <c r="O755" i="3"/>
  <c r="G755" i="3"/>
  <c r="F755" i="3"/>
  <c r="P754" i="3"/>
  <c r="R754" i="3" s="1"/>
  <c r="O754" i="3"/>
  <c r="Q754" i="3" s="1"/>
  <c r="G754" i="3"/>
  <c r="F754" i="3"/>
  <c r="P753" i="3"/>
  <c r="R753" i="3" s="1"/>
  <c r="O753" i="3"/>
  <c r="G753" i="3"/>
  <c r="F753" i="3"/>
  <c r="P752" i="3"/>
  <c r="O752" i="3"/>
  <c r="G752" i="3"/>
  <c r="F752" i="3"/>
  <c r="P751" i="3"/>
  <c r="R751" i="3" s="1"/>
  <c r="O751" i="3"/>
  <c r="Q751" i="3" s="1"/>
  <c r="G751" i="3"/>
  <c r="F751" i="3"/>
  <c r="Q750" i="3"/>
  <c r="P750" i="3"/>
  <c r="G750" i="3"/>
  <c r="F750" i="3"/>
  <c r="H750" i="3" s="1"/>
  <c r="P749" i="3"/>
  <c r="R749" i="3" s="1"/>
  <c r="O749" i="3"/>
  <c r="G749" i="3"/>
  <c r="F749" i="3"/>
  <c r="P748" i="3"/>
  <c r="O748" i="3"/>
  <c r="Q748" i="3" s="1"/>
  <c r="G748" i="3"/>
  <c r="F748" i="3"/>
  <c r="P747" i="3"/>
  <c r="R747" i="3" s="1"/>
  <c r="O747" i="3"/>
  <c r="Q747" i="3" s="1"/>
  <c r="G747" i="3"/>
  <c r="F747" i="3"/>
  <c r="P746" i="3"/>
  <c r="R746" i="3" s="1"/>
  <c r="O746" i="3"/>
  <c r="Q746" i="3" s="1"/>
  <c r="G746" i="3"/>
  <c r="F746" i="3"/>
  <c r="Q745" i="3"/>
  <c r="P745" i="3"/>
  <c r="R745" i="3" s="1"/>
  <c r="O745" i="3"/>
  <c r="G745" i="3"/>
  <c r="F745" i="3"/>
  <c r="P744" i="3"/>
  <c r="R744" i="3" s="1"/>
  <c r="O744" i="3"/>
  <c r="Q744" i="3" s="1"/>
  <c r="G744" i="3"/>
  <c r="F744" i="3"/>
  <c r="P743" i="3"/>
  <c r="O743" i="3"/>
  <c r="Q743" i="3" s="1"/>
  <c r="G743" i="3"/>
  <c r="F743" i="3"/>
  <c r="P742" i="3"/>
  <c r="R742" i="3" s="1"/>
  <c r="O742" i="3"/>
  <c r="Q742" i="3" s="1"/>
  <c r="G742" i="3"/>
  <c r="F742" i="3"/>
  <c r="P741" i="3"/>
  <c r="R741" i="3" s="1"/>
  <c r="O741" i="3"/>
  <c r="Q741" i="3" s="1"/>
  <c r="G741" i="3"/>
  <c r="F741" i="3"/>
  <c r="Q740" i="3"/>
  <c r="P740" i="3"/>
  <c r="R740" i="3" s="1"/>
  <c r="G740" i="3"/>
  <c r="F740" i="3"/>
  <c r="P739" i="3"/>
  <c r="R739" i="3" s="1"/>
  <c r="O739" i="3"/>
  <c r="Q739" i="3" s="1"/>
  <c r="G739" i="3"/>
  <c r="F739" i="3"/>
  <c r="P738" i="3"/>
  <c r="R738" i="3" s="1"/>
  <c r="O738" i="3"/>
  <c r="Q738" i="3" s="1"/>
  <c r="G738" i="3"/>
  <c r="F738" i="3"/>
  <c r="H738" i="3" s="1"/>
  <c r="P737" i="3"/>
  <c r="R737" i="3" s="1"/>
  <c r="O737" i="3"/>
  <c r="G737" i="3"/>
  <c r="F737" i="3"/>
  <c r="H737" i="3" s="1"/>
  <c r="P736" i="3"/>
  <c r="O736" i="3"/>
  <c r="G736" i="3"/>
  <c r="F736" i="3"/>
  <c r="R735" i="3"/>
  <c r="P735" i="3"/>
  <c r="O735" i="3"/>
  <c r="Q735" i="3" s="1"/>
  <c r="G735" i="3"/>
  <c r="F735" i="3"/>
  <c r="P734" i="3"/>
  <c r="R734" i="3" s="1"/>
  <c r="O734" i="3"/>
  <c r="G734" i="3"/>
  <c r="F734" i="3"/>
  <c r="P733" i="3"/>
  <c r="O733" i="3"/>
  <c r="G733" i="3"/>
  <c r="F733" i="3"/>
  <c r="P732" i="3"/>
  <c r="O732" i="3"/>
  <c r="Q732" i="3" s="1"/>
  <c r="G732" i="3"/>
  <c r="F732" i="3"/>
  <c r="P731" i="3"/>
  <c r="O731" i="3"/>
  <c r="G731" i="3"/>
  <c r="F731" i="3"/>
  <c r="Q730" i="3"/>
  <c r="P730" i="3"/>
  <c r="G730" i="3"/>
  <c r="F730" i="3"/>
  <c r="P729" i="3"/>
  <c r="O729" i="3"/>
  <c r="Q729" i="3" s="1"/>
  <c r="G729" i="3"/>
  <c r="F729" i="3"/>
  <c r="P728" i="3"/>
  <c r="R728" i="3" s="1"/>
  <c r="O728" i="3"/>
  <c r="Q728" i="3" s="1"/>
  <c r="G728" i="3"/>
  <c r="F728" i="3"/>
  <c r="P727" i="3"/>
  <c r="R727" i="3" s="1"/>
  <c r="O727" i="3"/>
  <c r="Q727" i="3" s="1"/>
  <c r="G727" i="3"/>
  <c r="F727" i="3"/>
  <c r="H727" i="3" s="1"/>
  <c r="P726" i="3"/>
  <c r="R726" i="3" s="1"/>
  <c r="O726" i="3"/>
  <c r="Q726" i="3" s="1"/>
  <c r="G726" i="3"/>
  <c r="F726" i="3"/>
  <c r="P725" i="3"/>
  <c r="R725" i="3" s="1"/>
  <c r="O725" i="3"/>
  <c r="Q725" i="3" s="1"/>
  <c r="G725" i="3"/>
  <c r="F725" i="3"/>
  <c r="P724" i="3"/>
  <c r="R724" i="3" s="1"/>
  <c r="O724" i="3"/>
  <c r="Q724" i="3" s="1"/>
  <c r="G724" i="3"/>
  <c r="F724" i="3"/>
  <c r="P723" i="3"/>
  <c r="R723" i="3" s="1"/>
  <c r="O723" i="3"/>
  <c r="Q723" i="3" s="1"/>
  <c r="G723" i="3"/>
  <c r="F723" i="3"/>
  <c r="P722" i="3"/>
  <c r="R722" i="3" s="1"/>
  <c r="O722" i="3"/>
  <c r="Q722" i="3" s="1"/>
  <c r="G722" i="3"/>
  <c r="F722" i="3"/>
  <c r="P721" i="3"/>
  <c r="R721" i="3" s="1"/>
  <c r="O721" i="3"/>
  <c r="Q721" i="3" s="1"/>
  <c r="G721" i="3"/>
  <c r="F721" i="3"/>
  <c r="H721" i="3" s="1"/>
  <c r="Q720" i="3"/>
  <c r="P720" i="3"/>
  <c r="R720" i="3" s="1"/>
  <c r="G720" i="3"/>
  <c r="F720" i="3"/>
  <c r="Q719" i="3"/>
  <c r="P719" i="3"/>
  <c r="R719" i="3" s="1"/>
  <c r="G719" i="3"/>
  <c r="F719" i="3"/>
  <c r="H719" i="3" s="1"/>
  <c r="P718" i="3"/>
  <c r="O718" i="3"/>
  <c r="G718" i="3"/>
  <c r="F718" i="3"/>
  <c r="R717" i="3"/>
  <c r="P717" i="3"/>
  <c r="O717" i="3"/>
  <c r="G717" i="3"/>
  <c r="F717" i="3"/>
  <c r="H717" i="3" s="1"/>
  <c r="P716" i="3"/>
  <c r="R716" i="3" s="1"/>
  <c r="O716" i="3"/>
  <c r="Q716" i="3" s="1"/>
  <c r="S716" i="3" s="1"/>
  <c r="G716" i="3"/>
  <c r="F716" i="3"/>
  <c r="P715" i="3"/>
  <c r="R715" i="3" s="1"/>
  <c r="O715" i="3"/>
  <c r="Q715" i="3" s="1"/>
  <c r="G715" i="3"/>
  <c r="F715" i="3"/>
  <c r="P714" i="3"/>
  <c r="R714" i="3" s="1"/>
  <c r="O714" i="3"/>
  <c r="G714" i="3"/>
  <c r="F714" i="3"/>
  <c r="P713" i="3"/>
  <c r="R713" i="3" s="1"/>
  <c r="O713" i="3"/>
  <c r="G713" i="3"/>
  <c r="F713" i="3"/>
  <c r="P712" i="3"/>
  <c r="O712" i="3"/>
  <c r="G712" i="3"/>
  <c r="F712" i="3"/>
  <c r="P711" i="3"/>
  <c r="O711" i="3"/>
  <c r="G711" i="3"/>
  <c r="F711" i="3"/>
  <c r="P710" i="3"/>
  <c r="O710" i="3"/>
  <c r="Q710" i="3" s="1"/>
  <c r="G710" i="3"/>
  <c r="F710" i="3"/>
  <c r="R709" i="3"/>
  <c r="Q709" i="3"/>
  <c r="P709" i="3"/>
  <c r="G709" i="3"/>
  <c r="F709" i="3"/>
  <c r="P708" i="3"/>
  <c r="R708" i="3" s="1"/>
  <c r="O708" i="3"/>
  <c r="G708" i="3"/>
  <c r="F708" i="3"/>
  <c r="P707" i="3"/>
  <c r="R707" i="3" s="1"/>
  <c r="O707" i="3"/>
  <c r="Q707" i="3" s="1"/>
  <c r="G707" i="3"/>
  <c r="F707" i="3"/>
  <c r="H707" i="3" s="1"/>
  <c r="P706" i="3"/>
  <c r="R706" i="3" s="1"/>
  <c r="O706" i="3"/>
  <c r="Q706" i="3" s="1"/>
  <c r="G706" i="3"/>
  <c r="F706" i="3"/>
  <c r="P705" i="3"/>
  <c r="R705" i="3" s="1"/>
  <c r="O705" i="3"/>
  <c r="Q705" i="3" s="1"/>
  <c r="G705" i="3"/>
  <c r="F705" i="3"/>
  <c r="P704" i="3"/>
  <c r="R704" i="3" s="1"/>
  <c r="O704" i="3"/>
  <c r="Q704" i="3" s="1"/>
  <c r="G704" i="3"/>
  <c r="F704" i="3"/>
  <c r="P703" i="3"/>
  <c r="R703" i="3" s="1"/>
  <c r="O703" i="3"/>
  <c r="Q703" i="3" s="1"/>
  <c r="G703" i="3"/>
  <c r="F703" i="3"/>
  <c r="P702" i="3"/>
  <c r="R702" i="3" s="1"/>
  <c r="O702" i="3"/>
  <c r="Q702" i="3" s="1"/>
  <c r="G702" i="3"/>
  <c r="F702" i="3"/>
  <c r="P701" i="3"/>
  <c r="R701" i="3" s="1"/>
  <c r="O701" i="3"/>
  <c r="Q701" i="3" s="1"/>
  <c r="G701" i="3"/>
  <c r="F701" i="3"/>
  <c r="P700" i="3"/>
  <c r="R700" i="3" s="1"/>
  <c r="O700" i="3"/>
  <c r="Q700" i="3" s="1"/>
  <c r="G700" i="3"/>
  <c r="F700" i="3"/>
  <c r="Q699" i="3"/>
  <c r="P699" i="3"/>
  <c r="G699" i="3"/>
  <c r="F699" i="3"/>
  <c r="P698" i="3"/>
  <c r="O698" i="3"/>
  <c r="Q698" i="3" s="1"/>
  <c r="G698" i="3"/>
  <c r="F698" i="3"/>
  <c r="H698" i="3" s="1"/>
  <c r="R697" i="3"/>
  <c r="P697" i="3"/>
  <c r="O697" i="3"/>
  <c r="Q697" i="3" s="1"/>
  <c r="G697" i="3"/>
  <c r="F697" i="3"/>
  <c r="H697" i="3" s="1"/>
  <c r="P696" i="3"/>
  <c r="R696" i="3" s="1"/>
  <c r="O696" i="3"/>
  <c r="Q696" i="3" s="1"/>
  <c r="G696" i="3"/>
  <c r="F696" i="3"/>
  <c r="P695" i="3"/>
  <c r="R695" i="3" s="1"/>
  <c r="O695" i="3"/>
  <c r="Q695" i="3" s="1"/>
  <c r="G695" i="3"/>
  <c r="F695" i="3"/>
  <c r="P694" i="3"/>
  <c r="O694" i="3"/>
  <c r="Q694" i="3" s="1"/>
  <c r="G694" i="3"/>
  <c r="F694" i="3"/>
  <c r="P693" i="3"/>
  <c r="R693" i="3" s="1"/>
  <c r="O693" i="3"/>
  <c r="Q693" i="3" s="1"/>
  <c r="G693" i="3"/>
  <c r="F693" i="3"/>
  <c r="P692" i="3"/>
  <c r="O692" i="3"/>
  <c r="G692" i="3"/>
  <c r="F692" i="3"/>
  <c r="P691" i="3"/>
  <c r="R691" i="3" s="1"/>
  <c r="O691" i="3"/>
  <c r="Q691" i="3" s="1"/>
  <c r="G691" i="3"/>
  <c r="F691" i="3"/>
  <c r="P690" i="3"/>
  <c r="R690" i="3" s="1"/>
  <c r="S690" i="3" s="1"/>
  <c r="O690" i="3"/>
  <c r="Q690" i="3" s="1"/>
  <c r="G690" i="3"/>
  <c r="F690" i="3"/>
  <c r="H690" i="3" s="1"/>
  <c r="Q689" i="3"/>
  <c r="P689" i="3"/>
  <c r="G689" i="3"/>
  <c r="F689" i="3"/>
  <c r="P688" i="3"/>
  <c r="R688" i="3" s="1"/>
  <c r="O688" i="3"/>
  <c r="Q688" i="3" s="1"/>
  <c r="G688" i="3"/>
  <c r="F688" i="3"/>
  <c r="P687" i="3"/>
  <c r="R687" i="3" s="1"/>
  <c r="O687" i="3"/>
  <c r="Q687" i="3" s="1"/>
  <c r="S687" i="3" s="1"/>
  <c r="G687" i="3"/>
  <c r="F687" i="3"/>
  <c r="P686" i="3"/>
  <c r="R686" i="3" s="1"/>
  <c r="O686" i="3"/>
  <c r="G686" i="3"/>
  <c r="F686" i="3"/>
  <c r="P685" i="3"/>
  <c r="R685" i="3" s="1"/>
  <c r="O685" i="3"/>
  <c r="Q685" i="3" s="1"/>
  <c r="S685" i="3" s="1"/>
  <c r="G685" i="3"/>
  <c r="F685" i="3"/>
  <c r="P684" i="3"/>
  <c r="R684" i="3" s="1"/>
  <c r="O684" i="3"/>
  <c r="Q684" i="3" s="1"/>
  <c r="G684" i="3"/>
  <c r="F684" i="3"/>
  <c r="P683" i="3"/>
  <c r="R683" i="3" s="1"/>
  <c r="O683" i="3"/>
  <c r="Q683" i="3" s="1"/>
  <c r="G683" i="3"/>
  <c r="F683" i="3"/>
  <c r="P682" i="3"/>
  <c r="O682" i="3"/>
  <c r="G682" i="3"/>
  <c r="F682" i="3"/>
  <c r="P681" i="3"/>
  <c r="R681" i="3" s="1"/>
  <c r="O681" i="3"/>
  <c r="Q681" i="3" s="1"/>
  <c r="G681" i="3"/>
  <c r="F681" i="3"/>
  <c r="P680" i="3"/>
  <c r="R680" i="3" s="1"/>
  <c r="O680" i="3"/>
  <c r="Q680" i="3" s="1"/>
  <c r="G680" i="3"/>
  <c r="F680" i="3"/>
  <c r="Q679" i="3"/>
  <c r="P679" i="3"/>
  <c r="R679" i="3" s="1"/>
  <c r="G679" i="3"/>
  <c r="F679" i="3"/>
  <c r="P678" i="3"/>
  <c r="R678" i="3" s="1"/>
  <c r="O678" i="3"/>
  <c r="G678" i="3"/>
  <c r="F678" i="3"/>
  <c r="R677" i="3"/>
  <c r="P677" i="3"/>
  <c r="O677" i="3"/>
  <c r="Q677" i="3" s="1"/>
  <c r="G677" i="3"/>
  <c r="F677" i="3"/>
  <c r="P676" i="3"/>
  <c r="O676" i="3"/>
  <c r="Q676" i="3" s="1"/>
  <c r="G676" i="3"/>
  <c r="F676" i="3"/>
  <c r="P675" i="3"/>
  <c r="R675" i="3" s="1"/>
  <c r="O675" i="3"/>
  <c r="Q675" i="3" s="1"/>
  <c r="S675" i="3" s="1"/>
  <c r="G675" i="3"/>
  <c r="F675" i="3"/>
  <c r="P674" i="3"/>
  <c r="R674" i="3" s="1"/>
  <c r="O674" i="3"/>
  <c r="Q674" i="3" s="1"/>
  <c r="S674" i="3" s="1"/>
  <c r="G674" i="3"/>
  <c r="F674" i="3"/>
  <c r="P673" i="3"/>
  <c r="O673" i="3"/>
  <c r="Q673" i="3" s="1"/>
  <c r="G673" i="3"/>
  <c r="F673" i="3"/>
  <c r="P672" i="3"/>
  <c r="R672" i="3" s="1"/>
  <c r="O672" i="3"/>
  <c r="Q672" i="3" s="1"/>
  <c r="G672" i="3"/>
  <c r="F672" i="3"/>
  <c r="P671" i="3"/>
  <c r="R671" i="3" s="1"/>
  <c r="O671" i="3"/>
  <c r="Q671" i="3" s="1"/>
  <c r="G671" i="3"/>
  <c r="F671" i="3"/>
  <c r="P670" i="3"/>
  <c r="O670" i="3"/>
  <c r="G670" i="3"/>
  <c r="F670" i="3"/>
  <c r="Q669" i="3"/>
  <c r="P669" i="3"/>
  <c r="G669" i="3"/>
  <c r="F669" i="3"/>
  <c r="P668" i="3"/>
  <c r="R668" i="3" s="1"/>
  <c r="O668" i="3"/>
  <c r="Q668" i="3" s="1"/>
  <c r="G668" i="3"/>
  <c r="F668" i="3"/>
  <c r="R667" i="3"/>
  <c r="P667" i="3"/>
  <c r="O667" i="3"/>
  <c r="Q667" i="3" s="1"/>
  <c r="G667" i="3"/>
  <c r="F667" i="3"/>
  <c r="P666" i="3"/>
  <c r="R666" i="3" s="1"/>
  <c r="O666" i="3"/>
  <c r="Q666" i="3" s="1"/>
  <c r="G666" i="3"/>
  <c r="F666" i="3"/>
  <c r="P665" i="3"/>
  <c r="R665" i="3" s="1"/>
  <c r="O665" i="3"/>
  <c r="G665" i="3"/>
  <c r="F665" i="3"/>
  <c r="P664" i="3"/>
  <c r="R664" i="3" s="1"/>
  <c r="O664" i="3"/>
  <c r="G664" i="3"/>
  <c r="F664" i="3"/>
  <c r="P663" i="3"/>
  <c r="O663" i="3"/>
  <c r="Q663" i="3" s="1"/>
  <c r="G663" i="3"/>
  <c r="F663" i="3"/>
  <c r="P662" i="3"/>
  <c r="R662" i="3" s="1"/>
  <c r="O662" i="3"/>
  <c r="Q662" i="3" s="1"/>
  <c r="G662" i="3"/>
  <c r="F662" i="3"/>
  <c r="H662" i="3" s="1"/>
  <c r="P661" i="3"/>
  <c r="R661" i="3" s="1"/>
  <c r="O661" i="3"/>
  <c r="Q661" i="3" s="1"/>
  <c r="G661" i="3"/>
  <c r="F661" i="3"/>
  <c r="P660" i="3"/>
  <c r="R660" i="3" s="1"/>
  <c r="O660" i="3"/>
  <c r="Q660" i="3" s="1"/>
  <c r="G660" i="3"/>
  <c r="F660" i="3"/>
  <c r="Q659" i="3"/>
  <c r="P659" i="3"/>
  <c r="G659" i="3"/>
  <c r="F659" i="3"/>
  <c r="Q658" i="3"/>
  <c r="P658" i="3"/>
  <c r="R658" i="3" s="1"/>
  <c r="G658" i="3"/>
  <c r="F658" i="3"/>
  <c r="H658" i="3" s="1"/>
  <c r="P657" i="3"/>
  <c r="R657" i="3" s="1"/>
  <c r="O657" i="3"/>
  <c r="G657" i="3"/>
  <c r="F657" i="3"/>
  <c r="H657" i="3" s="1"/>
  <c r="P656" i="3"/>
  <c r="R656" i="3" s="1"/>
  <c r="O656" i="3"/>
  <c r="G656" i="3"/>
  <c r="F656" i="3"/>
  <c r="P655" i="3"/>
  <c r="R655" i="3" s="1"/>
  <c r="O655" i="3"/>
  <c r="Q655" i="3" s="1"/>
  <c r="G655" i="3"/>
  <c r="F655" i="3"/>
  <c r="P654" i="3"/>
  <c r="R654" i="3" s="1"/>
  <c r="O654" i="3"/>
  <c r="Q654" i="3" s="1"/>
  <c r="G654" i="3"/>
  <c r="H654" i="3" s="1"/>
  <c r="F654" i="3"/>
  <c r="P653" i="3"/>
  <c r="R653" i="3" s="1"/>
  <c r="O653" i="3"/>
  <c r="Q653" i="3" s="1"/>
  <c r="G653" i="3"/>
  <c r="H653" i="3" s="1"/>
  <c r="F653" i="3"/>
  <c r="P652" i="3"/>
  <c r="O652" i="3"/>
  <c r="Q652" i="3" s="1"/>
  <c r="G652" i="3"/>
  <c r="F652" i="3"/>
  <c r="P651" i="3"/>
  <c r="R651" i="3" s="1"/>
  <c r="O651" i="3"/>
  <c r="G651" i="3"/>
  <c r="F651" i="3"/>
  <c r="P650" i="3"/>
  <c r="R650" i="3" s="1"/>
  <c r="O650" i="3"/>
  <c r="G650" i="3"/>
  <c r="F650" i="3"/>
  <c r="P649" i="3"/>
  <c r="R649" i="3" s="1"/>
  <c r="O649" i="3"/>
  <c r="Q649" i="3" s="1"/>
  <c r="G649" i="3"/>
  <c r="F649" i="3"/>
  <c r="Q648" i="3"/>
  <c r="P648" i="3"/>
  <c r="R648" i="3" s="1"/>
  <c r="G648" i="3"/>
  <c r="F648" i="3"/>
  <c r="Q647" i="3"/>
  <c r="P647" i="3"/>
  <c r="R647" i="3" s="1"/>
  <c r="G647" i="3"/>
  <c r="F647" i="3"/>
  <c r="P646" i="3"/>
  <c r="O646" i="3"/>
  <c r="Q646" i="3" s="1"/>
  <c r="G646" i="3"/>
  <c r="F646" i="3"/>
  <c r="P645" i="3"/>
  <c r="R645" i="3" s="1"/>
  <c r="O645" i="3"/>
  <c r="G645" i="3"/>
  <c r="F645" i="3"/>
  <c r="P644" i="3"/>
  <c r="O644" i="3"/>
  <c r="G644" i="3"/>
  <c r="F644" i="3"/>
  <c r="P643" i="3"/>
  <c r="O643" i="3"/>
  <c r="G643" i="3"/>
  <c r="F643" i="3"/>
  <c r="P642" i="3"/>
  <c r="R642" i="3" s="1"/>
  <c r="O642" i="3"/>
  <c r="Q642" i="3" s="1"/>
  <c r="S642" i="3" s="1"/>
  <c r="G642" i="3"/>
  <c r="F642" i="3"/>
  <c r="P641" i="3"/>
  <c r="R641" i="3" s="1"/>
  <c r="O641" i="3"/>
  <c r="Q641" i="3" s="1"/>
  <c r="G641" i="3"/>
  <c r="F641" i="3"/>
  <c r="H641" i="3" s="1"/>
  <c r="P640" i="3"/>
  <c r="R640" i="3" s="1"/>
  <c r="O640" i="3"/>
  <c r="G640" i="3"/>
  <c r="F640" i="3"/>
  <c r="H640" i="3" s="1"/>
  <c r="P639" i="3"/>
  <c r="R639" i="3" s="1"/>
  <c r="O639" i="3"/>
  <c r="Q639" i="3" s="1"/>
  <c r="G639" i="3"/>
  <c r="F639" i="3"/>
  <c r="P638" i="3"/>
  <c r="R638" i="3" s="1"/>
  <c r="O638" i="3"/>
  <c r="G638" i="3"/>
  <c r="F638" i="3"/>
  <c r="Q637" i="3"/>
  <c r="P637" i="3"/>
  <c r="R637" i="3" s="1"/>
  <c r="G637" i="3"/>
  <c r="F637" i="3"/>
  <c r="P636" i="3"/>
  <c r="R636" i="3" s="1"/>
  <c r="O636" i="3"/>
  <c r="Q636" i="3" s="1"/>
  <c r="G636" i="3"/>
  <c r="F636" i="3"/>
  <c r="P635" i="3"/>
  <c r="R635" i="3" s="1"/>
  <c r="O635" i="3"/>
  <c r="Q635" i="3" s="1"/>
  <c r="G635" i="3"/>
  <c r="F635" i="3"/>
  <c r="P634" i="3"/>
  <c r="R634" i="3" s="1"/>
  <c r="O634" i="3"/>
  <c r="Q634" i="3" s="1"/>
  <c r="S634" i="3" s="1"/>
  <c r="G634" i="3"/>
  <c r="F634" i="3"/>
  <c r="H634" i="3" s="1"/>
  <c r="P633" i="3"/>
  <c r="R633" i="3" s="1"/>
  <c r="O633" i="3"/>
  <c r="Q633" i="3" s="1"/>
  <c r="G633" i="3"/>
  <c r="F633" i="3"/>
  <c r="P632" i="3"/>
  <c r="R632" i="3" s="1"/>
  <c r="O632" i="3"/>
  <c r="Q632" i="3" s="1"/>
  <c r="G632" i="3"/>
  <c r="F632" i="3"/>
  <c r="Q631" i="3"/>
  <c r="P631" i="3"/>
  <c r="R631" i="3" s="1"/>
  <c r="O631" i="3"/>
  <c r="G631" i="3"/>
  <c r="F631" i="3"/>
  <c r="P630" i="3"/>
  <c r="R630" i="3" s="1"/>
  <c r="O630" i="3"/>
  <c r="Q630" i="3" s="1"/>
  <c r="G630" i="3"/>
  <c r="F630" i="3"/>
  <c r="P629" i="3"/>
  <c r="R629" i="3" s="1"/>
  <c r="O629" i="3"/>
  <c r="Q629" i="3" s="1"/>
  <c r="G629" i="3"/>
  <c r="F629" i="3"/>
  <c r="P628" i="3"/>
  <c r="R628" i="3" s="1"/>
  <c r="O628" i="3"/>
  <c r="Q628" i="3" s="1"/>
  <c r="G628" i="3"/>
  <c r="F628" i="3"/>
  <c r="Q627" i="3"/>
  <c r="P627" i="3"/>
  <c r="G627" i="3"/>
  <c r="F627" i="3"/>
  <c r="P626" i="3"/>
  <c r="R626" i="3" s="1"/>
  <c r="O626" i="3"/>
  <c r="Q626" i="3" s="1"/>
  <c r="G626" i="3"/>
  <c r="F626" i="3"/>
  <c r="P625" i="3"/>
  <c r="O625" i="3"/>
  <c r="G625" i="3"/>
  <c r="F625" i="3"/>
  <c r="H625" i="3" s="1"/>
  <c r="P624" i="3"/>
  <c r="O624" i="3"/>
  <c r="G624" i="3"/>
  <c r="F624" i="3"/>
  <c r="P623" i="3"/>
  <c r="R623" i="3" s="1"/>
  <c r="O623" i="3"/>
  <c r="Q623" i="3" s="1"/>
  <c r="G623" i="3"/>
  <c r="F623" i="3"/>
  <c r="R622" i="3"/>
  <c r="P622" i="3"/>
  <c r="O622" i="3"/>
  <c r="Q622" i="3" s="1"/>
  <c r="G622" i="3"/>
  <c r="F622" i="3"/>
  <c r="P621" i="3"/>
  <c r="O621" i="3"/>
  <c r="G621" i="3"/>
  <c r="F621" i="3"/>
  <c r="P620" i="3"/>
  <c r="R620" i="3" s="1"/>
  <c r="O620" i="3"/>
  <c r="Q620" i="3" s="1"/>
  <c r="G620" i="3"/>
  <c r="F620" i="3"/>
  <c r="Q619" i="3"/>
  <c r="P619" i="3"/>
  <c r="R619" i="3" s="1"/>
  <c r="O619" i="3"/>
  <c r="G619" i="3"/>
  <c r="F619" i="3"/>
  <c r="H619" i="3" s="1"/>
  <c r="P618" i="3"/>
  <c r="R618" i="3" s="1"/>
  <c r="O618" i="3"/>
  <c r="Q618" i="3" s="1"/>
  <c r="G618" i="3"/>
  <c r="F618" i="3"/>
  <c r="Q617" i="3"/>
  <c r="P617" i="3"/>
  <c r="R617" i="3" s="1"/>
  <c r="G617" i="3"/>
  <c r="F617" i="3"/>
  <c r="P616" i="3"/>
  <c r="R616" i="3" s="1"/>
  <c r="O616" i="3"/>
  <c r="Q616" i="3" s="1"/>
  <c r="S616" i="3" s="1"/>
  <c r="G616" i="3"/>
  <c r="F616" i="3"/>
  <c r="H616" i="3" s="1"/>
  <c r="Q615" i="3"/>
  <c r="P615" i="3"/>
  <c r="R615" i="3" s="1"/>
  <c r="O615" i="3"/>
  <c r="G615" i="3"/>
  <c r="F615" i="3"/>
  <c r="P614" i="3"/>
  <c r="R614" i="3" s="1"/>
  <c r="O614" i="3"/>
  <c r="Q614" i="3" s="1"/>
  <c r="G614" i="3"/>
  <c r="F614" i="3"/>
  <c r="H614" i="3" s="1"/>
  <c r="P613" i="3"/>
  <c r="R613" i="3" s="1"/>
  <c r="O613" i="3"/>
  <c r="Q613" i="3" s="1"/>
  <c r="G613" i="3"/>
  <c r="F613" i="3"/>
  <c r="P612" i="3"/>
  <c r="R612" i="3" s="1"/>
  <c r="S612" i="3" s="1"/>
  <c r="O612" i="3"/>
  <c r="Q612" i="3" s="1"/>
  <c r="G612" i="3"/>
  <c r="F612" i="3"/>
  <c r="P611" i="3"/>
  <c r="R611" i="3" s="1"/>
  <c r="O611" i="3"/>
  <c r="G611" i="3"/>
  <c r="F611" i="3"/>
  <c r="H611" i="3" s="1"/>
  <c r="R610" i="3"/>
  <c r="P610" i="3"/>
  <c r="O610" i="3"/>
  <c r="Q610" i="3" s="1"/>
  <c r="G610" i="3"/>
  <c r="F610" i="3"/>
  <c r="P609" i="3"/>
  <c r="O609" i="3"/>
  <c r="G609" i="3"/>
  <c r="F609" i="3"/>
  <c r="P608" i="3"/>
  <c r="O608" i="3"/>
  <c r="Q608" i="3" s="1"/>
  <c r="G608" i="3"/>
  <c r="F608" i="3"/>
  <c r="H608" i="3" s="1"/>
  <c r="Q607" i="3"/>
  <c r="P607" i="3"/>
  <c r="R607" i="3" s="1"/>
  <c r="G607" i="3"/>
  <c r="F607" i="3"/>
  <c r="P606" i="3"/>
  <c r="R606" i="3" s="1"/>
  <c r="O606" i="3"/>
  <c r="Q606" i="3" s="1"/>
  <c r="G606" i="3"/>
  <c r="F606" i="3"/>
  <c r="P605" i="3"/>
  <c r="R605" i="3" s="1"/>
  <c r="O605" i="3"/>
  <c r="Q605" i="3" s="1"/>
  <c r="G605" i="3"/>
  <c r="F605" i="3"/>
  <c r="P604" i="3"/>
  <c r="O604" i="3"/>
  <c r="G604" i="3"/>
  <c r="H604" i="3" s="1"/>
  <c r="F604" i="3"/>
  <c r="P603" i="3"/>
  <c r="R603" i="3" s="1"/>
  <c r="O603" i="3"/>
  <c r="Q603" i="3" s="1"/>
  <c r="G603" i="3"/>
  <c r="F603" i="3"/>
  <c r="P602" i="3"/>
  <c r="R602" i="3" s="1"/>
  <c r="O602" i="3"/>
  <c r="G602" i="3"/>
  <c r="F602" i="3"/>
  <c r="R601" i="3"/>
  <c r="P601" i="3"/>
  <c r="O601" i="3"/>
  <c r="Q601" i="3" s="1"/>
  <c r="G601" i="3"/>
  <c r="F601" i="3"/>
  <c r="P600" i="3"/>
  <c r="R600" i="3" s="1"/>
  <c r="O600" i="3"/>
  <c r="Q600" i="3" s="1"/>
  <c r="G600" i="3"/>
  <c r="F600" i="3"/>
  <c r="P599" i="3"/>
  <c r="R599" i="3" s="1"/>
  <c r="O599" i="3"/>
  <c r="Q599" i="3" s="1"/>
  <c r="G599" i="3"/>
  <c r="F599" i="3"/>
  <c r="P598" i="3"/>
  <c r="R598" i="3" s="1"/>
  <c r="O598" i="3"/>
  <c r="Q598" i="3" s="1"/>
  <c r="G598" i="3"/>
  <c r="F598" i="3"/>
  <c r="Q597" i="3"/>
  <c r="P597" i="3"/>
  <c r="G597" i="3"/>
  <c r="F597" i="3"/>
  <c r="P596" i="3"/>
  <c r="R596" i="3" s="1"/>
  <c r="O596" i="3"/>
  <c r="G596" i="3"/>
  <c r="H596" i="3" s="1"/>
  <c r="F596" i="3"/>
  <c r="P595" i="3"/>
  <c r="O595" i="3"/>
  <c r="Q595" i="3" s="1"/>
  <c r="G595" i="3"/>
  <c r="F595" i="3"/>
  <c r="P594" i="3"/>
  <c r="R594" i="3" s="1"/>
  <c r="O594" i="3"/>
  <c r="Q594" i="3" s="1"/>
  <c r="G594" i="3"/>
  <c r="F594" i="3"/>
  <c r="P593" i="3"/>
  <c r="R593" i="3" s="1"/>
  <c r="O593" i="3"/>
  <c r="Q593" i="3" s="1"/>
  <c r="G593" i="3"/>
  <c r="F593" i="3"/>
  <c r="P592" i="3"/>
  <c r="R592" i="3" s="1"/>
  <c r="O592" i="3"/>
  <c r="Q592" i="3" s="1"/>
  <c r="G592" i="3"/>
  <c r="F592" i="3"/>
  <c r="P591" i="3"/>
  <c r="R591" i="3" s="1"/>
  <c r="O591" i="3"/>
  <c r="Q591" i="3" s="1"/>
  <c r="G591" i="3"/>
  <c r="F591" i="3"/>
  <c r="P590" i="3"/>
  <c r="O590" i="3"/>
  <c r="G590" i="3"/>
  <c r="F590" i="3"/>
  <c r="P589" i="3"/>
  <c r="R589" i="3" s="1"/>
  <c r="O589" i="3"/>
  <c r="Q589" i="3" s="1"/>
  <c r="S589" i="3" s="1"/>
  <c r="G589" i="3"/>
  <c r="F589" i="3"/>
  <c r="H589" i="3" s="1"/>
  <c r="P588" i="3"/>
  <c r="O588" i="3"/>
  <c r="Q588" i="3" s="1"/>
  <c r="G588" i="3"/>
  <c r="F588" i="3"/>
  <c r="Q587" i="3"/>
  <c r="P587" i="3"/>
  <c r="R587" i="3" s="1"/>
  <c r="G587" i="3"/>
  <c r="F587" i="3"/>
  <c r="H587" i="3" s="1"/>
  <c r="P586" i="3"/>
  <c r="R586" i="3" s="1"/>
  <c r="O586" i="3"/>
  <c r="Q586" i="3" s="1"/>
  <c r="G586" i="3"/>
  <c r="F586" i="3"/>
  <c r="P585" i="3"/>
  <c r="R585" i="3" s="1"/>
  <c r="O585" i="3"/>
  <c r="Q585" i="3" s="1"/>
  <c r="G585" i="3"/>
  <c r="F585" i="3"/>
  <c r="P584" i="3"/>
  <c r="O584" i="3"/>
  <c r="G584" i="3"/>
  <c r="F584" i="3"/>
  <c r="P583" i="3"/>
  <c r="O583" i="3"/>
  <c r="G583" i="3"/>
  <c r="F583" i="3"/>
  <c r="P582" i="3"/>
  <c r="R582" i="3" s="1"/>
  <c r="O582" i="3"/>
  <c r="Q582" i="3" s="1"/>
  <c r="S582" i="3" s="1"/>
  <c r="G582" i="3"/>
  <c r="F582" i="3"/>
  <c r="P581" i="3"/>
  <c r="R581" i="3" s="1"/>
  <c r="O581" i="3"/>
  <c r="Q581" i="3" s="1"/>
  <c r="G581" i="3"/>
  <c r="F581" i="3"/>
  <c r="P580" i="3"/>
  <c r="R580" i="3" s="1"/>
  <c r="O580" i="3"/>
  <c r="Q580" i="3" s="1"/>
  <c r="G580" i="3"/>
  <c r="F580" i="3"/>
  <c r="P579" i="3"/>
  <c r="R579" i="3" s="1"/>
  <c r="O579" i="3"/>
  <c r="G579" i="3"/>
  <c r="H579" i="3" s="1"/>
  <c r="F579" i="3"/>
  <c r="P578" i="3"/>
  <c r="O578" i="3"/>
  <c r="G578" i="3"/>
  <c r="H578" i="3" s="1"/>
  <c r="F578" i="3"/>
  <c r="Q577" i="3"/>
  <c r="P577" i="3"/>
  <c r="R577" i="3" s="1"/>
  <c r="G577" i="3"/>
  <c r="F577" i="3"/>
  <c r="P576" i="3"/>
  <c r="R576" i="3" s="1"/>
  <c r="O576" i="3"/>
  <c r="Q576" i="3" s="1"/>
  <c r="G576" i="3"/>
  <c r="F576" i="3"/>
  <c r="H576" i="3" s="1"/>
  <c r="P575" i="3"/>
  <c r="R575" i="3" s="1"/>
  <c r="O575" i="3"/>
  <c r="Q575" i="3" s="1"/>
  <c r="G575" i="3"/>
  <c r="F575" i="3"/>
  <c r="R574" i="3"/>
  <c r="P574" i="3"/>
  <c r="O574" i="3"/>
  <c r="Q574" i="3" s="1"/>
  <c r="G574" i="3"/>
  <c r="F574" i="3"/>
  <c r="P573" i="3"/>
  <c r="O573" i="3"/>
  <c r="G573" i="3"/>
  <c r="F573" i="3"/>
  <c r="P572" i="3"/>
  <c r="R572" i="3" s="1"/>
  <c r="O572" i="3"/>
  <c r="G572" i="3"/>
  <c r="F572" i="3"/>
  <c r="H572" i="3" s="1"/>
  <c r="P571" i="3"/>
  <c r="R571" i="3" s="1"/>
  <c r="O571" i="3"/>
  <c r="G571" i="3"/>
  <c r="F571" i="3"/>
  <c r="P570" i="3"/>
  <c r="O570" i="3"/>
  <c r="Q570" i="3" s="1"/>
  <c r="G570" i="3"/>
  <c r="F570" i="3"/>
  <c r="H570" i="3" s="1"/>
  <c r="P569" i="3"/>
  <c r="R569" i="3" s="1"/>
  <c r="O569" i="3"/>
  <c r="Q569" i="3" s="1"/>
  <c r="G569" i="3"/>
  <c r="F569" i="3"/>
  <c r="P568" i="3"/>
  <c r="R568" i="3" s="1"/>
  <c r="O568" i="3"/>
  <c r="Q568" i="3" s="1"/>
  <c r="G568" i="3"/>
  <c r="F568" i="3"/>
  <c r="H568" i="3" s="1"/>
  <c r="Q567" i="3"/>
  <c r="P567" i="3"/>
  <c r="R567" i="3" s="1"/>
  <c r="G567" i="3"/>
  <c r="F567" i="3"/>
  <c r="Q566" i="3"/>
  <c r="P566" i="3"/>
  <c r="R566" i="3" s="1"/>
  <c r="G566" i="3"/>
  <c r="F566" i="3"/>
  <c r="P565" i="3"/>
  <c r="O565" i="3"/>
  <c r="Q565" i="3" s="1"/>
  <c r="G565" i="3"/>
  <c r="F565" i="3"/>
  <c r="P564" i="3"/>
  <c r="O564" i="3"/>
  <c r="G564" i="3"/>
  <c r="F564" i="3"/>
  <c r="H564" i="3" s="1"/>
  <c r="P563" i="3"/>
  <c r="R563" i="3" s="1"/>
  <c r="O563" i="3"/>
  <c r="Q563" i="3" s="1"/>
  <c r="G563" i="3"/>
  <c r="F563" i="3"/>
  <c r="P562" i="3"/>
  <c r="R562" i="3" s="1"/>
  <c r="O562" i="3"/>
  <c r="Q562" i="3" s="1"/>
  <c r="G562" i="3"/>
  <c r="F562" i="3"/>
  <c r="P561" i="3"/>
  <c r="R561" i="3" s="1"/>
  <c r="O561" i="3"/>
  <c r="G561" i="3"/>
  <c r="F561" i="3"/>
  <c r="P560" i="3"/>
  <c r="R560" i="3" s="1"/>
  <c r="O560" i="3"/>
  <c r="Q560" i="3" s="1"/>
  <c r="G560" i="3"/>
  <c r="F560" i="3"/>
  <c r="P559" i="3"/>
  <c r="R559" i="3" s="1"/>
  <c r="O559" i="3"/>
  <c r="Q559" i="3" s="1"/>
  <c r="G559" i="3"/>
  <c r="F559" i="3"/>
  <c r="H559" i="3" s="1"/>
  <c r="P558" i="3"/>
  <c r="R558" i="3" s="1"/>
  <c r="O558" i="3"/>
  <c r="Q558" i="3" s="1"/>
  <c r="G558" i="3"/>
  <c r="F558" i="3"/>
  <c r="Q557" i="3"/>
  <c r="P557" i="3"/>
  <c r="O557" i="3"/>
  <c r="G557" i="3"/>
  <c r="F557" i="3"/>
  <c r="R556" i="3"/>
  <c r="Q556" i="3"/>
  <c r="P556" i="3"/>
  <c r="G556" i="3"/>
  <c r="F556" i="3"/>
  <c r="H556" i="3" s="1"/>
  <c r="R555" i="3"/>
  <c r="P555" i="3"/>
  <c r="O555" i="3"/>
  <c r="Q555" i="3" s="1"/>
  <c r="G555" i="3"/>
  <c r="F555" i="3"/>
  <c r="P554" i="3"/>
  <c r="R554" i="3" s="1"/>
  <c r="O554" i="3"/>
  <c r="Q554" i="3" s="1"/>
  <c r="G554" i="3"/>
  <c r="F554" i="3"/>
  <c r="P553" i="3"/>
  <c r="O553" i="3"/>
  <c r="Q553" i="3" s="1"/>
  <c r="G553" i="3"/>
  <c r="F553" i="3"/>
  <c r="P552" i="3"/>
  <c r="O552" i="3"/>
  <c r="G552" i="3"/>
  <c r="F552" i="3"/>
  <c r="H552" i="3" s="1"/>
  <c r="P551" i="3"/>
  <c r="O551" i="3"/>
  <c r="G551" i="3"/>
  <c r="F551" i="3"/>
  <c r="P550" i="3"/>
  <c r="R550" i="3" s="1"/>
  <c r="O550" i="3"/>
  <c r="Q550" i="3" s="1"/>
  <c r="G550" i="3"/>
  <c r="F550" i="3"/>
  <c r="P549" i="3"/>
  <c r="R549" i="3" s="1"/>
  <c r="O549" i="3"/>
  <c r="Q549" i="3" s="1"/>
  <c r="G549" i="3"/>
  <c r="H549" i="3" s="1"/>
  <c r="F549" i="3"/>
  <c r="P548" i="3"/>
  <c r="R548" i="3" s="1"/>
  <c r="O548" i="3"/>
  <c r="Q548" i="3" s="1"/>
  <c r="G548" i="3"/>
  <c r="F548" i="3"/>
  <c r="P547" i="3"/>
  <c r="R547" i="3" s="1"/>
  <c r="O547" i="3"/>
  <c r="Q547" i="3" s="1"/>
  <c r="G547" i="3"/>
  <c r="F547" i="3"/>
  <c r="Q546" i="3"/>
  <c r="P546" i="3"/>
  <c r="R546" i="3" s="1"/>
  <c r="G546" i="3"/>
  <c r="F546" i="3"/>
  <c r="P545" i="3"/>
  <c r="O545" i="3"/>
  <c r="Q545" i="3" s="1"/>
  <c r="G545" i="3"/>
  <c r="F545" i="3"/>
  <c r="P544" i="3"/>
  <c r="R544" i="3" s="1"/>
  <c r="S544" i="3" s="1"/>
  <c r="O544" i="3"/>
  <c r="Q544" i="3" s="1"/>
  <c r="G544" i="3"/>
  <c r="F544" i="3"/>
  <c r="R543" i="3"/>
  <c r="P543" i="3"/>
  <c r="O543" i="3"/>
  <c r="Q543" i="3" s="1"/>
  <c r="G543" i="3"/>
  <c r="F543" i="3"/>
  <c r="P542" i="3"/>
  <c r="R542" i="3" s="1"/>
  <c r="O542" i="3"/>
  <c r="G542" i="3"/>
  <c r="F542" i="3"/>
  <c r="P541" i="3"/>
  <c r="O541" i="3"/>
  <c r="G541" i="3"/>
  <c r="F541" i="3"/>
  <c r="P540" i="3"/>
  <c r="O540" i="3"/>
  <c r="G540" i="3"/>
  <c r="F540" i="3"/>
  <c r="P539" i="3"/>
  <c r="R539" i="3" s="1"/>
  <c r="O539" i="3"/>
  <c r="Q539" i="3" s="1"/>
  <c r="G539" i="3"/>
  <c r="F539" i="3"/>
  <c r="P538" i="3"/>
  <c r="R538" i="3" s="1"/>
  <c r="O538" i="3"/>
  <c r="Q538" i="3" s="1"/>
  <c r="G538" i="3"/>
  <c r="H538" i="3" s="1"/>
  <c r="F538" i="3"/>
  <c r="P537" i="3"/>
  <c r="R537" i="3" s="1"/>
  <c r="O537" i="3"/>
  <c r="Q537" i="3" s="1"/>
  <c r="G537" i="3"/>
  <c r="F537" i="3"/>
  <c r="Q536" i="3"/>
  <c r="P536" i="3"/>
  <c r="R536" i="3" s="1"/>
  <c r="G536" i="3"/>
  <c r="F536" i="3"/>
  <c r="P535" i="3"/>
  <c r="R535" i="3" s="1"/>
  <c r="O535" i="3"/>
  <c r="Q535" i="3" s="1"/>
  <c r="G535" i="3"/>
  <c r="F535" i="3"/>
  <c r="P534" i="3"/>
  <c r="O534" i="3"/>
  <c r="Q534" i="3" s="1"/>
  <c r="G534" i="3"/>
  <c r="F534" i="3"/>
  <c r="P533" i="3"/>
  <c r="O533" i="3"/>
  <c r="G533" i="3"/>
  <c r="F533" i="3"/>
  <c r="P532" i="3"/>
  <c r="O532" i="3"/>
  <c r="G532" i="3"/>
  <c r="F532" i="3"/>
  <c r="P531" i="3"/>
  <c r="R531" i="3" s="1"/>
  <c r="O531" i="3"/>
  <c r="Q531" i="3" s="1"/>
  <c r="G531" i="3"/>
  <c r="F531" i="3"/>
  <c r="P530" i="3"/>
  <c r="R530" i="3" s="1"/>
  <c r="O530" i="3"/>
  <c r="Q530" i="3" s="1"/>
  <c r="G530" i="3"/>
  <c r="F530" i="3"/>
  <c r="P529" i="3"/>
  <c r="R529" i="3" s="1"/>
  <c r="O529" i="3"/>
  <c r="G529" i="3"/>
  <c r="F529" i="3"/>
  <c r="P528" i="3"/>
  <c r="O528" i="3"/>
  <c r="G528" i="3"/>
  <c r="F528" i="3"/>
  <c r="H528" i="3" s="1"/>
  <c r="P527" i="3"/>
  <c r="O527" i="3"/>
  <c r="G527" i="3"/>
  <c r="F527" i="3"/>
  <c r="Q526" i="3"/>
  <c r="P526" i="3"/>
  <c r="R526" i="3" s="1"/>
  <c r="G526" i="3"/>
  <c r="F526" i="3"/>
  <c r="P525" i="3"/>
  <c r="R525" i="3" s="1"/>
  <c r="O525" i="3"/>
  <c r="Q525" i="3" s="1"/>
  <c r="S525" i="3" s="1"/>
  <c r="G525" i="3"/>
  <c r="F525" i="3"/>
  <c r="P524" i="3"/>
  <c r="R524" i="3" s="1"/>
  <c r="O524" i="3"/>
  <c r="Q524" i="3" s="1"/>
  <c r="G524" i="3"/>
  <c r="F524" i="3"/>
  <c r="H524" i="3" s="1"/>
  <c r="R523" i="3"/>
  <c r="P523" i="3"/>
  <c r="O523" i="3"/>
  <c r="Q523" i="3" s="1"/>
  <c r="G523" i="3"/>
  <c r="F523" i="3"/>
  <c r="P522" i="3"/>
  <c r="R522" i="3" s="1"/>
  <c r="O522" i="3"/>
  <c r="Q522" i="3" s="1"/>
  <c r="G522" i="3"/>
  <c r="F522" i="3"/>
  <c r="R521" i="3"/>
  <c r="P521" i="3"/>
  <c r="O521" i="3"/>
  <c r="Q521" i="3" s="1"/>
  <c r="G521" i="3"/>
  <c r="F521" i="3"/>
  <c r="P520" i="3"/>
  <c r="R520" i="3" s="1"/>
  <c r="O520" i="3"/>
  <c r="Q520" i="3" s="1"/>
  <c r="G520" i="3"/>
  <c r="F520" i="3"/>
  <c r="H520" i="3" s="1"/>
  <c r="P519" i="3"/>
  <c r="R519" i="3" s="1"/>
  <c r="O519" i="3"/>
  <c r="Q519" i="3" s="1"/>
  <c r="S519" i="3" s="1"/>
  <c r="G519" i="3"/>
  <c r="F519" i="3"/>
  <c r="P518" i="3"/>
  <c r="R518" i="3" s="1"/>
  <c r="S518" i="3" s="1"/>
  <c r="O518" i="3"/>
  <c r="Q518" i="3" s="1"/>
  <c r="G518" i="3"/>
  <c r="F518" i="3"/>
  <c r="P517" i="3"/>
  <c r="R517" i="3" s="1"/>
  <c r="S517" i="3" s="1"/>
  <c r="O517" i="3"/>
  <c r="Q517" i="3" s="1"/>
  <c r="G517" i="3"/>
  <c r="F517" i="3"/>
  <c r="Q516" i="3"/>
  <c r="P516" i="3"/>
  <c r="R516" i="3" s="1"/>
  <c r="G516" i="3"/>
  <c r="F516" i="3"/>
  <c r="P515" i="3"/>
  <c r="O515" i="3"/>
  <c r="Q515" i="3" s="1"/>
  <c r="G515" i="3"/>
  <c r="F515" i="3"/>
  <c r="Q514" i="3"/>
  <c r="P514" i="3"/>
  <c r="O514" i="3"/>
  <c r="G514" i="3"/>
  <c r="F514" i="3"/>
  <c r="P513" i="3"/>
  <c r="O513" i="3"/>
  <c r="J513" i="3"/>
  <c r="G513" i="3" s="1"/>
  <c r="F513" i="3"/>
  <c r="P512" i="3"/>
  <c r="O512" i="3"/>
  <c r="Q512" i="3" s="1"/>
  <c r="G512" i="3"/>
  <c r="F512" i="3"/>
  <c r="P511" i="3"/>
  <c r="R511" i="3" s="1"/>
  <c r="O511" i="3"/>
  <c r="G511" i="3"/>
  <c r="F511" i="3"/>
  <c r="P510" i="3"/>
  <c r="R510" i="3" s="1"/>
  <c r="O510" i="3"/>
  <c r="G510" i="3"/>
  <c r="F510" i="3"/>
  <c r="P509" i="3"/>
  <c r="R509" i="3" s="1"/>
  <c r="O509" i="3"/>
  <c r="Q509" i="3" s="1"/>
  <c r="G509" i="3"/>
  <c r="F509" i="3"/>
  <c r="P508" i="3"/>
  <c r="R508" i="3" s="1"/>
  <c r="S508" i="3" s="1"/>
  <c r="O508" i="3"/>
  <c r="Q508" i="3" s="1"/>
  <c r="G508" i="3"/>
  <c r="F508" i="3"/>
  <c r="P507" i="3"/>
  <c r="O507" i="3"/>
  <c r="Q507" i="3" s="1"/>
  <c r="G507" i="3"/>
  <c r="F507" i="3"/>
  <c r="Q506" i="3"/>
  <c r="P506" i="3"/>
  <c r="R506" i="3" s="1"/>
  <c r="G506" i="3"/>
  <c r="F506" i="3"/>
  <c r="R505" i="3"/>
  <c r="P505" i="3"/>
  <c r="O505" i="3"/>
  <c r="Q505" i="3" s="1"/>
  <c r="G505" i="3"/>
  <c r="F505" i="3"/>
  <c r="P504" i="3"/>
  <c r="R504" i="3" s="1"/>
  <c r="O504" i="3"/>
  <c r="Q504" i="3" s="1"/>
  <c r="G504" i="3"/>
  <c r="F504" i="3"/>
  <c r="P503" i="3"/>
  <c r="R503" i="3" s="1"/>
  <c r="O503" i="3"/>
  <c r="G503" i="3"/>
  <c r="F503" i="3"/>
  <c r="P502" i="3"/>
  <c r="R502" i="3" s="1"/>
  <c r="O502" i="3"/>
  <c r="G502" i="3"/>
  <c r="F502" i="3"/>
  <c r="P501" i="3"/>
  <c r="R501" i="3" s="1"/>
  <c r="O501" i="3"/>
  <c r="Q501" i="3" s="1"/>
  <c r="G501" i="3"/>
  <c r="F501" i="3"/>
  <c r="P500" i="3"/>
  <c r="R500" i="3" s="1"/>
  <c r="O500" i="3"/>
  <c r="G500" i="3"/>
  <c r="F500" i="3"/>
  <c r="P499" i="3"/>
  <c r="R499" i="3" s="1"/>
  <c r="O499" i="3"/>
  <c r="Q499" i="3" s="1"/>
  <c r="S499" i="3" s="1"/>
  <c r="G499" i="3"/>
  <c r="F499" i="3"/>
  <c r="P498" i="3"/>
  <c r="R498" i="3" s="1"/>
  <c r="O498" i="3"/>
  <c r="G498" i="3"/>
  <c r="F498" i="3"/>
  <c r="P497" i="3"/>
  <c r="O497" i="3"/>
  <c r="G497" i="3"/>
  <c r="F497" i="3"/>
  <c r="Q496" i="3"/>
  <c r="P496" i="3"/>
  <c r="G496" i="3"/>
  <c r="F496" i="3"/>
  <c r="P495" i="3"/>
  <c r="R495" i="3" s="1"/>
  <c r="O495" i="3"/>
  <c r="G495" i="3"/>
  <c r="F495" i="3"/>
  <c r="P494" i="3"/>
  <c r="R494" i="3" s="1"/>
  <c r="O494" i="3"/>
  <c r="Q494" i="3" s="1"/>
  <c r="G494" i="3"/>
  <c r="H494" i="3" s="1"/>
  <c r="F494" i="3"/>
  <c r="P493" i="3"/>
  <c r="R493" i="3" s="1"/>
  <c r="O493" i="3"/>
  <c r="Q493" i="3" s="1"/>
  <c r="G493" i="3"/>
  <c r="F493" i="3"/>
  <c r="P492" i="3"/>
  <c r="R492" i="3" s="1"/>
  <c r="O492" i="3"/>
  <c r="Q492" i="3" s="1"/>
  <c r="G492" i="3"/>
  <c r="F492" i="3"/>
  <c r="P491" i="3"/>
  <c r="R491" i="3" s="1"/>
  <c r="O491" i="3"/>
  <c r="Q491" i="3" s="1"/>
  <c r="S491" i="3" s="1"/>
  <c r="G491" i="3"/>
  <c r="F491" i="3"/>
  <c r="P490" i="3"/>
  <c r="O490" i="3"/>
  <c r="Q490" i="3" s="1"/>
  <c r="G490" i="3"/>
  <c r="F490" i="3"/>
  <c r="H490" i="3" s="1"/>
  <c r="P489" i="3"/>
  <c r="R489" i="3" s="1"/>
  <c r="O489" i="3"/>
  <c r="Q489" i="3" s="1"/>
  <c r="G489" i="3"/>
  <c r="F489" i="3"/>
  <c r="P488" i="3"/>
  <c r="R488" i="3" s="1"/>
  <c r="O488" i="3"/>
  <c r="G488" i="3"/>
  <c r="F488" i="3"/>
  <c r="P487" i="3"/>
  <c r="R487" i="3" s="1"/>
  <c r="O487" i="3"/>
  <c r="Q487" i="3" s="1"/>
  <c r="S487" i="3" s="1"/>
  <c r="G487" i="3"/>
  <c r="F487" i="3"/>
  <c r="Q486" i="3"/>
  <c r="P486" i="3"/>
  <c r="R486" i="3" s="1"/>
  <c r="G486" i="3"/>
  <c r="F486" i="3"/>
  <c r="Q485" i="3"/>
  <c r="P485" i="3"/>
  <c r="G485" i="3"/>
  <c r="F485" i="3"/>
  <c r="H485" i="3" s="1"/>
  <c r="P484" i="3"/>
  <c r="O484" i="3"/>
  <c r="G484" i="3"/>
  <c r="F484" i="3"/>
  <c r="H484" i="3" s="1"/>
  <c r="P483" i="3"/>
  <c r="R483" i="3" s="1"/>
  <c r="O483" i="3"/>
  <c r="G483" i="3"/>
  <c r="F483" i="3"/>
  <c r="P482" i="3"/>
  <c r="R482" i="3" s="1"/>
  <c r="O482" i="3"/>
  <c r="G482" i="3"/>
  <c r="F482" i="3"/>
  <c r="P481" i="3"/>
  <c r="R481" i="3" s="1"/>
  <c r="O481" i="3"/>
  <c r="Q481" i="3" s="1"/>
  <c r="G481" i="3"/>
  <c r="F481" i="3"/>
  <c r="P480" i="3"/>
  <c r="R480" i="3" s="1"/>
  <c r="S480" i="3" s="1"/>
  <c r="O480" i="3"/>
  <c r="Q480" i="3" s="1"/>
  <c r="G480" i="3"/>
  <c r="F480" i="3"/>
  <c r="P479" i="3"/>
  <c r="R479" i="3" s="1"/>
  <c r="O479" i="3"/>
  <c r="Q479" i="3" s="1"/>
  <c r="G479" i="3"/>
  <c r="F479" i="3"/>
  <c r="H479" i="3" s="1"/>
  <c r="P478" i="3"/>
  <c r="R478" i="3" s="1"/>
  <c r="O478" i="3"/>
  <c r="Q478" i="3" s="1"/>
  <c r="G478" i="3"/>
  <c r="F478" i="3"/>
  <c r="R477" i="3"/>
  <c r="P477" i="3"/>
  <c r="O477" i="3"/>
  <c r="Q477" i="3" s="1"/>
  <c r="G477" i="3"/>
  <c r="F477" i="3"/>
  <c r="P476" i="3"/>
  <c r="O476" i="3"/>
  <c r="Q476" i="3" s="1"/>
  <c r="G476" i="3"/>
  <c r="F476" i="3"/>
  <c r="Q475" i="3"/>
  <c r="P475" i="3"/>
  <c r="G475" i="3"/>
  <c r="F475" i="3"/>
  <c r="H475" i="3" s="1"/>
  <c r="P474" i="3"/>
  <c r="O474" i="3"/>
  <c r="G474" i="3"/>
  <c r="F474" i="3"/>
  <c r="P473" i="3"/>
  <c r="R473" i="3" s="1"/>
  <c r="O473" i="3"/>
  <c r="Q473" i="3" s="1"/>
  <c r="G473" i="3"/>
  <c r="F473" i="3"/>
  <c r="P472" i="3"/>
  <c r="R472" i="3" s="1"/>
  <c r="O472" i="3"/>
  <c r="Q472" i="3" s="1"/>
  <c r="G472" i="3"/>
  <c r="F472" i="3"/>
  <c r="P471" i="3"/>
  <c r="R471" i="3" s="1"/>
  <c r="O471" i="3"/>
  <c r="Q471" i="3" s="1"/>
  <c r="G471" i="3"/>
  <c r="F471" i="3"/>
  <c r="P470" i="3"/>
  <c r="O470" i="3"/>
  <c r="G470" i="3"/>
  <c r="F470" i="3"/>
  <c r="H470" i="3" s="1"/>
  <c r="P469" i="3"/>
  <c r="R469" i="3" s="1"/>
  <c r="O469" i="3"/>
  <c r="Q469" i="3" s="1"/>
  <c r="G469" i="3"/>
  <c r="F469" i="3"/>
  <c r="P468" i="3"/>
  <c r="R468" i="3" s="1"/>
  <c r="O468" i="3"/>
  <c r="Q468" i="3" s="1"/>
  <c r="G468" i="3"/>
  <c r="F468" i="3"/>
  <c r="P467" i="3"/>
  <c r="R467" i="3" s="1"/>
  <c r="O467" i="3"/>
  <c r="Q467" i="3" s="1"/>
  <c r="G467" i="3"/>
  <c r="F467" i="3"/>
  <c r="P466" i="3"/>
  <c r="R466" i="3" s="1"/>
  <c r="O466" i="3"/>
  <c r="Q466" i="3" s="1"/>
  <c r="G466" i="3"/>
  <c r="F466" i="3"/>
  <c r="H466" i="3" s="1"/>
  <c r="Q465" i="3"/>
  <c r="P465" i="3"/>
  <c r="R465" i="3" s="1"/>
  <c r="G465" i="3"/>
  <c r="F465" i="3"/>
  <c r="P464" i="3"/>
  <c r="R464" i="3" s="1"/>
  <c r="O464" i="3"/>
  <c r="G464" i="3"/>
  <c r="H464" i="3" s="1"/>
  <c r="F464" i="3"/>
  <c r="P463" i="3"/>
  <c r="O463" i="3"/>
  <c r="Q463" i="3" s="1"/>
  <c r="G463" i="3"/>
  <c r="F463" i="3"/>
  <c r="P462" i="3"/>
  <c r="O462" i="3"/>
  <c r="Q462" i="3" s="1"/>
  <c r="G462" i="3"/>
  <c r="F462" i="3"/>
  <c r="P461" i="3"/>
  <c r="R461" i="3" s="1"/>
  <c r="O461" i="3"/>
  <c r="Q461" i="3" s="1"/>
  <c r="G461" i="3"/>
  <c r="F461" i="3"/>
  <c r="P460" i="3"/>
  <c r="R460" i="3" s="1"/>
  <c r="O460" i="3"/>
  <c r="Q460" i="3" s="1"/>
  <c r="G460" i="3"/>
  <c r="F460" i="3"/>
  <c r="P459" i="3"/>
  <c r="R459" i="3" s="1"/>
  <c r="O459" i="3"/>
  <c r="Q459" i="3" s="1"/>
  <c r="G459" i="3"/>
  <c r="F459" i="3"/>
  <c r="H459" i="3" s="1"/>
  <c r="P458" i="3"/>
  <c r="R458" i="3" s="1"/>
  <c r="O458" i="3"/>
  <c r="Q458" i="3" s="1"/>
  <c r="G458" i="3"/>
  <c r="F458" i="3"/>
  <c r="P457" i="3"/>
  <c r="O457" i="3"/>
  <c r="G457" i="3"/>
  <c r="F457" i="3"/>
  <c r="P456" i="3"/>
  <c r="O456" i="3"/>
  <c r="Q456" i="3" s="1"/>
  <c r="G456" i="3"/>
  <c r="F456" i="3"/>
  <c r="Q455" i="3"/>
  <c r="P455" i="3"/>
  <c r="R455" i="3" s="1"/>
  <c r="G455" i="3"/>
  <c r="F455" i="3"/>
  <c r="Q454" i="3"/>
  <c r="P454" i="3"/>
  <c r="R454" i="3" s="1"/>
  <c r="O454" i="3"/>
  <c r="G454" i="3"/>
  <c r="F454" i="3"/>
  <c r="P453" i="3"/>
  <c r="R453" i="3" s="1"/>
  <c r="O453" i="3"/>
  <c r="G453" i="3"/>
  <c r="F453" i="3"/>
  <c r="P452" i="3"/>
  <c r="O452" i="3"/>
  <c r="G452" i="3"/>
  <c r="F452" i="3"/>
  <c r="P451" i="3"/>
  <c r="R451" i="3" s="1"/>
  <c r="O451" i="3"/>
  <c r="Q451" i="3" s="1"/>
  <c r="G451" i="3"/>
  <c r="F451" i="3"/>
  <c r="P450" i="3"/>
  <c r="R450" i="3" s="1"/>
  <c r="O450" i="3"/>
  <c r="G450" i="3"/>
  <c r="F450" i="3"/>
  <c r="P449" i="3"/>
  <c r="R449" i="3" s="1"/>
  <c r="O449" i="3"/>
  <c r="Q449" i="3" s="1"/>
  <c r="S449" i="3" s="1"/>
  <c r="G449" i="3"/>
  <c r="F449" i="3"/>
  <c r="P448" i="3"/>
  <c r="R448" i="3" s="1"/>
  <c r="O448" i="3"/>
  <c r="Q448" i="3" s="1"/>
  <c r="G448" i="3"/>
  <c r="F448" i="3"/>
  <c r="P447" i="3"/>
  <c r="R447" i="3" s="1"/>
  <c r="O447" i="3"/>
  <c r="Q447" i="3" s="1"/>
  <c r="G447" i="3"/>
  <c r="F447" i="3"/>
  <c r="P446" i="3"/>
  <c r="R446" i="3" s="1"/>
  <c r="O446" i="3"/>
  <c r="Q446" i="3" s="1"/>
  <c r="G446" i="3"/>
  <c r="F446" i="3"/>
  <c r="Q445" i="3"/>
  <c r="P445" i="3"/>
  <c r="R445" i="3" s="1"/>
  <c r="G445" i="3"/>
  <c r="F445" i="3"/>
  <c r="H445" i="3" s="1"/>
  <c r="P444" i="3"/>
  <c r="R444" i="3" s="1"/>
  <c r="O444" i="3"/>
  <c r="G444" i="3"/>
  <c r="F444" i="3"/>
  <c r="P443" i="3"/>
  <c r="O443" i="3"/>
  <c r="Q443" i="3" s="1"/>
  <c r="G443" i="3"/>
  <c r="F443" i="3"/>
  <c r="P442" i="3"/>
  <c r="R442" i="3" s="1"/>
  <c r="O442" i="3"/>
  <c r="Q442" i="3" s="1"/>
  <c r="G442" i="3"/>
  <c r="F442" i="3"/>
  <c r="P441" i="3"/>
  <c r="R441" i="3" s="1"/>
  <c r="O441" i="3"/>
  <c r="Q441" i="3" s="1"/>
  <c r="G441" i="3"/>
  <c r="F441" i="3"/>
  <c r="P440" i="3"/>
  <c r="R440" i="3" s="1"/>
  <c r="O440" i="3"/>
  <c r="Q440" i="3" s="1"/>
  <c r="G440" i="3"/>
  <c r="F440" i="3"/>
  <c r="P439" i="3"/>
  <c r="O439" i="3"/>
  <c r="G439" i="3"/>
  <c r="F439" i="3"/>
  <c r="P438" i="3"/>
  <c r="R438" i="3" s="1"/>
  <c r="O438" i="3"/>
  <c r="G438" i="3"/>
  <c r="F438" i="3"/>
  <c r="H438" i="3" s="1"/>
  <c r="P437" i="3"/>
  <c r="O437" i="3"/>
  <c r="Q437" i="3" s="1"/>
  <c r="G437" i="3"/>
  <c r="F437" i="3"/>
  <c r="Q436" i="3"/>
  <c r="P436" i="3"/>
  <c r="R436" i="3" s="1"/>
  <c r="O436" i="3"/>
  <c r="G436" i="3"/>
  <c r="F436" i="3"/>
  <c r="Q435" i="3"/>
  <c r="P435" i="3"/>
  <c r="R435" i="3" s="1"/>
  <c r="G435" i="3"/>
  <c r="F435" i="3"/>
  <c r="P434" i="3"/>
  <c r="R434" i="3" s="1"/>
  <c r="O434" i="3"/>
  <c r="Q434" i="3" s="1"/>
  <c r="G434" i="3"/>
  <c r="F434" i="3"/>
  <c r="P433" i="3"/>
  <c r="R433" i="3" s="1"/>
  <c r="O433" i="3"/>
  <c r="Q433" i="3" s="1"/>
  <c r="G433" i="3"/>
  <c r="F433" i="3"/>
  <c r="H433" i="3" s="1"/>
  <c r="P432" i="3"/>
  <c r="R432" i="3" s="1"/>
  <c r="O432" i="3"/>
  <c r="Q432" i="3" s="1"/>
  <c r="G432" i="3"/>
  <c r="F432" i="3"/>
  <c r="P431" i="3"/>
  <c r="R431" i="3" s="1"/>
  <c r="O431" i="3"/>
  <c r="G431" i="3"/>
  <c r="F431" i="3"/>
  <c r="P430" i="3"/>
  <c r="R430" i="3" s="1"/>
  <c r="O430" i="3"/>
  <c r="Q430" i="3" s="1"/>
  <c r="G430" i="3"/>
  <c r="F430" i="3"/>
  <c r="P429" i="3"/>
  <c r="R429" i="3" s="1"/>
  <c r="O429" i="3"/>
  <c r="Q429" i="3" s="1"/>
  <c r="S429" i="3" s="1"/>
  <c r="G429" i="3"/>
  <c r="F429" i="3"/>
  <c r="P428" i="3"/>
  <c r="O428" i="3"/>
  <c r="Q428" i="3" s="1"/>
  <c r="G428" i="3"/>
  <c r="F428" i="3"/>
  <c r="Q427" i="3"/>
  <c r="P427" i="3"/>
  <c r="R427" i="3" s="1"/>
  <c r="O427" i="3"/>
  <c r="G427" i="3"/>
  <c r="F427" i="3"/>
  <c r="H427" i="3" s="1"/>
  <c r="P426" i="3"/>
  <c r="O426" i="3"/>
  <c r="Q426" i="3" s="1"/>
  <c r="G426" i="3"/>
  <c r="F426" i="3"/>
  <c r="H426" i="3" s="1"/>
  <c r="R425" i="3"/>
  <c r="Q425" i="3"/>
  <c r="P425" i="3"/>
  <c r="G425" i="3"/>
  <c r="F425" i="3"/>
  <c r="P424" i="3"/>
  <c r="O424" i="3"/>
  <c r="G424" i="3"/>
  <c r="F424" i="3"/>
  <c r="H424" i="3" s="1"/>
  <c r="P423" i="3"/>
  <c r="R423" i="3" s="1"/>
  <c r="O423" i="3"/>
  <c r="Q423" i="3" s="1"/>
  <c r="G423" i="3"/>
  <c r="F423" i="3"/>
  <c r="H423" i="3" s="1"/>
  <c r="P422" i="3"/>
  <c r="R422" i="3" s="1"/>
  <c r="O422" i="3"/>
  <c r="Q422" i="3" s="1"/>
  <c r="G422" i="3"/>
  <c r="F422" i="3"/>
  <c r="P421" i="3"/>
  <c r="R421" i="3" s="1"/>
  <c r="O421" i="3"/>
  <c r="Q421" i="3" s="1"/>
  <c r="G421" i="3"/>
  <c r="F421" i="3"/>
  <c r="P420" i="3"/>
  <c r="R420" i="3" s="1"/>
  <c r="O420" i="3"/>
  <c r="G420" i="3"/>
  <c r="F420" i="3"/>
  <c r="P419" i="3"/>
  <c r="R419" i="3" s="1"/>
  <c r="O419" i="3"/>
  <c r="Q419" i="3" s="1"/>
  <c r="G419" i="3"/>
  <c r="F419" i="3"/>
  <c r="H419" i="3" s="1"/>
  <c r="P418" i="3"/>
  <c r="O418" i="3"/>
  <c r="Q418" i="3" s="1"/>
  <c r="G418" i="3"/>
  <c r="F418" i="3"/>
  <c r="H418" i="3" s="1"/>
  <c r="P417" i="3"/>
  <c r="R417" i="3" s="1"/>
  <c r="O417" i="3"/>
  <c r="Q417" i="3" s="1"/>
  <c r="G417" i="3"/>
  <c r="F417" i="3"/>
  <c r="P416" i="3"/>
  <c r="R416" i="3" s="1"/>
  <c r="O416" i="3"/>
  <c r="Q416" i="3" s="1"/>
  <c r="G416" i="3"/>
  <c r="F416" i="3"/>
  <c r="Q415" i="3"/>
  <c r="P415" i="3"/>
  <c r="R415" i="3" s="1"/>
  <c r="G415" i="3"/>
  <c r="F415" i="3"/>
  <c r="P414" i="3"/>
  <c r="O414" i="3"/>
  <c r="Q414" i="3" s="1"/>
  <c r="G414" i="3"/>
  <c r="F414" i="3"/>
  <c r="H414" i="3" s="1"/>
  <c r="P413" i="3"/>
  <c r="O413" i="3"/>
  <c r="G413" i="3"/>
  <c r="F413" i="3"/>
  <c r="P412" i="3"/>
  <c r="O412" i="3"/>
  <c r="Q412" i="3" s="1"/>
  <c r="G412" i="3"/>
  <c r="F412" i="3"/>
  <c r="P411" i="3"/>
  <c r="R411" i="3" s="1"/>
  <c r="O411" i="3"/>
  <c r="Q411" i="3" s="1"/>
  <c r="G411" i="3"/>
  <c r="F411" i="3"/>
  <c r="P410" i="3"/>
  <c r="R410" i="3" s="1"/>
  <c r="O410" i="3"/>
  <c r="G410" i="3"/>
  <c r="F410" i="3"/>
  <c r="P409" i="3"/>
  <c r="R409" i="3" s="1"/>
  <c r="O409" i="3"/>
  <c r="G409" i="3"/>
  <c r="F409" i="3"/>
  <c r="H409" i="3" s="1"/>
  <c r="P408" i="3"/>
  <c r="R408" i="3" s="1"/>
  <c r="O408" i="3"/>
  <c r="G408" i="3"/>
  <c r="F408" i="3"/>
  <c r="P407" i="3"/>
  <c r="O407" i="3"/>
  <c r="Q407" i="3" s="1"/>
  <c r="G407" i="3"/>
  <c r="F407" i="3"/>
  <c r="P406" i="3"/>
  <c r="R406" i="3" s="1"/>
  <c r="O406" i="3"/>
  <c r="Q406" i="3" s="1"/>
  <c r="G406" i="3"/>
  <c r="F406" i="3"/>
  <c r="P405" i="3"/>
  <c r="P404" i="3"/>
  <c r="R404" i="3" s="1"/>
  <c r="O404" i="3"/>
  <c r="Q404" i="3" s="1"/>
  <c r="G404" i="3"/>
  <c r="F404" i="3"/>
  <c r="P403" i="3"/>
  <c r="R403" i="3" s="1"/>
  <c r="O403" i="3"/>
  <c r="Q403" i="3" s="1"/>
  <c r="S403" i="3" s="1"/>
  <c r="G403" i="3"/>
  <c r="F403" i="3"/>
  <c r="P402" i="3"/>
  <c r="O402" i="3"/>
  <c r="G402" i="3"/>
  <c r="F402" i="3"/>
  <c r="P401" i="3"/>
  <c r="P400" i="3"/>
  <c r="R400" i="3" s="1"/>
  <c r="O400" i="3"/>
  <c r="Q400" i="3" s="1"/>
  <c r="G400" i="3"/>
  <c r="F400" i="3"/>
  <c r="H400" i="3" s="1"/>
  <c r="P399" i="3"/>
  <c r="O399" i="3"/>
  <c r="Q399" i="3" s="1"/>
  <c r="G399" i="3"/>
  <c r="F399" i="3"/>
  <c r="H399" i="3" s="1"/>
  <c r="P398" i="3"/>
  <c r="R398" i="3" s="1"/>
  <c r="O398" i="3"/>
  <c r="Q398" i="3" s="1"/>
  <c r="G398" i="3"/>
  <c r="F398" i="3"/>
  <c r="Q397" i="3"/>
  <c r="P397" i="3"/>
  <c r="R397" i="3" s="1"/>
  <c r="O397" i="3"/>
  <c r="G397" i="3"/>
  <c r="F397" i="3"/>
  <c r="H397" i="3" s="1"/>
  <c r="P396" i="3"/>
  <c r="R396" i="3" s="1"/>
  <c r="O396" i="3"/>
  <c r="Q396" i="3" s="1"/>
  <c r="G396" i="3"/>
  <c r="F396" i="3"/>
  <c r="P395" i="3"/>
  <c r="O395" i="3"/>
  <c r="Q395" i="3" s="1"/>
  <c r="G395" i="3"/>
  <c r="F395" i="3"/>
  <c r="P394" i="3"/>
  <c r="R394" i="3" s="1"/>
  <c r="O394" i="3"/>
  <c r="G394" i="3"/>
  <c r="F394" i="3"/>
  <c r="P393" i="3"/>
  <c r="R393" i="3" s="1"/>
  <c r="O393" i="3"/>
  <c r="Q393" i="3" s="1"/>
  <c r="G393" i="3"/>
  <c r="F393" i="3"/>
  <c r="R392" i="3"/>
  <c r="P392" i="3"/>
  <c r="O392" i="3"/>
  <c r="Q392" i="3" s="1"/>
  <c r="G392" i="3"/>
  <c r="F392" i="3"/>
  <c r="P391" i="3"/>
  <c r="R391" i="3" s="1"/>
  <c r="O391" i="3"/>
  <c r="G391" i="3"/>
  <c r="F391" i="3"/>
  <c r="H391" i="3" s="1"/>
  <c r="P390" i="3"/>
  <c r="P389" i="3"/>
  <c r="R389" i="3" s="1"/>
  <c r="O389" i="3"/>
  <c r="Q389" i="3" s="1"/>
  <c r="G389" i="3"/>
  <c r="F389" i="3"/>
  <c r="R388" i="3"/>
  <c r="P388" i="3"/>
  <c r="O388" i="3"/>
  <c r="Q388" i="3" s="1"/>
  <c r="G388" i="3"/>
  <c r="H388" i="3" s="1"/>
  <c r="F388" i="3"/>
  <c r="P387" i="3"/>
  <c r="R387" i="3" s="1"/>
  <c r="O387" i="3"/>
  <c r="Q387" i="3" s="1"/>
  <c r="G387" i="3"/>
  <c r="F387" i="3"/>
  <c r="P386" i="3"/>
  <c r="R386" i="3" s="1"/>
  <c r="O386" i="3"/>
  <c r="Q386" i="3" s="1"/>
  <c r="G386" i="3"/>
  <c r="F386" i="3"/>
  <c r="P385" i="3"/>
  <c r="R385" i="3" s="1"/>
  <c r="O385" i="3"/>
  <c r="Q385" i="3" s="1"/>
  <c r="G385" i="3"/>
  <c r="F385" i="3"/>
  <c r="P384" i="3"/>
  <c r="O384" i="3"/>
  <c r="Q384" i="3" s="1"/>
  <c r="G384" i="3"/>
  <c r="F384" i="3"/>
  <c r="Q383" i="3"/>
  <c r="P383" i="3"/>
  <c r="G383" i="3"/>
  <c r="F383" i="3"/>
  <c r="P382" i="3"/>
  <c r="R382" i="3" s="1"/>
  <c r="O382" i="3"/>
  <c r="G382" i="3"/>
  <c r="F382" i="3"/>
  <c r="H382" i="3" s="1"/>
  <c r="P381" i="3"/>
  <c r="R381" i="3" s="1"/>
  <c r="O381" i="3"/>
  <c r="G381" i="3"/>
  <c r="F381" i="3"/>
  <c r="H381" i="3" s="1"/>
  <c r="P380" i="3"/>
  <c r="R380" i="3" s="1"/>
  <c r="O380" i="3"/>
  <c r="Q380" i="3" s="1"/>
  <c r="G380" i="3"/>
  <c r="F380" i="3"/>
  <c r="H380" i="3" s="1"/>
  <c r="P379" i="3"/>
  <c r="R379" i="3" s="1"/>
  <c r="O379" i="3"/>
  <c r="Q379" i="3" s="1"/>
  <c r="G379" i="3"/>
  <c r="F379" i="3"/>
  <c r="P378" i="3"/>
  <c r="R378" i="3" s="1"/>
  <c r="O378" i="3"/>
  <c r="Q378" i="3" s="1"/>
  <c r="G378" i="3"/>
  <c r="F378" i="3"/>
  <c r="P377" i="3"/>
  <c r="R377" i="3" s="1"/>
  <c r="O377" i="3"/>
  <c r="Q377" i="3" s="1"/>
  <c r="G377" i="3"/>
  <c r="F377" i="3"/>
  <c r="P376" i="3"/>
  <c r="O376" i="3"/>
  <c r="Q376" i="3" s="1"/>
  <c r="G376" i="3"/>
  <c r="F376" i="3"/>
  <c r="P375" i="3"/>
  <c r="O375" i="3"/>
  <c r="G375" i="3"/>
  <c r="F375" i="3"/>
  <c r="H375" i="3" s="1"/>
  <c r="P374" i="3"/>
  <c r="R374" i="3" s="1"/>
  <c r="O374" i="3"/>
  <c r="Q374" i="3" s="1"/>
  <c r="G374" i="3"/>
  <c r="F374" i="3"/>
  <c r="P373" i="3"/>
  <c r="O373" i="3"/>
  <c r="Q373" i="3" s="1"/>
  <c r="G373" i="3"/>
  <c r="F373" i="3"/>
  <c r="P372" i="3"/>
  <c r="R372" i="3" s="1"/>
  <c r="O372" i="3"/>
  <c r="G372" i="3"/>
  <c r="F372" i="3"/>
  <c r="P371" i="3"/>
  <c r="R371" i="3" s="1"/>
  <c r="O371" i="3"/>
  <c r="G371" i="3"/>
  <c r="F371" i="3"/>
  <c r="P370" i="3"/>
  <c r="R370" i="3" s="1"/>
  <c r="O370" i="3"/>
  <c r="Q370" i="3" s="1"/>
  <c r="G370" i="3"/>
  <c r="F370" i="3"/>
  <c r="H370" i="3" s="1"/>
  <c r="P369" i="3"/>
  <c r="R369" i="3" s="1"/>
  <c r="O369" i="3"/>
  <c r="G369" i="3"/>
  <c r="F369" i="3"/>
  <c r="H369" i="3" s="1"/>
  <c r="P368" i="3"/>
  <c r="R368" i="3" s="1"/>
  <c r="O368" i="3"/>
  <c r="Q368" i="3" s="1"/>
  <c r="G368" i="3"/>
  <c r="F368" i="3"/>
  <c r="H368" i="3" s="1"/>
  <c r="Q367" i="3"/>
  <c r="P367" i="3"/>
  <c r="R367" i="3" s="1"/>
  <c r="G367" i="3"/>
  <c r="F367" i="3"/>
  <c r="H367" i="3" s="1"/>
  <c r="P366" i="3"/>
  <c r="R366" i="3" s="1"/>
  <c r="O366" i="3"/>
  <c r="Q366" i="3" s="1"/>
  <c r="G366" i="3"/>
  <c r="F366" i="3"/>
  <c r="P365" i="3"/>
  <c r="R365" i="3" s="1"/>
  <c r="O365" i="3"/>
  <c r="Q365" i="3" s="1"/>
  <c r="G365" i="3"/>
  <c r="F365" i="3"/>
  <c r="P364" i="3"/>
  <c r="O364" i="3"/>
  <c r="G364" i="3"/>
  <c r="H364" i="3" s="1"/>
  <c r="F364" i="3"/>
  <c r="P363" i="3"/>
  <c r="O363" i="3"/>
  <c r="Q363" i="3" s="1"/>
  <c r="G363" i="3"/>
  <c r="F363" i="3"/>
  <c r="H363" i="3" s="1"/>
  <c r="P362" i="3"/>
  <c r="O362" i="3"/>
  <c r="G362" i="3"/>
  <c r="F362" i="3"/>
  <c r="R361" i="3"/>
  <c r="P361" i="3"/>
  <c r="O361" i="3"/>
  <c r="Q361" i="3" s="1"/>
  <c r="G361" i="3"/>
  <c r="F361" i="3"/>
  <c r="P360" i="3"/>
  <c r="R360" i="3" s="1"/>
  <c r="O360" i="3"/>
  <c r="Q360" i="3" s="1"/>
  <c r="G360" i="3"/>
  <c r="F360" i="3"/>
  <c r="P359" i="3"/>
  <c r="R359" i="3" s="1"/>
  <c r="O359" i="3"/>
  <c r="G359" i="3"/>
  <c r="F359" i="3"/>
  <c r="Q358" i="3"/>
  <c r="P358" i="3"/>
  <c r="R358" i="3" s="1"/>
  <c r="G358" i="3"/>
  <c r="F358" i="3"/>
  <c r="H358" i="3" s="1"/>
  <c r="Q357" i="3"/>
  <c r="P357" i="3"/>
  <c r="R357" i="3" s="1"/>
  <c r="G357" i="3"/>
  <c r="F357" i="3"/>
  <c r="P356" i="3"/>
  <c r="O356" i="3"/>
  <c r="Q356" i="3" s="1"/>
  <c r="G356" i="3"/>
  <c r="F356" i="3"/>
  <c r="P355" i="3"/>
  <c r="R355" i="3" s="1"/>
  <c r="O355" i="3"/>
  <c r="G355" i="3"/>
  <c r="F355" i="3"/>
  <c r="H355" i="3" s="1"/>
  <c r="P354" i="3"/>
  <c r="R354" i="3" s="1"/>
  <c r="O354" i="3"/>
  <c r="G354" i="3"/>
  <c r="F354" i="3"/>
  <c r="P353" i="3"/>
  <c r="R353" i="3" s="1"/>
  <c r="O353" i="3"/>
  <c r="Q353" i="3" s="1"/>
  <c r="G353" i="3"/>
  <c r="F353" i="3"/>
  <c r="P352" i="3"/>
  <c r="R352" i="3" s="1"/>
  <c r="O352" i="3"/>
  <c r="Q352" i="3" s="1"/>
  <c r="S352" i="3" s="1"/>
  <c r="G352" i="3"/>
  <c r="F352" i="3"/>
  <c r="P351" i="3"/>
  <c r="O351" i="3"/>
  <c r="Q351" i="3" s="1"/>
  <c r="G351" i="3"/>
  <c r="F351" i="3"/>
  <c r="P350" i="3"/>
  <c r="O350" i="3"/>
  <c r="G350" i="3"/>
  <c r="F350" i="3"/>
  <c r="H350" i="3" s="1"/>
  <c r="P349" i="3"/>
  <c r="R349" i="3" s="1"/>
  <c r="O349" i="3"/>
  <c r="G349" i="3"/>
  <c r="F349" i="3"/>
  <c r="Q348" i="3"/>
  <c r="P348" i="3"/>
  <c r="R348" i="3" s="1"/>
  <c r="G348" i="3"/>
  <c r="F348" i="3"/>
  <c r="P347" i="3"/>
  <c r="R347" i="3" s="1"/>
  <c r="O347" i="3"/>
  <c r="Q347" i="3" s="1"/>
  <c r="G347" i="3"/>
  <c r="F347" i="3"/>
  <c r="H347" i="3" s="1"/>
  <c r="P346" i="3"/>
  <c r="R346" i="3" s="1"/>
  <c r="O346" i="3"/>
  <c r="Q346" i="3" s="1"/>
  <c r="G346" i="3"/>
  <c r="F346" i="3"/>
  <c r="P345" i="3"/>
  <c r="R345" i="3" s="1"/>
  <c r="O345" i="3"/>
  <c r="Q345" i="3" s="1"/>
  <c r="G345" i="3"/>
  <c r="F345" i="3"/>
  <c r="P344" i="3"/>
  <c r="R344" i="3" s="1"/>
  <c r="O344" i="3"/>
  <c r="G344" i="3"/>
  <c r="F344" i="3"/>
  <c r="P343" i="3"/>
  <c r="O343" i="3"/>
  <c r="G343" i="3"/>
  <c r="F343" i="3"/>
  <c r="P342" i="3"/>
  <c r="O342" i="3"/>
  <c r="Q342" i="3" s="1"/>
  <c r="G342" i="3"/>
  <c r="F342" i="3"/>
  <c r="R341" i="3"/>
  <c r="P341" i="3"/>
  <c r="O341" i="3"/>
  <c r="Q341" i="3" s="1"/>
  <c r="G341" i="3"/>
  <c r="F341" i="3"/>
  <c r="P340" i="3"/>
  <c r="R340" i="3" s="1"/>
  <c r="O340" i="3"/>
  <c r="Q340" i="3" s="1"/>
  <c r="G340" i="3"/>
  <c r="F340" i="3"/>
  <c r="H340" i="3" s="1"/>
  <c r="Q339" i="3"/>
  <c r="P339" i="3"/>
  <c r="G339" i="3"/>
  <c r="F339" i="3"/>
  <c r="Q338" i="3"/>
  <c r="P338" i="3"/>
  <c r="R338" i="3" s="1"/>
  <c r="G338" i="3"/>
  <c r="F338" i="3"/>
  <c r="Q337" i="3"/>
  <c r="P337" i="3"/>
  <c r="R337" i="3" s="1"/>
  <c r="G337" i="3"/>
  <c r="F337" i="3"/>
  <c r="P336" i="3"/>
  <c r="R336" i="3" s="1"/>
  <c r="O336" i="3"/>
  <c r="G336" i="3"/>
  <c r="F336" i="3"/>
  <c r="H336" i="3" s="1"/>
  <c r="P335" i="3"/>
  <c r="O335" i="3"/>
  <c r="G335" i="3"/>
  <c r="F335" i="3"/>
  <c r="P334" i="3"/>
  <c r="R334" i="3" s="1"/>
  <c r="O334" i="3"/>
  <c r="Q334" i="3" s="1"/>
  <c r="G334" i="3"/>
  <c r="F334" i="3"/>
  <c r="P333" i="3"/>
  <c r="R333" i="3" s="1"/>
  <c r="O333" i="3"/>
  <c r="Q333" i="3" s="1"/>
  <c r="G333" i="3"/>
  <c r="F333" i="3"/>
  <c r="P332" i="3"/>
  <c r="R332" i="3" s="1"/>
  <c r="O332" i="3"/>
  <c r="G332" i="3"/>
  <c r="F332" i="3"/>
  <c r="Q331" i="3"/>
  <c r="P331" i="3"/>
  <c r="R331" i="3" s="1"/>
  <c r="G331" i="3"/>
  <c r="F331" i="3"/>
  <c r="P330" i="3"/>
  <c r="R330" i="3" s="1"/>
  <c r="O330" i="3"/>
  <c r="G330" i="3"/>
  <c r="F330" i="3"/>
  <c r="P329" i="3"/>
  <c r="R329" i="3" s="1"/>
  <c r="O329" i="3"/>
  <c r="Q329" i="3" s="1"/>
  <c r="G329" i="3"/>
  <c r="F329" i="3"/>
  <c r="P328" i="3"/>
  <c r="O328" i="3"/>
  <c r="Q328" i="3" s="1"/>
  <c r="G328" i="3"/>
  <c r="F328" i="3"/>
  <c r="Q327" i="3"/>
  <c r="P327" i="3"/>
  <c r="R327" i="3" s="1"/>
  <c r="O327" i="3"/>
  <c r="G327" i="3"/>
  <c r="F327" i="3"/>
  <c r="R326" i="3"/>
  <c r="Q326" i="3"/>
  <c r="P326" i="3"/>
  <c r="G326" i="3"/>
  <c r="F326" i="3"/>
  <c r="P325" i="3"/>
  <c r="O325" i="3"/>
  <c r="G325" i="3"/>
  <c r="F325" i="3"/>
  <c r="P324" i="3"/>
  <c r="R324" i="3" s="1"/>
  <c r="O324" i="3"/>
  <c r="Q324" i="3" s="1"/>
  <c r="G324" i="3"/>
  <c r="F324" i="3"/>
  <c r="P323" i="3"/>
  <c r="R323" i="3" s="1"/>
  <c r="O323" i="3"/>
  <c r="Q323" i="3" s="1"/>
  <c r="G323" i="3"/>
  <c r="F323" i="3"/>
  <c r="P322" i="3"/>
  <c r="R322" i="3" s="1"/>
  <c r="O322" i="3"/>
  <c r="G322" i="3"/>
  <c r="H322" i="3" s="1"/>
  <c r="F322" i="3"/>
  <c r="P321" i="3"/>
  <c r="R321" i="3" s="1"/>
  <c r="O321" i="3"/>
  <c r="Q321" i="3" s="1"/>
  <c r="G321" i="3"/>
  <c r="F321" i="3"/>
  <c r="O320" i="3"/>
  <c r="Q320" i="3" s="1"/>
  <c r="J320" i="3"/>
  <c r="F320" i="3"/>
  <c r="P319" i="3"/>
  <c r="R319" i="3" s="1"/>
  <c r="O319" i="3"/>
  <c r="Q319" i="3" s="1"/>
  <c r="G319" i="3"/>
  <c r="F319" i="3"/>
  <c r="Q318" i="3"/>
  <c r="P318" i="3"/>
  <c r="G318" i="3"/>
  <c r="F318" i="3"/>
  <c r="P317" i="3"/>
  <c r="O317" i="3"/>
  <c r="Q317" i="3" s="1"/>
  <c r="G317" i="3"/>
  <c r="F317" i="3"/>
  <c r="P316" i="3"/>
  <c r="O316" i="3"/>
  <c r="G316" i="3"/>
  <c r="F316" i="3"/>
  <c r="P315" i="3"/>
  <c r="R315" i="3" s="1"/>
  <c r="O315" i="3"/>
  <c r="Q315" i="3" s="1"/>
  <c r="G315" i="3"/>
  <c r="F315" i="3"/>
  <c r="H315" i="3" s="1"/>
  <c r="Q314" i="3"/>
  <c r="P314" i="3"/>
  <c r="R314" i="3" s="1"/>
  <c r="G314" i="3"/>
  <c r="F314" i="3"/>
  <c r="P313" i="3"/>
  <c r="R313" i="3" s="1"/>
  <c r="O313" i="3"/>
  <c r="Q313" i="3" s="1"/>
  <c r="G313" i="3"/>
  <c r="F313" i="3"/>
  <c r="P312" i="3"/>
  <c r="R312" i="3" s="1"/>
  <c r="O312" i="3"/>
  <c r="Q312" i="3" s="1"/>
  <c r="G312" i="3"/>
  <c r="F312" i="3"/>
  <c r="P311" i="3"/>
  <c r="O311" i="3"/>
  <c r="Q311" i="3" s="1"/>
  <c r="G311" i="3"/>
  <c r="F311" i="3"/>
  <c r="H311" i="3" s="1"/>
  <c r="R310" i="3"/>
  <c r="P310" i="3"/>
  <c r="O310" i="3"/>
  <c r="Q310" i="3" s="1"/>
  <c r="H310" i="3"/>
  <c r="G310" i="3"/>
  <c r="F310" i="3"/>
  <c r="P309" i="3"/>
  <c r="O309" i="3"/>
  <c r="Q309" i="3" s="1"/>
  <c r="G309" i="3"/>
  <c r="F309" i="3"/>
  <c r="P308" i="3"/>
  <c r="R308" i="3" s="1"/>
  <c r="O308" i="3"/>
  <c r="Q308" i="3" s="1"/>
  <c r="G308" i="3"/>
  <c r="F308" i="3"/>
  <c r="P307" i="3"/>
  <c r="R307" i="3" s="1"/>
  <c r="O307" i="3"/>
  <c r="Q307" i="3" s="1"/>
  <c r="G307" i="3"/>
  <c r="F307" i="3"/>
  <c r="Q306" i="3"/>
  <c r="P306" i="3"/>
  <c r="R306" i="3" s="1"/>
  <c r="G306" i="3"/>
  <c r="F306" i="3"/>
  <c r="P305" i="3"/>
  <c r="R305" i="3" s="1"/>
  <c r="O305" i="3"/>
  <c r="Q305" i="3" s="1"/>
  <c r="G305" i="3"/>
  <c r="F305" i="3"/>
  <c r="P304" i="3"/>
  <c r="R304" i="3" s="1"/>
  <c r="O304" i="3"/>
  <c r="G304" i="3"/>
  <c r="F304" i="3"/>
  <c r="P303" i="3"/>
  <c r="R303" i="3" s="1"/>
  <c r="O303" i="3"/>
  <c r="Q303" i="3" s="1"/>
  <c r="G303" i="3"/>
  <c r="F303" i="3"/>
  <c r="P302" i="3"/>
  <c r="R302" i="3" s="1"/>
  <c r="O302" i="3"/>
  <c r="Q302" i="3" s="1"/>
  <c r="G302" i="3"/>
  <c r="F302" i="3"/>
  <c r="Q301" i="3"/>
  <c r="P301" i="3"/>
  <c r="R301" i="3" s="1"/>
  <c r="S301" i="3" s="1"/>
  <c r="G301" i="3"/>
  <c r="F301" i="3"/>
  <c r="P300" i="3"/>
  <c r="R300" i="3" s="1"/>
  <c r="O300" i="3"/>
  <c r="Q300" i="3" s="1"/>
  <c r="G300" i="3"/>
  <c r="F300" i="3"/>
  <c r="H300" i="3" s="1"/>
  <c r="P299" i="3"/>
  <c r="O299" i="3"/>
  <c r="Q299" i="3" s="1"/>
  <c r="G299" i="3"/>
  <c r="F299" i="3"/>
  <c r="P298" i="3"/>
  <c r="R298" i="3" s="1"/>
  <c r="O298" i="3"/>
  <c r="G298" i="3"/>
  <c r="F298" i="3"/>
  <c r="P297" i="3"/>
  <c r="O297" i="3"/>
  <c r="G297" i="3"/>
  <c r="F297" i="3"/>
  <c r="P296" i="3"/>
  <c r="O296" i="3"/>
  <c r="Q296" i="3" s="1"/>
  <c r="G296" i="3"/>
  <c r="F296" i="3"/>
  <c r="P295" i="3"/>
  <c r="R295" i="3" s="1"/>
  <c r="O295" i="3"/>
  <c r="Q295" i="3" s="1"/>
  <c r="G295" i="3"/>
  <c r="F295" i="3"/>
  <c r="H295" i="3" s="1"/>
  <c r="P294" i="3"/>
  <c r="R294" i="3" s="1"/>
  <c r="O294" i="3"/>
  <c r="Q294" i="3" s="1"/>
  <c r="G294" i="3"/>
  <c r="F294" i="3"/>
  <c r="P293" i="3"/>
  <c r="R293" i="3" s="1"/>
  <c r="O293" i="3"/>
  <c r="Q293" i="3" s="1"/>
  <c r="G293" i="3"/>
  <c r="F293" i="3"/>
  <c r="Q292" i="3"/>
  <c r="P292" i="3"/>
  <c r="R292" i="3" s="1"/>
  <c r="G292" i="3"/>
  <c r="F292" i="3"/>
  <c r="P291" i="3"/>
  <c r="P290" i="3"/>
  <c r="O290" i="3"/>
  <c r="G290" i="3"/>
  <c r="F290" i="3"/>
  <c r="P289" i="3"/>
  <c r="O289" i="3"/>
  <c r="Q289" i="3" s="1"/>
  <c r="G289" i="3"/>
  <c r="F289" i="3"/>
  <c r="H289" i="3" s="1"/>
  <c r="P288" i="3"/>
  <c r="R288" i="3" s="1"/>
  <c r="O288" i="3"/>
  <c r="Q288" i="3" s="1"/>
  <c r="G288" i="3"/>
  <c r="F288" i="3"/>
  <c r="P287" i="3"/>
  <c r="R287" i="3" s="1"/>
  <c r="O287" i="3"/>
  <c r="G287" i="3"/>
  <c r="F287" i="3"/>
  <c r="P286" i="3"/>
  <c r="R286" i="3" s="1"/>
  <c r="O286" i="3"/>
  <c r="Q286" i="3" s="1"/>
  <c r="G286" i="3"/>
  <c r="F286" i="3"/>
  <c r="P285" i="3"/>
  <c r="R285" i="3" s="1"/>
  <c r="O285" i="3"/>
  <c r="Q285" i="3" s="1"/>
  <c r="G285" i="3"/>
  <c r="F285" i="3"/>
  <c r="H285" i="3" s="1"/>
  <c r="Q284" i="3"/>
  <c r="P284" i="3"/>
  <c r="O284" i="3"/>
  <c r="G284" i="3"/>
  <c r="F284" i="3"/>
  <c r="P283" i="3"/>
  <c r="R283" i="3" s="1"/>
  <c r="O283" i="3"/>
  <c r="Q283" i="3" s="1"/>
  <c r="G283" i="3"/>
  <c r="F283" i="3"/>
  <c r="H283" i="3" s="1"/>
  <c r="P282" i="3"/>
  <c r="R282" i="3" s="1"/>
  <c r="O282" i="3"/>
  <c r="Q282" i="3" s="1"/>
  <c r="G282" i="3"/>
  <c r="F282" i="3"/>
  <c r="Q281" i="3"/>
  <c r="P281" i="3"/>
  <c r="R281" i="3" s="1"/>
  <c r="G281" i="3"/>
  <c r="F281" i="3"/>
  <c r="H281" i="3" s="1"/>
  <c r="P280" i="3"/>
  <c r="O280" i="3"/>
  <c r="Q280" i="3" s="1"/>
  <c r="G280" i="3"/>
  <c r="F280" i="3"/>
  <c r="P279" i="3"/>
  <c r="R279" i="3" s="1"/>
  <c r="O279" i="3"/>
  <c r="G279" i="3"/>
  <c r="F279" i="3"/>
  <c r="P278" i="3"/>
  <c r="R278" i="3" s="1"/>
  <c r="O278" i="3"/>
  <c r="G278" i="3"/>
  <c r="F278" i="3"/>
  <c r="P277" i="3"/>
  <c r="R277" i="3" s="1"/>
  <c r="O277" i="3"/>
  <c r="Q277" i="3" s="1"/>
  <c r="J277" i="3"/>
  <c r="G277" i="3" s="1"/>
  <c r="F277" i="3"/>
  <c r="P276" i="3"/>
  <c r="R276" i="3" s="1"/>
  <c r="O276" i="3"/>
  <c r="Q276" i="3" s="1"/>
  <c r="G276" i="3"/>
  <c r="F276" i="3"/>
  <c r="P275" i="3"/>
  <c r="R275" i="3" s="1"/>
  <c r="O275" i="3"/>
  <c r="Q275" i="3" s="1"/>
  <c r="G275" i="3"/>
  <c r="F275" i="3"/>
  <c r="P274" i="3"/>
  <c r="O274" i="3"/>
  <c r="Q274" i="3" s="1"/>
  <c r="J274" i="3"/>
  <c r="G274" i="3" s="1"/>
  <c r="F274" i="3"/>
  <c r="P273" i="3"/>
  <c r="O273" i="3"/>
  <c r="Q273" i="3" s="1"/>
  <c r="G273" i="3"/>
  <c r="F273" i="3"/>
  <c r="P272" i="3"/>
  <c r="R272" i="3" s="1"/>
  <c r="O272" i="3"/>
  <c r="Q272" i="3" s="1"/>
  <c r="G272" i="3"/>
  <c r="F272" i="3"/>
  <c r="P271" i="3"/>
  <c r="R271" i="3" s="1"/>
  <c r="O271" i="3"/>
  <c r="Q271" i="3" s="1"/>
  <c r="G271" i="3"/>
  <c r="F271" i="3"/>
  <c r="P270" i="3"/>
  <c r="R270" i="3" s="1"/>
  <c r="O270" i="3"/>
  <c r="Q270" i="3" s="1"/>
  <c r="G270" i="3"/>
  <c r="F270" i="3"/>
  <c r="P269" i="3"/>
  <c r="R269" i="3" s="1"/>
  <c r="O269" i="3"/>
  <c r="Q269" i="3" s="1"/>
  <c r="S269" i="3" s="1"/>
  <c r="G269" i="3"/>
  <c r="F269" i="3"/>
  <c r="H269" i="3" s="1"/>
  <c r="Q268" i="3"/>
  <c r="P268" i="3"/>
  <c r="R268" i="3" s="1"/>
  <c r="G268" i="3"/>
  <c r="F268" i="3"/>
  <c r="Q267" i="3"/>
  <c r="P267" i="3"/>
  <c r="G267" i="3"/>
  <c r="F267" i="3"/>
  <c r="P266" i="3"/>
  <c r="R266" i="3" s="1"/>
  <c r="O266" i="3"/>
  <c r="Q266" i="3" s="1"/>
  <c r="G266" i="3"/>
  <c r="F266" i="3"/>
  <c r="H266" i="3" s="1"/>
  <c r="P265" i="3"/>
  <c r="R265" i="3" s="1"/>
  <c r="O265" i="3"/>
  <c r="Q265" i="3" s="1"/>
  <c r="S265" i="3" s="1"/>
  <c r="G265" i="3"/>
  <c r="F265" i="3"/>
  <c r="H265" i="3" s="1"/>
  <c r="P264" i="3"/>
  <c r="R264" i="3" s="1"/>
  <c r="O264" i="3"/>
  <c r="Q264" i="3" s="1"/>
  <c r="G264" i="3"/>
  <c r="F264" i="3"/>
  <c r="Q263" i="3"/>
  <c r="P263" i="3"/>
  <c r="R263" i="3" s="1"/>
  <c r="G263" i="3"/>
  <c r="F263" i="3"/>
  <c r="P262" i="3"/>
  <c r="R262" i="3" s="1"/>
  <c r="O262" i="3"/>
  <c r="Q262" i="3" s="1"/>
  <c r="G262" i="3"/>
  <c r="F262" i="3"/>
  <c r="P261" i="3"/>
  <c r="R261" i="3" s="1"/>
  <c r="O261" i="3"/>
  <c r="Q261" i="3" s="1"/>
  <c r="G261" i="3"/>
  <c r="F261" i="3"/>
  <c r="P260" i="3"/>
  <c r="O260" i="3"/>
  <c r="Q260" i="3" s="1"/>
  <c r="G260" i="3"/>
  <c r="F260" i="3"/>
  <c r="P259" i="3"/>
  <c r="O259" i="3"/>
  <c r="Q259" i="3" s="1"/>
  <c r="G259" i="3"/>
  <c r="F259" i="3"/>
  <c r="P258" i="3"/>
  <c r="O258" i="3"/>
  <c r="Q258" i="3" s="1"/>
  <c r="G258" i="3"/>
  <c r="F258" i="3"/>
  <c r="P257" i="3"/>
  <c r="O257" i="3"/>
  <c r="Q257" i="3" s="1"/>
  <c r="G257" i="3"/>
  <c r="F257" i="3"/>
  <c r="P256" i="3"/>
  <c r="R256" i="3" s="1"/>
  <c r="O256" i="3"/>
  <c r="G256" i="3"/>
  <c r="F256" i="3"/>
  <c r="Q255" i="3"/>
  <c r="P255" i="3"/>
  <c r="R255" i="3" s="1"/>
  <c r="P254" i="3"/>
  <c r="P253" i="3"/>
  <c r="R253" i="3" s="1"/>
  <c r="O253" i="3"/>
  <c r="Q253" i="3" s="1"/>
  <c r="G253" i="3"/>
  <c r="F253" i="3"/>
  <c r="P252" i="3"/>
  <c r="O252" i="3"/>
  <c r="Q252" i="3" s="1"/>
  <c r="G252" i="3"/>
  <c r="F252" i="3"/>
  <c r="Q251" i="3"/>
  <c r="P251" i="3"/>
  <c r="G251" i="3"/>
  <c r="F251" i="3"/>
  <c r="R250" i="3"/>
  <c r="P250" i="3"/>
  <c r="O250" i="3"/>
  <c r="Q250" i="3" s="1"/>
  <c r="G250" i="3"/>
  <c r="F250" i="3"/>
  <c r="Q249" i="3"/>
  <c r="P249" i="3"/>
  <c r="R249" i="3" s="1"/>
  <c r="G249" i="3"/>
  <c r="F249" i="3"/>
  <c r="H249" i="3" s="1"/>
  <c r="P248" i="3"/>
  <c r="R248" i="3" s="1"/>
  <c r="O248" i="3"/>
  <c r="Q248" i="3" s="1"/>
  <c r="G248" i="3"/>
  <c r="F248" i="3"/>
  <c r="P247" i="3"/>
  <c r="R247" i="3" s="1"/>
  <c r="O247" i="3"/>
  <c r="Q247" i="3" s="1"/>
  <c r="G247" i="3"/>
  <c r="F247" i="3"/>
  <c r="P246" i="3"/>
  <c r="R246" i="3" s="1"/>
  <c r="O246" i="3"/>
  <c r="Q246" i="3" s="1"/>
  <c r="G246" i="3"/>
  <c r="F246" i="3"/>
  <c r="H246" i="3" s="1"/>
  <c r="P245" i="3"/>
  <c r="O245" i="3"/>
  <c r="Q245" i="3" s="1"/>
  <c r="G245" i="3"/>
  <c r="F245" i="3"/>
  <c r="P244" i="3"/>
  <c r="O244" i="3"/>
  <c r="G244" i="3"/>
  <c r="F244" i="3"/>
  <c r="P243" i="3"/>
  <c r="O243" i="3"/>
  <c r="G243" i="3"/>
  <c r="F243" i="3"/>
  <c r="Q242" i="3"/>
  <c r="P242" i="3"/>
  <c r="R242" i="3" s="1"/>
  <c r="O242" i="3"/>
  <c r="G242" i="3"/>
  <c r="F242" i="3"/>
  <c r="Q241" i="3"/>
  <c r="P241" i="3"/>
  <c r="R241" i="3" s="1"/>
  <c r="G241" i="3"/>
  <c r="F241" i="3"/>
  <c r="P240" i="3"/>
  <c r="R240" i="3" s="1"/>
  <c r="O240" i="3"/>
  <c r="Q240" i="3" s="1"/>
  <c r="G240" i="3"/>
  <c r="F240" i="3"/>
  <c r="P239" i="3"/>
  <c r="O239" i="3"/>
  <c r="Q239" i="3" s="1"/>
  <c r="G239" i="3"/>
  <c r="F239" i="3"/>
  <c r="P238" i="3"/>
  <c r="R238" i="3" s="1"/>
  <c r="O238" i="3"/>
  <c r="Q238" i="3" s="1"/>
  <c r="G238" i="3"/>
  <c r="F238" i="3"/>
  <c r="H238" i="3" s="1"/>
  <c r="P237" i="3"/>
  <c r="R237" i="3" s="1"/>
  <c r="O237" i="3"/>
  <c r="Q237" i="3" s="1"/>
  <c r="G237" i="3"/>
  <c r="F237" i="3"/>
  <c r="P236" i="3"/>
  <c r="R236" i="3" s="1"/>
  <c r="O236" i="3"/>
  <c r="Q236" i="3" s="1"/>
  <c r="G236" i="3"/>
  <c r="F236" i="3"/>
  <c r="P235" i="3"/>
  <c r="R235" i="3" s="1"/>
  <c r="O235" i="3"/>
  <c r="Q235" i="3" s="1"/>
  <c r="G235" i="3"/>
  <c r="F235" i="3"/>
  <c r="H235" i="3" s="1"/>
  <c r="P234" i="3"/>
  <c r="R234" i="3" s="1"/>
  <c r="O234" i="3"/>
  <c r="Q234" i="3" s="1"/>
  <c r="G234" i="3"/>
  <c r="F234" i="3"/>
  <c r="P233" i="3"/>
  <c r="O233" i="3"/>
  <c r="Q233" i="3" s="1"/>
  <c r="G233" i="3"/>
  <c r="F233" i="3"/>
  <c r="P232" i="3"/>
  <c r="R232" i="3" s="1"/>
  <c r="O232" i="3"/>
  <c r="G232" i="3"/>
  <c r="F232" i="3"/>
  <c r="P231" i="3"/>
  <c r="R231" i="3" s="1"/>
  <c r="O231" i="3"/>
  <c r="G231" i="3"/>
  <c r="F231" i="3"/>
  <c r="Q230" i="3"/>
  <c r="P230" i="3"/>
  <c r="R230" i="3" s="1"/>
  <c r="G230" i="3"/>
  <c r="H230" i="3" s="1"/>
  <c r="P229" i="3"/>
  <c r="P228" i="3"/>
  <c r="R228" i="3" s="1"/>
  <c r="O228" i="3"/>
  <c r="Q228" i="3" s="1"/>
  <c r="G228" i="3"/>
  <c r="F228" i="3"/>
  <c r="P227" i="3"/>
  <c r="R227" i="3" s="1"/>
  <c r="O227" i="3"/>
  <c r="Q227" i="3" s="1"/>
  <c r="G227" i="3"/>
  <c r="F227" i="3"/>
  <c r="H227" i="3" s="1"/>
  <c r="Q226" i="3"/>
  <c r="P226" i="3"/>
  <c r="P225" i="3"/>
  <c r="R225" i="3" s="1"/>
  <c r="O225" i="3"/>
  <c r="Q225" i="3" s="1"/>
  <c r="G225" i="3"/>
  <c r="F225" i="3"/>
  <c r="H225" i="3" s="1"/>
  <c r="P224" i="3"/>
  <c r="R224" i="3" s="1"/>
  <c r="O224" i="3"/>
  <c r="G224" i="3"/>
  <c r="F224" i="3"/>
  <c r="P223" i="3"/>
  <c r="O223" i="3"/>
  <c r="Q223" i="3" s="1"/>
  <c r="G223" i="3"/>
  <c r="F223" i="3"/>
  <c r="Q222" i="3"/>
  <c r="P222" i="3"/>
  <c r="R222" i="3" s="1"/>
  <c r="G222" i="3"/>
  <c r="F222" i="3"/>
  <c r="P221" i="3"/>
  <c r="O221" i="3"/>
  <c r="Q221" i="3" s="1"/>
  <c r="G221" i="3"/>
  <c r="F221" i="3"/>
  <c r="H221" i="3" s="1"/>
  <c r="P220" i="3"/>
  <c r="O220" i="3"/>
  <c r="Q220" i="3" s="1"/>
  <c r="G220" i="3"/>
  <c r="F220" i="3"/>
  <c r="P219" i="3"/>
  <c r="R219" i="3" s="1"/>
  <c r="O219" i="3"/>
  <c r="Q219" i="3" s="1"/>
  <c r="G219" i="3"/>
  <c r="F219" i="3"/>
  <c r="P218" i="3"/>
  <c r="R218" i="3" s="1"/>
  <c r="O218" i="3"/>
  <c r="Q218" i="3" s="1"/>
  <c r="G218" i="3"/>
  <c r="F218" i="3"/>
  <c r="P217" i="3"/>
  <c r="O217" i="3"/>
  <c r="G217" i="3"/>
  <c r="F217" i="3"/>
  <c r="R216" i="3"/>
  <c r="P216" i="3"/>
  <c r="O216" i="3"/>
  <c r="G216" i="3"/>
  <c r="F216" i="3"/>
  <c r="P215" i="3"/>
  <c r="R215" i="3" s="1"/>
  <c r="O215" i="3"/>
  <c r="Q215" i="3" s="1"/>
  <c r="G215" i="3"/>
  <c r="F215" i="3"/>
  <c r="H215" i="3" s="1"/>
  <c r="Q214" i="3"/>
  <c r="P214" i="3"/>
  <c r="P213" i="3"/>
  <c r="O213" i="3"/>
  <c r="G213" i="3"/>
  <c r="F213" i="3"/>
  <c r="H213" i="3" s="1"/>
  <c r="P212" i="3"/>
  <c r="R212" i="3" s="1"/>
  <c r="O212" i="3"/>
  <c r="Q212" i="3" s="1"/>
  <c r="G212" i="3"/>
  <c r="F212" i="3"/>
  <c r="P211" i="3"/>
  <c r="R211" i="3" s="1"/>
  <c r="O211" i="3"/>
  <c r="Q211" i="3" s="1"/>
  <c r="G211" i="3"/>
  <c r="F211" i="3"/>
  <c r="P210" i="3"/>
  <c r="R210" i="3" s="1"/>
  <c r="O210" i="3"/>
  <c r="G210" i="3"/>
  <c r="F210" i="3"/>
  <c r="H210" i="3" s="1"/>
  <c r="P209" i="3"/>
  <c r="R209" i="3" s="1"/>
  <c r="O209" i="3"/>
  <c r="Q209" i="3" s="1"/>
  <c r="G209" i="3"/>
  <c r="F209" i="3"/>
  <c r="H209" i="3" s="1"/>
  <c r="P208" i="3"/>
  <c r="R208" i="3" s="1"/>
  <c r="O208" i="3"/>
  <c r="Q208" i="3" s="1"/>
  <c r="G208" i="3"/>
  <c r="F208" i="3"/>
  <c r="P207" i="3"/>
  <c r="R207" i="3" s="1"/>
  <c r="O207" i="3"/>
  <c r="Q207" i="3" s="1"/>
  <c r="G207" i="3"/>
  <c r="F207" i="3"/>
  <c r="H207" i="3" s="1"/>
  <c r="P206" i="3"/>
  <c r="R206" i="3" s="1"/>
  <c r="O206" i="3"/>
  <c r="Q206" i="3" s="1"/>
  <c r="G206" i="3"/>
  <c r="F206" i="3"/>
  <c r="Q205" i="3"/>
  <c r="P205" i="3"/>
  <c r="R205" i="3" s="1"/>
  <c r="P204" i="3"/>
  <c r="R204" i="3" s="1"/>
  <c r="O204" i="3"/>
  <c r="G204" i="3"/>
  <c r="F204" i="3"/>
  <c r="P203" i="3"/>
  <c r="R203" i="3" s="1"/>
  <c r="O203" i="3"/>
  <c r="Q203" i="3" s="1"/>
  <c r="G203" i="3"/>
  <c r="F203" i="3"/>
  <c r="H203" i="3" s="1"/>
  <c r="P202" i="3"/>
  <c r="R202" i="3" s="1"/>
  <c r="O202" i="3"/>
  <c r="Q202" i="3" s="1"/>
  <c r="G202" i="3"/>
  <c r="F202" i="3"/>
  <c r="P201" i="3"/>
  <c r="O201" i="3"/>
  <c r="G201" i="3"/>
  <c r="F201" i="3"/>
  <c r="P200" i="3"/>
  <c r="R200" i="3" s="1"/>
  <c r="O200" i="3"/>
  <c r="Q200" i="3" s="1"/>
  <c r="G200" i="3"/>
  <c r="F200" i="3"/>
  <c r="P199" i="3"/>
  <c r="O199" i="3"/>
  <c r="G199" i="3"/>
  <c r="F199" i="3"/>
  <c r="H199" i="3" s="1"/>
  <c r="P198" i="3"/>
  <c r="O198" i="3"/>
  <c r="G198" i="3"/>
  <c r="F198" i="3"/>
  <c r="P197" i="3"/>
  <c r="R197" i="3" s="1"/>
  <c r="O197" i="3"/>
  <c r="Q197" i="3" s="1"/>
  <c r="S197" i="3" s="1"/>
  <c r="G197" i="3"/>
  <c r="F197" i="3"/>
  <c r="P196" i="3"/>
  <c r="R196" i="3" s="1"/>
  <c r="O196" i="3"/>
  <c r="Q196" i="3" s="1"/>
  <c r="G196" i="3"/>
  <c r="F196" i="3"/>
  <c r="H196" i="3" s="1"/>
  <c r="Q195" i="3"/>
  <c r="P195" i="3"/>
  <c r="P194" i="3"/>
  <c r="P193" i="3"/>
  <c r="R193" i="3" s="1"/>
  <c r="O193" i="3"/>
  <c r="Q193" i="3" s="1"/>
  <c r="G193" i="3"/>
  <c r="F193" i="3"/>
  <c r="H193" i="3" s="1"/>
  <c r="P192" i="3"/>
  <c r="R192" i="3" s="1"/>
  <c r="O192" i="3"/>
  <c r="G192" i="3"/>
  <c r="F192" i="3"/>
  <c r="H192" i="3" s="1"/>
  <c r="P190" i="3"/>
  <c r="R190" i="3" s="1"/>
  <c r="O190" i="3"/>
  <c r="Q190" i="3" s="1"/>
  <c r="G190" i="3"/>
  <c r="F190" i="3"/>
  <c r="P189" i="3"/>
  <c r="R189" i="3" s="1"/>
  <c r="O189" i="3"/>
  <c r="Q189" i="3" s="1"/>
  <c r="G189" i="3"/>
  <c r="F189" i="3"/>
  <c r="P188" i="3"/>
  <c r="R188" i="3" s="1"/>
  <c r="O188" i="3"/>
  <c r="Q188" i="3" s="1"/>
  <c r="G188" i="3"/>
  <c r="F188" i="3"/>
  <c r="H188" i="3" s="1"/>
  <c r="Q187" i="3"/>
  <c r="P187" i="3"/>
  <c r="R187" i="3" s="1"/>
  <c r="G187" i="3"/>
  <c r="F187" i="3"/>
  <c r="P186" i="3"/>
  <c r="R186" i="3" s="1"/>
  <c r="O186" i="3"/>
  <c r="Q186" i="3" s="1"/>
  <c r="G186" i="3"/>
  <c r="F186" i="3"/>
  <c r="P185" i="3"/>
  <c r="O185" i="3"/>
  <c r="Q185" i="3" s="1"/>
  <c r="G185" i="3"/>
  <c r="F185" i="3"/>
  <c r="P184" i="3"/>
  <c r="R184" i="3" s="1"/>
  <c r="O184" i="3"/>
  <c r="Q184" i="3" s="1"/>
  <c r="G184" i="3"/>
  <c r="F184" i="3"/>
  <c r="P183" i="3"/>
  <c r="R183" i="3" s="1"/>
  <c r="O183" i="3"/>
  <c r="Q183" i="3" s="1"/>
  <c r="G183" i="3"/>
  <c r="F183" i="3"/>
  <c r="H183" i="3" s="1"/>
  <c r="P182" i="3"/>
  <c r="R182" i="3" s="1"/>
  <c r="O182" i="3"/>
  <c r="Q182" i="3" s="1"/>
  <c r="S182" i="3" s="1"/>
  <c r="G182" i="3"/>
  <c r="F182" i="3"/>
  <c r="Q181" i="3"/>
  <c r="P181" i="3"/>
  <c r="R181" i="3" s="1"/>
  <c r="O181" i="3"/>
  <c r="G181" i="3"/>
  <c r="F181" i="3"/>
  <c r="P180" i="3"/>
  <c r="O180" i="3"/>
  <c r="G180" i="3"/>
  <c r="F180" i="3"/>
  <c r="H180" i="3" s="1"/>
  <c r="P178" i="3"/>
  <c r="R178" i="3" s="1"/>
  <c r="O178" i="3"/>
  <c r="Q178" i="3" s="1"/>
  <c r="G178" i="3"/>
  <c r="F178" i="3"/>
  <c r="P177" i="3"/>
  <c r="R177" i="3" s="1"/>
  <c r="O177" i="3"/>
  <c r="Q177" i="3" s="1"/>
  <c r="S177" i="3" s="1"/>
  <c r="G177" i="3"/>
  <c r="F177" i="3"/>
  <c r="H177" i="3" s="1"/>
  <c r="P176" i="3"/>
  <c r="R176" i="3" s="1"/>
  <c r="O176" i="3"/>
  <c r="G176" i="3"/>
  <c r="F176" i="3"/>
  <c r="P175" i="3"/>
  <c r="O175" i="3"/>
  <c r="G175" i="3"/>
  <c r="F175" i="3"/>
  <c r="Q174" i="3"/>
  <c r="P174" i="3"/>
  <c r="R174" i="3" s="1"/>
  <c r="O174" i="3"/>
  <c r="G174" i="3"/>
  <c r="F174" i="3"/>
  <c r="P173" i="3"/>
  <c r="R173" i="3" s="1"/>
  <c r="O173" i="3"/>
  <c r="Q173" i="3" s="1"/>
  <c r="G173" i="3"/>
  <c r="F173" i="3"/>
  <c r="P172" i="3"/>
  <c r="R172" i="3" s="1"/>
  <c r="O172" i="3"/>
  <c r="G172" i="3"/>
  <c r="F172" i="3"/>
  <c r="P171" i="3"/>
  <c r="R171" i="3" s="1"/>
  <c r="O171" i="3"/>
  <c r="Q171" i="3" s="1"/>
  <c r="G171" i="3"/>
  <c r="F171" i="3"/>
  <c r="P169" i="3"/>
  <c r="R169" i="3" s="1"/>
  <c r="O169" i="3"/>
  <c r="Q169" i="3" s="1"/>
  <c r="G169" i="3"/>
  <c r="F169" i="3"/>
  <c r="P168" i="3"/>
  <c r="R168" i="3" s="1"/>
  <c r="O168" i="3"/>
  <c r="Q168" i="3" s="1"/>
  <c r="G168" i="3"/>
  <c r="F168" i="3"/>
  <c r="P167" i="3"/>
  <c r="R167" i="3" s="1"/>
  <c r="O167" i="3"/>
  <c r="G167" i="3"/>
  <c r="F167" i="3"/>
  <c r="P166" i="3"/>
  <c r="R166" i="3" s="1"/>
  <c r="O166" i="3"/>
  <c r="G166" i="3"/>
  <c r="F166" i="3"/>
  <c r="P165" i="3"/>
  <c r="R165" i="3" s="1"/>
  <c r="O165" i="3"/>
  <c r="G165" i="3"/>
  <c r="F165" i="3"/>
  <c r="P164" i="3"/>
  <c r="R164" i="3" s="1"/>
  <c r="O164" i="3"/>
  <c r="Q164" i="3" s="1"/>
  <c r="G164" i="3"/>
  <c r="F164" i="3"/>
  <c r="H164" i="3" s="1"/>
  <c r="P163" i="3"/>
  <c r="R163" i="3" s="1"/>
  <c r="O163" i="3"/>
  <c r="Q163" i="3" s="1"/>
  <c r="S163" i="3" s="1"/>
  <c r="G163" i="3"/>
  <c r="F163" i="3"/>
  <c r="P162" i="3"/>
  <c r="R162" i="3" s="1"/>
  <c r="O162" i="3"/>
  <c r="Q162" i="3" s="1"/>
  <c r="G162" i="3"/>
  <c r="F162" i="3"/>
  <c r="P161" i="3"/>
  <c r="R161" i="3" s="1"/>
  <c r="O161" i="3"/>
  <c r="Q161" i="3" s="1"/>
  <c r="S161" i="3" s="1"/>
  <c r="G161" i="3"/>
  <c r="F161" i="3"/>
  <c r="P160" i="3"/>
  <c r="R160" i="3" s="1"/>
  <c r="O160" i="3"/>
  <c r="Q160" i="3" s="1"/>
  <c r="G160" i="3"/>
  <c r="F160" i="3"/>
  <c r="P159" i="3"/>
  <c r="P158" i="3"/>
  <c r="R158" i="3" s="1"/>
  <c r="O158" i="3"/>
  <c r="G158" i="3"/>
  <c r="F158" i="3"/>
  <c r="P157" i="3"/>
  <c r="R157" i="3" s="1"/>
  <c r="O157" i="3"/>
  <c r="Q157" i="3" s="1"/>
  <c r="G157" i="3"/>
  <c r="F157" i="3"/>
  <c r="H157" i="3" s="1"/>
  <c r="P156" i="3"/>
  <c r="R156" i="3" s="1"/>
  <c r="O156" i="3"/>
  <c r="Q156" i="3" s="1"/>
  <c r="G156" i="3"/>
  <c r="F156" i="3"/>
  <c r="H156" i="3" s="1"/>
  <c r="P155" i="3"/>
  <c r="R155" i="3" s="1"/>
  <c r="O155" i="3"/>
  <c r="Q155" i="3" s="1"/>
  <c r="G155" i="3"/>
  <c r="F155" i="3"/>
  <c r="P154" i="3"/>
  <c r="P153" i="3"/>
  <c r="R153" i="3" s="1"/>
  <c r="O153" i="3"/>
  <c r="Q153" i="3" s="1"/>
  <c r="S153" i="3" s="1"/>
  <c r="G153" i="3"/>
  <c r="F153" i="3"/>
  <c r="P152" i="3"/>
  <c r="R152" i="3" s="1"/>
  <c r="O152" i="3"/>
  <c r="Q152" i="3" s="1"/>
  <c r="G152" i="3"/>
  <c r="F152" i="3"/>
  <c r="P151" i="3"/>
  <c r="R151" i="3" s="1"/>
  <c r="O151" i="3"/>
  <c r="Q151" i="3" s="1"/>
  <c r="G151" i="3"/>
  <c r="F151" i="3"/>
  <c r="H151" i="3" s="1"/>
  <c r="P150" i="3"/>
  <c r="O150" i="3"/>
  <c r="P149" i="3"/>
  <c r="R149" i="3" s="1"/>
  <c r="O149" i="3"/>
  <c r="G149" i="3"/>
  <c r="H149" i="3" s="1"/>
  <c r="F149" i="3"/>
  <c r="P148" i="3"/>
  <c r="O148" i="3"/>
  <c r="G148" i="3"/>
  <c r="F148" i="3"/>
  <c r="P147" i="3"/>
  <c r="O147" i="3"/>
  <c r="G147" i="3"/>
  <c r="F147" i="3"/>
  <c r="P146" i="3"/>
  <c r="P144" i="3"/>
  <c r="R144" i="3" s="1"/>
  <c r="O144" i="3"/>
  <c r="G144" i="3"/>
  <c r="F144" i="3"/>
  <c r="H144" i="3" s="1"/>
  <c r="P143" i="3"/>
  <c r="R143" i="3" s="1"/>
  <c r="O143" i="3"/>
  <c r="Q143" i="3" s="1"/>
  <c r="G143" i="3"/>
  <c r="F143" i="3"/>
  <c r="H143" i="3" s="1"/>
  <c r="P142" i="3"/>
  <c r="R142" i="3" s="1"/>
  <c r="O142" i="3"/>
  <c r="Q142" i="3" s="1"/>
  <c r="G142" i="3"/>
  <c r="F142" i="3"/>
  <c r="P141" i="3"/>
  <c r="R141" i="3" s="1"/>
  <c r="O141" i="3"/>
  <c r="Q141" i="3" s="1"/>
  <c r="G141" i="3"/>
  <c r="F141" i="3"/>
  <c r="P140" i="3"/>
  <c r="R140" i="3" s="1"/>
  <c r="O140" i="3"/>
  <c r="Q140" i="3" s="1"/>
  <c r="S140" i="3" s="1"/>
  <c r="G140" i="3"/>
  <c r="F140" i="3"/>
  <c r="H140" i="3" s="1"/>
  <c r="P139" i="3"/>
  <c r="R139" i="3" s="1"/>
  <c r="O139" i="3"/>
  <c r="Q139" i="3" s="1"/>
  <c r="G139" i="3"/>
  <c r="F139" i="3"/>
  <c r="P138" i="3"/>
  <c r="O138" i="3"/>
  <c r="G138" i="3"/>
  <c r="F138" i="3"/>
  <c r="P137" i="3"/>
  <c r="O137" i="3"/>
  <c r="Q137" i="3" s="1"/>
  <c r="G137" i="3"/>
  <c r="F137" i="3"/>
  <c r="H137" i="3" s="1"/>
  <c r="P136" i="3"/>
  <c r="R136" i="3" s="1"/>
  <c r="O136" i="3"/>
  <c r="Q136" i="3" s="1"/>
  <c r="G136" i="3"/>
  <c r="F136" i="3"/>
  <c r="H136" i="3" s="1"/>
  <c r="P135" i="3"/>
  <c r="P134" i="3"/>
  <c r="R134" i="3" s="1"/>
  <c r="O134" i="3"/>
  <c r="Q134" i="3" s="1"/>
  <c r="G134" i="3"/>
  <c r="F134" i="3"/>
  <c r="H134" i="3" s="1"/>
  <c r="P133" i="3"/>
  <c r="R133" i="3" s="1"/>
  <c r="O133" i="3"/>
  <c r="Q133" i="3" s="1"/>
  <c r="G133" i="3"/>
  <c r="F133" i="3"/>
  <c r="H133" i="3" s="1"/>
  <c r="P132" i="3"/>
  <c r="R132" i="3" s="1"/>
  <c r="O132" i="3"/>
  <c r="Q132" i="3" s="1"/>
  <c r="G132" i="3"/>
  <c r="F132" i="3"/>
  <c r="H132" i="3" s="1"/>
  <c r="P131" i="3"/>
  <c r="R131" i="3" s="1"/>
  <c r="O131" i="3"/>
  <c r="Q131" i="3" s="1"/>
  <c r="G131" i="3"/>
  <c r="F131" i="3"/>
  <c r="H131" i="3" s="1"/>
  <c r="P130" i="3"/>
  <c r="R130" i="3" s="1"/>
  <c r="O130" i="3"/>
  <c r="Q130" i="3" s="1"/>
  <c r="G130" i="3"/>
  <c r="F130" i="3"/>
  <c r="P129" i="3"/>
  <c r="O129" i="3"/>
  <c r="Q129" i="3" s="1"/>
  <c r="G129" i="3"/>
  <c r="F129" i="3"/>
  <c r="P128" i="3"/>
  <c r="O128" i="3"/>
  <c r="Q128" i="3" s="1"/>
  <c r="G128" i="3"/>
  <c r="F128" i="3"/>
  <c r="P127" i="3"/>
  <c r="R127" i="3" s="1"/>
  <c r="S127" i="3" s="1"/>
  <c r="O127" i="3"/>
  <c r="Q127" i="3" s="1"/>
  <c r="G127" i="3"/>
  <c r="F127" i="3"/>
  <c r="H127" i="3" s="1"/>
  <c r="P126" i="3"/>
  <c r="R126" i="3" s="1"/>
  <c r="O126" i="3"/>
  <c r="G126" i="3"/>
  <c r="F126" i="3"/>
  <c r="H126" i="3" s="1"/>
  <c r="P125" i="3"/>
  <c r="P124" i="3"/>
  <c r="R124" i="3" s="1"/>
  <c r="O124" i="3"/>
  <c r="G124" i="3"/>
  <c r="F124" i="3"/>
  <c r="P123" i="3"/>
  <c r="O123" i="3"/>
  <c r="Q123" i="3" s="1"/>
  <c r="G123" i="3"/>
  <c r="F123" i="3"/>
  <c r="P122" i="3"/>
  <c r="R122" i="3" s="1"/>
  <c r="O122" i="3"/>
  <c r="Q122" i="3" s="1"/>
  <c r="S122" i="3" s="1"/>
  <c r="G122" i="3"/>
  <c r="F122" i="3"/>
  <c r="Q121" i="3"/>
  <c r="P121" i="3"/>
  <c r="R121" i="3" s="1"/>
  <c r="G121" i="3"/>
  <c r="H121" i="3" s="1"/>
  <c r="F121" i="3"/>
  <c r="P120" i="3"/>
  <c r="R120" i="3" s="1"/>
  <c r="O120" i="3"/>
  <c r="Q120" i="3" s="1"/>
  <c r="G120" i="3"/>
  <c r="F120" i="3"/>
  <c r="H120" i="3" s="1"/>
  <c r="P119" i="3"/>
  <c r="R119" i="3" s="1"/>
  <c r="O119" i="3"/>
  <c r="Q119" i="3" s="1"/>
  <c r="G119" i="3"/>
  <c r="F119" i="3"/>
  <c r="P118" i="3"/>
  <c r="O118" i="3"/>
  <c r="Q118" i="3" s="1"/>
  <c r="G118" i="3"/>
  <c r="F118" i="3"/>
  <c r="H118" i="3" s="1"/>
  <c r="P117" i="3"/>
  <c r="O117" i="3"/>
  <c r="Q117" i="3" s="1"/>
  <c r="G117" i="3"/>
  <c r="F117" i="3"/>
  <c r="H117" i="3" s="1"/>
  <c r="P116" i="3"/>
  <c r="O116" i="3"/>
  <c r="Q116" i="3" s="1"/>
  <c r="H116" i="3"/>
  <c r="G116" i="3"/>
  <c r="F116" i="3"/>
  <c r="P115" i="3"/>
  <c r="O115" i="3"/>
  <c r="Q115" i="3" s="1"/>
  <c r="G115" i="3"/>
  <c r="F115" i="3"/>
  <c r="P114" i="3"/>
  <c r="R114" i="3" s="1"/>
  <c r="O114" i="3"/>
  <c r="Q114" i="3" s="1"/>
  <c r="G114" i="3"/>
  <c r="F114" i="3"/>
  <c r="P113" i="3"/>
  <c r="P112" i="3"/>
  <c r="R112" i="3" s="1"/>
  <c r="O112" i="3"/>
  <c r="Q112" i="3" s="1"/>
  <c r="G112" i="3"/>
  <c r="F112" i="3"/>
  <c r="H112" i="3" s="1"/>
  <c r="P111" i="3"/>
  <c r="R111" i="3" s="1"/>
  <c r="O111" i="3"/>
  <c r="Q111" i="3" s="1"/>
  <c r="S111" i="3" s="1"/>
  <c r="G111" i="3"/>
  <c r="F111" i="3"/>
  <c r="P110" i="3"/>
  <c r="R110" i="3" s="1"/>
  <c r="O110" i="3"/>
  <c r="Q110" i="3" s="1"/>
  <c r="G110" i="3"/>
  <c r="F110" i="3"/>
  <c r="P109" i="3"/>
  <c r="O109" i="3"/>
  <c r="Q109" i="3" s="1"/>
  <c r="G109" i="3"/>
  <c r="F109" i="3"/>
  <c r="P108" i="3"/>
  <c r="O108" i="3"/>
  <c r="Q108" i="3" s="1"/>
  <c r="G108" i="3"/>
  <c r="F108" i="3"/>
  <c r="P107" i="3"/>
  <c r="R107" i="3" s="1"/>
  <c r="O107" i="3"/>
  <c r="Q107" i="3" s="1"/>
  <c r="G107" i="3"/>
  <c r="F107" i="3"/>
  <c r="H107" i="3" s="1"/>
  <c r="P106" i="3"/>
  <c r="R106" i="3" s="1"/>
  <c r="O106" i="3"/>
  <c r="Q106" i="3" s="1"/>
  <c r="G106" i="3"/>
  <c r="F106" i="3"/>
  <c r="H106" i="3" s="1"/>
  <c r="P105" i="3"/>
  <c r="R105" i="3" s="1"/>
  <c r="O105" i="3"/>
  <c r="Q105" i="3" s="1"/>
  <c r="G105" i="3"/>
  <c r="F105" i="3"/>
  <c r="P104" i="3"/>
  <c r="R104" i="3" s="1"/>
  <c r="O104" i="3"/>
  <c r="Q104" i="3" s="1"/>
  <c r="G104" i="3"/>
  <c r="F104" i="3"/>
  <c r="P103" i="3"/>
  <c r="P102" i="3"/>
  <c r="O102" i="3"/>
  <c r="Q102" i="3" s="1"/>
  <c r="G102" i="3"/>
  <c r="F102" i="3"/>
  <c r="H102" i="3" s="1"/>
  <c r="Q101" i="3"/>
  <c r="P101" i="3"/>
  <c r="O101" i="3"/>
  <c r="G101" i="3"/>
  <c r="F101" i="3"/>
  <c r="P100" i="3"/>
  <c r="R100" i="3" s="1"/>
  <c r="O100" i="3"/>
  <c r="G100" i="3"/>
  <c r="F100" i="3"/>
  <c r="P99" i="3"/>
  <c r="O99" i="3"/>
  <c r="G99" i="3"/>
  <c r="F99" i="3"/>
  <c r="P98" i="3"/>
  <c r="O98" i="3"/>
  <c r="G98" i="3"/>
  <c r="F98" i="3"/>
  <c r="P97" i="3"/>
  <c r="R97" i="3" s="1"/>
  <c r="O97" i="3"/>
  <c r="G97" i="3"/>
  <c r="F97" i="3"/>
  <c r="H97" i="3" s="1"/>
  <c r="P96" i="3"/>
  <c r="O96" i="3"/>
  <c r="Q96" i="3" s="1"/>
  <c r="G96" i="3"/>
  <c r="F96" i="3"/>
  <c r="H96" i="3" s="1"/>
  <c r="P95" i="3"/>
  <c r="R95" i="3" s="1"/>
  <c r="O95" i="3"/>
  <c r="Q95" i="3" s="1"/>
  <c r="G95" i="3"/>
  <c r="F95" i="3"/>
  <c r="P94" i="3"/>
  <c r="R94" i="3" s="1"/>
  <c r="O94" i="3"/>
  <c r="Q94" i="3" s="1"/>
  <c r="G94" i="3"/>
  <c r="F94" i="3"/>
  <c r="P93" i="3"/>
  <c r="R93" i="3" s="1"/>
  <c r="O93" i="3"/>
  <c r="Q93" i="3" s="1"/>
  <c r="G93" i="3"/>
  <c r="F93" i="3"/>
  <c r="P92" i="3"/>
  <c r="P91" i="3"/>
  <c r="O91" i="3"/>
  <c r="Q91" i="3" s="1"/>
  <c r="G91" i="3"/>
  <c r="F91" i="3"/>
  <c r="H91" i="3" s="1"/>
  <c r="Q90" i="3"/>
  <c r="P90" i="3"/>
  <c r="R90" i="3" s="1"/>
  <c r="O90" i="3"/>
  <c r="G90" i="3"/>
  <c r="F90" i="3"/>
  <c r="P89" i="3"/>
  <c r="R89" i="3" s="1"/>
  <c r="O89" i="3"/>
  <c r="Q89" i="3" s="1"/>
  <c r="G89" i="3"/>
  <c r="F89" i="3"/>
  <c r="P88" i="3"/>
  <c r="R88" i="3" s="1"/>
  <c r="O88" i="3"/>
  <c r="Q88" i="3" s="1"/>
  <c r="G88" i="3"/>
  <c r="F88" i="3"/>
  <c r="P87" i="3"/>
  <c r="R87" i="3" s="1"/>
  <c r="O87" i="3"/>
  <c r="Q87" i="3" s="1"/>
  <c r="G87" i="3"/>
  <c r="F87" i="3"/>
  <c r="P86" i="3"/>
  <c r="R86" i="3" s="1"/>
  <c r="O86" i="3"/>
  <c r="Q86" i="3" s="1"/>
  <c r="G86" i="3"/>
  <c r="F86" i="3"/>
  <c r="P85" i="3"/>
  <c r="O85" i="3"/>
  <c r="G85" i="3"/>
  <c r="F85" i="3"/>
  <c r="P84" i="3"/>
  <c r="R84" i="3" s="1"/>
  <c r="O84" i="3"/>
  <c r="Q84" i="3" s="1"/>
  <c r="G84" i="3"/>
  <c r="F84" i="3"/>
  <c r="H84" i="3" s="1"/>
  <c r="O83" i="3"/>
  <c r="Q83" i="3" s="1"/>
  <c r="J83" i="3"/>
  <c r="P83" i="3" s="1"/>
  <c r="R83" i="3" s="1"/>
  <c r="G83" i="3"/>
  <c r="F83" i="3"/>
  <c r="P82" i="3"/>
  <c r="P81" i="3"/>
  <c r="P80" i="3"/>
  <c r="P79" i="3"/>
  <c r="R79" i="3" s="1"/>
  <c r="O79" i="3"/>
  <c r="Q79" i="3" s="1"/>
  <c r="G79" i="3"/>
  <c r="F79" i="3"/>
  <c r="P78" i="3"/>
  <c r="R78" i="3" s="1"/>
  <c r="O78" i="3"/>
  <c r="Q78" i="3" s="1"/>
  <c r="S78" i="3" s="1"/>
  <c r="G78" i="3"/>
  <c r="F78" i="3"/>
  <c r="F77" i="3" s="1"/>
  <c r="P77" i="3"/>
  <c r="P76" i="3"/>
  <c r="R76" i="3" s="1"/>
  <c r="O76" i="3"/>
  <c r="Q76" i="3" s="1"/>
  <c r="G76" i="3"/>
  <c r="F76" i="3"/>
  <c r="Q75" i="3"/>
  <c r="P75" i="3"/>
  <c r="R75" i="3" s="1"/>
  <c r="G75" i="3"/>
  <c r="F75" i="3"/>
  <c r="H75" i="3" s="1"/>
  <c r="P74" i="3"/>
  <c r="G74" i="3"/>
  <c r="P73" i="3"/>
  <c r="R73" i="3" s="1"/>
  <c r="O73" i="3"/>
  <c r="Q73" i="3" s="1"/>
  <c r="S73" i="3" s="1"/>
  <c r="G73" i="3"/>
  <c r="F73" i="3"/>
  <c r="P72" i="3"/>
  <c r="R72" i="3" s="1"/>
  <c r="O72" i="3"/>
  <c r="Q72" i="3" s="1"/>
  <c r="G72" i="3"/>
  <c r="F72" i="3"/>
  <c r="P71" i="3"/>
  <c r="P70" i="3"/>
  <c r="O70" i="3"/>
  <c r="Q70" i="3" s="1"/>
  <c r="G70" i="3"/>
  <c r="F70" i="3"/>
  <c r="Q69" i="3"/>
  <c r="P69" i="3"/>
  <c r="G69" i="3"/>
  <c r="H69" i="3" s="1"/>
  <c r="F69" i="3"/>
  <c r="P68" i="3"/>
  <c r="P67" i="3"/>
  <c r="R67" i="3" s="1"/>
  <c r="O67" i="3"/>
  <c r="Q67" i="3" s="1"/>
  <c r="G67" i="3"/>
  <c r="F67" i="3"/>
  <c r="H67" i="3" s="1"/>
  <c r="P66" i="3"/>
  <c r="R66" i="3" s="1"/>
  <c r="O66" i="3"/>
  <c r="Q66" i="3" s="1"/>
  <c r="G66" i="3"/>
  <c r="F66" i="3"/>
  <c r="P65" i="3"/>
  <c r="R65" i="3" s="1"/>
  <c r="O65" i="3"/>
  <c r="Q65" i="3" s="1"/>
  <c r="G65" i="3"/>
  <c r="F65" i="3"/>
  <c r="P64" i="3"/>
  <c r="R64" i="3" s="1"/>
  <c r="O64" i="3"/>
  <c r="Q64" i="3" s="1"/>
  <c r="S64" i="3" s="1"/>
  <c r="G64" i="3"/>
  <c r="F64" i="3"/>
  <c r="P63" i="3"/>
  <c r="R63" i="3" s="1"/>
  <c r="O63" i="3"/>
  <c r="Q63" i="3" s="1"/>
  <c r="G63" i="3"/>
  <c r="F63" i="3"/>
  <c r="P62" i="3"/>
  <c r="R62" i="3" s="1"/>
  <c r="O62" i="3"/>
  <c r="Q62" i="3" s="1"/>
  <c r="G62" i="3"/>
  <c r="F62" i="3"/>
  <c r="P61" i="3"/>
  <c r="R61" i="3" s="1"/>
  <c r="O61" i="3"/>
  <c r="G61" i="3"/>
  <c r="F61" i="3"/>
  <c r="H61" i="3" s="1"/>
  <c r="P60" i="3"/>
  <c r="R60" i="3" s="1"/>
  <c r="O60" i="3"/>
  <c r="Q60" i="3" s="1"/>
  <c r="G60" i="3"/>
  <c r="F60" i="3"/>
  <c r="P59" i="3"/>
  <c r="R59" i="3" s="1"/>
  <c r="O59" i="3"/>
  <c r="Q59" i="3" s="1"/>
  <c r="G59" i="3"/>
  <c r="F59" i="3"/>
  <c r="P58" i="3"/>
  <c r="R58" i="3" s="1"/>
  <c r="O58" i="3"/>
  <c r="Q58" i="3" s="1"/>
  <c r="G58" i="3"/>
  <c r="F58" i="3"/>
  <c r="P57" i="3"/>
  <c r="R57" i="3" s="1"/>
  <c r="O57" i="3"/>
  <c r="Q57" i="3" s="1"/>
  <c r="G57" i="3"/>
  <c r="F57" i="3"/>
  <c r="P56" i="3"/>
  <c r="P55" i="3"/>
  <c r="O55" i="3"/>
  <c r="Q55" i="3" s="1"/>
  <c r="G55" i="3"/>
  <c r="F55" i="3"/>
  <c r="H55" i="3" s="1"/>
  <c r="P54" i="3"/>
  <c r="R54" i="3" s="1"/>
  <c r="O54" i="3"/>
  <c r="Q54" i="3" s="1"/>
  <c r="G54" i="3"/>
  <c r="F54" i="3"/>
  <c r="P53" i="3"/>
  <c r="R53" i="3" s="1"/>
  <c r="O53" i="3"/>
  <c r="Q53" i="3" s="1"/>
  <c r="G53" i="3"/>
  <c r="F53" i="3"/>
  <c r="P52" i="3"/>
  <c r="O52" i="3"/>
  <c r="G52" i="3"/>
  <c r="F52" i="3"/>
  <c r="H52" i="3" s="1"/>
  <c r="P51" i="3"/>
  <c r="P50" i="3"/>
  <c r="R50" i="3" s="1"/>
  <c r="O50" i="3"/>
  <c r="G50" i="3"/>
  <c r="F50" i="3"/>
  <c r="H50" i="3" s="1"/>
  <c r="P49" i="3"/>
  <c r="O49" i="3"/>
  <c r="G49" i="3"/>
  <c r="F49" i="3"/>
  <c r="P48" i="3"/>
  <c r="R48" i="3" s="1"/>
  <c r="O48" i="3"/>
  <c r="Q48" i="3" s="1"/>
  <c r="G48" i="3"/>
  <c r="F48" i="3"/>
  <c r="P47" i="3"/>
  <c r="R47" i="3" s="1"/>
  <c r="O47" i="3"/>
  <c r="Q47" i="3" s="1"/>
  <c r="G47" i="3"/>
  <c r="F47" i="3"/>
  <c r="P46" i="3"/>
  <c r="Q45" i="3"/>
  <c r="P45" i="3"/>
  <c r="R45" i="3" s="1"/>
  <c r="G45" i="3"/>
  <c r="F45" i="3"/>
  <c r="P44" i="3"/>
  <c r="R44" i="3" s="1"/>
  <c r="O44" i="3"/>
  <c r="Q44" i="3" s="1"/>
  <c r="G44" i="3"/>
  <c r="F44" i="3"/>
  <c r="P43" i="3"/>
  <c r="R43" i="3" s="1"/>
  <c r="O43" i="3"/>
  <c r="Q43" i="3" s="1"/>
  <c r="G43" i="3"/>
  <c r="F43" i="3"/>
  <c r="P42" i="3"/>
  <c r="O42" i="3"/>
  <c r="Q42" i="3" s="1"/>
  <c r="G42" i="3"/>
  <c r="F42" i="3"/>
  <c r="P41" i="3"/>
  <c r="Q40" i="3"/>
  <c r="P40" i="3"/>
  <c r="R40" i="3" s="1"/>
  <c r="O40" i="3"/>
  <c r="G40" i="3"/>
  <c r="F40" i="3"/>
  <c r="H40" i="3" s="1"/>
  <c r="P39" i="3"/>
  <c r="R39" i="3" s="1"/>
  <c r="O39" i="3"/>
  <c r="Q39" i="3" s="1"/>
  <c r="G39" i="3"/>
  <c r="F39" i="3"/>
  <c r="P38" i="3"/>
  <c r="R38" i="3" s="1"/>
  <c r="O38" i="3"/>
  <c r="Q38" i="3" s="1"/>
  <c r="G38" i="3"/>
  <c r="H38" i="3" s="1"/>
  <c r="F38" i="3"/>
  <c r="P37" i="3"/>
  <c r="O37" i="3"/>
  <c r="Q37" i="3" s="1"/>
  <c r="G37" i="3"/>
  <c r="F37" i="3"/>
  <c r="H37" i="3" s="1"/>
  <c r="P36" i="3"/>
  <c r="O36" i="3"/>
  <c r="G36" i="3"/>
  <c r="F36" i="3"/>
  <c r="H36" i="3" s="1"/>
  <c r="P35" i="3"/>
  <c r="P34" i="3"/>
  <c r="R34" i="3" s="1"/>
  <c r="O34" i="3"/>
  <c r="G34" i="3"/>
  <c r="F34" i="3"/>
  <c r="P33" i="3"/>
  <c r="R33" i="3" s="1"/>
  <c r="O33" i="3"/>
  <c r="Q33" i="3" s="1"/>
  <c r="G33" i="3"/>
  <c r="F33" i="3"/>
  <c r="P32" i="3"/>
  <c r="Q31" i="3"/>
  <c r="P31" i="3"/>
  <c r="R31" i="3" s="1"/>
  <c r="G31" i="3"/>
  <c r="F31" i="3"/>
  <c r="P30" i="3"/>
  <c r="R30" i="3" s="1"/>
  <c r="O30" i="3"/>
  <c r="Q30" i="3" s="1"/>
  <c r="G30" i="3"/>
  <c r="F30" i="3"/>
  <c r="H30" i="3" s="1"/>
  <c r="P29" i="3"/>
  <c r="R29" i="3" s="1"/>
  <c r="O29" i="3"/>
  <c r="G29" i="3"/>
  <c r="F29" i="3"/>
  <c r="H29" i="3" s="1"/>
  <c r="P28" i="3"/>
  <c r="O28" i="3"/>
  <c r="G28" i="3"/>
  <c r="F28" i="3"/>
  <c r="P27" i="3"/>
  <c r="O27" i="3"/>
  <c r="Q27" i="3" s="1"/>
  <c r="G27" i="3"/>
  <c r="F27" i="3"/>
  <c r="P26" i="3"/>
  <c r="P25" i="3"/>
  <c r="R25" i="3" s="1"/>
  <c r="O25" i="3"/>
  <c r="Q25" i="3" s="1"/>
  <c r="G25" i="3"/>
  <c r="F25" i="3"/>
  <c r="P24" i="3"/>
  <c r="R24" i="3" s="1"/>
  <c r="O24" i="3"/>
  <c r="Q24" i="3" s="1"/>
  <c r="G24" i="3"/>
  <c r="F24" i="3"/>
  <c r="P23" i="3"/>
  <c r="R23" i="3" s="1"/>
  <c r="O23" i="3"/>
  <c r="Q23" i="3" s="1"/>
  <c r="G23" i="3"/>
  <c r="F23" i="3"/>
  <c r="P22" i="3"/>
  <c r="R22" i="3" s="1"/>
  <c r="O22" i="3"/>
  <c r="Q22" i="3" s="1"/>
  <c r="S22" i="3" s="1"/>
  <c r="G22" i="3"/>
  <c r="F22" i="3"/>
  <c r="P21" i="3"/>
  <c r="R21" i="3" s="1"/>
  <c r="O21" i="3"/>
  <c r="Q21" i="3" s="1"/>
  <c r="G21" i="3"/>
  <c r="F21" i="3"/>
  <c r="H21" i="3" s="1"/>
  <c r="P20" i="3"/>
  <c r="R20" i="3" s="1"/>
  <c r="O20" i="3"/>
  <c r="Q20" i="3" s="1"/>
  <c r="G20" i="3"/>
  <c r="F20" i="3"/>
  <c r="P19" i="3"/>
  <c r="R19" i="3" s="1"/>
  <c r="O19" i="3"/>
  <c r="Q19" i="3" s="1"/>
  <c r="G19" i="3"/>
  <c r="F19" i="3"/>
  <c r="Q18" i="3"/>
  <c r="P18" i="3"/>
  <c r="R18" i="3" s="1"/>
  <c r="G18" i="3"/>
  <c r="F18" i="3"/>
  <c r="P17" i="3"/>
  <c r="R17" i="3" s="1"/>
  <c r="O17" i="3"/>
  <c r="Q17" i="3" s="1"/>
  <c r="S17" i="3" s="1"/>
  <c r="G17" i="3"/>
  <c r="F17" i="3"/>
  <c r="Q16" i="3"/>
  <c r="P16" i="3"/>
  <c r="R16" i="3" s="1"/>
  <c r="G16" i="3"/>
  <c r="F16" i="3"/>
  <c r="P15" i="3"/>
  <c r="R15" i="3" s="1"/>
  <c r="O15" i="3"/>
  <c r="Q15" i="3" s="1"/>
  <c r="G15" i="3"/>
  <c r="F15" i="3"/>
  <c r="H15" i="3" s="1"/>
  <c r="Q14" i="3"/>
  <c r="P14" i="3"/>
  <c r="G14" i="3"/>
  <c r="F14" i="3"/>
  <c r="P13" i="3"/>
  <c r="R13" i="3" s="1"/>
  <c r="G13" i="3"/>
  <c r="F13" i="3"/>
  <c r="Q12" i="3"/>
  <c r="P12" i="3"/>
  <c r="R12" i="3" s="1"/>
  <c r="G12" i="3"/>
  <c r="F12" i="3"/>
  <c r="Q11" i="3"/>
  <c r="P11" i="3"/>
  <c r="R11" i="3" s="1"/>
  <c r="S11" i="3" s="1"/>
  <c r="G11" i="3"/>
  <c r="F11" i="3"/>
  <c r="P10" i="3"/>
  <c r="R10" i="3" s="1"/>
  <c r="O10" i="3"/>
  <c r="Q10" i="3" s="1"/>
  <c r="G10" i="3"/>
  <c r="F10" i="3"/>
  <c r="P9" i="3"/>
  <c r="R9" i="3" s="1"/>
  <c r="O9" i="3"/>
  <c r="Q9" i="3" s="1"/>
  <c r="G9" i="3"/>
  <c r="F9" i="3"/>
  <c r="P8" i="3"/>
  <c r="R8" i="3" s="1"/>
  <c r="O8" i="3"/>
  <c r="Q8" i="3" s="1"/>
  <c r="G8" i="3"/>
  <c r="F8" i="3"/>
  <c r="T1235" i="1"/>
  <c r="U1235" i="1"/>
  <c r="V1235" i="1"/>
  <c r="T1236" i="1"/>
  <c r="T1234" i="1" s="1"/>
  <c r="U1236" i="1"/>
  <c r="U1234" i="1" s="1"/>
  <c r="T1237" i="1"/>
  <c r="V1237" i="1" s="1"/>
  <c r="U1237" i="1"/>
  <c r="T1238" i="1"/>
  <c r="U1238" i="1"/>
  <c r="V1238" i="1"/>
  <c r="T1239" i="1"/>
  <c r="V1239" i="1" s="1"/>
  <c r="U1239" i="1"/>
  <c r="T1240" i="1"/>
  <c r="V1240" i="1" s="1"/>
  <c r="U1240" i="1"/>
  <c r="T1241" i="1"/>
  <c r="V1241" i="1" s="1"/>
  <c r="U1241" i="1"/>
  <c r="T1242" i="1"/>
  <c r="U1242" i="1"/>
  <c r="V1242" i="1"/>
  <c r="T1243" i="1"/>
  <c r="U1243" i="1"/>
  <c r="V1243" i="1"/>
  <c r="T1244" i="1"/>
  <c r="U1244" i="1"/>
  <c r="V1244" i="1" s="1"/>
  <c r="T1245" i="1"/>
  <c r="U1245" i="1"/>
  <c r="V1245" i="1"/>
  <c r="H50" i="4" l="1"/>
  <c r="H55" i="4"/>
  <c r="G74" i="4"/>
  <c r="H123" i="4"/>
  <c r="H141" i="4"/>
  <c r="H193" i="4"/>
  <c r="H203" i="4"/>
  <c r="H212" i="4"/>
  <c r="H232" i="4"/>
  <c r="H240" i="4"/>
  <c r="H259" i="4"/>
  <c r="H263" i="4"/>
  <c r="H272" i="4"/>
  <c r="H280" i="4"/>
  <c r="H323" i="4"/>
  <c r="H353" i="4"/>
  <c r="H357" i="4"/>
  <c r="H378" i="4"/>
  <c r="H426" i="4"/>
  <c r="H509" i="4"/>
  <c r="H538" i="4"/>
  <c r="H567" i="4"/>
  <c r="H588" i="4"/>
  <c r="H592" i="4"/>
  <c r="H696" i="4"/>
  <c r="H427" i="4"/>
  <c r="H431" i="4"/>
  <c r="H435" i="4"/>
  <c r="H456" i="4"/>
  <c r="H597" i="4"/>
  <c r="H618" i="4"/>
  <c r="H660" i="4"/>
  <c r="H664" i="4"/>
  <c r="H768" i="4"/>
  <c r="H793" i="4"/>
  <c r="H797" i="4"/>
  <c r="H810" i="4"/>
  <c r="H843" i="4"/>
  <c r="H872" i="4"/>
  <c r="H14" i="4"/>
  <c r="H23" i="4"/>
  <c r="H73" i="4"/>
  <c r="H224" i="4"/>
  <c r="H309" i="4"/>
  <c r="H313" i="4"/>
  <c r="H437" i="4"/>
  <c r="H445" i="4"/>
  <c r="H466" i="4"/>
  <c r="H470" i="4"/>
  <c r="H520" i="4"/>
  <c r="H553" i="4"/>
  <c r="H607" i="4"/>
  <c r="H632" i="4"/>
  <c r="H653" i="4"/>
  <c r="H670" i="4"/>
  <c r="H674" i="4"/>
  <c r="H903" i="4"/>
  <c r="H907" i="4"/>
  <c r="H911" i="4"/>
  <c r="H932" i="4"/>
  <c r="H965" i="4"/>
  <c r="H982" i="4"/>
  <c r="H990" i="4"/>
  <c r="H759" i="4"/>
  <c r="H822" i="4"/>
  <c r="H851" i="4"/>
  <c r="H163" i="4"/>
  <c r="H167" i="4"/>
  <c r="H176" i="4"/>
  <c r="H181" i="4"/>
  <c r="H295" i="4"/>
  <c r="H316" i="4"/>
  <c r="H359" i="4"/>
  <c r="H18" i="4"/>
  <c r="H53" i="4"/>
  <c r="H58" i="4"/>
  <c r="H134" i="4"/>
  <c r="H143" i="4"/>
  <c r="H197" i="4"/>
  <c r="H206" i="4"/>
  <c r="H234" i="4"/>
  <c r="H257" i="4"/>
  <c r="H368" i="4"/>
  <c r="H465" i="4"/>
  <c r="H486" i="4"/>
  <c r="H515" i="4"/>
  <c r="H544" i="4"/>
  <c r="H690" i="4"/>
  <c r="H698" i="4"/>
  <c r="H744" i="4"/>
  <c r="H748" i="4"/>
  <c r="H761" i="4"/>
  <c r="F1066" i="4"/>
  <c r="H1025" i="4"/>
  <c r="H923" i="4"/>
  <c r="H912" i="4"/>
  <c r="H863" i="4"/>
  <c r="H926" i="4"/>
  <c r="H967" i="4"/>
  <c r="H570" i="4"/>
  <c r="H678" i="4"/>
  <c r="H728" i="4"/>
  <c r="H774" i="4"/>
  <c r="H778" i="4"/>
  <c r="H824" i="4"/>
  <c r="H1017" i="4"/>
  <c r="H1178" i="4"/>
  <c r="H1182" i="4"/>
  <c r="H1225" i="4"/>
  <c r="H192" i="4"/>
  <c r="H198" i="4"/>
  <c r="H207" i="4"/>
  <c r="H216" i="4"/>
  <c r="H258" i="4"/>
  <c r="H262" i="4"/>
  <c r="H369" i="4"/>
  <c r="H537" i="4"/>
  <c r="H662" i="4"/>
  <c r="H699" i="4"/>
  <c r="H741" i="4"/>
  <c r="H762" i="4"/>
  <c r="H770" i="4"/>
  <c r="H791" i="4"/>
  <c r="H804" i="4"/>
  <c r="H870" i="4"/>
  <c r="H899" i="4"/>
  <c r="H949" i="4"/>
  <c r="H957" i="4"/>
  <c r="H1024" i="4"/>
  <c r="H1028" i="4"/>
  <c r="H1037" i="4"/>
  <c r="H1213" i="4"/>
  <c r="H1241" i="4"/>
  <c r="H300" i="4"/>
  <c r="H360" i="4"/>
  <c r="H1193" i="4"/>
  <c r="H1059" i="4"/>
  <c r="H1086" i="4"/>
  <c r="H482" i="4"/>
  <c r="H239" i="4"/>
  <c r="H377" i="4"/>
  <c r="F1002" i="4"/>
  <c r="H1002" i="4" s="1"/>
  <c r="G1071" i="4"/>
  <c r="H1113" i="4"/>
  <c r="H787" i="4"/>
  <c r="H147" i="4"/>
  <c r="H138" i="4"/>
  <c r="H245" i="4"/>
  <c r="H289" i="4"/>
  <c r="H307" i="4"/>
  <c r="H328" i="4"/>
  <c r="H387" i="4"/>
  <c r="H418" i="4"/>
  <c r="H476" i="4"/>
  <c r="H480" i="4"/>
  <c r="H505" i="4"/>
  <c r="H530" i="4"/>
  <c r="H584" i="4"/>
  <c r="H638" i="4"/>
  <c r="H642" i="4"/>
  <c r="H646" i="4"/>
  <c r="H680" i="4"/>
  <c r="H738" i="4"/>
  <c r="H750" i="4"/>
  <c r="H763" i="4"/>
  <c r="H784" i="4"/>
  <c r="H788" i="4"/>
  <c r="H796" i="4"/>
  <c r="H826" i="4"/>
  <c r="H830" i="4"/>
  <c r="H921" i="4"/>
  <c r="H942" i="4"/>
  <c r="H954" i="4"/>
  <c r="H975" i="4"/>
  <c r="H992" i="4"/>
  <c r="H1029" i="4"/>
  <c r="H1106" i="4"/>
  <c r="H1110" i="4"/>
  <c r="H1161" i="4"/>
  <c r="H1191" i="4"/>
  <c r="H1154" i="4"/>
  <c r="H1171" i="4"/>
  <c r="H523" i="4"/>
  <c r="H635" i="4"/>
  <c r="F1227" i="4"/>
  <c r="H42" i="4"/>
  <c r="H94" i="4"/>
  <c r="H102" i="4"/>
  <c r="H107" i="4"/>
  <c r="H120" i="4"/>
  <c r="H189" i="4"/>
  <c r="H196" i="4"/>
  <c r="H200" i="4"/>
  <c r="H209" i="4"/>
  <c r="H218" i="4"/>
  <c r="H222" i="4"/>
  <c r="H241" i="4"/>
  <c r="H281" i="4"/>
  <c r="H350" i="4"/>
  <c r="H354" i="4"/>
  <c r="H371" i="4"/>
  <c r="H414" i="4"/>
  <c r="H439" i="4"/>
  <c r="H472" i="4"/>
  <c r="H526" i="4"/>
  <c r="H572" i="4"/>
  <c r="H705" i="4"/>
  <c r="H726" i="4"/>
  <c r="H1034" i="4"/>
  <c r="H1093" i="4"/>
  <c r="H1138" i="4"/>
  <c r="H1153" i="4"/>
  <c r="H1197" i="4"/>
  <c r="H1201" i="4"/>
  <c r="H1205" i="4"/>
  <c r="H1231" i="4"/>
  <c r="H48" i="4"/>
  <c r="H38" i="4"/>
  <c r="H233" i="4"/>
  <c r="H525" i="4"/>
  <c r="H550" i="4"/>
  <c r="H571" i="4"/>
  <c r="H794" i="4"/>
  <c r="H12" i="4"/>
  <c r="G7" i="4"/>
  <c r="H294" i="4"/>
  <c r="H366" i="4"/>
  <c r="H399" i="4"/>
  <c r="H706" i="4"/>
  <c r="H785" i="4"/>
  <c r="H827" i="4"/>
  <c r="H852" i="4"/>
  <c r="H935" i="4"/>
  <c r="H277" i="4"/>
  <c r="H691" i="4"/>
  <c r="H715" i="4"/>
  <c r="H948" i="4"/>
  <c r="H629" i="4"/>
  <c r="H228" i="4"/>
  <c r="H501" i="4"/>
  <c r="H24" i="4"/>
  <c r="H131" i="4"/>
  <c r="H140" i="4"/>
  <c r="H164" i="4"/>
  <c r="H182" i="4"/>
  <c r="H201" i="4"/>
  <c r="H317" i="4"/>
  <c r="H334" i="4"/>
  <c r="H343" i="4"/>
  <c r="H380" i="4"/>
  <c r="H388" i="4"/>
  <c r="H397" i="4"/>
  <c r="H407" i="4"/>
  <c r="H411" i="4"/>
  <c r="H415" i="4"/>
  <c r="H440" i="4"/>
  <c r="H489" i="4"/>
  <c r="H510" i="4"/>
  <c r="H514" i="4"/>
  <c r="H539" i="4"/>
  <c r="H547" i="4"/>
  <c r="H555" i="4"/>
  <c r="H601" i="4"/>
  <c r="H630" i="4"/>
  <c r="H634" i="4"/>
  <c r="H655" i="4"/>
  <c r="H672" i="4"/>
  <c r="H676" i="4"/>
  <c r="H721" i="4"/>
  <c r="H725" i="4"/>
  <c r="H749" i="4"/>
  <c r="H825" i="4"/>
  <c r="H858" i="4"/>
  <c r="H883" i="4"/>
  <c r="H887" i="4"/>
  <c r="H891" i="4"/>
  <c r="H924" i="4"/>
  <c r="H941" i="4"/>
  <c r="H945" i="4"/>
  <c r="H970" i="4"/>
  <c r="G103" i="4"/>
  <c r="H217" i="4"/>
  <c r="H747" i="4"/>
  <c r="F92" i="4"/>
  <c r="H101" i="4"/>
  <c r="H235" i="4"/>
  <c r="H275" i="4"/>
  <c r="H279" i="4"/>
  <c r="H385" i="4"/>
  <c r="H389" i="4"/>
  <c r="H416" i="4"/>
  <c r="H420" i="4"/>
  <c r="H453" i="4"/>
  <c r="H502" i="4"/>
  <c r="H577" i="4"/>
  <c r="H668" i="4"/>
  <c r="H697" i="4"/>
  <c r="H701" i="4"/>
  <c r="H746" i="4"/>
  <c r="H792" i="4"/>
  <c r="H813" i="4"/>
  <c r="H838" i="4"/>
  <c r="H842" i="4"/>
  <c r="H871" i="4"/>
  <c r="H879" i="4"/>
  <c r="H896" i="4"/>
  <c r="H908" i="4"/>
  <c r="H950" i="4"/>
  <c r="H142" i="4"/>
  <c r="H264" i="4"/>
  <c r="H877" i="4"/>
  <c r="G113" i="4"/>
  <c r="H11" i="4"/>
  <c r="H45" i="4"/>
  <c r="H834" i="4"/>
  <c r="H859" i="4"/>
  <c r="H867" i="4"/>
  <c r="H884" i="4"/>
  <c r="H421" i="4"/>
  <c r="H743" i="4"/>
  <c r="H47" i="4"/>
  <c r="F51" i="4"/>
  <c r="H61" i="4"/>
  <c r="H288" i="4"/>
  <c r="H327" i="4"/>
  <c r="H331" i="4"/>
  <c r="H344" i="4"/>
  <c r="H361" i="4"/>
  <c r="H394" i="4"/>
  <c r="H403" i="4"/>
  <c r="H499" i="4"/>
  <c r="H540" i="4"/>
  <c r="H557" i="4"/>
  <c r="H565" i="4"/>
  <c r="H648" i="4"/>
  <c r="H661" i="4"/>
  <c r="H665" i="4"/>
  <c r="H709" i="4"/>
  <c r="H722" i="4"/>
  <c r="H776" i="4"/>
  <c r="H818" i="4"/>
  <c r="H909" i="4"/>
  <c r="H946" i="4"/>
  <c r="H959" i="4"/>
  <c r="H963" i="4"/>
  <c r="H980" i="4"/>
  <c r="H988" i="4"/>
  <c r="H65" i="4"/>
  <c r="F150" i="4"/>
  <c r="H508" i="4"/>
  <c r="H516" i="4"/>
  <c r="H919" i="4"/>
  <c r="H943" i="4"/>
  <c r="H1144" i="4"/>
  <c r="H1202" i="4"/>
  <c r="H1247" i="4"/>
  <c r="H19" i="4"/>
  <c r="H28" i="4"/>
  <c r="H78" i="4"/>
  <c r="H89" i="4"/>
  <c r="H98" i="4"/>
  <c r="H169" i="4"/>
  <c r="H178" i="4"/>
  <c r="H261" i="4"/>
  <c r="H270" i="4"/>
  <c r="H278" i="4"/>
  <c r="H286" i="4"/>
  <c r="H436" i="4"/>
  <c r="H444" i="4"/>
  <c r="H452" i="4"/>
  <c r="H484" i="4"/>
  <c r="H492" i="4"/>
  <c r="H574" i="4"/>
  <c r="H614" i="4"/>
  <c r="H718" i="4"/>
  <c r="H734" i="4"/>
  <c r="H742" i="4"/>
  <c r="H815" i="4"/>
  <c r="H854" i="4"/>
  <c r="H862" i="4"/>
  <c r="H1033" i="4"/>
  <c r="H1136" i="4"/>
  <c r="G1164" i="4"/>
  <c r="H49" i="4"/>
  <c r="H124" i="4"/>
  <c r="H152" i="4"/>
  <c r="H162" i="4"/>
  <c r="H199" i="4"/>
  <c r="H208" i="4"/>
  <c r="H225" i="4"/>
  <c r="H252" i="4"/>
  <c r="H345" i="4"/>
  <c r="H386" i="4"/>
  <c r="H534" i="4"/>
  <c r="H558" i="4"/>
  <c r="H566" i="4"/>
  <c r="H631" i="4"/>
  <c r="H647" i="4"/>
  <c r="H695" i="4"/>
  <c r="H711" i="4"/>
  <c r="H727" i="4"/>
  <c r="H751" i="4"/>
  <c r="H799" i="4"/>
  <c r="H839" i="4"/>
  <c r="H888" i="4"/>
  <c r="H920" i="4"/>
  <c r="H928" i="4"/>
  <c r="H936" i="4"/>
  <c r="H944" i="4"/>
  <c r="H952" i="4"/>
  <c r="H1014" i="4"/>
  <c r="F1083" i="4"/>
  <c r="G1123" i="4"/>
  <c r="H1156" i="4"/>
  <c r="H615" i="4"/>
  <c r="H623" i="4"/>
  <c r="H703" i="4"/>
  <c r="H735" i="4"/>
  <c r="H67" i="4"/>
  <c r="H99" i="4"/>
  <c r="H117" i="4"/>
  <c r="H171" i="4"/>
  <c r="H236" i="4"/>
  <c r="H244" i="4"/>
  <c r="H271" i="4"/>
  <c r="H287" i="4"/>
  <c r="H329" i="4"/>
  <c r="H337" i="4"/>
  <c r="H395" i="4"/>
  <c r="H413" i="4"/>
  <c r="H583" i="4"/>
  <c r="H880" i="4"/>
  <c r="H905" i="4"/>
  <c r="H1229" i="4"/>
  <c r="H253" i="4"/>
  <c r="H640" i="4"/>
  <c r="H1212" i="4"/>
  <c r="G125" i="4"/>
  <c r="H153" i="4"/>
  <c r="H321" i="4"/>
  <c r="H406" i="4"/>
  <c r="H438" i="4"/>
  <c r="H454" i="4"/>
  <c r="H543" i="4"/>
  <c r="H551" i="4"/>
  <c r="H576" i="4"/>
  <c r="H712" i="4"/>
  <c r="H760" i="4"/>
  <c r="H913" i="4"/>
  <c r="H969" i="4"/>
  <c r="H1016" i="4"/>
  <c r="H1187" i="4"/>
  <c r="H30" i="4"/>
  <c r="H60" i="4"/>
  <c r="H91" i="4"/>
  <c r="H172" i="4"/>
  <c r="H801" i="4"/>
  <c r="H809" i="4"/>
  <c r="H1147" i="4"/>
  <c r="F41" i="4"/>
  <c r="H190" i="4"/>
  <c r="H210" i="4"/>
  <c r="H219" i="4"/>
  <c r="H463" i="4"/>
  <c r="H487" i="4"/>
  <c r="H495" i="4"/>
  <c r="H528" i="4"/>
  <c r="H536" i="4"/>
  <c r="H552" i="4"/>
  <c r="H633" i="4"/>
  <c r="H657" i="4"/>
  <c r="H689" i="4"/>
  <c r="H745" i="4"/>
  <c r="H753" i="4"/>
  <c r="H769" i="4"/>
  <c r="H777" i="4"/>
  <c r="H841" i="4"/>
  <c r="H849" i="4"/>
  <c r="H882" i="4"/>
  <c r="H890" i="4"/>
  <c r="H906" i="4"/>
  <c r="H930" i="4"/>
  <c r="H987" i="4"/>
  <c r="H1046" i="4"/>
  <c r="H1139" i="4"/>
  <c r="H1240" i="4"/>
  <c r="F1251" i="4"/>
  <c r="H1251" i="4" s="1"/>
  <c r="H1222" i="4"/>
  <c r="G51" i="4"/>
  <c r="H455" i="4"/>
  <c r="H1188" i="4"/>
  <c r="H298" i="4"/>
  <c r="H512" i="4"/>
  <c r="H1180" i="4"/>
  <c r="H1198" i="4"/>
  <c r="H1242" i="4"/>
  <c r="G32" i="4"/>
  <c r="H545" i="4"/>
  <c r="F997" i="4"/>
  <c r="H997" i="4" s="1"/>
  <c r="G1227" i="4"/>
  <c r="H62" i="4"/>
  <c r="G71" i="4"/>
  <c r="H111" i="4"/>
  <c r="H247" i="4"/>
  <c r="H290" i="4"/>
  <c r="H408" i="4"/>
  <c r="H424" i="4"/>
  <c r="H497" i="4"/>
  <c r="H586" i="4"/>
  <c r="H594" i="4"/>
  <c r="H602" i="4"/>
  <c r="H651" i="4"/>
  <c r="H667" i="4"/>
  <c r="H723" i="4"/>
  <c r="H771" i="4"/>
  <c r="H795" i="4"/>
  <c r="H875" i="4"/>
  <c r="H940" i="4"/>
  <c r="G229" i="4"/>
  <c r="H266" i="4"/>
  <c r="H956" i="4"/>
  <c r="H972" i="4"/>
  <c r="H981" i="4"/>
  <c r="H1199" i="4"/>
  <c r="H221" i="4"/>
  <c r="H308" i="4"/>
  <c r="H374" i="4"/>
  <c r="H449" i="4"/>
  <c r="H457" i="4"/>
  <c r="H554" i="4"/>
  <c r="H707" i="4"/>
  <c r="H731" i="4"/>
  <c r="H755" i="4"/>
  <c r="H835" i="4"/>
  <c r="H546" i="4"/>
  <c r="H644" i="4"/>
  <c r="H724" i="4"/>
  <c r="H764" i="4"/>
  <c r="H772" i="4"/>
  <c r="H812" i="4"/>
  <c r="H876" i="4"/>
  <c r="H901" i="4"/>
  <c r="H925" i="4"/>
  <c r="F1079" i="4"/>
  <c r="H1133" i="4"/>
  <c r="H325" i="4"/>
  <c r="H342" i="4"/>
  <c r="H358" i="4"/>
  <c r="H474" i="4"/>
  <c r="H531" i="4"/>
  <c r="H580" i="4"/>
  <c r="H684" i="4"/>
  <c r="G35" i="4"/>
  <c r="H367" i="4"/>
  <c r="H375" i="4"/>
  <c r="H400" i="4"/>
  <c r="H450" i="4"/>
  <c r="H805" i="4"/>
  <c r="H64" i="4"/>
  <c r="H114" i="4"/>
  <c r="F146" i="4"/>
  <c r="H185" i="4"/>
  <c r="H249" i="4"/>
  <c r="H268" i="4"/>
  <c r="H434" i="4"/>
  <c r="H467" i="4"/>
  <c r="H596" i="4"/>
  <c r="H620" i="4"/>
  <c r="H693" i="4"/>
  <c r="H708" i="4"/>
  <c r="H869" i="4"/>
  <c r="H894" i="4"/>
  <c r="H1051" i="4"/>
  <c r="H1090" i="4"/>
  <c r="H475" i="4"/>
  <c r="H57" i="4"/>
  <c r="H76" i="4"/>
  <c r="H88" i="4"/>
  <c r="H122" i="4"/>
  <c r="H177" i="4"/>
  <c r="H186" i="4"/>
  <c r="H269" i="4"/>
  <c r="H318" i="4"/>
  <c r="H376" i="4"/>
  <c r="H443" i="4"/>
  <c r="H459" i="4"/>
  <c r="H483" i="4"/>
  <c r="H556" i="4"/>
  <c r="H564" i="4"/>
  <c r="H589" i="4"/>
  <c r="H621" i="4"/>
  <c r="H654" i="4"/>
  <c r="H669" i="4"/>
  <c r="H685" i="4"/>
  <c r="H717" i="4"/>
  <c r="H806" i="4"/>
  <c r="H837" i="4"/>
  <c r="H853" i="4"/>
  <c r="H966" i="4"/>
  <c r="H1218" i="4"/>
  <c r="F7" i="4"/>
  <c r="G41" i="4"/>
  <c r="F77" i="4"/>
  <c r="G159" i="4"/>
  <c r="H37" i="4"/>
  <c r="H242" i="4"/>
  <c r="H276" i="4"/>
  <c r="H9" i="4"/>
  <c r="F46" i="4"/>
  <c r="H63" i="4"/>
  <c r="H97" i="4"/>
  <c r="H112" i="4"/>
  <c r="H144" i="4"/>
  <c r="H292" i="4"/>
  <c r="H326" i="4"/>
  <c r="H349" i="4"/>
  <c r="H398" i="4"/>
  <c r="H542" i="4"/>
  <c r="H595" i="4"/>
  <c r="F68" i="4"/>
  <c r="H151" i="4"/>
  <c r="H202" i="4"/>
  <c r="H243" i="4"/>
  <c r="H283" i="4"/>
  <c r="H379" i="4"/>
  <c r="H384" i="4"/>
  <c r="H448" i="4"/>
  <c r="H519" i="4"/>
  <c r="H54" i="4"/>
  <c r="H75" i="4"/>
  <c r="H213" i="4"/>
  <c r="H481" i="4"/>
  <c r="H529" i="4"/>
  <c r="H10" i="4"/>
  <c r="G46" i="4"/>
  <c r="H339" i="4"/>
  <c r="H355" i="4"/>
  <c r="G83" i="4"/>
  <c r="H83" i="4" s="1"/>
  <c r="H108" i="4"/>
  <c r="H425" i="4"/>
  <c r="H29" i="4"/>
  <c r="H34" i="4"/>
  <c r="H70" i="4"/>
  <c r="G194" i="4"/>
  <c r="H223" i="4"/>
  <c r="H506" i="4"/>
  <c r="H20" i="4"/>
  <c r="H39" i="4"/>
  <c r="H109" i="4"/>
  <c r="H127" i="4"/>
  <c r="H299" i="4"/>
  <c r="H319" i="4"/>
  <c r="H324" i="4"/>
  <c r="G56" i="4"/>
  <c r="H84" i="4"/>
  <c r="H183" i="4"/>
  <c r="H187" i="4"/>
  <c r="H204" i="4"/>
  <c r="H215" i="4"/>
  <c r="H549" i="4"/>
  <c r="H559" i="4"/>
  <c r="G274" i="4"/>
  <c r="H274" i="4" s="1"/>
  <c r="H478" i="4"/>
  <c r="H220" i="4"/>
  <c r="H285" i="4"/>
  <c r="H310" i="4"/>
  <c r="H25" i="4"/>
  <c r="H110" i="4"/>
  <c r="H115" i="4"/>
  <c r="H119" i="4"/>
  <c r="H128" i="4"/>
  <c r="H158" i="4"/>
  <c r="H412" i="4"/>
  <c r="H464" i="4"/>
  <c r="H517" i="4"/>
  <c r="H17" i="4"/>
  <c r="H21" i="4"/>
  <c r="H139" i="4"/>
  <c r="H173" i="4"/>
  <c r="H315" i="4"/>
  <c r="H347" i="4"/>
  <c r="H305" i="4"/>
  <c r="H422" i="4"/>
  <c r="H66" i="4"/>
  <c r="H85" i="4"/>
  <c r="H168" i="4"/>
  <c r="H188" i="4"/>
  <c r="H311" i="4"/>
  <c r="H392" i="4"/>
  <c r="H402" i="4"/>
  <c r="H401" i="4" s="1"/>
  <c r="G401" i="4"/>
  <c r="H52" i="4"/>
  <c r="F113" i="4"/>
  <c r="H149" i="4"/>
  <c r="H155" i="4"/>
  <c r="H251" i="4"/>
  <c r="G154" i="4"/>
  <c r="H363" i="4"/>
  <c r="H498" i="4"/>
  <c r="H27" i="4"/>
  <c r="F82" i="4"/>
  <c r="H116" i="4"/>
  <c r="H129" i="4"/>
  <c r="F159" i="4"/>
  <c r="H306" i="4"/>
  <c r="H428" i="4"/>
  <c r="H451" i="4"/>
  <c r="H461" i="4"/>
  <c r="H494" i="4"/>
  <c r="H503" i="4"/>
  <c r="H330" i="4"/>
  <c r="H447" i="4"/>
  <c r="H682" i="4"/>
  <c r="H780" i="4"/>
  <c r="H1038" i="4"/>
  <c r="H248" i="4"/>
  <c r="H302" i="4"/>
  <c r="H346" i="4"/>
  <c r="H351" i="4"/>
  <c r="H469" i="4"/>
  <c r="H518" i="4"/>
  <c r="H563" i="4"/>
  <c r="H587" i="4"/>
  <c r="H599" i="4"/>
  <c r="H613" i="4"/>
  <c r="H704" i="4"/>
  <c r="H811" i="4"/>
  <c r="H820" i="4"/>
  <c r="H889" i="4"/>
  <c r="H904" i="4"/>
  <c r="H922" i="4"/>
  <c r="H958" i="4"/>
  <c r="H968" i="4"/>
  <c r="H1019" i="4"/>
  <c r="H1099" i="4"/>
  <c r="H1105" i="4"/>
  <c r="H1186" i="4"/>
  <c r="H1209" i="4"/>
  <c r="H1214" i="4"/>
  <c r="H730" i="4"/>
  <c r="H978" i="4"/>
  <c r="H773" i="4"/>
  <c r="H781" i="4"/>
  <c r="H918" i="4"/>
  <c r="H1173" i="4"/>
  <c r="H582" i="4"/>
  <c r="H609" i="4"/>
  <c r="H683" i="4"/>
  <c r="H713" i="4"/>
  <c r="H900" i="4"/>
  <c r="H973" i="4"/>
  <c r="H1039" i="4"/>
  <c r="H1121" i="4"/>
  <c r="H1168" i="4"/>
  <c r="H1223" i="4"/>
  <c r="H600" i="4"/>
  <c r="H790" i="4"/>
  <c r="H803" i="4"/>
  <c r="H816" i="4"/>
  <c r="H937" i="4"/>
  <c r="H1015" i="4"/>
  <c r="G1104" i="4"/>
  <c r="G1097" i="4" s="1"/>
  <c r="H1174" i="4"/>
  <c r="H821" i="4"/>
  <c r="H914" i="4"/>
  <c r="H964" i="4"/>
  <c r="H974" i="4"/>
  <c r="G1044" i="4"/>
  <c r="H1116" i="4"/>
  <c r="G1131" i="4"/>
  <c r="H593" i="4"/>
  <c r="H622" i="4"/>
  <c r="H782" i="4"/>
  <c r="H979" i="4"/>
  <c r="H1169" i="4"/>
  <c r="H1179" i="4"/>
  <c r="H1000" i="4"/>
  <c r="H1224" i="4"/>
  <c r="H227" i="4"/>
  <c r="H511" i="4"/>
  <c r="H666" i="4"/>
  <c r="H694" i="4"/>
  <c r="H845" i="4"/>
  <c r="G1084" i="4"/>
  <c r="H1206" i="4"/>
  <c r="H1239" i="4"/>
  <c r="H260" i="4"/>
  <c r="H493" i="4"/>
  <c r="H831" i="4"/>
  <c r="H1061" i="4"/>
  <c r="H237" i="4"/>
  <c r="H458" i="4"/>
  <c r="H817" i="4"/>
  <c r="H864" i="4"/>
  <c r="H938" i="4"/>
  <c r="H1163" i="4"/>
  <c r="H273" i="4"/>
  <c r="H314" i="4"/>
  <c r="H333" i="4"/>
  <c r="H338" i="4"/>
  <c r="H372" i="4"/>
  <c r="H381" i="4"/>
  <c r="H507" i="4"/>
  <c r="H627" i="4"/>
  <c r="H736" i="4"/>
  <c r="H766" i="4"/>
  <c r="H783" i="4"/>
  <c r="H878" i="4"/>
  <c r="H897" i="4"/>
  <c r="H951" i="4"/>
  <c r="H1027" i="4"/>
  <c r="H1089" i="4"/>
  <c r="H1244" i="4"/>
  <c r="F1249" i="4"/>
  <c r="H1249" i="4" s="1"/>
  <c r="H636" i="4"/>
  <c r="H645" i="4"/>
  <c r="H719" i="4"/>
  <c r="H934" i="4"/>
  <c r="H961" i="4"/>
  <c r="H1057" i="4"/>
  <c r="G1245" i="4"/>
  <c r="H836" i="4"/>
  <c r="H855" i="4"/>
  <c r="H1108" i="4"/>
  <c r="H561" i="4"/>
  <c r="H659" i="4"/>
  <c r="H800" i="4"/>
  <c r="H823" i="4"/>
  <c r="H892" i="4"/>
  <c r="H916" i="4"/>
  <c r="H976" i="4"/>
  <c r="H985" i="4"/>
  <c r="G1085" i="4"/>
  <c r="H1085" i="4" s="1"/>
  <c r="H1176" i="4"/>
  <c r="H663" i="4"/>
  <c r="F1123" i="4"/>
  <c r="H585" i="4"/>
  <c r="H650" i="4"/>
  <c r="H814" i="4"/>
  <c r="H1058" i="4"/>
  <c r="F1250" i="4"/>
  <c r="H1250" i="4" s="1"/>
  <c r="H590" i="4"/>
  <c r="H624" i="4"/>
  <c r="H737" i="4"/>
  <c r="H779" i="4"/>
  <c r="H898" i="4"/>
  <c r="H931" i="4"/>
  <c r="H1103" i="4"/>
  <c r="H1132" i="4"/>
  <c r="H1221" i="4"/>
  <c r="H1226" i="4"/>
  <c r="H1236" i="4"/>
  <c r="H603" i="4"/>
  <c r="H637" i="4"/>
  <c r="H874" i="4"/>
  <c r="H893" i="4"/>
  <c r="H1003" i="4"/>
  <c r="H1013" i="4"/>
  <c r="H1054" i="4"/>
  <c r="H1063" i="4"/>
  <c r="H1062" i="4" s="1"/>
  <c r="H1109" i="4"/>
  <c r="H1189" i="4"/>
  <c r="H1208" i="4"/>
  <c r="H211" i="4"/>
  <c r="H335" i="4"/>
  <c r="H383" i="4"/>
  <c r="H396" i="4"/>
  <c r="H460" i="4"/>
  <c r="H477" i="4"/>
  <c r="H548" i="4"/>
  <c r="H562" i="4"/>
  <c r="H573" i="4"/>
  <c r="H591" i="4"/>
  <c r="H833" i="4"/>
  <c r="H861" i="4"/>
  <c r="H866" i="4"/>
  <c r="H885" i="4"/>
  <c r="H917" i="4"/>
  <c r="H953" i="4"/>
  <c r="H986" i="4"/>
  <c r="H991" i="4"/>
  <c r="H1091" i="4"/>
  <c r="H1172" i="4"/>
  <c r="H1195" i="4"/>
  <c r="H148" i="4"/>
  <c r="G146" i="4"/>
  <c r="H267" i="4"/>
  <c r="H8" i="4"/>
  <c r="F26" i="4"/>
  <c r="F35" i="4"/>
  <c r="H86" i="4"/>
  <c r="H93" i="4"/>
  <c r="G26" i="4"/>
  <c r="H43" i="4"/>
  <c r="F125" i="4"/>
  <c r="G68" i="4"/>
  <c r="H69" i="4"/>
  <c r="H13" i="4"/>
  <c r="O13" i="4" s="1"/>
  <c r="F71" i="4"/>
  <c r="H72" i="4"/>
  <c r="H71" i="4" s="1"/>
  <c r="H105" i="4"/>
  <c r="H79" i="4"/>
  <c r="H304" i="4"/>
  <c r="F291" i="4"/>
  <c r="H136" i="4"/>
  <c r="F135" i="4"/>
  <c r="H130" i="4"/>
  <c r="H133" i="4"/>
  <c r="G135" i="4"/>
  <c r="G150" i="4"/>
  <c r="G92" i="4"/>
  <c r="F103" i="4"/>
  <c r="H106" i="4"/>
  <c r="F56" i="4"/>
  <c r="H137" i="4"/>
  <c r="H33" i="4"/>
  <c r="F32" i="4"/>
  <c r="H59" i="4"/>
  <c r="H352" i="4"/>
  <c r="F194" i="4"/>
  <c r="H238" i="4"/>
  <c r="H160" i="4"/>
  <c r="H296" i="4"/>
  <c r="H322" i="4"/>
  <c r="H410" i="4"/>
  <c r="F405" i="4"/>
  <c r="F74" i="4"/>
  <c r="H126" i="4"/>
  <c r="H364" i="4"/>
  <c r="F154" i="4"/>
  <c r="H250" i="4"/>
  <c r="H284" i="4"/>
  <c r="G320" i="4"/>
  <c r="H320" i="4" s="1"/>
  <c r="H356" i="4"/>
  <c r="H132" i="4"/>
  <c r="H373" i="4"/>
  <c r="H184" i="4"/>
  <c r="H231" i="4"/>
  <c r="F229" i="4"/>
  <c r="F254" i="4"/>
  <c r="H256" i="4"/>
  <c r="F401" i="4"/>
  <c r="H429" i="4"/>
  <c r="H490" i="4"/>
  <c r="H382" i="4"/>
  <c r="H513" i="4"/>
  <c r="H432" i="4"/>
  <c r="H524" i="4"/>
  <c r="H303" i="4"/>
  <c r="H496" i="4"/>
  <c r="F390" i="4"/>
  <c r="H391" i="4"/>
  <c r="G405" i="4"/>
  <c r="H441" i="4"/>
  <c r="H500" i="4"/>
  <c r="H370" i="4"/>
  <c r="H433" i="4"/>
  <c r="H491" i="4"/>
  <c r="H598" i="4"/>
  <c r="H578" i="4"/>
  <c r="H541" i="4"/>
  <c r="H568" i="4"/>
  <c r="G390" i="4"/>
  <c r="H419" i="4"/>
  <c r="H579" i="4"/>
  <c r="H628" i="4"/>
  <c r="H560" i="4"/>
  <c r="H604" i="4"/>
  <c r="H617" i="4"/>
  <c r="H462" i="4"/>
  <c r="H626" i="4"/>
  <c r="H468" i="4"/>
  <c r="H605" i="4"/>
  <c r="H692" i="4"/>
  <c r="H625" i="4"/>
  <c r="H643" i="4"/>
  <c r="H649" i="4"/>
  <c r="H700" i="4"/>
  <c r="H430" i="4"/>
  <c r="H532" i="4"/>
  <c r="H608" i="4"/>
  <c r="H610" i="4"/>
  <c r="H767" i="4"/>
  <c r="H606" i="4"/>
  <c r="H522" i="4"/>
  <c r="H619" i="4"/>
  <c r="H677" i="4"/>
  <c r="H758" i="4"/>
  <c r="H733" i="4"/>
  <c r="H765" i="4"/>
  <c r="H808" i="4"/>
  <c r="H673" i="4"/>
  <c r="H687" i="4"/>
  <c r="H679" i="4"/>
  <c r="H840" i="4"/>
  <c r="H857" i="4"/>
  <c r="H732" i="4"/>
  <c r="H757" i="4"/>
  <c r="H915" i="4"/>
  <c r="H971" i="4"/>
  <c r="H829" i="4"/>
  <c r="H895" i="4"/>
  <c r="H856" i="4"/>
  <c r="H688" i="4"/>
  <c r="H752" i="4"/>
  <c r="H720" i="4"/>
  <c r="H739" i="4"/>
  <c r="H847" i="4"/>
  <c r="H1009" i="4"/>
  <c r="H1026" i="4"/>
  <c r="F1023" i="4"/>
  <c r="H846" i="4"/>
  <c r="H865" i="4"/>
  <c r="G1011" i="4"/>
  <c r="G996" i="4" s="1"/>
  <c r="F1007" i="4"/>
  <c r="H1007" i="4" s="1"/>
  <c r="H993" i="4"/>
  <c r="G1023" i="4"/>
  <c r="F1042" i="4"/>
  <c r="H1043" i="4"/>
  <c r="H1042" i="4" s="1"/>
  <c r="G1064" i="4"/>
  <c r="H1065" i="4"/>
  <c r="H1064" i="4" s="1"/>
  <c r="G1095" i="4"/>
  <c r="H1096" i="4"/>
  <c r="H1095" i="4" s="1"/>
  <c r="H1031" i="4"/>
  <c r="F1030" i="4"/>
  <c r="H999" i="4"/>
  <c r="H955" i="4"/>
  <c r="H1092" i="4"/>
  <c r="F1087" i="4"/>
  <c r="H1087" i="4" s="1"/>
  <c r="F1011" i="4"/>
  <c r="G1030" i="4"/>
  <c r="F1075" i="4"/>
  <c r="H1076" i="4"/>
  <c r="F1071" i="4"/>
  <c r="H977" i="4"/>
  <c r="H1049" i="4"/>
  <c r="F1047" i="4"/>
  <c r="H1080" i="4"/>
  <c r="G1079" i="4"/>
  <c r="H1077" i="4"/>
  <c r="G1075" i="4"/>
  <c r="H1010" i="4"/>
  <c r="O1038" i="4"/>
  <c r="H1082" i="4"/>
  <c r="F1044" i="4"/>
  <c r="H1045" i="4"/>
  <c r="H1072" i="4"/>
  <c r="H1071" i="4" s="1"/>
  <c r="G1047" i="4"/>
  <c r="H1048" i="4"/>
  <c r="H1069" i="4"/>
  <c r="H1068" i="4" s="1"/>
  <c r="H1101" i="4"/>
  <c r="H1098" i="4"/>
  <c r="H1134" i="4"/>
  <c r="H1137" i="4"/>
  <c r="H1151" i="4"/>
  <c r="G1148" i="4"/>
  <c r="H1114" i="4"/>
  <c r="F1118" i="4"/>
  <c r="H1152" i="4"/>
  <c r="F1164" i="4"/>
  <c r="F1104" i="4"/>
  <c r="F1097" i="4" s="1"/>
  <c r="F1094" i="4" s="1"/>
  <c r="H984" i="4"/>
  <c r="H1035" i="4"/>
  <c r="H1041" i="4"/>
  <c r="H1102" i="4"/>
  <c r="H1141" i="4"/>
  <c r="H1119" i="4"/>
  <c r="G1118" i="4"/>
  <c r="H1100" i="4"/>
  <c r="H1123" i="4"/>
  <c r="H1157" i="4"/>
  <c r="H1135" i="4"/>
  <c r="G1234" i="4"/>
  <c r="F1131" i="4"/>
  <c r="H1194" i="4"/>
  <c r="F1192" i="4"/>
  <c r="O1252" i="4"/>
  <c r="G1192" i="4"/>
  <c r="O1128" i="4"/>
  <c r="F1128" i="4"/>
  <c r="H1128" i="4" s="1"/>
  <c r="H1126" i="4" s="1"/>
  <c r="H1167" i="4"/>
  <c r="F1254" i="4"/>
  <c r="H1254" i="4" s="1"/>
  <c r="H1246" i="4"/>
  <c r="F1148" i="4"/>
  <c r="F1234" i="4"/>
  <c r="S366" i="3"/>
  <c r="H1018" i="3"/>
  <c r="S193" i="3"/>
  <c r="S285" i="3"/>
  <c r="H128" i="3"/>
  <c r="H187" i="3"/>
  <c r="H244" i="3"/>
  <c r="S321" i="3"/>
  <c r="H425" i="3"/>
  <c r="H477" i="3"/>
  <c r="H557" i="3"/>
  <c r="H615" i="3"/>
  <c r="H695" i="3"/>
  <c r="H729" i="3"/>
  <c r="H735" i="3"/>
  <c r="H752" i="3"/>
  <c r="H816" i="3"/>
  <c r="S839" i="3"/>
  <c r="H856" i="3"/>
  <c r="H874" i="3"/>
  <c r="H915" i="3"/>
  <c r="H927" i="3"/>
  <c r="S990" i="3"/>
  <c r="S1018" i="3"/>
  <c r="H1045" i="3"/>
  <c r="H1090" i="3"/>
  <c r="S1103" i="3"/>
  <c r="H1150" i="3"/>
  <c r="S1191" i="3"/>
  <c r="H1198" i="3"/>
  <c r="S1221" i="3"/>
  <c r="S62" i="3"/>
  <c r="H104" i="3"/>
  <c r="S238" i="3"/>
  <c r="H339" i="3"/>
  <c r="S419" i="3"/>
  <c r="H512" i="3"/>
  <c r="S666" i="3"/>
  <c r="H701" i="3"/>
  <c r="H741" i="3"/>
  <c r="H787" i="3"/>
  <c r="H898" i="3"/>
  <c r="H956" i="3"/>
  <c r="S735" i="3"/>
  <c r="S1156" i="3"/>
  <c r="H1187" i="3"/>
  <c r="H208" i="3"/>
  <c r="H239" i="3"/>
  <c r="S286" i="3"/>
  <c r="S333" i="3"/>
  <c r="H373" i="3"/>
  <c r="H420" i="3"/>
  <c r="H437" i="3"/>
  <c r="S448" i="3"/>
  <c r="H460" i="3"/>
  <c r="H507" i="3"/>
  <c r="H535" i="3"/>
  <c r="S546" i="3"/>
  <c r="S580" i="3"/>
  <c r="S592" i="3"/>
  <c r="H667" i="3"/>
  <c r="H696" i="3"/>
  <c r="H753" i="3"/>
  <c r="H776" i="3"/>
  <c r="H805" i="3"/>
  <c r="H869" i="3"/>
  <c r="H904" i="3"/>
  <c r="S950" i="3"/>
  <c r="H1046" i="3"/>
  <c r="H1139" i="3"/>
  <c r="S1176" i="3"/>
  <c r="H328" i="3"/>
  <c r="S345" i="3"/>
  <c r="S367" i="3"/>
  <c r="H402" i="3"/>
  <c r="S466" i="3"/>
  <c r="S598" i="3"/>
  <c r="S626" i="3"/>
  <c r="H644" i="3"/>
  <c r="H650" i="3"/>
  <c r="H730" i="3"/>
  <c r="H742" i="3"/>
  <c r="S747" i="3"/>
  <c r="H771" i="3"/>
  <c r="H782" i="3"/>
  <c r="H788" i="3"/>
  <c r="S869" i="3"/>
  <c r="H899" i="3"/>
  <c r="S939" i="3"/>
  <c r="H1157" i="3"/>
  <c r="H1171" i="3"/>
  <c r="H1199" i="3"/>
  <c r="H455" i="3"/>
  <c r="H461" i="3"/>
  <c r="H467" i="3"/>
  <c r="H519" i="3"/>
  <c r="H530" i="3"/>
  <c r="H558" i="3"/>
  <c r="S945" i="3"/>
  <c r="S974" i="3"/>
  <c r="S1000" i="3"/>
  <c r="H1229" i="3"/>
  <c r="S110" i="3"/>
  <c r="H627" i="3"/>
  <c r="S702" i="3"/>
  <c r="H969" i="3"/>
  <c r="H1119" i="3"/>
  <c r="S575" i="3"/>
  <c r="H934" i="3"/>
  <c r="H99" i="3"/>
  <c r="H176" i="3"/>
  <c r="G154" i="3"/>
  <c r="S421" i="3"/>
  <c r="H542" i="3"/>
  <c r="H923" i="3"/>
  <c r="H245" i="3"/>
  <c r="H240" i="3"/>
  <c r="S530" i="3"/>
  <c r="S282" i="3"/>
  <c r="H318" i="3"/>
  <c r="H525" i="3"/>
  <c r="S725" i="3"/>
  <c r="H888" i="3"/>
  <c r="Q1123" i="3"/>
  <c r="S169" i="3"/>
  <c r="H456" i="3"/>
  <c r="H720" i="3"/>
  <c r="H830" i="3"/>
  <c r="H847" i="3"/>
  <c r="H1135" i="3"/>
  <c r="H35" i="3"/>
  <c r="H202" i="3"/>
  <c r="S379" i="3"/>
  <c r="H12" i="3"/>
  <c r="H88" i="3"/>
  <c r="H119" i="3"/>
  <c r="H138" i="3"/>
  <c r="S171" i="3"/>
  <c r="H198" i="3"/>
  <c r="H204" i="3"/>
  <c r="S222" i="3"/>
  <c r="H247" i="3"/>
  <c r="H260" i="3"/>
  <c r="H307" i="3"/>
  <c r="H353" i="3"/>
  <c r="H386" i="3"/>
  <c r="S416" i="3"/>
  <c r="H439" i="3"/>
  <c r="S548" i="3"/>
  <c r="S600" i="3"/>
  <c r="S628" i="3"/>
  <c r="H692" i="3"/>
  <c r="H778" i="3"/>
  <c r="H819" i="3"/>
  <c r="H924" i="3"/>
  <c r="H1009" i="3"/>
  <c r="H1076" i="3"/>
  <c r="H1153" i="3"/>
  <c r="H1207" i="3"/>
  <c r="S1230" i="3"/>
  <c r="H1242" i="3"/>
  <c r="S1146" i="3"/>
  <c r="H39" i="3"/>
  <c r="S88" i="3"/>
  <c r="H165" i="3"/>
  <c r="H223" i="3"/>
  <c r="S247" i="3"/>
  <c r="H272" i="3"/>
  <c r="H296" i="3"/>
  <c r="H451" i="3"/>
  <c r="H463" i="3"/>
  <c r="H498" i="3"/>
  <c r="H577" i="3"/>
  <c r="H595" i="3"/>
  <c r="H601" i="3"/>
  <c r="H652" i="3"/>
  <c r="H687" i="3"/>
  <c r="S726" i="3"/>
  <c r="S941" i="3"/>
  <c r="H965" i="3"/>
  <c r="H988" i="3"/>
  <c r="G1126" i="3"/>
  <c r="H1179" i="3"/>
  <c r="H1219" i="3"/>
  <c r="H211" i="3"/>
  <c r="S253" i="3"/>
  <c r="S411" i="3"/>
  <c r="H618" i="3"/>
  <c r="S744" i="3"/>
  <c r="S784" i="3"/>
  <c r="H802" i="3"/>
  <c r="H854" i="3"/>
  <c r="H866" i="3"/>
  <c r="H936" i="3"/>
  <c r="H1088" i="3"/>
  <c r="H1121" i="3"/>
  <c r="S1173" i="3"/>
  <c r="H1196" i="3"/>
  <c r="H704" i="3"/>
  <c r="H1190" i="3"/>
  <c r="H1243" i="3"/>
  <c r="H33" i="3"/>
  <c r="H47" i="3"/>
  <c r="S60" i="3"/>
  <c r="S66" i="3"/>
  <c r="H153" i="3"/>
  <c r="H166" i="3"/>
  <c r="S178" i="3"/>
  <c r="H267" i="3"/>
  <c r="S302" i="3"/>
  <c r="H337" i="3"/>
  <c r="S370" i="3"/>
  <c r="H446" i="3"/>
  <c r="H481" i="3"/>
  <c r="H544" i="3"/>
  <c r="S607" i="3"/>
  <c r="H647" i="3"/>
  <c r="S658" i="3"/>
  <c r="H670" i="3"/>
  <c r="H699" i="3"/>
  <c r="S721" i="3"/>
  <c r="H739" i="3"/>
  <c r="H768" i="3"/>
  <c r="H826" i="3"/>
  <c r="H890" i="3"/>
  <c r="H902" i="3"/>
  <c r="H954" i="3"/>
  <c r="H960" i="3"/>
  <c r="H983" i="3"/>
  <c r="H1077" i="3"/>
  <c r="H1128" i="3"/>
  <c r="G32" i="3"/>
  <c r="H297" i="3"/>
  <c r="S360" i="3"/>
  <c r="S365" i="3"/>
  <c r="S393" i="3"/>
  <c r="H435" i="3"/>
  <c r="H458" i="3"/>
  <c r="H499" i="3"/>
  <c r="H516" i="3"/>
  <c r="H550" i="3"/>
  <c r="H624" i="3"/>
  <c r="H682" i="3"/>
  <c r="H688" i="3"/>
  <c r="H716" i="3"/>
  <c r="S727" i="3"/>
  <c r="H774" i="3"/>
  <c r="S814" i="3"/>
  <c r="S919" i="3"/>
  <c r="F146" i="3"/>
  <c r="S977" i="3"/>
  <c r="S1061" i="3"/>
  <c r="H1096" i="3"/>
  <c r="H1095" i="3" s="1"/>
  <c r="H1109" i="3"/>
  <c r="H1137" i="3"/>
  <c r="H1180" i="3"/>
  <c r="H1251" i="3"/>
  <c r="S505" i="3"/>
  <c r="H855" i="3"/>
  <c r="H908" i="3"/>
  <c r="G146" i="3"/>
  <c r="H34" i="3"/>
  <c r="H32" i="3" s="1"/>
  <c r="H48" i="3"/>
  <c r="H109" i="3"/>
  <c r="H167" i="3"/>
  <c r="S206" i="3"/>
  <c r="H232" i="3"/>
  <c r="S237" i="3"/>
  <c r="H268" i="3"/>
  <c r="H338" i="3"/>
  <c r="H361" i="3"/>
  <c r="H377" i="3"/>
  <c r="H407" i="3"/>
  <c r="H482" i="3"/>
  <c r="H488" i="3"/>
  <c r="H545" i="3"/>
  <c r="S550" i="3"/>
  <c r="H562" i="3"/>
  <c r="S567" i="3"/>
  <c r="H671" i="3"/>
  <c r="S705" i="3"/>
  <c r="H734" i="3"/>
  <c r="H740" i="3"/>
  <c r="S751" i="3"/>
  <c r="H821" i="3"/>
  <c r="S867" i="3"/>
  <c r="H885" i="3"/>
  <c r="S937" i="3"/>
  <c r="H955" i="3"/>
  <c r="H961" i="3"/>
  <c r="H984" i="3"/>
  <c r="H1025" i="3"/>
  <c r="H1175" i="3"/>
  <c r="H1226" i="3"/>
  <c r="S38" i="3"/>
  <c r="S44" i="3"/>
  <c r="H45" i="3"/>
  <c r="H57" i="3"/>
  <c r="H58" i="3"/>
  <c r="H64" i="3"/>
  <c r="H59" i="3"/>
  <c r="F74" i="3"/>
  <c r="H13" i="3"/>
  <c r="O13" i="3" s="1"/>
  <c r="H20" i="3"/>
  <c r="H8" i="3"/>
  <c r="S15" i="3"/>
  <c r="H16" i="3"/>
  <c r="S21" i="3"/>
  <c r="S90" i="3"/>
  <c r="G51" i="3"/>
  <c r="H395" i="3"/>
  <c r="F390" i="3"/>
  <c r="S87" i="3"/>
  <c r="H175" i="3"/>
  <c r="S891" i="3"/>
  <c r="H817" i="3"/>
  <c r="S1182" i="3"/>
  <c r="H171" i="3"/>
  <c r="S183" i="3"/>
  <c r="H115" i="3"/>
  <c r="S10" i="3"/>
  <c r="H189" i="3"/>
  <c r="S84" i="3"/>
  <c r="H796" i="3"/>
  <c r="S993" i="3"/>
  <c r="S877" i="3"/>
  <c r="S1250" i="3"/>
  <c r="S139" i="3"/>
  <c r="S388" i="3"/>
  <c r="S417" i="3"/>
  <c r="H78" i="3"/>
  <c r="S314" i="3"/>
  <c r="H14" i="3"/>
  <c r="H93" i="3"/>
  <c r="H92" i="3" s="1"/>
  <c r="S105" i="3"/>
  <c r="S1043" i="3"/>
  <c r="S1042" i="3" s="1"/>
  <c r="H10" i="3"/>
  <c r="S40" i="3"/>
  <c r="H54" i="3"/>
  <c r="H60" i="3"/>
  <c r="S65" i="3"/>
  <c r="Q71" i="3"/>
  <c r="S79" i="3"/>
  <c r="H87" i="3"/>
  <c r="H105" i="3"/>
  <c r="S121" i="3"/>
  <c r="H237" i="3"/>
  <c r="S281" i="3"/>
  <c r="S293" i="3"/>
  <c r="S326" i="3"/>
  <c r="H342" i="3"/>
  <c r="H359" i="3"/>
  <c r="H384" i="3"/>
  <c r="S531" i="3"/>
  <c r="H563" i="3"/>
  <c r="H585" i="3"/>
  <c r="H622" i="3"/>
  <c r="S693" i="3"/>
  <c r="H791" i="3"/>
  <c r="H812" i="3"/>
  <c r="H834" i="3"/>
  <c r="H893" i="3"/>
  <c r="S966" i="3"/>
  <c r="H972" i="3"/>
  <c r="S1006" i="3"/>
  <c r="G1011" i="3"/>
  <c r="H1061" i="3"/>
  <c r="H1154" i="3"/>
  <c r="H1188" i="3"/>
  <c r="S1199" i="3"/>
  <c r="S242" i="3"/>
  <c r="S310" i="3"/>
  <c r="H332" i="3"/>
  <c r="S389" i="3"/>
  <c r="S461" i="3"/>
  <c r="H472" i="3"/>
  <c r="S521" i="3"/>
  <c r="S526" i="3"/>
  <c r="S563" i="3"/>
  <c r="H617" i="3"/>
  <c r="H694" i="3"/>
  <c r="H775" i="3"/>
  <c r="H823" i="3"/>
  <c r="H910" i="3"/>
  <c r="S936" i="3"/>
  <c r="H957" i="3"/>
  <c r="S992" i="3"/>
  <c r="H1038" i="3"/>
  <c r="S1055" i="3"/>
  <c r="H1184" i="3"/>
  <c r="S1246" i="3"/>
  <c r="S189" i="3"/>
  <c r="S208" i="3"/>
  <c r="H220" i="3"/>
  <c r="H253" i="3"/>
  <c r="H277" i="3"/>
  <c r="H288" i="3"/>
  <c r="S348" i="3"/>
  <c r="H413" i="3"/>
  <c r="S423" i="3"/>
  <c r="S434" i="3"/>
  <c r="H462" i="3"/>
  <c r="S467" i="3"/>
  <c r="H489" i="3"/>
  <c r="H500" i="3"/>
  <c r="H543" i="3"/>
  <c r="S558" i="3"/>
  <c r="S574" i="3"/>
  <c r="S622" i="3"/>
  <c r="H710" i="3"/>
  <c r="H726" i="3"/>
  <c r="H748" i="3"/>
  <c r="H770" i="3"/>
  <c r="H867" i="3"/>
  <c r="H894" i="3"/>
  <c r="H921" i="3"/>
  <c r="S952" i="3"/>
  <c r="H967" i="3"/>
  <c r="S1110" i="3"/>
  <c r="H1206" i="3"/>
  <c r="H1217" i="3"/>
  <c r="H1223" i="3"/>
  <c r="H343" i="3"/>
  <c r="H360" i="3"/>
  <c r="S400" i="3"/>
  <c r="S472" i="3"/>
  <c r="H478" i="3"/>
  <c r="H506" i="3"/>
  <c r="H554" i="3"/>
  <c r="H575" i="3"/>
  <c r="S591" i="3"/>
  <c r="H743" i="3"/>
  <c r="S759" i="3"/>
  <c r="S823" i="3"/>
  <c r="H978" i="3"/>
  <c r="H1075" i="3"/>
  <c r="S1122" i="3"/>
  <c r="H781" i="3"/>
  <c r="S988" i="3"/>
  <c r="R1097" i="3"/>
  <c r="S1149" i="3"/>
  <c r="H440" i="3"/>
  <c r="S451" i="3"/>
  <c r="H468" i="3"/>
  <c r="S478" i="3"/>
  <c r="S672" i="3"/>
  <c r="H835" i="3"/>
  <c r="H911" i="3"/>
  <c r="S1051" i="3"/>
  <c r="S1174" i="3"/>
  <c r="H803" i="3"/>
  <c r="H841" i="3"/>
  <c r="H1057" i="3"/>
  <c r="H1106" i="3"/>
  <c r="S613" i="3"/>
  <c r="H651" i="3"/>
  <c r="H673" i="3"/>
  <c r="H684" i="3"/>
  <c r="H711" i="3"/>
  <c r="H798" i="3"/>
  <c r="H814" i="3"/>
  <c r="H868" i="3"/>
  <c r="S948" i="3"/>
  <c r="H968" i="3"/>
  <c r="H1027" i="3"/>
  <c r="S1138" i="3"/>
  <c r="S1201" i="3"/>
  <c r="H1224" i="3"/>
  <c r="S684" i="3"/>
  <c r="S819" i="3"/>
  <c r="S841" i="3"/>
  <c r="S327" i="3"/>
  <c r="H23" i="3"/>
  <c r="S141" i="3"/>
  <c r="H284" i="3"/>
  <c r="H312" i="3"/>
  <c r="H523" i="3"/>
  <c r="H539" i="3"/>
  <c r="H598" i="3"/>
  <c r="S890" i="3"/>
  <c r="H917" i="3"/>
  <c r="G1075" i="3"/>
  <c r="S1106" i="3"/>
  <c r="F125" i="3"/>
  <c r="S305" i="3"/>
  <c r="H94" i="3"/>
  <c r="H365" i="3"/>
  <c r="H43" i="3"/>
  <c r="S106" i="3"/>
  <c r="F154" i="3"/>
  <c r="S468" i="3"/>
  <c r="H501" i="3"/>
  <c r="S559" i="3"/>
  <c r="S67" i="3"/>
  <c r="S323" i="3"/>
  <c r="G401" i="3"/>
  <c r="S75" i="3"/>
  <c r="H234" i="3"/>
  <c r="S523" i="3"/>
  <c r="H534" i="3"/>
  <c r="S539" i="3"/>
  <c r="H630" i="3"/>
  <c r="S706" i="3"/>
  <c r="H933" i="3"/>
  <c r="H1034" i="3"/>
  <c r="H1208" i="3"/>
  <c r="S543" i="3"/>
  <c r="S30" i="3"/>
  <c r="H44" i="3"/>
  <c r="H76" i="3"/>
  <c r="H74" i="3" s="1"/>
  <c r="H162" i="3"/>
  <c r="S234" i="3"/>
  <c r="H250" i="3"/>
  <c r="H273" i="3"/>
  <c r="H290" i="3"/>
  <c r="H302" i="3"/>
  <c r="H334" i="3"/>
  <c r="H356" i="3"/>
  <c r="H371" i="3"/>
  <c r="H447" i="3"/>
  <c r="H453" i="3"/>
  <c r="H529" i="3"/>
  <c r="S560" i="3"/>
  <c r="H582" i="3"/>
  <c r="H588" i="3"/>
  <c r="S635" i="3"/>
  <c r="S668" i="3"/>
  <c r="H674" i="3"/>
  <c r="H685" i="3"/>
  <c r="H712" i="3"/>
  <c r="S722" i="3"/>
  <c r="H756" i="3"/>
  <c r="H767" i="3"/>
  <c r="H799" i="3"/>
  <c r="S809" i="3"/>
  <c r="H820" i="3"/>
  <c r="S959" i="3"/>
  <c r="F1083" i="3"/>
  <c r="S1088" i="3"/>
  <c r="S1093" i="3"/>
  <c r="S1139" i="3"/>
  <c r="S1162" i="3"/>
  <c r="H1197" i="3"/>
  <c r="H1231" i="3"/>
  <c r="H1237" i="3"/>
  <c r="G125" i="3"/>
  <c r="S184" i="3"/>
  <c r="H100" i="3"/>
  <c r="H123" i="3"/>
  <c r="S473" i="3"/>
  <c r="H278" i="3"/>
  <c r="H452" i="3"/>
  <c r="S581" i="3"/>
  <c r="H108" i="3"/>
  <c r="H174" i="3"/>
  <c r="H186" i="3"/>
  <c r="H257" i="3"/>
  <c r="H313" i="3"/>
  <c r="H329" i="3"/>
  <c r="H351" i="3"/>
  <c r="H431" i="3"/>
  <c r="S447" i="3"/>
  <c r="H491" i="3"/>
  <c r="H508" i="3"/>
  <c r="H599" i="3"/>
  <c r="H636" i="3"/>
  <c r="S728" i="3"/>
  <c r="H864" i="3"/>
  <c r="H891" i="3"/>
  <c r="H944" i="3"/>
  <c r="H990" i="3"/>
  <c r="H1004" i="3"/>
  <c r="S1016" i="3"/>
  <c r="H1065" i="3"/>
  <c r="H1064" i="3" s="1"/>
  <c r="S1101" i="3"/>
  <c r="H1182" i="3"/>
  <c r="H745" i="3"/>
  <c r="S767" i="3"/>
  <c r="H907" i="3"/>
  <c r="H1140" i="3"/>
  <c r="S205" i="3"/>
  <c r="S387" i="3"/>
  <c r="S397" i="3"/>
  <c r="H561" i="3"/>
  <c r="S815" i="3"/>
  <c r="H886" i="3"/>
  <c r="S912" i="3"/>
  <c r="H970" i="3"/>
  <c r="H1010" i="3"/>
  <c r="F1087" i="3"/>
  <c r="H1087" i="3" s="1"/>
  <c r="G1118" i="3"/>
  <c r="S1186" i="3"/>
  <c r="H1209" i="3"/>
  <c r="S131" i="3"/>
  <c r="S142" i="3"/>
  <c r="H163" i="3"/>
  <c r="H206" i="3"/>
  <c r="S240" i="3"/>
  <c r="H263" i="3"/>
  <c r="H280" i="3"/>
  <c r="H303" i="3"/>
  <c r="H346" i="3"/>
  <c r="H357" i="3"/>
  <c r="H362" i="3"/>
  <c r="H372" i="3"/>
  <c r="H404" i="3"/>
  <c r="H416" i="3"/>
  <c r="S459" i="3"/>
  <c r="H514" i="3"/>
  <c r="S524" i="3"/>
  <c r="S577" i="3"/>
  <c r="H610" i="3"/>
  <c r="H631" i="3"/>
  <c r="S680" i="3"/>
  <c r="S707" i="3"/>
  <c r="H713" i="3"/>
  <c r="S975" i="3"/>
  <c r="H998" i="3"/>
  <c r="H1073" i="3"/>
  <c r="H1071" i="3" s="1"/>
  <c r="S1108" i="3"/>
  <c r="S1140" i="3"/>
  <c r="S1163" i="3"/>
  <c r="H1177" i="3"/>
  <c r="H1059" i="3"/>
  <c r="G1071" i="3"/>
  <c r="H1232" i="3"/>
  <c r="S1243" i="3"/>
  <c r="H212" i="3"/>
  <c r="S235" i="3"/>
  <c r="H241" i="3"/>
  <c r="H251" i="3"/>
  <c r="H292" i="3"/>
  <c r="H298" i="3"/>
  <c r="H309" i="3"/>
  <c r="H341" i="3"/>
  <c r="S346" i="3"/>
  <c r="S377" i="3"/>
  <c r="S404" i="3"/>
  <c r="H411" i="3"/>
  <c r="H443" i="3"/>
  <c r="H465" i="3"/>
  <c r="H541" i="3"/>
  <c r="S556" i="3"/>
  <c r="S615" i="3"/>
  <c r="H664" i="3"/>
  <c r="H681" i="3"/>
  <c r="H686" i="3"/>
  <c r="H724" i="3"/>
  <c r="S740" i="3"/>
  <c r="S810" i="3"/>
  <c r="S832" i="3"/>
  <c r="H913" i="3"/>
  <c r="H986" i="3"/>
  <c r="H1036" i="3"/>
  <c r="S263" i="3"/>
  <c r="S303" i="3"/>
  <c r="H703" i="3"/>
  <c r="H708" i="3"/>
  <c r="H746" i="3"/>
  <c r="H763" i="3"/>
  <c r="H806" i="3"/>
  <c r="F997" i="3"/>
  <c r="H997" i="3" s="1"/>
  <c r="S1158" i="3"/>
  <c r="H1172" i="3"/>
  <c r="H1210" i="3"/>
  <c r="S637" i="3"/>
  <c r="S648" i="3"/>
  <c r="H892" i="3"/>
  <c r="H971" i="3"/>
  <c r="H1024" i="3"/>
  <c r="H1183" i="3"/>
  <c r="S724" i="3"/>
  <c r="H860" i="3"/>
  <c r="S971" i="3"/>
  <c r="S991" i="3"/>
  <c r="F1079" i="3"/>
  <c r="S1165" i="3"/>
  <c r="S1187" i="3"/>
  <c r="S77" i="3"/>
  <c r="H182" i="3"/>
  <c r="S187" i="3"/>
  <c r="G71" i="3"/>
  <c r="H236" i="3"/>
  <c r="S703" i="3"/>
  <c r="H79" i="3"/>
  <c r="H98" i="3"/>
  <c r="H152" i="3"/>
  <c r="H150" i="3" s="1"/>
  <c r="H231" i="3"/>
  <c r="S236" i="3"/>
  <c r="H242" i="3"/>
  <c r="H252" i="3"/>
  <c r="H299" i="3"/>
  <c r="H304" i="3"/>
  <c r="H331" i="3"/>
  <c r="S368" i="3"/>
  <c r="S378" i="3"/>
  <c r="H394" i="3"/>
  <c r="H406" i="3"/>
  <c r="H412" i="3"/>
  <c r="H422" i="3"/>
  <c r="H444" i="3"/>
  <c r="S460" i="3"/>
  <c r="H471" i="3"/>
  <c r="H493" i="3"/>
  <c r="S520" i="3"/>
  <c r="H590" i="3"/>
  <c r="H638" i="3"/>
  <c r="H643" i="3"/>
  <c r="H649" i="3"/>
  <c r="H709" i="3"/>
  <c r="H769" i="3"/>
  <c r="H785" i="3"/>
  <c r="S811" i="3"/>
  <c r="H822" i="3"/>
  <c r="S827" i="3"/>
  <c r="S860" i="3"/>
  <c r="H882" i="3"/>
  <c r="H909" i="3"/>
  <c r="H930" i="3"/>
  <c r="H946" i="3"/>
  <c r="H987" i="3"/>
  <c r="H1006" i="3"/>
  <c r="H1037" i="3"/>
  <c r="H1055" i="3"/>
  <c r="H1098" i="3"/>
  <c r="H1115" i="3"/>
  <c r="H1136" i="3"/>
  <c r="H1159" i="3"/>
  <c r="H1233" i="3"/>
  <c r="S162" i="3"/>
  <c r="S152" i="3"/>
  <c r="S353" i="3"/>
  <c r="S202" i="3"/>
  <c r="S219" i="3"/>
  <c r="S276" i="3"/>
  <c r="S315" i="3"/>
  <c r="S494" i="3"/>
  <c r="S134" i="3"/>
  <c r="S215" i="3"/>
  <c r="S266" i="3"/>
  <c r="S501" i="3"/>
  <c r="S133" i="3"/>
  <c r="S277" i="3"/>
  <c r="S203" i="3"/>
  <c r="S227" i="3"/>
  <c r="S186" i="3"/>
  <c r="S156" i="3"/>
  <c r="S211" i="3"/>
  <c r="S308" i="3"/>
  <c r="S19" i="3"/>
  <c r="S25" i="3"/>
  <c r="R150" i="3"/>
  <c r="S230" i="3"/>
  <c r="R32" i="3"/>
  <c r="S86" i="3"/>
  <c r="S347" i="3"/>
  <c r="S427" i="3"/>
  <c r="S432" i="3"/>
  <c r="S43" i="3"/>
  <c r="H181" i="3"/>
  <c r="S190" i="3"/>
  <c r="H319" i="3"/>
  <c r="F68" i="3"/>
  <c r="H86" i="3"/>
  <c r="H111" i="3"/>
  <c r="H130" i="3"/>
  <c r="H161" i="3"/>
  <c r="H264" i="3"/>
  <c r="S319" i="3"/>
  <c r="H324" i="3"/>
  <c r="H352" i="3"/>
  <c r="H366" i="3"/>
  <c r="H428" i="3"/>
  <c r="S442" i="3"/>
  <c r="S618" i="3"/>
  <c r="S639" i="3"/>
  <c r="H645" i="3"/>
  <c r="S655" i="3"/>
  <c r="S677" i="3"/>
  <c r="S683" i="3"/>
  <c r="S704" i="3"/>
  <c r="S742" i="3"/>
  <c r="S817" i="3"/>
  <c r="S844" i="3"/>
  <c r="S982" i="3"/>
  <c r="S181" i="3"/>
  <c r="S248" i="3"/>
  <c r="S272" i="3"/>
  <c r="S398" i="3"/>
  <c r="H505" i="3"/>
  <c r="S593" i="3"/>
  <c r="S623" i="3"/>
  <c r="Q1068" i="3"/>
  <c r="S1069" i="3"/>
  <c r="F26" i="3"/>
  <c r="H216" i="3"/>
  <c r="S225" i="3"/>
  <c r="S324" i="3"/>
  <c r="H348" i="3"/>
  <c r="H457" i="3"/>
  <c r="S538" i="3"/>
  <c r="H609" i="3"/>
  <c r="H678" i="3"/>
  <c r="H705" i="3"/>
  <c r="S786" i="3"/>
  <c r="S1252" i="3"/>
  <c r="H486" i="3"/>
  <c r="S754" i="3"/>
  <c r="H878" i="3"/>
  <c r="H287" i="3"/>
  <c r="S292" i="3"/>
  <c r="H325" i="3"/>
  <c r="S509" i="3"/>
  <c r="S614" i="3"/>
  <c r="S629" i="3"/>
  <c r="H755" i="3"/>
  <c r="H905" i="3"/>
  <c r="S264" i="3"/>
  <c r="S268" i="3"/>
  <c r="H321" i="3"/>
  <c r="H376" i="3"/>
  <c r="H574" i="3"/>
  <c r="S357" i="3"/>
  <c r="S385" i="3"/>
  <c r="H434" i="3"/>
  <c r="S486" i="3"/>
  <c r="H510" i="3"/>
  <c r="H515" i="3"/>
  <c r="H600" i="3"/>
  <c r="S619" i="3"/>
  <c r="S808" i="3"/>
  <c r="S813" i="3"/>
  <c r="S942" i="3"/>
  <c r="H344" i="3"/>
  <c r="S458" i="3"/>
  <c r="S481" i="3"/>
  <c r="S873" i="3"/>
  <c r="S973" i="3"/>
  <c r="H989" i="3"/>
  <c r="S48" i="3"/>
  <c r="H49" i="3"/>
  <c r="G103" i="3"/>
  <c r="S207" i="3"/>
  <c r="G26" i="3"/>
  <c r="H217" i="3"/>
  <c r="S329" i="3"/>
  <c r="F113" i="3"/>
  <c r="H141" i="3"/>
  <c r="H222" i="3"/>
  <c r="H261" i="3"/>
  <c r="H349" i="3"/>
  <c r="S569" i="3"/>
  <c r="S630" i="3"/>
  <c r="S857" i="3"/>
  <c r="S884" i="3"/>
  <c r="G68" i="3"/>
  <c r="H122" i="3"/>
  <c r="S12" i="3"/>
  <c r="S249" i="3"/>
  <c r="H19" i="3"/>
  <c r="F51" i="3"/>
  <c r="G92" i="3"/>
  <c r="G113" i="3"/>
  <c r="H294" i="3"/>
  <c r="H316" i="3"/>
  <c r="H330" i="3"/>
  <c r="H335" i="3"/>
  <c r="S340" i="3"/>
  <c r="H354" i="3"/>
  <c r="S386" i="3"/>
  <c r="H430" i="3"/>
  <c r="H454" i="3"/>
  <c r="S506" i="3"/>
  <c r="H540" i="3"/>
  <c r="H580" i="3"/>
  <c r="S605" i="3"/>
  <c r="S620" i="3"/>
  <c r="S641" i="3"/>
  <c r="H669" i="3"/>
  <c r="H804" i="3"/>
  <c r="S836" i="3"/>
  <c r="S852" i="3"/>
  <c r="S863" i="3"/>
  <c r="S112" i="3"/>
  <c r="H9" i="3"/>
  <c r="S157" i="3"/>
  <c r="H200" i="3"/>
  <c r="H218" i="3"/>
  <c r="S241" i="3"/>
  <c r="S288" i="3"/>
  <c r="S492" i="3"/>
  <c r="S59" i="3"/>
  <c r="F7" i="3"/>
  <c r="R74" i="3"/>
  <c r="S334" i="3"/>
  <c r="S23" i="3"/>
  <c r="H148" i="3"/>
  <c r="H173" i="3"/>
  <c r="H178" i="3"/>
  <c r="H184" i="3"/>
  <c r="S218" i="3"/>
  <c r="H228" i="3"/>
  <c r="H233" i="3"/>
  <c r="H270" i="3"/>
  <c r="H275" i="3"/>
  <c r="S294" i="3"/>
  <c r="H345" i="3"/>
  <c r="H417" i="3"/>
  <c r="S425" i="3"/>
  <c r="S454" i="3"/>
  <c r="H473" i="3"/>
  <c r="H497" i="3"/>
  <c r="H521" i="3"/>
  <c r="H591" i="3"/>
  <c r="H637" i="3"/>
  <c r="S691" i="3"/>
  <c r="S723" i="3"/>
  <c r="S896" i="3"/>
  <c r="S1077" i="3"/>
  <c r="S270" i="3"/>
  <c r="H517" i="3"/>
  <c r="H526" i="3"/>
  <c r="S555" i="3"/>
  <c r="S430" i="3"/>
  <c r="S631" i="3"/>
  <c r="S799" i="3"/>
  <c r="S63" i="3"/>
  <c r="G7" i="3"/>
  <c r="S107" i="3"/>
  <c r="F71" i="3"/>
  <c r="R154" i="3"/>
  <c r="Q74" i="3"/>
  <c r="S246" i="3"/>
  <c r="H262" i="3"/>
  <c r="G46" i="3"/>
  <c r="H72" i="3"/>
  <c r="S94" i="3"/>
  <c r="H142" i="3"/>
  <c r="H158" i="3"/>
  <c r="S173" i="3"/>
  <c r="S440" i="3"/>
  <c r="S445" i="3"/>
  <c r="S606" i="3"/>
  <c r="H659" i="3"/>
  <c r="S934" i="3"/>
  <c r="S1157" i="3"/>
  <c r="S164" i="3"/>
  <c r="F35" i="3"/>
  <c r="S132" i="3"/>
  <c r="S188" i="3"/>
  <c r="S119" i="3"/>
  <c r="S200" i="3"/>
  <c r="S250" i="3"/>
  <c r="H317" i="3"/>
  <c r="H89" i="3"/>
  <c r="H168" i="3"/>
  <c r="H201" i="3"/>
  <c r="H258" i="3"/>
  <c r="H271" i="3"/>
  <c r="H276" i="3"/>
  <c r="S436" i="3"/>
  <c r="H441" i="3"/>
  <c r="S536" i="3"/>
  <c r="H551" i="3"/>
  <c r="H592" i="3"/>
  <c r="S601" i="3"/>
  <c r="H607" i="3"/>
  <c r="R1083" i="3"/>
  <c r="R71" i="3"/>
  <c r="S228" i="3"/>
  <c r="S392" i="3"/>
  <c r="S1096" i="3"/>
  <c r="S1095" i="3" s="1"/>
  <c r="Q1095" i="3"/>
  <c r="S89" i="3"/>
  <c r="H95" i="3"/>
  <c r="H110" i="3"/>
  <c r="S168" i="3"/>
  <c r="H185" i="3"/>
  <c r="S295" i="3"/>
  <c r="H323" i="3"/>
  <c r="S341" i="3"/>
  <c r="H383" i="3"/>
  <c r="H393" i="3"/>
  <c r="S441" i="3"/>
  <c r="S469" i="3"/>
  <c r="H474" i="3"/>
  <c r="H503" i="3"/>
  <c r="H537" i="3"/>
  <c r="S632" i="3"/>
  <c r="S768" i="3"/>
  <c r="S838" i="3"/>
  <c r="H976" i="3"/>
  <c r="H25" i="3"/>
  <c r="H53" i="3"/>
  <c r="H73" i="3"/>
  <c r="H129" i="3"/>
  <c r="H224" i="3"/>
  <c r="S479" i="3"/>
  <c r="S654" i="3"/>
  <c r="S854" i="3"/>
  <c r="S929" i="3"/>
  <c r="S1005" i="3"/>
  <c r="H139" i="3"/>
  <c r="H155" i="3"/>
  <c r="H197" i="3"/>
  <c r="H243" i="3"/>
  <c r="S422" i="3"/>
  <c r="H715" i="3"/>
  <c r="S1049" i="3"/>
  <c r="S1198" i="3"/>
  <c r="H11" i="3"/>
  <c r="S20" i="3"/>
  <c r="S58" i="3"/>
  <c r="H63" i="3"/>
  <c r="H85" i="3"/>
  <c r="H101" i="3"/>
  <c r="S120" i="3"/>
  <c r="S143" i="3"/>
  <c r="S155" i="3"/>
  <c r="H169" i="3"/>
  <c r="H190" i="3"/>
  <c r="H248" i="3"/>
  <c r="H259" i="3"/>
  <c r="H301" i="3"/>
  <c r="H305" i="3"/>
  <c r="H314" i="3"/>
  <c r="H333" i="3"/>
  <c r="S374" i="3"/>
  <c r="H403" i="3"/>
  <c r="H401" i="3" s="1"/>
  <c r="H432" i="3"/>
  <c r="H504" i="3"/>
  <c r="H532" i="3"/>
  <c r="S537" i="3"/>
  <c r="H593" i="3"/>
  <c r="H623" i="3"/>
  <c r="S649" i="3"/>
  <c r="S774" i="3"/>
  <c r="S1085" i="3"/>
  <c r="S904" i="3"/>
  <c r="S922" i="3"/>
  <c r="S1210" i="3"/>
  <c r="S856" i="3"/>
  <c r="H887" i="3"/>
  <c r="H928" i="3"/>
  <c r="H932" i="3"/>
  <c r="H941" i="3"/>
  <c r="S980" i="3"/>
  <c r="H985" i="3"/>
  <c r="H1012" i="3"/>
  <c r="S1021" i="3"/>
  <c r="H1039" i="3"/>
  <c r="H1058" i="3"/>
  <c r="H1102" i="3"/>
  <c r="H1107" i="3"/>
  <c r="H1112" i="3"/>
  <c r="S1145" i="3"/>
  <c r="H1160" i="3"/>
  <c r="H1211" i="3"/>
  <c r="S380" i="3"/>
  <c r="H469" i="3"/>
  <c r="H496" i="3"/>
  <c r="H531" i="3"/>
  <c r="H548" i="3"/>
  <c r="H584" i="3"/>
  <c r="H632" i="3"/>
  <c r="S636" i="3"/>
  <c r="H655" i="3"/>
  <c r="H760" i="3"/>
  <c r="H800" i="3"/>
  <c r="S812" i="3"/>
  <c r="H843" i="3"/>
  <c r="H883" i="3"/>
  <c r="H919" i="3"/>
  <c r="H963" i="3"/>
  <c r="H1029" i="3"/>
  <c r="G1044" i="3"/>
  <c r="S1078" i="3"/>
  <c r="H1092" i="3"/>
  <c r="S1102" i="3"/>
  <c r="G1123" i="3"/>
  <c r="G1117" i="3" s="1"/>
  <c r="H1141" i="3"/>
  <c r="S1247" i="3"/>
  <c r="H536" i="3"/>
  <c r="H553" i="3"/>
  <c r="H566" i="3"/>
  <c r="H571" i="3"/>
  <c r="H597" i="3"/>
  <c r="H606" i="3"/>
  <c r="H628" i="3"/>
  <c r="H660" i="3"/>
  <c r="H665" i="3"/>
  <c r="H693" i="3"/>
  <c r="S715" i="3"/>
  <c r="H733" i="3"/>
  <c r="H751" i="3"/>
  <c r="S760" i="3"/>
  <c r="H813" i="3"/>
  <c r="S843" i="3"/>
  <c r="H857" i="3"/>
  <c r="S972" i="3"/>
  <c r="S976" i="3"/>
  <c r="H1035" i="3"/>
  <c r="S1216" i="3"/>
  <c r="G1234" i="3"/>
  <c r="H646" i="3"/>
  <c r="H679" i="3"/>
  <c r="S688" i="3"/>
  <c r="S697" i="3"/>
  <c r="H702" i="3"/>
  <c r="H706" i="3"/>
  <c r="S773" i="3"/>
  <c r="H831" i="3"/>
  <c r="S864" i="3"/>
  <c r="H897" i="3"/>
  <c r="S915" i="3"/>
  <c r="S981" i="3"/>
  <c r="S985" i="3"/>
  <c r="H1040" i="3"/>
  <c r="S1054" i="3"/>
  <c r="S1112" i="3"/>
  <c r="H1161" i="3"/>
  <c r="H1168" i="3"/>
  <c r="S800" i="3"/>
  <c r="S1248" i="3"/>
  <c r="H783" i="3"/>
  <c r="H809" i="3"/>
  <c r="H865" i="3"/>
  <c r="H1013" i="3"/>
  <c r="S1017" i="3"/>
  <c r="S1183" i="3"/>
  <c r="H1212" i="3"/>
  <c r="H527" i="3"/>
  <c r="S562" i="3"/>
  <c r="H567" i="3"/>
  <c r="H602" i="3"/>
  <c r="H661" i="3"/>
  <c r="H675" i="3"/>
  <c r="H689" i="3"/>
  <c r="S865" i="3"/>
  <c r="H870" i="3"/>
  <c r="H916" i="3"/>
  <c r="H929" i="3"/>
  <c r="H947" i="3"/>
  <c r="H951" i="3"/>
  <c r="H964" i="3"/>
  <c r="H973" i="3"/>
  <c r="H982" i="3"/>
  <c r="F1007" i="3"/>
  <c r="H1007" i="3" s="1"/>
  <c r="S1040" i="3"/>
  <c r="H1085" i="3"/>
  <c r="H1093" i="3"/>
  <c r="S1132" i="3"/>
  <c r="H1138" i="3"/>
  <c r="H1147" i="3"/>
  <c r="H1174" i="3"/>
  <c r="H620" i="3"/>
  <c r="H633" i="3"/>
  <c r="H656" i="3"/>
  <c r="H666" i="3"/>
  <c r="H680" i="3"/>
  <c r="H766" i="3"/>
  <c r="S778" i="3"/>
  <c r="S924" i="3"/>
  <c r="H1060" i="3"/>
  <c r="H1120" i="3"/>
  <c r="H1142" i="3"/>
  <c r="S720" i="3"/>
  <c r="S756" i="3"/>
  <c r="S822" i="3"/>
  <c r="G1104" i="3"/>
  <c r="G1097" i="3" s="1"/>
  <c r="G1094" i="3" s="1"/>
  <c r="G390" i="3"/>
  <c r="S549" i="3"/>
  <c r="S661" i="3"/>
  <c r="S947" i="3"/>
  <c r="S1142" i="3"/>
  <c r="S493" i="3"/>
  <c r="H502" i="3"/>
  <c r="H511" i="3"/>
  <c r="S554" i="3"/>
  <c r="H612" i="3"/>
  <c r="S647" i="3"/>
  <c r="G996" i="3"/>
  <c r="H1089" i="3"/>
  <c r="S1184" i="3"/>
  <c r="H374" i="3"/>
  <c r="H410" i="3"/>
  <c r="S435" i="3"/>
  <c r="S594" i="3"/>
  <c r="H603" i="3"/>
  <c r="H648" i="3"/>
  <c r="H725" i="3"/>
  <c r="S779" i="3"/>
  <c r="S806" i="3"/>
  <c r="H837" i="3"/>
  <c r="F1095" i="3"/>
  <c r="H1244" i="3"/>
  <c r="H533" i="3"/>
  <c r="S568" i="3"/>
  <c r="H586" i="3"/>
  <c r="H850" i="3"/>
  <c r="S965" i="3"/>
  <c r="H1026" i="3"/>
  <c r="H387" i="3"/>
  <c r="H392" i="3"/>
  <c r="H396" i="3"/>
  <c r="H436" i="3"/>
  <c r="H449" i="3"/>
  <c r="H476" i="3"/>
  <c r="H573" i="3"/>
  <c r="S586" i="3"/>
  <c r="H676" i="3"/>
  <c r="H744" i="3"/>
  <c r="H828" i="3"/>
  <c r="S862" i="3"/>
  <c r="H876" i="3"/>
  <c r="H935" i="3"/>
  <c r="H939" i="3"/>
  <c r="H979" i="3"/>
  <c r="H1015" i="3"/>
  <c r="S1019" i="3"/>
  <c r="H1048" i="3"/>
  <c r="H1052" i="3"/>
  <c r="H1067" i="3"/>
  <c r="H1066" i="3" s="1"/>
  <c r="H1086" i="3"/>
  <c r="H1110" i="3"/>
  <c r="S898" i="3"/>
  <c r="G1047" i="3"/>
  <c r="H546" i="3"/>
  <c r="H569" i="3"/>
  <c r="S603" i="3"/>
  <c r="H613" i="3"/>
  <c r="H621" i="3"/>
  <c r="H626" i="3"/>
  <c r="H639" i="3"/>
  <c r="S662" i="3"/>
  <c r="H672" i="3"/>
  <c r="S681" i="3"/>
  <c r="H691" i="3"/>
  <c r="S695" i="3"/>
  <c r="H722" i="3"/>
  <c r="H758" i="3"/>
  <c r="S775" i="3"/>
  <c r="H815" i="3"/>
  <c r="H838" i="3"/>
  <c r="H863" i="3"/>
  <c r="S871" i="3"/>
  <c r="H881" i="3"/>
  <c r="S903" i="3"/>
  <c r="S908" i="3"/>
  <c r="H926" i="3"/>
  <c r="S987" i="3"/>
  <c r="Q1002" i="3"/>
  <c r="H1020" i="3"/>
  <c r="F1075" i="3"/>
  <c r="S1100" i="3"/>
  <c r="S1189" i="3"/>
  <c r="H1204" i="3"/>
  <c r="S1223" i="3"/>
  <c r="H663" i="3"/>
  <c r="S667" i="3"/>
  <c r="H700" i="3"/>
  <c r="H736" i="3"/>
  <c r="H754" i="3"/>
  <c r="S780" i="3"/>
  <c r="H794" i="3"/>
  <c r="H872" i="3"/>
  <c r="S979" i="3"/>
  <c r="H999" i="3"/>
  <c r="H1005" i="3"/>
  <c r="S1185" i="3"/>
  <c r="F1030" i="3"/>
  <c r="S1072" i="3"/>
  <c r="H677" i="3"/>
  <c r="H731" i="3"/>
  <c r="H749" i="3"/>
  <c r="S789" i="3"/>
  <c r="S807" i="3"/>
  <c r="H846" i="3"/>
  <c r="S881" i="3"/>
  <c r="H895" i="3"/>
  <c r="H931" i="3"/>
  <c r="H949" i="3"/>
  <c r="H1016" i="3"/>
  <c r="S1020" i="3"/>
  <c r="H1053" i="3"/>
  <c r="S1082" i="3"/>
  <c r="H1122" i="3"/>
  <c r="H1118" i="3" s="1"/>
  <c r="H1144" i="3"/>
  <c r="H718" i="3"/>
  <c r="S931" i="3"/>
  <c r="H940" i="3"/>
  <c r="S953" i="3"/>
  <c r="H980" i="3"/>
  <c r="F1068" i="3"/>
  <c r="H1186" i="3"/>
  <c r="S587" i="3"/>
  <c r="S696" i="3"/>
  <c r="H714" i="3"/>
  <c r="H772" i="3"/>
  <c r="S909" i="3"/>
  <c r="S940" i="3"/>
  <c r="H1215" i="3"/>
  <c r="H450" i="3"/>
  <c r="H495" i="3"/>
  <c r="H513" i="3"/>
  <c r="H565" i="3"/>
  <c r="H583" i="3"/>
  <c r="H605" i="3"/>
  <c r="H683" i="3"/>
  <c r="S709" i="3"/>
  <c r="H723" i="3"/>
  <c r="H732" i="3"/>
  <c r="S741" i="3"/>
  <c r="H759" i="3"/>
  <c r="H790" i="3"/>
  <c r="H839" i="3"/>
  <c r="H873" i="3"/>
  <c r="H918" i="3"/>
  <c r="H958" i="3"/>
  <c r="H1091" i="3"/>
  <c r="S1128" i="3"/>
  <c r="H1145" i="3"/>
  <c r="S1166" i="3"/>
  <c r="H1200" i="3"/>
  <c r="S1215" i="3"/>
  <c r="H1220" i="3"/>
  <c r="H1252" i="3"/>
  <c r="Q13" i="3"/>
  <c r="S13" i="3" s="1"/>
  <c r="S57" i="3"/>
  <c r="R56" i="3"/>
  <c r="Q103" i="3"/>
  <c r="S104" i="3"/>
  <c r="S130" i="3"/>
  <c r="S54" i="3"/>
  <c r="S24" i="3"/>
  <c r="S136" i="3"/>
  <c r="R299" i="3"/>
  <c r="Q371" i="3"/>
  <c r="S371" i="3" s="1"/>
  <c r="Q29" i="3"/>
  <c r="S29" i="3" s="1"/>
  <c r="S72" i="3"/>
  <c r="S71" i="3" s="1"/>
  <c r="S83" i="3"/>
  <c r="R115" i="3"/>
  <c r="S115" i="3" s="1"/>
  <c r="H124" i="3"/>
  <c r="H172" i="3"/>
  <c r="R244" i="3"/>
  <c r="S271" i="3"/>
  <c r="H306" i="3"/>
  <c r="Q167" i="3"/>
  <c r="S167" i="3" s="1"/>
  <c r="Q192" i="3"/>
  <c r="S192" i="3" s="1"/>
  <c r="Q224" i="3"/>
  <c r="S224" i="3" s="1"/>
  <c r="R257" i="3"/>
  <c r="S257" i="3" s="1"/>
  <c r="R267" i="3"/>
  <c r="S267" i="3" s="1"/>
  <c r="R69" i="3"/>
  <c r="S69" i="3" s="1"/>
  <c r="H17" i="3"/>
  <c r="Q50" i="3"/>
  <c r="S50" i="3" s="1"/>
  <c r="Q97" i="3"/>
  <c r="S97" i="3" s="1"/>
  <c r="Q147" i="3"/>
  <c r="Q172" i="3"/>
  <c r="S172" i="3" s="1"/>
  <c r="R180" i="3"/>
  <c r="Q201" i="3"/>
  <c r="H279" i="3"/>
  <c r="R201" i="3"/>
  <c r="R220" i="3"/>
  <c r="S220" i="3" s="1"/>
  <c r="R14" i="3"/>
  <c r="S14" i="3" s="1"/>
  <c r="R109" i="3"/>
  <c r="S109" i="3" s="1"/>
  <c r="Q279" i="3"/>
  <c r="S279" i="3" s="1"/>
  <c r="Q332" i="3"/>
  <c r="S332" i="3" s="1"/>
  <c r="Q176" i="3"/>
  <c r="S176" i="3" s="1"/>
  <c r="S283" i="3"/>
  <c r="Q355" i="3"/>
  <c r="S355" i="3" s="1"/>
  <c r="Q364" i="3"/>
  <c r="R258" i="3"/>
  <c r="Q61" i="3"/>
  <c r="R147" i="3"/>
  <c r="R146" i="3" s="1"/>
  <c r="G56" i="3"/>
  <c r="R36" i="3"/>
  <c r="Q217" i="3"/>
  <c r="Q41" i="3"/>
  <c r="R185" i="3"/>
  <c r="S185" i="3" s="1"/>
  <c r="F194" i="3"/>
  <c r="Q198" i="3"/>
  <c r="R311" i="3"/>
  <c r="S311" i="3" s="1"/>
  <c r="R328" i="3"/>
  <c r="S328" i="3" s="1"/>
  <c r="S47" i="3"/>
  <c r="R128" i="3"/>
  <c r="S128" i="3" s="1"/>
  <c r="Q36" i="3"/>
  <c r="R116" i="3"/>
  <c r="S116" i="3" s="1"/>
  <c r="Q148" i="3"/>
  <c r="R296" i="3"/>
  <c r="S296" i="3" s="1"/>
  <c r="S337" i="3"/>
  <c r="R27" i="3"/>
  <c r="R101" i="3"/>
  <c r="S101" i="3" s="1"/>
  <c r="R148" i="3"/>
  <c r="Q158" i="3"/>
  <c r="S158" i="3" s="1"/>
  <c r="R42" i="3"/>
  <c r="R70" i="3"/>
  <c r="S70" i="3" s="1"/>
  <c r="Q77" i="3"/>
  <c r="F92" i="3"/>
  <c r="R98" i="3"/>
  <c r="R214" i="3"/>
  <c r="S214" i="3" s="1"/>
  <c r="H22" i="3"/>
  <c r="R91" i="3"/>
  <c r="S91" i="3" s="1"/>
  <c r="S33" i="3"/>
  <c r="R245" i="3"/>
  <c r="S245" i="3" s="1"/>
  <c r="H18" i="3"/>
  <c r="R77" i="3"/>
  <c r="S95" i="3"/>
  <c r="Q98" i="3"/>
  <c r="R129" i="3"/>
  <c r="R125" i="3" s="1"/>
  <c r="Q138" i="3"/>
  <c r="H70" i="3"/>
  <c r="H68" i="3" s="1"/>
  <c r="R137" i="3"/>
  <c r="S137" i="3" s="1"/>
  <c r="S8" i="3"/>
  <c r="G82" i="3"/>
  <c r="R138" i="3"/>
  <c r="Q149" i="3"/>
  <c r="S149" i="3" s="1"/>
  <c r="R226" i="3"/>
  <c r="S226" i="3" s="1"/>
  <c r="R297" i="3"/>
  <c r="S18" i="3"/>
  <c r="H28" i="3"/>
  <c r="H31" i="3"/>
  <c r="H65" i="3"/>
  <c r="H114" i="3"/>
  <c r="Q126" i="3"/>
  <c r="Q325" i="3"/>
  <c r="Q231" i="3"/>
  <c r="Q85" i="3"/>
  <c r="R99" i="3"/>
  <c r="S114" i="3"/>
  <c r="Q298" i="3"/>
  <c r="S298" i="3" s="1"/>
  <c r="R274" i="3"/>
  <c r="S274" i="3" s="1"/>
  <c r="Q52" i="3"/>
  <c r="R117" i="3"/>
  <c r="S117" i="3" s="1"/>
  <c r="G159" i="3"/>
  <c r="H160" i="3"/>
  <c r="Q199" i="3"/>
  <c r="Q34" i="3"/>
  <c r="S34" i="3" s="1"/>
  <c r="R85" i="3"/>
  <c r="R102" i="3"/>
  <c r="S102" i="3" s="1"/>
  <c r="R108" i="3"/>
  <c r="S108" i="3" s="1"/>
  <c r="S16" i="3"/>
  <c r="R49" i="3"/>
  <c r="R46" i="3" s="1"/>
  <c r="Q68" i="3"/>
  <c r="R96" i="3"/>
  <c r="S96" i="3" s="1"/>
  <c r="R123" i="3"/>
  <c r="S123" i="3" s="1"/>
  <c r="F135" i="3"/>
  <c r="R317" i="3"/>
  <c r="S317" i="3" s="1"/>
  <c r="Q335" i="3"/>
  <c r="Q144" i="3"/>
  <c r="S144" i="3" s="1"/>
  <c r="Q99" i="3"/>
  <c r="R52" i="3"/>
  <c r="R28" i="3"/>
  <c r="S160" i="3"/>
  <c r="S174" i="3"/>
  <c r="R239" i="3"/>
  <c r="S239" i="3" s="1"/>
  <c r="R260" i="3"/>
  <c r="S260" i="3" s="1"/>
  <c r="G35" i="3"/>
  <c r="S93" i="3"/>
  <c r="Q256" i="3"/>
  <c r="R55" i="3"/>
  <c r="S55" i="3" s="1"/>
  <c r="S9" i="3"/>
  <c r="H24" i="3"/>
  <c r="Q49" i="3"/>
  <c r="G135" i="3"/>
  <c r="R223" i="3"/>
  <c r="S223" i="3" s="1"/>
  <c r="H286" i="3"/>
  <c r="R37" i="3"/>
  <c r="S37" i="3" s="1"/>
  <c r="Q28" i="3"/>
  <c r="H83" i="3"/>
  <c r="F82" i="3"/>
  <c r="F46" i="3"/>
  <c r="S76" i="3"/>
  <c r="S74" i="3" s="1"/>
  <c r="R118" i="3"/>
  <c r="S118" i="3" s="1"/>
  <c r="F32" i="3"/>
  <c r="S53" i="3"/>
  <c r="H66" i="3"/>
  <c r="Q100" i="3"/>
  <c r="S100" i="3" s="1"/>
  <c r="Q175" i="3"/>
  <c r="R290" i="3"/>
  <c r="S299" i="3"/>
  <c r="R476" i="3"/>
  <c r="S476" i="3" s="1"/>
  <c r="Q488" i="3"/>
  <c r="S488" i="3" s="1"/>
  <c r="Q1205" i="3"/>
  <c r="R280" i="3"/>
  <c r="S280" i="3" s="1"/>
  <c r="Q297" i="3"/>
  <c r="R335" i="3"/>
  <c r="R364" i="3"/>
  <c r="R414" i="3"/>
  <c r="S414" i="3" s="1"/>
  <c r="Q420" i="3"/>
  <c r="S420" i="3" s="1"/>
  <c r="R553" i="3"/>
  <c r="Q150" i="3"/>
  <c r="H308" i="3"/>
  <c r="S361" i="3"/>
  <c r="R532" i="3"/>
  <c r="H147" i="3"/>
  <c r="H146" i="3" s="1"/>
  <c r="S151" i="3"/>
  <c r="S150" i="3" s="1"/>
  <c r="R217" i="3"/>
  <c r="H378" i="3"/>
  <c r="S406" i="3"/>
  <c r="H421" i="3"/>
  <c r="Q316" i="3"/>
  <c r="Q369" i="3"/>
  <c r="S369" i="3" s="1"/>
  <c r="F401" i="3"/>
  <c r="H415" i="3"/>
  <c r="Q452" i="3"/>
  <c r="R485" i="3"/>
  <c r="S485" i="3" s="1"/>
  <c r="R316" i="3"/>
  <c r="R342" i="3"/>
  <c r="S342" i="3" s="1"/>
  <c r="Q350" i="3"/>
  <c r="Q372" i="3"/>
  <c r="S372" i="3" s="1"/>
  <c r="Q409" i="3"/>
  <c r="S409" i="3" s="1"/>
  <c r="R452" i="3"/>
  <c r="Q375" i="3"/>
  <c r="R412" i="3"/>
  <c r="S412" i="3" s="1"/>
  <c r="Q439" i="3"/>
  <c r="R456" i="3"/>
  <c r="S456" i="3" s="1"/>
  <c r="Q470" i="3"/>
  <c r="R418" i="3"/>
  <c r="S418" i="3" s="1"/>
  <c r="R463" i="3"/>
  <c r="S463" i="3" s="1"/>
  <c r="R195" i="3"/>
  <c r="S195" i="3" s="1"/>
  <c r="Q391" i="3"/>
  <c r="S45" i="3"/>
  <c r="H62" i="3"/>
  <c r="H90" i="3"/>
  <c r="G150" i="3"/>
  <c r="Q232" i="3"/>
  <c r="S232" i="3" s="1"/>
  <c r="Q243" i="3"/>
  <c r="Q278" i="3"/>
  <c r="S278" i="3" s="1"/>
  <c r="P320" i="3"/>
  <c r="G320" i="3"/>
  <c r="G291" i="3" s="1"/>
  <c r="Q359" i="3"/>
  <c r="S359" i="3" s="1"/>
  <c r="Q362" i="3"/>
  <c r="Q394" i="3"/>
  <c r="S394" i="3" s="1"/>
  <c r="Q424" i="3"/>
  <c r="R443" i="3"/>
  <c r="S443" i="3" s="1"/>
  <c r="S489" i="3"/>
  <c r="R198" i="3"/>
  <c r="R350" i="3"/>
  <c r="R289" i="3"/>
  <c r="S289" i="3" s="1"/>
  <c r="R375" i="3"/>
  <c r="F56" i="3"/>
  <c r="Q124" i="3"/>
  <c r="S124" i="3" s="1"/>
  <c r="F150" i="3"/>
  <c r="R273" i="3"/>
  <c r="S273" i="3" s="1"/>
  <c r="R356" i="3"/>
  <c r="S356" i="3" s="1"/>
  <c r="R362" i="3"/>
  <c r="R424" i="3"/>
  <c r="Q453" i="3"/>
  <c r="S453" i="3" s="1"/>
  <c r="Q474" i="3"/>
  <c r="G229" i="3"/>
  <c r="Q330" i="3"/>
  <c r="S330" i="3" s="1"/>
  <c r="R339" i="3"/>
  <c r="S339" i="3" s="1"/>
  <c r="G77" i="3"/>
  <c r="R243" i="3"/>
  <c r="Q336" i="3"/>
  <c r="S336" i="3" s="1"/>
  <c r="H293" i="3"/>
  <c r="F291" i="3"/>
  <c r="Q322" i="3"/>
  <c r="S322" i="3" s="1"/>
  <c r="S471" i="3"/>
  <c r="R474" i="3"/>
  <c r="R534" i="3"/>
  <c r="S534" i="3" s="1"/>
  <c r="R439" i="3"/>
  <c r="H27" i="3"/>
  <c r="S39" i="3"/>
  <c r="F103" i="3"/>
  <c r="Q165" i="3"/>
  <c r="G194" i="3"/>
  <c r="Q204" i="3"/>
  <c r="S204" i="3" s="1"/>
  <c r="R251" i="3"/>
  <c r="S251" i="3" s="1"/>
  <c r="R383" i="3"/>
  <c r="Q410" i="3"/>
  <c r="S410" i="3" s="1"/>
  <c r="R351" i="3"/>
  <c r="S351" i="3" s="1"/>
  <c r="S383" i="3"/>
  <c r="Q444" i="3"/>
  <c r="S444" i="3" s="1"/>
  <c r="Q457" i="3"/>
  <c r="S212" i="3"/>
  <c r="S261" i="3"/>
  <c r="H274" i="3"/>
  <c r="R325" i="3"/>
  <c r="H389" i="3"/>
  <c r="R402" i="3"/>
  <c r="R401" i="3" s="1"/>
  <c r="R457" i="3"/>
  <c r="Q343" i="3"/>
  <c r="Q354" i="3"/>
  <c r="S354" i="3" s="1"/>
  <c r="R373" i="3"/>
  <c r="S373" i="3" s="1"/>
  <c r="R376" i="3"/>
  <c r="S376" i="3" s="1"/>
  <c r="Q402" i="3"/>
  <c r="R407" i="3"/>
  <c r="S407" i="3" s="1"/>
  <c r="Q413" i="3"/>
  <c r="Q464" i="3"/>
  <c r="S464" i="3" s="1"/>
  <c r="Q180" i="3"/>
  <c r="S196" i="3"/>
  <c r="R199" i="3"/>
  <c r="R221" i="3"/>
  <c r="S221" i="3" s="1"/>
  <c r="R233" i="3"/>
  <c r="Q244" i="3"/>
  <c r="S258" i="3"/>
  <c r="R284" i="3"/>
  <c r="S284" i="3" s="1"/>
  <c r="Q287" i="3"/>
  <c r="S287" i="3" s="1"/>
  <c r="Q290" i="3"/>
  <c r="R309" i="3"/>
  <c r="S309" i="3" s="1"/>
  <c r="H326" i="3"/>
  <c r="R343" i="3"/>
  <c r="H379" i="3"/>
  <c r="R413" i="3"/>
  <c r="H448" i="3"/>
  <c r="R475" i="3"/>
  <c r="S475" i="3" s="1"/>
  <c r="H483" i="3"/>
  <c r="R490" i="3"/>
  <c r="S490" i="3" s="1"/>
  <c r="F405" i="3"/>
  <c r="R428" i="3"/>
  <c r="S428" i="3" s="1"/>
  <c r="F41" i="3"/>
  <c r="R252" i="3"/>
  <c r="S252" i="3" s="1"/>
  <c r="G41" i="3"/>
  <c r="R175" i="3"/>
  <c r="F254" i="3"/>
  <c r="R318" i="3"/>
  <c r="S318" i="3" s="1"/>
  <c r="R395" i="3"/>
  <c r="S395" i="3" s="1"/>
  <c r="R384" i="3"/>
  <c r="S384" i="3" s="1"/>
  <c r="S31" i="3"/>
  <c r="H42" i="3"/>
  <c r="Q210" i="3"/>
  <c r="S210" i="3" s="1"/>
  <c r="Q213" i="3"/>
  <c r="G254" i="3"/>
  <c r="S262" i="3"/>
  <c r="S307" i="3"/>
  <c r="H398" i="3"/>
  <c r="H408" i="3"/>
  <c r="Q216" i="3"/>
  <c r="S216" i="3" s="1"/>
  <c r="R363" i="3"/>
  <c r="S363" i="3" s="1"/>
  <c r="F159" i="3"/>
  <c r="Q166" i="3"/>
  <c r="S166" i="3" s="1"/>
  <c r="R213" i="3"/>
  <c r="F229" i="3"/>
  <c r="H256" i="3"/>
  <c r="R259" i="3"/>
  <c r="S259" i="3" s="1"/>
  <c r="Q304" i="3"/>
  <c r="S304" i="3" s="1"/>
  <c r="Q344" i="3"/>
  <c r="S344" i="3" s="1"/>
  <c r="Q408" i="3"/>
  <c r="S408" i="3" s="1"/>
  <c r="H219" i="3"/>
  <c r="S300" i="3"/>
  <c r="H327" i="3"/>
  <c r="S331" i="3"/>
  <c r="S338" i="3"/>
  <c r="S396" i="3"/>
  <c r="H480" i="3"/>
  <c r="Q482" i="3"/>
  <c r="S482" i="3" s="1"/>
  <c r="Q498" i="3"/>
  <c r="S498" i="3" s="1"/>
  <c r="S553" i="3"/>
  <c r="S446" i="3"/>
  <c r="Q542" i="3"/>
  <c r="S542" i="3" s="1"/>
  <c r="Q529" i="3"/>
  <c r="S529" i="3" s="1"/>
  <c r="R646" i="3"/>
  <c r="S646" i="3" s="1"/>
  <c r="Q511" i="3"/>
  <c r="S511" i="3" s="1"/>
  <c r="H560" i="3"/>
  <c r="Q583" i="3"/>
  <c r="S610" i="3"/>
  <c r="Q579" i="3"/>
  <c r="S579" i="3" s="1"/>
  <c r="R514" i="3"/>
  <c r="S514" i="3" s="1"/>
  <c r="H522" i="3"/>
  <c r="Q532" i="3"/>
  <c r="R545" i="3"/>
  <c r="S545" i="3" s="1"/>
  <c r="Q483" i="3"/>
  <c r="S483" i="3" s="1"/>
  <c r="Q438" i="3"/>
  <c r="S438" i="3" s="1"/>
  <c r="R462" i="3"/>
  <c r="S462" i="3" s="1"/>
  <c r="R470" i="3"/>
  <c r="H509" i="3"/>
  <c r="Q584" i="3"/>
  <c r="R496" i="3"/>
  <c r="S496" i="3" s="1"/>
  <c r="R551" i="3"/>
  <c r="R557" i="3"/>
  <c r="S557" i="3" s="1"/>
  <c r="S576" i="3"/>
  <c r="R584" i="3"/>
  <c r="S415" i="3"/>
  <c r="S312" i="3"/>
  <c r="Q381" i="3"/>
  <c r="S381" i="3" s="1"/>
  <c r="R399" i="3"/>
  <c r="S399" i="3" s="1"/>
  <c r="R426" i="3"/>
  <c r="S426" i="3" s="1"/>
  <c r="H429" i="3"/>
  <c r="S433" i="3"/>
  <c r="Q502" i="3"/>
  <c r="S502" i="3" s="1"/>
  <c r="R515" i="3"/>
  <c r="S515" i="3" s="1"/>
  <c r="Q564" i="3"/>
  <c r="Q540" i="3"/>
  <c r="Q561" i="3"/>
  <c r="S561" i="3" s="1"/>
  <c r="R627" i="3"/>
  <c r="S627" i="3" s="1"/>
  <c r="H442" i="3"/>
  <c r="H492" i="3"/>
  <c r="R527" i="3"/>
  <c r="R540" i="3"/>
  <c r="Q573" i="3"/>
  <c r="R512" i="3"/>
  <c r="S512" i="3" s="1"/>
  <c r="Q527" i="3"/>
  <c r="Q533" i="3"/>
  <c r="R573" i="3"/>
  <c r="S455" i="3"/>
  <c r="Q484" i="3"/>
  <c r="R507" i="3"/>
  <c r="S507" i="3" s="1"/>
  <c r="R533" i="3"/>
  <c r="Q552" i="3"/>
  <c r="R484" i="3"/>
  <c r="H547" i="3"/>
  <c r="R565" i="3"/>
  <c r="S565" i="3" s="1"/>
  <c r="Q604" i="3"/>
  <c r="Q497" i="3"/>
  <c r="Q503" i="3"/>
  <c r="S503" i="3" s="1"/>
  <c r="Q541" i="3"/>
  <c r="S209" i="3"/>
  <c r="S306" i="3"/>
  <c r="G405" i="3"/>
  <c r="R497" i="3"/>
  <c r="Q500" i="3"/>
  <c r="S500" i="3" s="1"/>
  <c r="S516" i="3"/>
  <c r="R541" i="3"/>
  <c r="Q510" i="3"/>
  <c r="S510" i="3" s="1"/>
  <c r="Q513" i="3"/>
  <c r="R528" i="3"/>
  <c r="R570" i="3"/>
  <c r="S570" i="3" s="1"/>
  <c r="R597" i="3"/>
  <c r="S597" i="3" s="1"/>
  <c r="Q624" i="3"/>
  <c r="S255" i="3"/>
  <c r="S275" i="3"/>
  <c r="H282" i="3"/>
  <c r="S313" i="3"/>
  <c r="Q349" i="3"/>
  <c r="S349" i="3" s="1"/>
  <c r="S358" i="3"/>
  <c r="Q382" i="3"/>
  <c r="S382" i="3" s="1"/>
  <c r="H385" i="3"/>
  <c r="R513" i="3"/>
  <c r="Q528" i="3"/>
  <c r="R609" i="3"/>
  <c r="S477" i="3"/>
  <c r="S535" i="3"/>
  <c r="S599" i="3"/>
  <c r="S566" i="3"/>
  <c r="R588" i="3"/>
  <c r="S588" i="3" s="1"/>
  <c r="Q590" i="3"/>
  <c r="Q621" i="3"/>
  <c r="R590" i="3"/>
  <c r="R621" i="3"/>
  <c r="R732" i="3"/>
  <c r="S732" i="3" s="1"/>
  <c r="Q853" i="3"/>
  <c r="S853" i="3" s="1"/>
  <c r="R888" i="3"/>
  <c r="R624" i="3"/>
  <c r="S617" i="3"/>
  <c r="S671" i="3"/>
  <c r="R879" i="3"/>
  <c r="S879" i="3" s="1"/>
  <c r="Q551" i="3"/>
  <c r="R564" i="3"/>
  <c r="R604" i="3"/>
  <c r="R608" i="3"/>
  <c r="S608" i="3" s="1"/>
  <c r="R694" i="3"/>
  <c r="S694" i="3" s="1"/>
  <c r="Q711" i="3"/>
  <c r="R764" i="3"/>
  <c r="S465" i="3"/>
  <c r="R595" i="3"/>
  <c r="S595" i="3" s="1"/>
  <c r="R790" i="3"/>
  <c r="S790" i="3" s="1"/>
  <c r="Q431" i="3"/>
  <c r="S431" i="3" s="1"/>
  <c r="R437" i="3"/>
  <c r="S437" i="3" s="1"/>
  <c r="Q450" i="3"/>
  <c r="S450" i="3" s="1"/>
  <c r="H487" i="3"/>
  <c r="Q495" i="3"/>
  <c r="S495" i="3" s="1"/>
  <c r="Q571" i="3"/>
  <c r="S571" i="3" s="1"/>
  <c r="Q602" i="3"/>
  <c r="S602" i="3" s="1"/>
  <c r="H635" i="3"/>
  <c r="S504" i="3"/>
  <c r="S547" i="3"/>
  <c r="Q643" i="3"/>
  <c r="Q640" i="3"/>
  <c r="S640" i="3" s="1"/>
  <c r="R663" i="3"/>
  <c r="S663" i="3" s="1"/>
  <c r="R699" i="3"/>
  <c r="S699" i="3" s="1"/>
  <c r="Q578" i="3"/>
  <c r="Q611" i="3"/>
  <c r="S611" i="3" s="1"/>
  <c r="R729" i="3"/>
  <c r="S729" i="3" s="1"/>
  <c r="R761" i="3"/>
  <c r="S761" i="3" s="1"/>
  <c r="R578" i="3"/>
  <c r="H581" i="3"/>
  <c r="Q625" i="3"/>
  <c r="S585" i="3"/>
  <c r="H594" i="3"/>
  <c r="R625" i="3"/>
  <c r="R673" i="3"/>
  <c r="S673" i="3" s="1"/>
  <c r="Q708" i="3"/>
  <c r="S708" i="3" s="1"/>
  <c r="Q717" i="3"/>
  <c r="S717" i="3" s="1"/>
  <c r="Q609" i="3"/>
  <c r="Q644" i="3"/>
  <c r="H518" i="3"/>
  <c r="S522" i="3"/>
  <c r="R552" i="3"/>
  <c r="H555" i="3"/>
  <c r="Q572" i="3"/>
  <c r="S572" i="3" s="1"/>
  <c r="R583" i="3"/>
  <c r="Q596" i="3"/>
  <c r="S596" i="3" s="1"/>
  <c r="Q656" i="3"/>
  <c r="S656" i="3" s="1"/>
  <c r="S633" i="3"/>
  <c r="R711" i="3"/>
  <c r="S764" i="3"/>
  <c r="H797" i="3"/>
  <c r="R803" i="3"/>
  <c r="H811" i="3"/>
  <c r="S803" i="3"/>
  <c r="S738" i="3"/>
  <c r="Q753" i="3"/>
  <c r="S753" i="3" s="1"/>
  <c r="R772" i="3"/>
  <c r="S772" i="3" s="1"/>
  <c r="R846" i="3"/>
  <c r="S846" i="3" s="1"/>
  <c r="H642" i="3"/>
  <c r="R669" i="3"/>
  <c r="S669" i="3" s="1"/>
  <c r="R689" i="3"/>
  <c r="S689" i="3" s="1"/>
  <c r="Q783" i="3"/>
  <c r="Q820" i="3"/>
  <c r="S820" i="3" s="1"/>
  <c r="Q830" i="3"/>
  <c r="Q650" i="3"/>
  <c r="S650" i="3" s="1"/>
  <c r="R652" i="3"/>
  <c r="S652" i="3" s="1"/>
  <c r="Q665" i="3"/>
  <c r="S665" i="3" s="1"/>
  <c r="Q769" i="3"/>
  <c r="S769" i="3" s="1"/>
  <c r="R783" i="3"/>
  <c r="R850" i="3"/>
  <c r="Q733" i="3"/>
  <c r="R750" i="3"/>
  <c r="S750" i="3" s="1"/>
  <c r="Q794" i="3"/>
  <c r="S794" i="3" s="1"/>
  <c r="R868" i="3"/>
  <c r="S868" i="3" s="1"/>
  <c r="R733" i="3"/>
  <c r="Q682" i="3"/>
  <c r="Q692" i="3"/>
  <c r="R730" i="3"/>
  <c r="Q765" i="3"/>
  <c r="S765" i="3" s="1"/>
  <c r="R791" i="3"/>
  <c r="S791" i="3" s="1"/>
  <c r="Q804" i="3"/>
  <c r="S804" i="3" s="1"/>
  <c r="R682" i="3"/>
  <c r="R692" i="3"/>
  <c r="Q712" i="3"/>
  <c r="S730" i="3"/>
  <c r="Q736" i="3"/>
  <c r="R762" i="3"/>
  <c r="S762" i="3" s="1"/>
  <c r="R788" i="3"/>
  <c r="S788" i="3" s="1"/>
  <c r="R644" i="3"/>
  <c r="R659" i="3"/>
  <c r="S659" i="3" s="1"/>
  <c r="Q678" i="3"/>
  <c r="S678" i="3" s="1"/>
  <c r="R712" i="3"/>
  <c r="Q718" i="3"/>
  <c r="H728" i="3"/>
  <c r="R736" i="3"/>
  <c r="R831" i="3"/>
  <c r="S831" i="3" s="1"/>
  <c r="R872" i="3"/>
  <c r="S872" i="3" s="1"/>
  <c r="Q638" i="3"/>
  <c r="S638" i="3" s="1"/>
  <c r="H668" i="3"/>
  <c r="S700" i="3"/>
  <c r="R718" i="3"/>
  <c r="R743" i="3"/>
  <c r="S743" i="3" s="1"/>
  <c r="R798" i="3"/>
  <c r="R801" i="3"/>
  <c r="S801" i="3" s="1"/>
  <c r="Q821" i="3"/>
  <c r="Q834" i="3"/>
  <c r="S834" i="3" s="1"/>
  <c r="R851" i="3"/>
  <c r="S851" i="3" s="1"/>
  <c r="S653" i="3"/>
  <c r="Q657" i="3"/>
  <c r="S657" i="3" s="1"/>
  <c r="R676" i="3"/>
  <c r="S676" i="3" s="1"/>
  <c r="S739" i="3"/>
  <c r="R781" i="3"/>
  <c r="S781" i="3" s="1"/>
  <c r="Q792" i="3"/>
  <c r="Q798" i="3"/>
  <c r="Q734" i="3"/>
  <c r="S734" i="3" s="1"/>
  <c r="R792" i="3"/>
  <c r="Q828" i="3"/>
  <c r="S828" i="3" s="1"/>
  <c r="S805" i="3"/>
  <c r="Q825" i="3"/>
  <c r="S825" i="3" s="1"/>
  <c r="H848" i="3"/>
  <c r="Q670" i="3"/>
  <c r="Q713" i="3"/>
  <c r="S713" i="3" s="1"/>
  <c r="R757" i="3"/>
  <c r="S757" i="3" s="1"/>
  <c r="R795" i="3"/>
  <c r="S795" i="3" s="1"/>
  <c r="Q866" i="3"/>
  <c r="Q651" i="3"/>
  <c r="S651" i="3" s="1"/>
  <c r="R670" i="3"/>
  <c r="R710" i="3"/>
  <c r="S710" i="3" s="1"/>
  <c r="R731" i="3"/>
  <c r="Q737" i="3"/>
  <c r="S737" i="3" s="1"/>
  <c r="R776" i="3"/>
  <c r="S776" i="3" s="1"/>
  <c r="R802" i="3"/>
  <c r="S802" i="3" s="1"/>
  <c r="Q848" i="3"/>
  <c r="S858" i="3"/>
  <c r="S660" i="3"/>
  <c r="Q664" i="3"/>
  <c r="S664" i="3" s="1"/>
  <c r="R698" i="3"/>
  <c r="S698" i="3" s="1"/>
  <c r="S719" i="3"/>
  <c r="Q731" i="3"/>
  <c r="S763" i="3"/>
  <c r="H845" i="3"/>
  <c r="R848" i="3"/>
  <c r="S861" i="3"/>
  <c r="Q752" i="3"/>
  <c r="Q645" i="3"/>
  <c r="S645" i="3" s="1"/>
  <c r="S679" i="3"/>
  <c r="R752" i="3"/>
  <c r="Q771" i="3"/>
  <c r="S771" i="3" s="1"/>
  <c r="Q782" i="3"/>
  <c r="R835" i="3"/>
  <c r="S835" i="3" s="1"/>
  <c r="S701" i="3"/>
  <c r="H747" i="3"/>
  <c r="H777" i="3"/>
  <c r="R782" i="3"/>
  <c r="R787" i="3"/>
  <c r="S787" i="3" s="1"/>
  <c r="H629" i="3"/>
  <c r="R643" i="3"/>
  <c r="Q714" i="3"/>
  <c r="S714" i="3" s="1"/>
  <c r="Q755" i="3"/>
  <c r="S755" i="3" s="1"/>
  <c r="Q796" i="3"/>
  <c r="S796" i="3" s="1"/>
  <c r="R816" i="3"/>
  <c r="S816" i="3" s="1"/>
  <c r="Q900" i="3"/>
  <c r="S826" i="3"/>
  <c r="R849" i="3"/>
  <c r="S849" i="3" s="1"/>
  <c r="S745" i="3"/>
  <c r="S758" i="3"/>
  <c r="S785" i="3"/>
  <c r="Q847" i="3"/>
  <c r="S847" i="3" s="1"/>
  <c r="S1073" i="3"/>
  <c r="S1071" i="3" s="1"/>
  <c r="Q888" i="3"/>
  <c r="R913" i="3"/>
  <c r="R874" i="3"/>
  <c r="Q897" i="3"/>
  <c r="S897" i="3" s="1"/>
  <c r="R900" i="3"/>
  <c r="R907" i="3"/>
  <c r="S907" i="3" s="1"/>
  <c r="R894" i="3"/>
  <c r="S894" i="3" s="1"/>
  <c r="R878" i="3"/>
  <c r="S878" i="3" s="1"/>
  <c r="Q914" i="3"/>
  <c r="S914" i="3" s="1"/>
  <c r="S746" i="3"/>
  <c r="H786" i="3"/>
  <c r="H829" i="3"/>
  <c r="Q793" i="3"/>
  <c r="S793" i="3" s="1"/>
  <c r="Q875" i="3"/>
  <c r="R885" i="3"/>
  <c r="S885" i="3" s="1"/>
  <c r="R748" i="3"/>
  <c r="S748" i="3" s="1"/>
  <c r="S766" i="3"/>
  <c r="R770" i="3"/>
  <c r="S770" i="3" s="1"/>
  <c r="H773" i="3"/>
  <c r="H818" i="3"/>
  <c r="R875" i="3"/>
  <c r="Q918" i="3"/>
  <c r="S777" i="3"/>
  <c r="Q837" i="3"/>
  <c r="S837" i="3" s="1"/>
  <c r="Q882" i="3"/>
  <c r="S882" i="3" s="1"/>
  <c r="R911" i="3"/>
  <c r="S911" i="3" s="1"/>
  <c r="S883" i="3"/>
  <c r="Q905" i="3"/>
  <c r="S905" i="3" s="1"/>
  <c r="R886" i="3"/>
  <c r="S886" i="3" s="1"/>
  <c r="R830" i="3"/>
  <c r="R824" i="3"/>
  <c r="S855" i="3"/>
  <c r="Q887" i="3"/>
  <c r="S887" i="3" s="1"/>
  <c r="Q686" i="3"/>
  <c r="S686" i="3" s="1"/>
  <c r="Q749" i="3"/>
  <c r="S749" i="3" s="1"/>
  <c r="S824" i="3"/>
  <c r="Q833" i="3"/>
  <c r="S833" i="3" s="1"/>
  <c r="Q850" i="3"/>
  <c r="Q870" i="3"/>
  <c r="S870" i="3" s="1"/>
  <c r="H884" i="3"/>
  <c r="Q893" i="3"/>
  <c r="S893" i="3" s="1"/>
  <c r="R899" i="3"/>
  <c r="S899" i="3" s="1"/>
  <c r="H903" i="3"/>
  <c r="Q874" i="3"/>
  <c r="R880" i="3"/>
  <c r="S880" i="3" s="1"/>
  <c r="Q983" i="3"/>
  <c r="S983" i="3" s="1"/>
  <c r="S946" i="3"/>
  <c r="Q1044" i="3"/>
  <c r="R932" i="3"/>
  <c r="S932" i="3" s="1"/>
  <c r="R956" i="3"/>
  <c r="S956" i="3" s="1"/>
  <c r="Q935" i="3"/>
  <c r="S935" i="3" s="1"/>
  <c r="Q951" i="3"/>
  <c r="S951" i="3" s="1"/>
  <c r="Q963" i="3"/>
  <c r="R986" i="3"/>
  <c r="S986" i="3" s="1"/>
  <c r="Q1025" i="3"/>
  <c r="S1025" i="3" s="1"/>
  <c r="Q943" i="3"/>
  <c r="S943" i="3" s="1"/>
  <c r="R963" i="3"/>
  <c r="Q930" i="3"/>
  <c r="S930" i="3" s="1"/>
  <c r="Q954" i="3"/>
  <c r="S954" i="3" s="1"/>
  <c r="Q892" i="3"/>
  <c r="S892" i="3" s="1"/>
  <c r="Q933" i="3"/>
  <c r="S933" i="3" s="1"/>
  <c r="S938" i="3"/>
  <c r="Q957" i="3"/>
  <c r="R960" i="3"/>
  <c r="S960" i="3" s="1"/>
  <c r="Q895" i="3"/>
  <c r="S895" i="3" s="1"/>
  <c r="R925" i="3"/>
  <c r="S925" i="3" s="1"/>
  <c r="R957" i="3"/>
  <c r="Q970" i="3"/>
  <c r="R821" i="3"/>
  <c r="H832" i="3"/>
  <c r="R906" i="3"/>
  <c r="S906" i="3" s="1"/>
  <c r="S949" i="3"/>
  <c r="Q967" i="3"/>
  <c r="S967" i="3" s="1"/>
  <c r="R970" i="3"/>
  <c r="S842" i="3"/>
  <c r="H851" i="3"/>
  <c r="S876" i="3"/>
  <c r="H901" i="3"/>
  <c r="S917" i="3"/>
  <c r="R944" i="3"/>
  <c r="Q944" i="3"/>
  <c r="H945" i="3"/>
  <c r="R958" i="3"/>
  <c r="S958" i="3" s="1"/>
  <c r="Q923" i="3"/>
  <c r="S923" i="3" s="1"/>
  <c r="Q926" i="3"/>
  <c r="S926" i="3" s="1"/>
  <c r="Q955" i="3"/>
  <c r="S955" i="3" s="1"/>
  <c r="R961" i="3"/>
  <c r="S961" i="3" s="1"/>
  <c r="Q1038" i="3"/>
  <c r="R1038" i="3"/>
  <c r="R918" i="3"/>
  <c r="Q968" i="3"/>
  <c r="S968" i="3" s="1"/>
  <c r="Q818" i="3"/>
  <c r="S818" i="3" s="1"/>
  <c r="R866" i="3"/>
  <c r="R910" i="3"/>
  <c r="S910" i="3" s="1"/>
  <c r="H977" i="3"/>
  <c r="F1002" i="3"/>
  <c r="H1002" i="3" s="1"/>
  <c r="H1003" i="3"/>
  <c r="H877" i="3"/>
  <c r="S1067" i="3"/>
  <c r="S1066" i="3" s="1"/>
  <c r="Q1066" i="3"/>
  <c r="R1002" i="3"/>
  <c r="S1002" i="3" s="1"/>
  <c r="Q1060" i="3"/>
  <c r="S1060" i="3" s="1"/>
  <c r="R1032" i="3"/>
  <c r="S1032" i="3" s="1"/>
  <c r="Q1039" i="3"/>
  <c r="Q1071" i="3"/>
  <c r="R1081" i="3"/>
  <c r="S1081" i="3" s="1"/>
  <c r="R1039" i="3"/>
  <c r="H1043" i="3"/>
  <c r="H1042" i="3" s="1"/>
  <c r="G1042" i="3"/>
  <c r="Q1013" i="3"/>
  <c r="Q1147" i="3"/>
  <c r="S1147" i="3" s="1"/>
  <c r="R1029" i="3"/>
  <c r="S1029" i="3" s="1"/>
  <c r="H1033" i="3"/>
  <c r="R1036" i="3"/>
  <c r="S1036" i="3" s="1"/>
  <c r="S913" i="3"/>
  <c r="H1014" i="3"/>
  <c r="F1011" i="3"/>
  <c r="G1023" i="3"/>
  <c r="G1030" i="3"/>
  <c r="Q1115" i="3"/>
  <c r="S1115" i="3" s="1"/>
  <c r="S889" i="3"/>
  <c r="S920" i="3"/>
  <c r="S927" i="3"/>
  <c r="Q1010" i="3"/>
  <c r="R1010" i="3"/>
  <c r="Q1064" i="3"/>
  <c r="S1065" i="3"/>
  <c r="S1064" i="3" s="1"/>
  <c r="Q1154" i="3"/>
  <c r="S1154" i="3" s="1"/>
  <c r="Q964" i="3"/>
  <c r="S964" i="3" s="1"/>
  <c r="R1014" i="3"/>
  <c r="F1023" i="3"/>
  <c r="R997" i="3"/>
  <c r="Q1034" i="3"/>
  <c r="S1034" i="3" s="1"/>
  <c r="Q1050" i="3"/>
  <c r="R1058" i="3"/>
  <c r="S1058" i="3" s="1"/>
  <c r="R1050" i="3"/>
  <c r="Q1135" i="3"/>
  <c r="R1007" i="3"/>
  <c r="Q1024" i="3"/>
  <c r="S1089" i="3"/>
  <c r="H1063" i="3"/>
  <c r="H1062" i="3" s="1"/>
  <c r="F1062" i="3"/>
  <c r="Q1001" i="3"/>
  <c r="Q997" i="3" s="1"/>
  <c r="R1004" i="3"/>
  <c r="S1004" i="3" s="1"/>
  <c r="R1041" i="3"/>
  <c r="S1041" i="3" s="1"/>
  <c r="Q1059" i="3"/>
  <c r="G1083" i="3"/>
  <c r="R1015" i="3"/>
  <c r="S1015" i="3" s="1"/>
  <c r="R1031" i="3"/>
  <c r="R1045" i="3"/>
  <c r="R1044" i="3" s="1"/>
  <c r="R1059" i="3"/>
  <c r="H1083" i="3"/>
  <c r="F1148" i="3"/>
  <c r="H1151" i="3"/>
  <c r="S998" i="3"/>
  <c r="S1028" i="3"/>
  <c r="Q1076" i="3"/>
  <c r="H1080" i="3"/>
  <c r="H1079" i="3" s="1"/>
  <c r="S901" i="3"/>
  <c r="Q1008" i="3"/>
  <c r="R1075" i="3"/>
  <c r="Q1090" i="3"/>
  <c r="S1090" i="3" s="1"/>
  <c r="R1009" i="3"/>
  <c r="S1009" i="3" s="1"/>
  <c r="H1028" i="3"/>
  <c r="Q1109" i="3"/>
  <c r="S1109" i="3" s="1"/>
  <c r="R1115" i="3"/>
  <c r="R1135" i="3"/>
  <c r="Q1161" i="3"/>
  <c r="S1161" i="3" s="1"/>
  <c r="S1177" i="3"/>
  <c r="R1119" i="3"/>
  <c r="R1136" i="3"/>
  <c r="Q1136" i="3"/>
  <c r="S1136" i="3" s="1"/>
  <c r="S1169" i="3"/>
  <c r="H1133" i="3"/>
  <c r="F1131" i="3"/>
  <c r="F1192" i="3"/>
  <c r="H1194" i="3"/>
  <c r="R1116" i="3"/>
  <c r="S1116" i="3" s="1"/>
  <c r="Q1080" i="3"/>
  <c r="S1125" i="3"/>
  <c r="R1152" i="3"/>
  <c r="S1152" i="3" s="1"/>
  <c r="S1048" i="3"/>
  <c r="R1080" i="3"/>
  <c r="H1099" i="3"/>
  <c r="R1120" i="3"/>
  <c r="S1120" i="3" s="1"/>
  <c r="Q1133" i="3"/>
  <c r="S1026" i="3"/>
  <c r="Q1037" i="3"/>
  <c r="S1037" i="3" s="1"/>
  <c r="H1105" i="3"/>
  <c r="R1133" i="3"/>
  <c r="H1156" i="3"/>
  <c r="H959" i="3"/>
  <c r="H1021" i="3"/>
  <c r="S1046" i="3"/>
  <c r="S1068" i="3"/>
  <c r="Q1179" i="3"/>
  <c r="H1108" i="3"/>
  <c r="F1104" i="3"/>
  <c r="F1097" i="3" s="1"/>
  <c r="F1094" i="3" s="1"/>
  <c r="Q1159" i="3"/>
  <c r="S1159" i="3" s="1"/>
  <c r="G1164" i="3"/>
  <c r="H1167" i="3"/>
  <c r="R1179" i="3"/>
  <c r="S1167" i="3"/>
  <c r="R1195" i="3"/>
  <c r="S1195" i="3" s="1"/>
  <c r="Q1114" i="3"/>
  <c r="S1121" i="3"/>
  <c r="F1126" i="3"/>
  <c r="H1127" i="3"/>
  <c r="H1126" i="3" s="1"/>
  <c r="R1134" i="3"/>
  <c r="S1134" i="3" s="1"/>
  <c r="R1111" i="3"/>
  <c r="S1111" i="3" s="1"/>
  <c r="Q1118" i="3"/>
  <c r="Q1127" i="3"/>
  <c r="Q1150" i="3"/>
  <c r="S969" i="3"/>
  <c r="Q1027" i="3"/>
  <c r="Q1033" i="3"/>
  <c r="Q1083" i="3"/>
  <c r="H991" i="3"/>
  <c r="R1027" i="3"/>
  <c r="R1023" i="3" s="1"/>
  <c r="R1033" i="3"/>
  <c r="H1054" i="3"/>
  <c r="R1091" i="3"/>
  <c r="S1091" i="3" s="1"/>
  <c r="R1127" i="3"/>
  <c r="R1126" i="3" s="1"/>
  <c r="R1160" i="3"/>
  <c r="S1160" i="3" s="1"/>
  <c r="R1172" i="3"/>
  <c r="R1012" i="3"/>
  <c r="S1012" i="3" s="1"/>
  <c r="S1143" i="3"/>
  <c r="Q1168" i="3"/>
  <c r="S1168" i="3" s="1"/>
  <c r="Q1181" i="3"/>
  <c r="S1181" i="3" s="1"/>
  <c r="G1148" i="3"/>
  <c r="S1153" i="3"/>
  <c r="Q1202" i="3"/>
  <c r="S1202" i="3" s="1"/>
  <c r="R1205" i="3"/>
  <c r="H1213" i="3"/>
  <c r="S1225" i="3"/>
  <c r="H1203" i="3"/>
  <c r="R1206" i="3"/>
  <c r="S1206" i="3"/>
  <c r="S1213" i="3"/>
  <c r="R1114" i="3"/>
  <c r="R1171" i="3"/>
  <c r="S1171" i="3" s="1"/>
  <c r="S1151" i="3"/>
  <c r="R1200" i="3"/>
  <c r="S1200" i="3" s="1"/>
  <c r="R1203" i="3"/>
  <c r="S1203" i="3" s="1"/>
  <c r="S1207" i="3"/>
  <c r="R1062" i="3"/>
  <c r="S1063" i="3"/>
  <c r="S1062" i="3" s="1"/>
  <c r="R1123" i="3"/>
  <c r="Q1180" i="3"/>
  <c r="S1196" i="3"/>
  <c r="R1218" i="3"/>
  <c r="F1044" i="3"/>
  <c r="R1056" i="3"/>
  <c r="S1056" i="3" s="1"/>
  <c r="R1074" i="3"/>
  <c r="S1074" i="3" s="1"/>
  <c r="S1084" i="3"/>
  <c r="S1083" i="3" s="1"/>
  <c r="H1103" i="3"/>
  <c r="S1124" i="3"/>
  <c r="R1180" i="3"/>
  <c r="R1193" i="3"/>
  <c r="S1193" i="3" s="1"/>
  <c r="Q1188" i="3"/>
  <c r="S1188" i="3" s="1"/>
  <c r="Q1219" i="3"/>
  <c r="S1219" i="3" s="1"/>
  <c r="R1169" i="3"/>
  <c r="Q1172" i="3"/>
  <c r="Q1194" i="3"/>
  <c r="R1208" i="3"/>
  <c r="S1208" i="3" s="1"/>
  <c r="R1211" i="3"/>
  <c r="S1211" i="3" s="1"/>
  <c r="R1178" i="3"/>
  <c r="R1194" i="3"/>
  <c r="Q1175" i="3"/>
  <c r="S1175" i="3" s="1"/>
  <c r="Q1178" i="3"/>
  <c r="R1220" i="3"/>
  <c r="S1220" i="3" s="1"/>
  <c r="F1047" i="3"/>
  <c r="H1113" i="3"/>
  <c r="G1131" i="3"/>
  <c r="Q1144" i="3"/>
  <c r="R1001" i="3"/>
  <c r="S1053" i="3"/>
  <c r="Q1057" i="3"/>
  <c r="S1057" i="3" s="1"/>
  <c r="H1069" i="3"/>
  <c r="H1068" i="3" s="1"/>
  <c r="Q1097" i="3"/>
  <c r="O1113" i="3"/>
  <c r="H1134" i="3"/>
  <c r="R1144" i="3"/>
  <c r="F1164" i="3"/>
  <c r="R1170" i="3"/>
  <c r="S1170" i="3" s="1"/>
  <c r="H1202" i="3"/>
  <c r="H1163" i="3"/>
  <c r="G1192" i="3"/>
  <c r="H1216" i="3"/>
  <c r="R1232" i="3"/>
  <c r="S1232" i="3" s="1"/>
  <c r="H1227" i="3"/>
  <c r="R1238" i="3"/>
  <c r="S1238" i="3" s="1"/>
  <c r="Q1218" i="3"/>
  <c r="Q1253" i="3"/>
  <c r="S1253" i="3" s="1"/>
  <c r="H1221" i="3"/>
  <c r="Q1249" i="3"/>
  <c r="S1229" i="3"/>
  <c r="S1239" i="3"/>
  <c r="F1071" i="3"/>
  <c r="F1234" i="3"/>
  <c r="H1240" i="3"/>
  <c r="H1234" i="3" s="1"/>
  <c r="Q1254" i="3"/>
  <c r="S1254" i="3" s="1"/>
  <c r="R1098" i="3"/>
  <c r="S1098" i="3" s="1"/>
  <c r="H1116" i="3"/>
  <c r="R1150" i="3"/>
  <c r="H1008" i="3"/>
  <c r="S1137" i="3"/>
  <c r="S1212" i="3"/>
  <c r="S1226" i="3"/>
  <c r="H1222" i="3"/>
  <c r="Q1231" i="3"/>
  <c r="S1231" i="3" s="1"/>
  <c r="S1236" i="3"/>
  <c r="Q1251" i="3"/>
  <c r="S1251" i="3" s="1"/>
  <c r="R1217" i="3"/>
  <c r="S1217" i="3" s="1"/>
  <c r="Q1224" i="3"/>
  <c r="R1245" i="3"/>
  <c r="R1224" i="3"/>
  <c r="R1204" i="3"/>
  <c r="S1204" i="3" s="1"/>
  <c r="R1222" i="3"/>
  <c r="S1222" i="3" s="1"/>
  <c r="G1245" i="3"/>
  <c r="H1247" i="3"/>
  <c r="O1107" i="3"/>
  <c r="F1118" i="3"/>
  <c r="F1249" i="3"/>
  <c r="H1249" i="3" s="1"/>
  <c r="R1240" i="3"/>
  <c r="S1240" i="3" s="1"/>
  <c r="R1233" i="3"/>
  <c r="S1233" i="3" s="1"/>
  <c r="R1235" i="3"/>
  <c r="S1235" i="3" s="1"/>
  <c r="R1242" i="3"/>
  <c r="R1228" i="3"/>
  <c r="S1228" i="3" s="1"/>
  <c r="Q1237" i="3"/>
  <c r="S1237" i="3" s="1"/>
  <c r="Q1244" i="3"/>
  <c r="S1244" i="3" s="1"/>
  <c r="H1246" i="3"/>
  <c r="F1248" i="3"/>
  <c r="H1248" i="3" s="1"/>
  <c r="R1239" i="3"/>
  <c r="F1227" i="3"/>
  <c r="V1236" i="1"/>
  <c r="V1234" i="1" s="1"/>
  <c r="Y1260" i="1"/>
  <c r="T1259" i="1"/>
  <c r="Y1255" i="1"/>
  <c r="Y1256" i="1"/>
  <c r="Y1257" i="1"/>
  <c r="Y1258" i="1"/>
  <c r="H32" i="4" l="1"/>
  <c r="G254" i="4"/>
  <c r="H35" i="4"/>
  <c r="H1227" i="4"/>
  <c r="H146" i="4"/>
  <c r="H154" i="4"/>
  <c r="G82" i="4"/>
  <c r="H41" i="4"/>
  <c r="H1245" i="4"/>
  <c r="H46" i="4"/>
  <c r="G1117" i="4"/>
  <c r="H1044" i="4"/>
  <c r="H74" i="4"/>
  <c r="H1104" i="4"/>
  <c r="G1083" i="4"/>
  <c r="G1022" i="4" s="1"/>
  <c r="G995" i="4" s="1"/>
  <c r="H26" i="4"/>
  <c r="H229" i="4"/>
  <c r="G80" i="4"/>
  <c r="H77" i="4"/>
  <c r="H68" i="4"/>
  <c r="H82" i="4"/>
  <c r="H1192" i="4"/>
  <c r="H1075" i="4"/>
  <c r="H92" i="4"/>
  <c r="F1126" i="4"/>
  <c r="F1117" i="4" s="1"/>
  <c r="H1118" i="4"/>
  <c r="H390" i="4"/>
  <c r="H113" i="4"/>
  <c r="H194" i="4"/>
  <c r="H1011" i="4"/>
  <c r="H996" i="4" s="1"/>
  <c r="H150" i="4"/>
  <c r="H1084" i="4"/>
  <c r="H1083" i="4" s="1"/>
  <c r="H1234" i="4"/>
  <c r="H1079" i="4"/>
  <c r="H56" i="4"/>
  <c r="F6" i="4"/>
  <c r="H1148" i="4"/>
  <c r="H405" i="4"/>
  <c r="H1097" i="4"/>
  <c r="H1094" i="4" s="1"/>
  <c r="H1047" i="4"/>
  <c r="H51" i="4"/>
  <c r="H291" i="4"/>
  <c r="G1255" i="4"/>
  <c r="F80" i="4"/>
  <c r="H1164" i="4"/>
  <c r="F996" i="4"/>
  <c r="G1094" i="4"/>
  <c r="H1023" i="4"/>
  <c r="F1022" i="4"/>
  <c r="F995" i="4" s="1"/>
  <c r="H159" i="4"/>
  <c r="F1245" i="4"/>
  <c r="F1255" i="4" s="1"/>
  <c r="H1117" i="4"/>
  <c r="G6" i="4"/>
  <c r="F81" i="4"/>
  <c r="F994" i="4" s="1"/>
  <c r="H125" i="4"/>
  <c r="H103" i="4"/>
  <c r="H1030" i="4"/>
  <c r="G1130" i="4"/>
  <c r="H135" i="4"/>
  <c r="H7" i="4"/>
  <c r="G291" i="4"/>
  <c r="H1131" i="4"/>
  <c r="H254" i="4"/>
  <c r="S621" i="3"/>
  <c r="H1164" i="3"/>
  <c r="H229" i="3"/>
  <c r="R159" i="3"/>
  <c r="R35" i="3"/>
  <c r="H125" i="3"/>
  <c r="H103" i="3"/>
  <c r="S551" i="3"/>
  <c r="S533" i="3"/>
  <c r="H159" i="3"/>
  <c r="H46" i="3"/>
  <c r="H1044" i="3"/>
  <c r="S49" i="3"/>
  <c r="H41" i="3"/>
  <c r="H51" i="3"/>
  <c r="H56" i="3"/>
  <c r="H71" i="3"/>
  <c r="H77" i="3"/>
  <c r="S1178" i="3"/>
  <c r="S527" i="3"/>
  <c r="S362" i="3"/>
  <c r="S129" i="3"/>
  <c r="H1117" i="3"/>
  <c r="S782" i="3"/>
  <c r="S244" i="3"/>
  <c r="H1245" i="3"/>
  <c r="H1148" i="3"/>
  <c r="R26" i="3"/>
  <c r="S1097" i="3"/>
  <c r="H1104" i="3"/>
  <c r="S452" i="3"/>
  <c r="R1104" i="3"/>
  <c r="R1094" i="3" s="1"/>
  <c r="S532" i="3"/>
  <c r="H194" i="3"/>
  <c r="F80" i="3"/>
  <c r="S99" i="3"/>
  <c r="R7" i="3"/>
  <c r="S325" i="3"/>
  <c r="H390" i="3"/>
  <c r="S201" i="3"/>
  <c r="S731" i="3"/>
  <c r="S484" i="3"/>
  <c r="S28" i="3"/>
  <c r="R92" i="3"/>
  <c r="S850" i="3"/>
  <c r="H135" i="3"/>
  <c r="S875" i="3"/>
  <c r="F1245" i="3"/>
  <c r="F1255" i="3" s="1"/>
  <c r="H405" i="3"/>
  <c r="S1039" i="3"/>
  <c r="S541" i="3"/>
  <c r="R1234" i="3"/>
  <c r="S1027" i="3"/>
  <c r="R1118" i="3"/>
  <c r="R82" i="3"/>
  <c r="H154" i="3"/>
  <c r="S1010" i="3"/>
  <c r="S944" i="3"/>
  <c r="S792" i="3"/>
  <c r="S1059" i="3"/>
  <c r="S604" i="3"/>
  <c r="S474" i="3"/>
  <c r="G6" i="3"/>
  <c r="H7" i="3"/>
  <c r="S1123" i="3"/>
  <c r="S180" i="3"/>
  <c r="Q7" i="3"/>
  <c r="F1117" i="3"/>
  <c r="S736" i="3"/>
  <c r="S643" i="3"/>
  <c r="S552" i="3"/>
  <c r="S154" i="3"/>
  <c r="H254" i="3"/>
  <c r="H1011" i="3"/>
  <c r="R51" i="3"/>
  <c r="R1227" i="3"/>
  <c r="S1144" i="3"/>
  <c r="S609" i="3"/>
  <c r="R1079" i="3"/>
  <c r="S1045" i="3"/>
  <c r="S1044" i="3" s="1"/>
  <c r="S866" i="3"/>
  <c r="Q135" i="3"/>
  <c r="H320" i="3"/>
  <c r="S335" i="3"/>
  <c r="S1180" i="3"/>
  <c r="H1030" i="3"/>
  <c r="S888" i="3"/>
  <c r="S590" i="3"/>
  <c r="R113" i="3"/>
  <c r="S918" i="3"/>
  <c r="R405" i="3"/>
  <c r="R194" i="3"/>
  <c r="S439" i="3"/>
  <c r="S670" i="3"/>
  <c r="S1242" i="3"/>
  <c r="S1234" i="3" s="1"/>
  <c r="S375" i="3"/>
  <c r="S1038" i="3"/>
  <c r="H1047" i="3"/>
  <c r="R1011" i="3"/>
  <c r="S424" i="3"/>
  <c r="Q1113" i="3"/>
  <c r="S1113" i="3" s="1"/>
  <c r="S1179" i="3"/>
  <c r="S1001" i="3"/>
  <c r="S900" i="3"/>
  <c r="S624" i="3"/>
  <c r="S997" i="3"/>
  <c r="R1192" i="3"/>
  <c r="Q1047" i="3"/>
  <c r="S1050" i="3"/>
  <c r="S1047" i="3" s="1"/>
  <c r="S243" i="3"/>
  <c r="S470" i="3"/>
  <c r="S85" i="3"/>
  <c r="S82" i="3" s="1"/>
  <c r="S61" i="3"/>
  <c r="S56" i="3" s="1"/>
  <c r="Q56" i="3"/>
  <c r="S1227" i="3"/>
  <c r="R1071" i="3"/>
  <c r="Q405" i="3"/>
  <c r="S165" i="3"/>
  <c r="Q159" i="3"/>
  <c r="S256" i="3"/>
  <c r="Q254" i="3"/>
  <c r="R103" i="3"/>
  <c r="S1249" i="3"/>
  <c r="S1245" i="3" s="1"/>
  <c r="Q1245" i="3"/>
  <c r="S199" i="3"/>
  <c r="S231" i="3"/>
  <c r="Q229" i="3"/>
  <c r="S103" i="3"/>
  <c r="S712" i="3"/>
  <c r="R229" i="3"/>
  <c r="H291" i="3"/>
  <c r="H82" i="3"/>
  <c r="Q92" i="3"/>
  <c r="S198" i="3"/>
  <c r="R1117" i="3"/>
  <c r="S583" i="3"/>
  <c r="S68" i="3"/>
  <c r="S297" i="3"/>
  <c r="Q291" i="3"/>
  <c r="S364" i="3"/>
  <c r="G81" i="3"/>
  <c r="G994" i="3" s="1"/>
  <c r="Q1234" i="3"/>
  <c r="S1114" i="3"/>
  <c r="S1119" i="3"/>
  <c r="S1118" i="3" s="1"/>
  <c r="S528" i="3"/>
  <c r="S138" i="3"/>
  <c r="S135" i="3" s="1"/>
  <c r="S1194" i="3"/>
  <c r="Q1192" i="3"/>
  <c r="Q1087" i="3"/>
  <c r="S1087" i="3" s="1"/>
  <c r="F996" i="3"/>
  <c r="S848" i="3"/>
  <c r="S821" i="3"/>
  <c r="S175" i="3"/>
  <c r="Q125" i="3"/>
  <c r="S126" i="3"/>
  <c r="S233" i="3"/>
  <c r="R1148" i="3"/>
  <c r="S1008" i="3"/>
  <c r="Q1007" i="3"/>
  <c r="S1007" i="3" s="1"/>
  <c r="R996" i="3"/>
  <c r="S963" i="3"/>
  <c r="H996" i="3"/>
  <c r="S52" i="3"/>
  <c r="S51" i="3" s="1"/>
  <c r="Q51" i="3"/>
  <c r="Q1227" i="3"/>
  <c r="S1172" i="3"/>
  <c r="Q1164" i="3"/>
  <c r="S1080" i="3"/>
  <c r="S1079" i="3" s="1"/>
  <c r="Q1079" i="3"/>
  <c r="S830" i="3"/>
  <c r="S513" i="3"/>
  <c r="H26" i="3"/>
  <c r="R390" i="3"/>
  <c r="F81" i="3"/>
  <c r="F994" i="3" s="1"/>
  <c r="H113" i="3"/>
  <c r="S98" i="3"/>
  <c r="R68" i="3"/>
  <c r="Q1107" i="3"/>
  <c r="G1255" i="3"/>
  <c r="G1130" i="3"/>
  <c r="R1164" i="3"/>
  <c r="R1131" i="3"/>
  <c r="S957" i="3"/>
  <c r="S874" i="3"/>
  <c r="S497" i="3"/>
  <c r="R254" i="3"/>
  <c r="F6" i="3"/>
  <c r="S1024" i="3"/>
  <c r="Q1023" i="3"/>
  <c r="H1023" i="3"/>
  <c r="F1022" i="3"/>
  <c r="S578" i="3"/>
  <c r="S540" i="3"/>
  <c r="S148" i="3"/>
  <c r="R135" i="3"/>
  <c r="R1030" i="3"/>
  <c r="S718" i="3"/>
  <c r="G80" i="3"/>
  <c r="S1033" i="3"/>
  <c r="S783" i="3"/>
  <c r="S711" i="3"/>
  <c r="Q390" i="3"/>
  <c r="S391" i="3"/>
  <c r="S390" i="3" s="1"/>
  <c r="S316" i="3"/>
  <c r="Q82" i="3"/>
  <c r="Q1075" i="3"/>
  <c r="S1076" i="3"/>
  <c r="S1075" i="3" s="1"/>
  <c r="S752" i="3"/>
  <c r="S733" i="3"/>
  <c r="S413" i="3"/>
  <c r="S217" i="3"/>
  <c r="S1218" i="3"/>
  <c r="S1135" i="3"/>
  <c r="S798" i="3"/>
  <c r="S7" i="3"/>
  <c r="Q35" i="3"/>
  <c r="S36" i="3"/>
  <c r="S35" i="3" s="1"/>
  <c r="Q1126" i="3"/>
  <c r="Q1117" i="3" s="1"/>
  <c r="S1127" i="3"/>
  <c r="S1126" i="3" s="1"/>
  <c r="R1047" i="3"/>
  <c r="G1022" i="3"/>
  <c r="G995" i="3" s="1"/>
  <c r="G1129" i="3" s="1"/>
  <c r="S564" i="3"/>
  <c r="S402" i="3"/>
  <c r="S401" i="3" s="1"/>
  <c r="Q401" i="3"/>
  <c r="H1192" i="3"/>
  <c r="S42" i="3"/>
  <c r="S41" i="3" s="1"/>
  <c r="R41" i="3"/>
  <c r="S27" i="3"/>
  <c r="S1031" i="3"/>
  <c r="S1014" i="3"/>
  <c r="Q194" i="3"/>
  <c r="S350" i="3"/>
  <c r="S113" i="3"/>
  <c r="Q26" i="3"/>
  <c r="S1150" i="3"/>
  <c r="S1148" i="3" s="1"/>
  <c r="Q1148" i="3"/>
  <c r="Q1131" i="3"/>
  <c r="S1133" i="3"/>
  <c r="S1013" i="3"/>
  <c r="Q1011" i="3"/>
  <c r="S692" i="3"/>
  <c r="Q154" i="3"/>
  <c r="Q113" i="3"/>
  <c r="S46" i="3"/>
  <c r="S1224" i="3"/>
  <c r="S970" i="3"/>
  <c r="S682" i="3"/>
  <c r="S573" i="3"/>
  <c r="S290" i="3"/>
  <c r="R320" i="3"/>
  <c r="S320" i="3" s="1"/>
  <c r="S1205" i="3"/>
  <c r="S32" i="3"/>
  <c r="Q46" i="3"/>
  <c r="Q146" i="3"/>
  <c r="S147" i="3"/>
  <c r="H1097" i="3"/>
  <c r="H1094" i="3" s="1"/>
  <c r="H1131" i="3"/>
  <c r="Q1030" i="3"/>
  <c r="S644" i="3"/>
  <c r="S625" i="3"/>
  <c r="S584" i="3"/>
  <c r="S213" i="3"/>
  <c r="S343" i="3"/>
  <c r="S457" i="3"/>
  <c r="Q32" i="3"/>
  <c r="P994" i="1"/>
  <c r="P35" i="1"/>
  <c r="Q11" i="1"/>
  <c r="Q12" i="1"/>
  <c r="Q14" i="1"/>
  <c r="Q16" i="1"/>
  <c r="Q18" i="1"/>
  <c r="Q31" i="1"/>
  <c r="Q45" i="1"/>
  <c r="Q69" i="1"/>
  <c r="Q75" i="1"/>
  <c r="Q121" i="1"/>
  <c r="Q187" i="1"/>
  <c r="Q195" i="1"/>
  <c r="Q205" i="1"/>
  <c r="Q214" i="1"/>
  <c r="Q222" i="1"/>
  <c r="Q226" i="1"/>
  <c r="Q230" i="1"/>
  <c r="Q241" i="1"/>
  <c r="Q249" i="1"/>
  <c r="Q251" i="1"/>
  <c r="Q255" i="1"/>
  <c r="Q263" i="1"/>
  <c r="Q267" i="1"/>
  <c r="Q268" i="1"/>
  <c r="Q281" i="1"/>
  <c r="Q292" i="1"/>
  <c r="Q301" i="1"/>
  <c r="Q306" i="1"/>
  <c r="Q314" i="1"/>
  <c r="Q318" i="1"/>
  <c r="Q326" i="1"/>
  <c r="Q331" i="1"/>
  <c r="Q337" i="1"/>
  <c r="Q338" i="1"/>
  <c r="Q339" i="1"/>
  <c r="Q348" i="1"/>
  <c r="Q357" i="1"/>
  <c r="Q358" i="1"/>
  <c r="Q367" i="1"/>
  <c r="Q383" i="1"/>
  <c r="Q415" i="1"/>
  <c r="Q425" i="1"/>
  <c r="Q435" i="1"/>
  <c r="Q445" i="1"/>
  <c r="Q455" i="1"/>
  <c r="Q465" i="1"/>
  <c r="Q475" i="1"/>
  <c r="Q485" i="1"/>
  <c r="Q486" i="1"/>
  <c r="Q496" i="1"/>
  <c r="Q506" i="1"/>
  <c r="Q516" i="1"/>
  <c r="Q526" i="1"/>
  <c r="Q536" i="1"/>
  <c r="Q546" i="1"/>
  <c r="Q556" i="1"/>
  <c r="Q566" i="1"/>
  <c r="Q567" i="1"/>
  <c r="Q577" i="1"/>
  <c r="Q587" i="1"/>
  <c r="Q597" i="1"/>
  <c r="Q607" i="1"/>
  <c r="Q617" i="1"/>
  <c r="Q627" i="1"/>
  <c r="Q637" i="1"/>
  <c r="Q647" i="1"/>
  <c r="Q648" i="1"/>
  <c r="Q658" i="1"/>
  <c r="Q659" i="1"/>
  <c r="Q669" i="1"/>
  <c r="Q679" i="1"/>
  <c r="Q689" i="1"/>
  <c r="Q699" i="1"/>
  <c r="Q709" i="1"/>
  <c r="Q719" i="1"/>
  <c r="Q720" i="1"/>
  <c r="Q730" i="1"/>
  <c r="Q740" i="1"/>
  <c r="Q750" i="1"/>
  <c r="Q759" i="1"/>
  <c r="Q760" i="1"/>
  <c r="Q770" i="1"/>
  <c r="Q780" i="1"/>
  <c r="Q790" i="1"/>
  <c r="Q800" i="1"/>
  <c r="Q801" i="1"/>
  <c r="Q802" i="1"/>
  <c r="Q813" i="1"/>
  <c r="Q824" i="1"/>
  <c r="Q835" i="1"/>
  <c r="Q846" i="1"/>
  <c r="Q857" i="1"/>
  <c r="Q868" i="1"/>
  <c r="Q879" i="1"/>
  <c r="Q880" i="1"/>
  <c r="Q891" i="1"/>
  <c r="Q902" i="1"/>
  <c r="Q913" i="1"/>
  <c r="Q924" i="1"/>
  <c r="Q925" i="1"/>
  <c r="Q936" i="1"/>
  <c r="Q947" i="1"/>
  <c r="Q958" i="1"/>
  <c r="Q969" i="1"/>
  <c r="Q978" i="1"/>
  <c r="Q979" i="1"/>
  <c r="Q990" i="1"/>
  <c r="Q1012" i="1"/>
  <c r="Q1015" i="1"/>
  <c r="Q1018" i="1"/>
  <c r="Q1020" i="1"/>
  <c r="Q1048" i="1"/>
  <c r="Q1058" i="1"/>
  <c r="Q1098" i="1"/>
  <c r="Q1100" i="1"/>
  <c r="Q1102" i="1"/>
  <c r="Q1105" i="1"/>
  <c r="Q1111" i="1"/>
  <c r="Q1132" i="1"/>
  <c r="Q1134" i="1"/>
  <c r="Q1138" i="1"/>
  <c r="Q1143" i="1"/>
  <c r="Q1146" i="1"/>
  <c r="Q1149" i="1"/>
  <c r="Q1151" i="1"/>
  <c r="Q1152" i="1"/>
  <c r="Q1153" i="1"/>
  <c r="Q1155" i="1"/>
  <c r="Q1162" i="1"/>
  <c r="Q1165" i="1"/>
  <c r="Q1166" i="1"/>
  <c r="Q1169" i="1"/>
  <c r="Q1170" i="1"/>
  <c r="Q1173" i="1"/>
  <c r="Q1184" i="1"/>
  <c r="Q1185" i="1"/>
  <c r="Q1190" i="1"/>
  <c r="Q1193" i="1"/>
  <c r="Q1206" i="1"/>
  <c r="Q1213" i="1"/>
  <c r="Q1228" i="1"/>
  <c r="Q1230" i="1"/>
  <c r="Q1235" i="1"/>
  <c r="Q1240" i="1"/>
  <c r="Q1241" i="1"/>
  <c r="Q1247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1" i="1"/>
  <c r="P172" i="1"/>
  <c r="P173" i="1"/>
  <c r="P174" i="1"/>
  <c r="P175" i="1"/>
  <c r="P176" i="1"/>
  <c r="P177" i="1"/>
  <c r="P178" i="1"/>
  <c r="P180" i="1"/>
  <c r="P181" i="1"/>
  <c r="P182" i="1"/>
  <c r="P183" i="1"/>
  <c r="P184" i="1"/>
  <c r="P185" i="1"/>
  <c r="P186" i="1"/>
  <c r="P187" i="1"/>
  <c r="P188" i="1"/>
  <c r="P189" i="1"/>
  <c r="P190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5" i="1"/>
  <c r="P276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8" i="1"/>
  <c r="O25" i="1"/>
  <c r="O285" i="1"/>
  <c r="O381" i="1"/>
  <c r="O404" i="1"/>
  <c r="O47" i="1"/>
  <c r="I1254" i="1"/>
  <c r="O1254" i="1" s="1"/>
  <c r="G1254" i="1"/>
  <c r="I1253" i="1"/>
  <c r="O1253" i="1" s="1"/>
  <c r="G1253" i="1"/>
  <c r="I1252" i="1"/>
  <c r="O1252" i="1" s="1"/>
  <c r="G1252" i="1"/>
  <c r="I1251" i="1"/>
  <c r="F1251" i="1" s="1"/>
  <c r="G1251" i="1"/>
  <c r="I1250" i="1"/>
  <c r="O1250" i="1" s="1"/>
  <c r="G1250" i="1"/>
  <c r="I1249" i="1"/>
  <c r="O1249" i="1" s="1"/>
  <c r="G1249" i="1"/>
  <c r="I1248" i="1"/>
  <c r="F1248" i="1" s="1"/>
  <c r="G1248" i="1"/>
  <c r="G1247" i="1"/>
  <c r="F1247" i="1"/>
  <c r="O1246" i="1"/>
  <c r="G1246" i="1"/>
  <c r="F1246" i="1"/>
  <c r="O1244" i="1"/>
  <c r="G1244" i="1"/>
  <c r="F1244" i="1"/>
  <c r="O1243" i="1"/>
  <c r="G1243" i="1"/>
  <c r="F1243" i="1"/>
  <c r="O1242" i="1"/>
  <c r="G1242" i="1"/>
  <c r="F1242" i="1"/>
  <c r="G1241" i="1"/>
  <c r="F1241" i="1"/>
  <c r="G1240" i="1"/>
  <c r="F1240" i="1"/>
  <c r="O1239" i="1"/>
  <c r="G1239" i="1"/>
  <c r="F1239" i="1"/>
  <c r="O1238" i="1"/>
  <c r="G1238" i="1"/>
  <c r="F1238" i="1"/>
  <c r="O1237" i="1"/>
  <c r="G1237" i="1"/>
  <c r="F1237" i="1"/>
  <c r="O1236" i="1"/>
  <c r="G1236" i="1"/>
  <c r="F1236" i="1"/>
  <c r="G1235" i="1"/>
  <c r="F1235" i="1"/>
  <c r="O1233" i="1"/>
  <c r="G1233" i="1"/>
  <c r="F1233" i="1"/>
  <c r="O1232" i="1"/>
  <c r="G1232" i="1"/>
  <c r="F1232" i="1"/>
  <c r="O1231" i="1"/>
  <c r="G1231" i="1"/>
  <c r="F1231" i="1"/>
  <c r="G1230" i="1"/>
  <c r="F1230" i="1"/>
  <c r="O1229" i="1"/>
  <c r="G1229" i="1"/>
  <c r="F1229" i="1"/>
  <c r="G1228" i="1"/>
  <c r="F1228" i="1"/>
  <c r="O1226" i="1"/>
  <c r="G1226" i="1"/>
  <c r="F1226" i="1"/>
  <c r="O1225" i="1"/>
  <c r="G1225" i="1"/>
  <c r="F1225" i="1"/>
  <c r="O1224" i="1"/>
  <c r="G1224" i="1"/>
  <c r="F1224" i="1"/>
  <c r="O1223" i="1"/>
  <c r="G1223" i="1"/>
  <c r="F1223" i="1"/>
  <c r="O1222" i="1"/>
  <c r="G1222" i="1"/>
  <c r="F1222" i="1"/>
  <c r="O1221" i="1"/>
  <c r="G1221" i="1"/>
  <c r="F1221" i="1"/>
  <c r="O1220" i="1"/>
  <c r="G1220" i="1"/>
  <c r="F1220" i="1"/>
  <c r="O1219" i="1"/>
  <c r="G1219" i="1"/>
  <c r="F1219" i="1"/>
  <c r="O1218" i="1"/>
  <c r="G1218" i="1"/>
  <c r="F1218" i="1"/>
  <c r="O1217" i="1"/>
  <c r="G1217" i="1"/>
  <c r="F1217" i="1"/>
  <c r="O1216" i="1"/>
  <c r="G1216" i="1"/>
  <c r="F1216" i="1"/>
  <c r="O1215" i="1"/>
  <c r="G1215" i="1"/>
  <c r="F1215" i="1"/>
  <c r="O1214" i="1"/>
  <c r="G1214" i="1"/>
  <c r="F1214" i="1"/>
  <c r="G1213" i="1"/>
  <c r="F1213" i="1"/>
  <c r="O1212" i="1"/>
  <c r="G1212" i="1"/>
  <c r="F1212" i="1"/>
  <c r="O1211" i="1"/>
  <c r="G1211" i="1"/>
  <c r="F1211" i="1"/>
  <c r="O1210" i="1"/>
  <c r="G1210" i="1"/>
  <c r="F1210" i="1"/>
  <c r="O1209" i="1"/>
  <c r="G1209" i="1"/>
  <c r="F1209" i="1"/>
  <c r="O1208" i="1"/>
  <c r="G1208" i="1"/>
  <c r="F1208" i="1"/>
  <c r="O1207" i="1"/>
  <c r="G1207" i="1"/>
  <c r="F1207" i="1"/>
  <c r="G1206" i="1"/>
  <c r="F1206" i="1"/>
  <c r="O1205" i="1"/>
  <c r="G1205" i="1"/>
  <c r="F1205" i="1"/>
  <c r="O1204" i="1"/>
  <c r="G1204" i="1"/>
  <c r="F1204" i="1"/>
  <c r="O1203" i="1"/>
  <c r="G1203" i="1"/>
  <c r="F1203" i="1"/>
  <c r="O1202" i="1"/>
  <c r="G1202" i="1"/>
  <c r="F1202" i="1"/>
  <c r="O1201" i="1"/>
  <c r="G1201" i="1"/>
  <c r="F1201" i="1"/>
  <c r="O1200" i="1"/>
  <c r="G1200" i="1"/>
  <c r="F1200" i="1"/>
  <c r="O1199" i="1"/>
  <c r="G1199" i="1"/>
  <c r="F1199" i="1"/>
  <c r="O1198" i="1"/>
  <c r="G1198" i="1"/>
  <c r="F1198" i="1"/>
  <c r="O1197" i="1"/>
  <c r="G1197" i="1"/>
  <c r="F1197" i="1"/>
  <c r="O1196" i="1"/>
  <c r="G1196" i="1"/>
  <c r="F1196" i="1"/>
  <c r="O1195" i="1"/>
  <c r="G1195" i="1"/>
  <c r="F1195" i="1"/>
  <c r="O1194" i="1"/>
  <c r="G1194" i="1"/>
  <c r="F1194" i="1"/>
  <c r="G1193" i="1"/>
  <c r="F1193" i="1"/>
  <c r="O1191" i="1"/>
  <c r="G1191" i="1"/>
  <c r="F1191" i="1"/>
  <c r="G1190" i="1"/>
  <c r="F1190" i="1"/>
  <c r="O1189" i="1"/>
  <c r="G1189" i="1"/>
  <c r="F1189" i="1"/>
  <c r="O1188" i="1"/>
  <c r="G1188" i="1"/>
  <c r="F1188" i="1"/>
  <c r="O1187" i="1"/>
  <c r="G1187" i="1"/>
  <c r="F1187" i="1"/>
  <c r="O1186" i="1"/>
  <c r="G1186" i="1"/>
  <c r="F1186" i="1"/>
  <c r="G1185" i="1"/>
  <c r="F1185" i="1"/>
  <c r="G1184" i="1"/>
  <c r="F1184" i="1"/>
  <c r="O1183" i="1"/>
  <c r="G1183" i="1"/>
  <c r="F1183" i="1"/>
  <c r="O1182" i="1"/>
  <c r="G1182" i="1"/>
  <c r="F1182" i="1"/>
  <c r="O1181" i="1"/>
  <c r="G1181" i="1"/>
  <c r="F1181" i="1"/>
  <c r="O1180" i="1"/>
  <c r="G1180" i="1"/>
  <c r="F1180" i="1"/>
  <c r="O1179" i="1"/>
  <c r="G1179" i="1"/>
  <c r="F1179" i="1"/>
  <c r="O1178" i="1"/>
  <c r="G1178" i="1"/>
  <c r="F1178" i="1"/>
  <c r="O1177" i="1"/>
  <c r="G1177" i="1"/>
  <c r="F1177" i="1"/>
  <c r="O1176" i="1"/>
  <c r="G1176" i="1"/>
  <c r="F1176" i="1"/>
  <c r="O1175" i="1"/>
  <c r="G1175" i="1"/>
  <c r="F1175" i="1"/>
  <c r="O1174" i="1"/>
  <c r="G1174" i="1"/>
  <c r="F1174" i="1"/>
  <c r="G1173" i="1"/>
  <c r="F1173" i="1"/>
  <c r="O1172" i="1"/>
  <c r="G1172" i="1"/>
  <c r="F1172" i="1"/>
  <c r="O1171" i="1"/>
  <c r="G1171" i="1"/>
  <c r="F1171" i="1"/>
  <c r="G1169" i="1"/>
  <c r="F1169" i="1"/>
  <c r="O1168" i="1"/>
  <c r="G1168" i="1"/>
  <c r="F1168" i="1"/>
  <c r="O1167" i="1"/>
  <c r="G1167" i="1"/>
  <c r="F1167" i="1"/>
  <c r="O1163" i="1"/>
  <c r="G1163" i="1"/>
  <c r="F1163" i="1"/>
  <c r="G1162" i="1"/>
  <c r="F1162" i="1"/>
  <c r="O1161" i="1"/>
  <c r="G1161" i="1"/>
  <c r="F1161" i="1"/>
  <c r="O1160" i="1"/>
  <c r="G1160" i="1"/>
  <c r="F1160" i="1"/>
  <c r="O1159" i="1"/>
  <c r="G1159" i="1"/>
  <c r="F1159" i="1"/>
  <c r="O1158" i="1"/>
  <c r="G1158" i="1"/>
  <c r="F1158" i="1"/>
  <c r="O1157" i="1"/>
  <c r="G1157" i="1"/>
  <c r="F1157" i="1"/>
  <c r="O1156" i="1"/>
  <c r="G1156" i="1"/>
  <c r="F1156" i="1"/>
  <c r="G1155" i="1"/>
  <c r="F1155" i="1"/>
  <c r="O1154" i="1"/>
  <c r="G1154" i="1"/>
  <c r="F1154" i="1"/>
  <c r="G1153" i="1"/>
  <c r="F1153" i="1"/>
  <c r="G1152" i="1"/>
  <c r="F1152" i="1"/>
  <c r="G1151" i="1"/>
  <c r="F1151" i="1"/>
  <c r="O1150" i="1"/>
  <c r="G1150" i="1"/>
  <c r="F1150" i="1"/>
  <c r="G1149" i="1"/>
  <c r="F1149" i="1"/>
  <c r="I1147" i="1"/>
  <c r="O1147" i="1" s="1"/>
  <c r="G1147" i="1"/>
  <c r="G1146" i="1"/>
  <c r="F1146" i="1"/>
  <c r="O1145" i="1"/>
  <c r="G1145" i="1"/>
  <c r="F1145" i="1"/>
  <c r="O1144" i="1"/>
  <c r="G1144" i="1"/>
  <c r="F1144" i="1"/>
  <c r="G1143" i="1"/>
  <c r="F1143" i="1"/>
  <c r="O1142" i="1"/>
  <c r="G1142" i="1"/>
  <c r="F1142" i="1"/>
  <c r="O1141" i="1"/>
  <c r="G1141" i="1"/>
  <c r="F1141" i="1"/>
  <c r="O1140" i="1"/>
  <c r="G1140" i="1"/>
  <c r="F1140" i="1"/>
  <c r="O1139" i="1"/>
  <c r="G1139" i="1"/>
  <c r="F1139" i="1"/>
  <c r="G1138" i="1"/>
  <c r="F1138" i="1"/>
  <c r="O1137" i="1"/>
  <c r="G1137" i="1"/>
  <c r="F1137" i="1"/>
  <c r="O1136" i="1"/>
  <c r="G1136" i="1"/>
  <c r="F1136" i="1"/>
  <c r="O1135" i="1"/>
  <c r="G1135" i="1"/>
  <c r="F1135" i="1"/>
  <c r="G1134" i="1"/>
  <c r="F1134" i="1"/>
  <c r="O1133" i="1"/>
  <c r="G1133" i="1"/>
  <c r="F1133" i="1"/>
  <c r="G1132" i="1"/>
  <c r="F1132" i="1"/>
  <c r="I1128" i="1"/>
  <c r="O1128" i="1" s="1"/>
  <c r="G1128" i="1"/>
  <c r="I1127" i="1"/>
  <c r="O1127" i="1" s="1"/>
  <c r="G1127" i="1"/>
  <c r="O1125" i="1"/>
  <c r="H1125" i="1"/>
  <c r="G1125" i="1"/>
  <c r="F1125" i="1"/>
  <c r="O1124" i="1"/>
  <c r="H1124" i="1"/>
  <c r="G1124" i="1"/>
  <c r="F1124" i="1"/>
  <c r="O1122" i="1"/>
  <c r="G1122" i="1"/>
  <c r="F1122" i="1"/>
  <c r="O1121" i="1"/>
  <c r="G1121" i="1"/>
  <c r="F1121" i="1"/>
  <c r="O1120" i="1"/>
  <c r="G1120" i="1"/>
  <c r="F1120" i="1"/>
  <c r="O1119" i="1"/>
  <c r="G1119" i="1"/>
  <c r="F1119" i="1"/>
  <c r="O1116" i="1"/>
  <c r="G1116" i="1"/>
  <c r="F1116" i="1"/>
  <c r="O1115" i="1"/>
  <c r="G1115" i="1"/>
  <c r="F1115" i="1"/>
  <c r="O1114" i="1"/>
  <c r="G1114" i="1"/>
  <c r="F1114" i="1"/>
  <c r="I1113" i="1"/>
  <c r="F1113" i="1" s="1"/>
  <c r="G1113" i="1"/>
  <c r="O1112" i="1"/>
  <c r="G1112" i="1"/>
  <c r="F1112" i="1"/>
  <c r="G1111" i="1"/>
  <c r="F1111" i="1"/>
  <c r="O1110" i="1"/>
  <c r="G1110" i="1"/>
  <c r="F1110" i="1"/>
  <c r="O1109" i="1"/>
  <c r="G1109" i="1"/>
  <c r="F1109" i="1"/>
  <c r="O1108" i="1"/>
  <c r="G1108" i="1"/>
  <c r="F1108" i="1"/>
  <c r="I1107" i="1"/>
  <c r="F1107" i="1" s="1"/>
  <c r="G1107" i="1"/>
  <c r="O1106" i="1"/>
  <c r="G1106" i="1"/>
  <c r="F1106" i="1"/>
  <c r="G1105" i="1"/>
  <c r="F1105" i="1"/>
  <c r="O1103" i="1"/>
  <c r="G1103" i="1"/>
  <c r="F1103" i="1"/>
  <c r="G1102" i="1"/>
  <c r="F1102" i="1"/>
  <c r="O1101" i="1"/>
  <c r="G1101" i="1"/>
  <c r="F1101" i="1"/>
  <c r="G1100" i="1"/>
  <c r="F1100" i="1"/>
  <c r="O1099" i="1"/>
  <c r="G1099" i="1"/>
  <c r="F1099" i="1"/>
  <c r="G1098" i="1"/>
  <c r="F1098" i="1"/>
  <c r="O1096" i="1"/>
  <c r="G1096" i="1"/>
  <c r="G1095" i="1" s="1"/>
  <c r="F1096" i="1"/>
  <c r="O1093" i="1"/>
  <c r="G1093" i="1"/>
  <c r="F1093" i="1"/>
  <c r="O1092" i="1"/>
  <c r="G1092" i="1"/>
  <c r="F1092" i="1"/>
  <c r="O1091" i="1"/>
  <c r="G1091" i="1"/>
  <c r="F1091" i="1"/>
  <c r="O1090" i="1"/>
  <c r="G1090" i="1"/>
  <c r="F1090" i="1"/>
  <c r="O1089" i="1"/>
  <c r="G1089" i="1"/>
  <c r="F1089" i="1"/>
  <c r="O1088" i="1"/>
  <c r="G1088" i="1"/>
  <c r="F1088" i="1"/>
  <c r="O1087" i="1"/>
  <c r="G1087" i="1"/>
  <c r="O1086" i="1"/>
  <c r="G1086" i="1"/>
  <c r="F1086" i="1"/>
  <c r="O1085" i="1"/>
  <c r="J1085" i="1"/>
  <c r="G1085" i="1" s="1"/>
  <c r="F1085" i="1"/>
  <c r="O1084" i="1"/>
  <c r="J1084" i="1"/>
  <c r="G1084" i="1" s="1"/>
  <c r="F1084" i="1"/>
  <c r="O1082" i="1"/>
  <c r="G1082" i="1"/>
  <c r="F1082" i="1"/>
  <c r="O1081" i="1"/>
  <c r="G1081" i="1"/>
  <c r="F1081" i="1"/>
  <c r="O1080" i="1"/>
  <c r="G1080" i="1"/>
  <c r="F1080" i="1"/>
  <c r="O1078" i="1"/>
  <c r="G1078" i="1"/>
  <c r="F1078" i="1"/>
  <c r="O1077" i="1"/>
  <c r="G1077" i="1"/>
  <c r="F1077" i="1"/>
  <c r="O1076" i="1"/>
  <c r="G1076" i="1"/>
  <c r="F1076" i="1"/>
  <c r="O1074" i="1"/>
  <c r="G1074" i="1"/>
  <c r="F1074" i="1"/>
  <c r="O1073" i="1"/>
  <c r="G1073" i="1"/>
  <c r="F1073" i="1"/>
  <c r="O1072" i="1"/>
  <c r="G1072" i="1"/>
  <c r="F1072" i="1"/>
  <c r="O1070" i="1"/>
  <c r="G1070" i="1"/>
  <c r="F1070" i="1"/>
  <c r="O1069" i="1"/>
  <c r="G1069" i="1"/>
  <c r="F1069" i="1"/>
  <c r="O1067" i="1"/>
  <c r="G1067" i="1"/>
  <c r="G1066" i="1" s="1"/>
  <c r="F1067" i="1"/>
  <c r="O1065" i="1"/>
  <c r="G1065" i="1"/>
  <c r="G1064" i="1" s="1"/>
  <c r="F1065" i="1"/>
  <c r="F1064" i="1" s="1"/>
  <c r="O1063" i="1"/>
  <c r="G1063" i="1"/>
  <c r="G1062" i="1" s="1"/>
  <c r="F1063" i="1"/>
  <c r="F1062" i="1" s="1"/>
  <c r="O1061" i="1"/>
  <c r="G1061" i="1"/>
  <c r="F1061" i="1"/>
  <c r="O1060" i="1"/>
  <c r="G1060" i="1"/>
  <c r="F1060" i="1"/>
  <c r="O1059" i="1"/>
  <c r="G1059" i="1"/>
  <c r="F1059" i="1"/>
  <c r="G1058" i="1"/>
  <c r="F1058" i="1"/>
  <c r="O1057" i="1"/>
  <c r="G1057" i="1"/>
  <c r="F1057" i="1"/>
  <c r="O1056" i="1"/>
  <c r="G1056" i="1"/>
  <c r="F1056" i="1"/>
  <c r="O1055" i="1"/>
  <c r="G1055" i="1"/>
  <c r="F1055" i="1"/>
  <c r="O1054" i="1"/>
  <c r="G1054" i="1"/>
  <c r="F1054" i="1"/>
  <c r="O1053" i="1"/>
  <c r="G1053" i="1"/>
  <c r="F1053" i="1"/>
  <c r="O1052" i="1"/>
  <c r="G1052" i="1"/>
  <c r="F1052" i="1"/>
  <c r="O1051" i="1"/>
  <c r="G1051" i="1"/>
  <c r="F1051" i="1"/>
  <c r="O1050" i="1"/>
  <c r="G1050" i="1"/>
  <c r="F1050" i="1"/>
  <c r="O1049" i="1"/>
  <c r="G1049" i="1"/>
  <c r="F1049" i="1"/>
  <c r="G1048" i="1"/>
  <c r="F1048" i="1"/>
  <c r="O1046" i="1"/>
  <c r="G1046" i="1"/>
  <c r="F1046" i="1"/>
  <c r="O1045" i="1"/>
  <c r="G1045" i="1"/>
  <c r="F1045" i="1"/>
  <c r="O1043" i="1"/>
  <c r="G1043" i="1"/>
  <c r="G1042" i="1" s="1"/>
  <c r="F1043" i="1"/>
  <c r="F1042" i="1" s="1"/>
  <c r="O1041" i="1"/>
  <c r="G1041" i="1"/>
  <c r="F1041" i="1"/>
  <c r="O1040" i="1"/>
  <c r="G1040" i="1"/>
  <c r="F1040" i="1"/>
  <c r="O1039" i="1"/>
  <c r="G1039" i="1"/>
  <c r="F1039" i="1"/>
  <c r="I1038" i="1"/>
  <c r="O1038" i="1" s="1"/>
  <c r="G1038" i="1"/>
  <c r="O1037" i="1"/>
  <c r="G1037" i="1"/>
  <c r="F1037" i="1"/>
  <c r="O1036" i="1"/>
  <c r="G1036" i="1"/>
  <c r="F1036" i="1"/>
  <c r="O1035" i="1"/>
  <c r="G1035" i="1"/>
  <c r="F1035" i="1"/>
  <c r="O1034" i="1"/>
  <c r="G1034" i="1"/>
  <c r="F1034" i="1"/>
  <c r="O1033" i="1"/>
  <c r="G1033" i="1"/>
  <c r="F1033" i="1"/>
  <c r="O1032" i="1"/>
  <c r="G1032" i="1"/>
  <c r="F1032" i="1"/>
  <c r="O1031" i="1"/>
  <c r="G1031" i="1"/>
  <c r="F1031" i="1"/>
  <c r="O1029" i="1"/>
  <c r="G1029" i="1"/>
  <c r="F1029" i="1"/>
  <c r="O1028" i="1"/>
  <c r="G1028" i="1"/>
  <c r="F1028" i="1"/>
  <c r="O1027" i="1"/>
  <c r="G1027" i="1"/>
  <c r="F1027" i="1"/>
  <c r="O1026" i="1"/>
  <c r="G1026" i="1"/>
  <c r="F1026" i="1"/>
  <c r="O1025" i="1"/>
  <c r="G1025" i="1"/>
  <c r="F1025" i="1"/>
  <c r="O1024" i="1"/>
  <c r="G1024" i="1"/>
  <c r="F1024" i="1"/>
  <c r="O1021" i="1"/>
  <c r="G1021" i="1"/>
  <c r="F1021" i="1"/>
  <c r="G1020" i="1"/>
  <c r="F1020" i="1"/>
  <c r="O1019" i="1"/>
  <c r="G1019" i="1"/>
  <c r="F1019" i="1"/>
  <c r="G1018" i="1"/>
  <c r="F1018" i="1"/>
  <c r="O1017" i="1"/>
  <c r="G1017" i="1"/>
  <c r="F1017" i="1"/>
  <c r="O1016" i="1"/>
  <c r="G1016" i="1"/>
  <c r="F1016" i="1"/>
  <c r="G1015" i="1"/>
  <c r="F1015" i="1"/>
  <c r="O1014" i="1"/>
  <c r="G1014" i="1"/>
  <c r="F1014" i="1"/>
  <c r="O1013" i="1"/>
  <c r="G1013" i="1"/>
  <c r="F1013" i="1"/>
  <c r="G1012" i="1"/>
  <c r="F1012" i="1"/>
  <c r="O1010" i="1"/>
  <c r="G1010" i="1"/>
  <c r="F1010" i="1"/>
  <c r="O1009" i="1"/>
  <c r="G1009" i="1"/>
  <c r="F1009" i="1"/>
  <c r="O1008" i="1"/>
  <c r="G1008" i="1"/>
  <c r="F1008" i="1"/>
  <c r="G1007" i="1"/>
  <c r="O1006" i="1"/>
  <c r="G1006" i="1"/>
  <c r="F1006" i="1"/>
  <c r="O1005" i="1"/>
  <c r="G1005" i="1"/>
  <c r="F1005" i="1"/>
  <c r="O1004" i="1"/>
  <c r="G1004" i="1"/>
  <c r="F1004" i="1"/>
  <c r="O1003" i="1"/>
  <c r="G1003" i="1"/>
  <c r="F1003" i="1"/>
  <c r="G1002" i="1"/>
  <c r="O1001" i="1"/>
  <c r="G1001" i="1"/>
  <c r="F1001" i="1"/>
  <c r="O1000" i="1"/>
  <c r="G1000" i="1"/>
  <c r="F1000" i="1"/>
  <c r="O999" i="1"/>
  <c r="G999" i="1"/>
  <c r="F999" i="1"/>
  <c r="O998" i="1"/>
  <c r="G998" i="1"/>
  <c r="F998" i="1"/>
  <c r="G997" i="1"/>
  <c r="O993" i="1"/>
  <c r="G993" i="1"/>
  <c r="F993" i="1"/>
  <c r="O992" i="1"/>
  <c r="G992" i="1"/>
  <c r="F992" i="1"/>
  <c r="O991" i="1"/>
  <c r="G991" i="1"/>
  <c r="F991" i="1"/>
  <c r="G990" i="1"/>
  <c r="F990" i="1"/>
  <c r="O989" i="1"/>
  <c r="G989" i="1"/>
  <c r="F989" i="1"/>
  <c r="O988" i="1"/>
  <c r="G988" i="1"/>
  <c r="F988" i="1"/>
  <c r="O987" i="1"/>
  <c r="G987" i="1"/>
  <c r="F987" i="1"/>
  <c r="O986" i="1"/>
  <c r="G986" i="1"/>
  <c r="F986" i="1"/>
  <c r="O985" i="1"/>
  <c r="G985" i="1"/>
  <c r="F985" i="1"/>
  <c r="O984" i="1"/>
  <c r="G984" i="1"/>
  <c r="F984" i="1"/>
  <c r="O983" i="1"/>
  <c r="G983" i="1"/>
  <c r="F983" i="1"/>
  <c r="O982" i="1"/>
  <c r="G982" i="1"/>
  <c r="F982" i="1"/>
  <c r="O981" i="1"/>
  <c r="G981" i="1"/>
  <c r="F981" i="1"/>
  <c r="O980" i="1"/>
  <c r="G980" i="1"/>
  <c r="F980" i="1"/>
  <c r="G979" i="1"/>
  <c r="F979" i="1"/>
  <c r="G978" i="1"/>
  <c r="F978" i="1"/>
  <c r="O977" i="1"/>
  <c r="G977" i="1"/>
  <c r="F977" i="1"/>
  <c r="O976" i="1"/>
  <c r="G976" i="1"/>
  <c r="F976" i="1"/>
  <c r="O975" i="1"/>
  <c r="G975" i="1"/>
  <c r="F975" i="1"/>
  <c r="O974" i="1"/>
  <c r="G974" i="1"/>
  <c r="F974" i="1"/>
  <c r="O973" i="1"/>
  <c r="G973" i="1"/>
  <c r="F973" i="1"/>
  <c r="O972" i="1"/>
  <c r="G972" i="1"/>
  <c r="F972" i="1"/>
  <c r="O971" i="1"/>
  <c r="G971" i="1"/>
  <c r="F971" i="1"/>
  <c r="O970" i="1"/>
  <c r="G970" i="1"/>
  <c r="F970" i="1"/>
  <c r="G969" i="1"/>
  <c r="F969" i="1"/>
  <c r="O968" i="1"/>
  <c r="G968" i="1"/>
  <c r="F968" i="1"/>
  <c r="O967" i="1"/>
  <c r="G967" i="1"/>
  <c r="F967" i="1"/>
  <c r="O966" i="1"/>
  <c r="G966" i="1"/>
  <c r="F966" i="1"/>
  <c r="O965" i="1"/>
  <c r="G965" i="1"/>
  <c r="F965" i="1"/>
  <c r="O964" i="1"/>
  <c r="G964" i="1"/>
  <c r="F964" i="1"/>
  <c r="O963" i="1"/>
  <c r="G963" i="1"/>
  <c r="F963" i="1"/>
  <c r="O962" i="1"/>
  <c r="G962" i="1"/>
  <c r="F962" i="1"/>
  <c r="O961" i="1"/>
  <c r="G961" i="1"/>
  <c r="F961" i="1"/>
  <c r="O960" i="1"/>
  <c r="G960" i="1"/>
  <c r="F960" i="1"/>
  <c r="O959" i="1"/>
  <c r="G959" i="1"/>
  <c r="F959" i="1"/>
  <c r="G958" i="1"/>
  <c r="F958" i="1"/>
  <c r="O957" i="1"/>
  <c r="G957" i="1"/>
  <c r="F957" i="1"/>
  <c r="O956" i="1"/>
  <c r="G956" i="1"/>
  <c r="F956" i="1"/>
  <c r="O955" i="1"/>
  <c r="G955" i="1"/>
  <c r="F955" i="1"/>
  <c r="O954" i="1"/>
  <c r="G954" i="1"/>
  <c r="F954" i="1"/>
  <c r="O953" i="1"/>
  <c r="G953" i="1"/>
  <c r="F953" i="1"/>
  <c r="O952" i="1"/>
  <c r="G952" i="1"/>
  <c r="F952" i="1"/>
  <c r="O951" i="1"/>
  <c r="G951" i="1"/>
  <c r="F951" i="1"/>
  <c r="O950" i="1"/>
  <c r="G950" i="1"/>
  <c r="F950" i="1"/>
  <c r="O949" i="1"/>
  <c r="G949" i="1"/>
  <c r="F949" i="1"/>
  <c r="O948" i="1"/>
  <c r="G948" i="1"/>
  <c r="F948" i="1"/>
  <c r="G947" i="1"/>
  <c r="F947" i="1"/>
  <c r="O946" i="1"/>
  <c r="G946" i="1"/>
  <c r="F946" i="1"/>
  <c r="O945" i="1"/>
  <c r="G945" i="1"/>
  <c r="F945" i="1"/>
  <c r="O944" i="1"/>
  <c r="G944" i="1"/>
  <c r="F944" i="1"/>
  <c r="O943" i="1"/>
  <c r="G943" i="1"/>
  <c r="F943" i="1"/>
  <c r="O942" i="1"/>
  <c r="G942" i="1"/>
  <c r="F942" i="1"/>
  <c r="O941" i="1"/>
  <c r="G941" i="1"/>
  <c r="F941" i="1"/>
  <c r="O940" i="1"/>
  <c r="G940" i="1"/>
  <c r="F940" i="1"/>
  <c r="O939" i="1"/>
  <c r="G939" i="1"/>
  <c r="F939" i="1"/>
  <c r="O938" i="1"/>
  <c r="G938" i="1"/>
  <c r="F938" i="1"/>
  <c r="O937" i="1"/>
  <c r="G937" i="1"/>
  <c r="F937" i="1"/>
  <c r="G936" i="1"/>
  <c r="F936" i="1"/>
  <c r="O935" i="1"/>
  <c r="G935" i="1"/>
  <c r="F935" i="1"/>
  <c r="O934" i="1"/>
  <c r="G934" i="1"/>
  <c r="F934" i="1"/>
  <c r="O933" i="1"/>
  <c r="G933" i="1"/>
  <c r="F933" i="1"/>
  <c r="O932" i="1"/>
  <c r="G932" i="1"/>
  <c r="F932" i="1"/>
  <c r="O931" i="1"/>
  <c r="G931" i="1"/>
  <c r="F931" i="1"/>
  <c r="O930" i="1"/>
  <c r="G930" i="1"/>
  <c r="F930" i="1"/>
  <c r="O929" i="1"/>
  <c r="G929" i="1"/>
  <c r="F929" i="1"/>
  <c r="O928" i="1"/>
  <c r="G928" i="1"/>
  <c r="F928" i="1"/>
  <c r="O927" i="1"/>
  <c r="G927" i="1"/>
  <c r="F927" i="1"/>
  <c r="O926" i="1"/>
  <c r="G926" i="1"/>
  <c r="F926" i="1"/>
  <c r="G925" i="1"/>
  <c r="F925" i="1"/>
  <c r="G924" i="1"/>
  <c r="F924" i="1"/>
  <c r="O923" i="1"/>
  <c r="G923" i="1"/>
  <c r="F923" i="1"/>
  <c r="O922" i="1"/>
  <c r="G922" i="1"/>
  <c r="F922" i="1"/>
  <c r="O921" i="1"/>
  <c r="G921" i="1"/>
  <c r="F921" i="1"/>
  <c r="O920" i="1"/>
  <c r="G920" i="1"/>
  <c r="F920" i="1"/>
  <c r="O919" i="1"/>
  <c r="G919" i="1"/>
  <c r="F919" i="1"/>
  <c r="O918" i="1"/>
  <c r="G918" i="1"/>
  <c r="F918" i="1"/>
  <c r="O917" i="1"/>
  <c r="G917" i="1"/>
  <c r="F917" i="1"/>
  <c r="O916" i="1"/>
  <c r="G916" i="1"/>
  <c r="F916" i="1"/>
  <c r="O915" i="1"/>
  <c r="G915" i="1"/>
  <c r="F915" i="1"/>
  <c r="O914" i="1"/>
  <c r="G914" i="1"/>
  <c r="F914" i="1"/>
  <c r="G913" i="1"/>
  <c r="F913" i="1"/>
  <c r="O912" i="1"/>
  <c r="G912" i="1"/>
  <c r="F912" i="1"/>
  <c r="O911" i="1"/>
  <c r="G911" i="1"/>
  <c r="F911" i="1"/>
  <c r="O910" i="1"/>
  <c r="G910" i="1"/>
  <c r="F910" i="1"/>
  <c r="O909" i="1"/>
  <c r="G909" i="1"/>
  <c r="F909" i="1"/>
  <c r="O908" i="1"/>
  <c r="G908" i="1"/>
  <c r="F908" i="1"/>
  <c r="O907" i="1"/>
  <c r="G907" i="1"/>
  <c r="F907" i="1"/>
  <c r="O906" i="1"/>
  <c r="G906" i="1"/>
  <c r="F906" i="1"/>
  <c r="O905" i="1"/>
  <c r="G905" i="1"/>
  <c r="F905" i="1"/>
  <c r="O904" i="1"/>
  <c r="G904" i="1"/>
  <c r="F904" i="1"/>
  <c r="O903" i="1"/>
  <c r="G903" i="1"/>
  <c r="F903" i="1"/>
  <c r="G902" i="1"/>
  <c r="F902" i="1"/>
  <c r="O901" i="1"/>
  <c r="G901" i="1"/>
  <c r="F901" i="1"/>
  <c r="O900" i="1"/>
  <c r="G900" i="1"/>
  <c r="F900" i="1"/>
  <c r="O899" i="1"/>
  <c r="G899" i="1"/>
  <c r="F899" i="1"/>
  <c r="O898" i="1"/>
  <c r="G898" i="1"/>
  <c r="F898" i="1"/>
  <c r="O897" i="1"/>
  <c r="G897" i="1"/>
  <c r="F897" i="1"/>
  <c r="O896" i="1"/>
  <c r="G896" i="1"/>
  <c r="F896" i="1"/>
  <c r="O895" i="1"/>
  <c r="G895" i="1"/>
  <c r="F895" i="1"/>
  <c r="O894" i="1"/>
  <c r="G894" i="1"/>
  <c r="F894" i="1"/>
  <c r="O893" i="1"/>
  <c r="G893" i="1"/>
  <c r="F893" i="1"/>
  <c r="O892" i="1"/>
  <c r="G892" i="1"/>
  <c r="F892" i="1"/>
  <c r="G891" i="1"/>
  <c r="F891" i="1"/>
  <c r="O890" i="1"/>
  <c r="G890" i="1"/>
  <c r="F890" i="1"/>
  <c r="O889" i="1"/>
  <c r="G889" i="1"/>
  <c r="F889" i="1"/>
  <c r="O888" i="1"/>
  <c r="G888" i="1"/>
  <c r="F888" i="1"/>
  <c r="O887" i="1"/>
  <c r="G887" i="1"/>
  <c r="F887" i="1"/>
  <c r="O886" i="1"/>
  <c r="G886" i="1"/>
  <c r="F886" i="1"/>
  <c r="O885" i="1"/>
  <c r="G885" i="1"/>
  <c r="F885" i="1"/>
  <c r="O884" i="1"/>
  <c r="G884" i="1"/>
  <c r="F884" i="1"/>
  <c r="O883" i="1"/>
  <c r="G883" i="1"/>
  <c r="F883" i="1"/>
  <c r="O882" i="1"/>
  <c r="G882" i="1"/>
  <c r="F882" i="1"/>
  <c r="O881" i="1"/>
  <c r="G881" i="1"/>
  <c r="F881" i="1"/>
  <c r="G880" i="1"/>
  <c r="F880" i="1"/>
  <c r="G879" i="1"/>
  <c r="F879" i="1"/>
  <c r="O878" i="1"/>
  <c r="G878" i="1"/>
  <c r="F878" i="1"/>
  <c r="O877" i="1"/>
  <c r="G877" i="1"/>
  <c r="F877" i="1"/>
  <c r="O876" i="1"/>
  <c r="G876" i="1"/>
  <c r="F876" i="1"/>
  <c r="O875" i="1"/>
  <c r="G875" i="1"/>
  <c r="F875" i="1"/>
  <c r="O874" i="1"/>
  <c r="G874" i="1"/>
  <c r="F874" i="1"/>
  <c r="O873" i="1"/>
  <c r="G873" i="1"/>
  <c r="F873" i="1"/>
  <c r="O872" i="1"/>
  <c r="G872" i="1"/>
  <c r="F872" i="1"/>
  <c r="O871" i="1"/>
  <c r="G871" i="1"/>
  <c r="F871" i="1"/>
  <c r="O870" i="1"/>
  <c r="G870" i="1"/>
  <c r="F870" i="1"/>
  <c r="O869" i="1"/>
  <c r="G869" i="1"/>
  <c r="F869" i="1"/>
  <c r="G868" i="1"/>
  <c r="F868" i="1"/>
  <c r="O867" i="1"/>
  <c r="G867" i="1"/>
  <c r="F867" i="1"/>
  <c r="O866" i="1"/>
  <c r="G866" i="1"/>
  <c r="F866" i="1"/>
  <c r="O865" i="1"/>
  <c r="G865" i="1"/>
  <c r="F865" i="1"/>
  <c r="O864" i="1"/>
  <c r="G864" i="1"/>
  <c r="F864" i="1"/>
  <c r="O863" i="1"/>
  <c r="G863" i="1"/>
  <c r="F863" i="1"/>
  <c r="O862" i="1"/>
  <c r="G862" i="1"/>
  <c r="F862" i="1"/>
  <c r="O861" i="1"/>
  <c r="G861" i="1"/>
  <c r="F861" i="1"/>
  <c r="O860" i="1"/>
  <c r="G860" i="1"/>
  <c r="F860" i="1"/>
  <c r="O859" i="1"/>
  <c r="G859" i="1"/>
  <c r="F859" i="1"/>
  <c r="O858" i="1"/>
  <c r="G858" i="1"/>
  <c r="F858" i="1"/>
  <c r="G857" i="1"/>
  <c r="F857" i="1"/>
  <c r="O856" i="1"/>
  <c r="G856" i="1"/>
  <c r="F856" i="1"/>
  <c r="O855" i="1"/>
  <c r="G855" i="1"/>
  <c r="F855" i="1"/>
  <c r="O854" i="1"/>
  <c r="G854" i="1"/>
  <c r="F854" i="1"/>
  <c r="O853" i="1"/>
  <c r="G853" i="1"/>
  <c r="F853" i="1"/>
  <c r="O852" i="1"/>
  <c r="G852" i="1"/>
  <c r="F852" i="1"/>
  <c r="O851" i="1"/>
  <c r="G851" i="1"/>
  <c r="F851" i="1"/>
  <c r="O850" i="1"/>
  <c r="G850" i="1"/>
  <c r="F850" i="1"/>
  <c r="O849" i="1"/>
  <c r="G849" i="1"/>
  <c r="F849" i="1"/>
  <c r="O848" i="1"/>
  <c r="G848" i="1"/>
  <c r="F848" i="1"/>
  <c r="O847" i="1"/>
  <c r="G847" i="1"/>
  <c r="F847" i="1"/>
  <c r="G846" i="1"/>
  <c r="F846" i="1"/>
  <c r="O845" i="1"/>
  <c r="G845" i="1"/>
  <c r="F845" i="1"/>
  <c r="O844" i="1"/>
  <c r="G844" i="1"/>
  <c r="F844" i="1"/>
  <c r="O843" i="1"/>
  <c r="G843" i="1"/>
  <c r="F843" i="1"/>
  <c r="O842" i="1"/>
  <c r="G842" i="1"/>
  <c r="F842" i="1"/>
  <c r="O841" i="1"/>
  <c r="G841" i="1"/>
  <c r="F841" i="1"/>
  <c r="O840" i="1"/>
  <c r="G840" i="1"/>
  <c r="F840" i="1"/>
  <c r="O839" i="1"/>
  <c r="G839" i="1"/>
  <c r="F839" i="1"/>
  <c r="O838" i="1"/>
  <c r="G838" i="1"/>
  <c r="F838" i="1"/>
  <c r="O837" i="1"/>
  <c r="G837" i="1"/>
  <c r="F837" i="1"/>
  <c r="O836" i="1"/>
  <c r="G836" i="1"/>
  <c r="F836" i="1"/>
  <c r="G835" i="1"/>
  <c r="F835" i="1"/>
  <c r="O834" i="1"/>
  <c r="G834" i="1"/>
  <c r="F834" i="1"/>
  <c r="O833" i="1"/>
  <c r="G833" i="1"/>
  <c r="F833" i="1"/>
  <c r="O832" i="1"/>
  <c r="G832" i="1"/>
  <c r="F832" i="1"/>
  <c r="O831" i="1"/>
  <c r="G831" i="1"/>
  <c r="F831" i="1"/>
  <c r="O830" i="1"/>
  <c r="G830" i="1"/>
  <c r="F830" i="1"/>
  <c r="O829" i="1"/>
  <c r="G829" i="1"/>
  <c r="F829" i="1"/>
  <c r="O828" i="1"/>
  <c r="G828" i="1"/>
  <c r="F828" i="1"/>
  <c r="O827" i="1"/>
  <c r="G827" i="1"/>
  <c r="F827" i="1"/>
  <c r="O826" i="1"/>
  <c r="G826" i="1"/>
  <c r="F826" i="1"/>
  <c r="O825" i="1"/>
  <c r="G825" i="1"/>
  <c r="F825" i="1"/>
  <c r="G824" i="1"/>
  <c r="F824" i="1"/>
  <c r="O823" i="1"/>
  <c r="G823" i="1"/>
  <c r="F823" i="1"/>
  <c r="O822" i="1"/>
  <c r="G822" i="1"/>
  <c r="F822" i="1"/>
  <c r="O821" i="1"/>
  <c r="G821" i="1"/>
  <c r="F821" i="1"/>
  <c r="O820" i="1"/>
  <c r="G820" i="1"/>
  <c r="F820" i="1"/>
  <c r="O819" i="1"/>
  <c r="G819" i="1"/>
  <c r="F819" i="1"/>
  <c r="O818" i="1"/>
  <c r="G818" i="1"/>
  <c r="F818" i="1"/>
  <c r="O817" i="1"/>
  <c r="G817" i="1"/>
  <c r="F817" i="1"/>
  <c r="O816" i="1"/>
  <c r="G816" i="1"/>
  <c r="F816" i="1"/>
  <c r="O815" i="1"/>
  <c r="G815" i="1"/>
  <c r="F815" i="1"/>
  <c r="O814" i="1"/>
  <c r="G814" i="1"/>
  <c r="F814" i="1"/>
  <c r="G813" i="1"/>
  <c r="F813" i="1"/>
  <c r="O812" i="1"/>
  <c r="G812" i="1"/>
  <c r="F812" i="1"/>
  <c r="O811" i="1"/>
  <c r="G811" i="1"/>
  <c r="F811" i="1"/>
  <c r="O810" i="1"/>
  <c r="G810" i="1"/>
  <c r="F810" i="1"/>
  <c r="O809" i="1"/>
  <c r="G809" i="1"/>
  <c r="F809" i="1"/>
  <c r="O808" i="1"/>
  <c r="G808" i="1"/>
  <c r="F808" i="1"/>
  <c r="O807" i="1"/>
  <c r="G807" i="1"/>
  <c r="F807" i="1"/>
  <c r="O806" i="1"/>
  <c r="G806" i="1"/>
  <c r="F806" i="1"/>
  <c r="O805" i="1"/>
  <c r="G805" i="1"/>
  <c r="F805" i="1"/>
  <c r="O804" i="1"/>
  <c r="G804" i="1"/>
  <c r="F804" i="1"/>
  <c r="O803" i="1"/>
  <c r="G803" i="1"/>
  <c r="F803" i="1"/>
  <c r="G802" i="1"/>
  <c r="F802" i="1"/>
  <c r="G801" i="1"/>
  <c r="F801" i="1"/>
  <c r="G800" i="1"/>
  <c r="F800" i="1"/>
  <c r="O799" i="1"/>
  <c r="G799" i="1"/>
  <c r="F799" i="1"/>
  <c r="O798" i="1"/>
  <c r="G798" i="1"/>
  <c r="F798" i="1"/>
  <c r="O797" i="1"/>
  <c r="G797" i="1"/>
  <c r="F797" i="1"/>
  <c r="O796" i="1"/>
  <c r="G796" i="1"/>
  <c r="F796" i="1"/>
  <c r="O795" i="1"/>
  <c r="G795" i="1"/>
  <c r="F795" i="1"/>
  <c r="O794" i="1"/>
  <c r="G794" i="1"/>
  <c r="F794" i="1"/>
  <c r="O793" i="1"/>
  <c r="G793" i="1"/>
  <c r="F793" i="1"/>
  <c r="O792" i="1"/>
  <c r="G792" i="1"/>
  <c r="F792" i="1"/>
  <c r="O791" i="1"/>
  <c r="G791" i="1"/>
  <c r="F791" i="1"/>
  <c r="G790" i="1"/>
  <c r="F790" i="1"/>
  <c r="O789" i="1"/>
  <c r="G789" i="1"/>
  <c r="F789" i="1"/>
  <c r="O788" i="1"/>
  <c r="G788" i="1"/>
  <c r="F788" i="1"/>
  <c r="O787" i="1"/>
  <c r="G787" i="1"/>
  <c r="F787" i="1"/>
  <c r="O786" i="1"/>
  <c r="G786" i="1"/>
  <c r="F786" i="1"/>
  <c r="O785" i="1"/>
  <c r="G785" i="1"/>
  <c r="F785" i="1"/>
  <c r="O784" i="1"/>
  <c r="G784" i="1"/>
  <c r="F784" i="1"/>
  <c r="O783" i="1"/>
  <c r="G783" i="1"/>
  <c r="F783" i="1"/>
  <c r="O782" i="1"/>
  <c r="G782" i="1"/>
  <c r="F782" i="1"/>
  <c r="O781" i="1"/>
  <c r="G781" i="1"/>
  <c r="F781" i="1"/>
  <c r="G780" i="1"/>
  <c r="F780" i="1"/>
  <c r="O779" i="1"/>
  <c r="G779" i="1"/>
  <c r="F779" i="1"/>
  <c r="O778" i="1"/>
  <c r="G778" i="1"/>
  <c r="F778" i="1"/>
  <c r="O777" i="1"/>
  <c r="G777" i="1"/>
  <c r="F777" i="1"/>
  <c r="O776" i="1"/>
  <c r="G776" i="1"/>
  <c r="F776" i="1"/>
  <c r="O775" i="1"/>
  <c r="G775" i="1"/>
  <c r="F775" i="1"/>
  <c r="O774" i="1"/>
  <c r="G774" i="1"/>
  <c r="F774" i="1"/>
  <c r="O773" i="1"/>
  <c r="G773" i="1"/>
  <c r="F773" i="1"/>
  <c r="O772" i="1"/>
  <c r="G772" i="1"/>
  <c r="F772" i="1"/>
  <c r="O771" i="1"/>
  <c r="G771" i="1"/>
  <c r="F771" i="1"/>
  <c r="G770" i="1"/>
  <c r="F770" i="1"/>
  <c r="O769" i="1"/>
  <c r="G769" i="1"/>
  <c r="F769" i="1"/>
  <c r="O768" i="1"/>
  <c r="G768" i="1"/>
  <c r="F768" i="1"/>
  <c r="O767" i="1"/>
  <c r="G767" i="1"/>
  <c r="F767" i="1"/>
  <c r="O766" i="1"/>
  <c r="G766" i="1"/>
  <c r="F766" i="1"/>
  <c r="O765" i="1"/>
  <c r="G765" i="1"/>
  <c r="F765" i="1"/>
  <c r="O764" i="1"/>
  <c r="G764" i="1"/>
  <c r="F764" i="1"/>
  <c r="O763" i="1"/>
  <c r="G763" i="1"/>
  <c r="F763" i="1"/>
  <c r="O762" i="1"/>
  <c r="G762" i="1"/>
  <c r="F762" i="1"/>
  <c r="O761" i="1"/>
  <c r="G761" i="1"/>
  <c r="F761" i="1"/>
  <c r="G760" i="1"/>
  <c r="F760" i="1"/>
  <c r="G759" i="1"/>
  <c r="F759" i="1"/>
  <c r="O758" i="1"/>
  <c r="G758" i="1"/>
  <c r="F758" i="1"/>
  <c r="O757" i="1"/>
  <c r="G757" i="1"/>
  <c r="F757" i="1"/>
  <c r="O756" i="1"/>
  <c r="G756" i="1"/>
  <c r="F756" i="1"/>
  <c r="O755" i="1"/>
  <c r="G755" i="1"/>
  <c r="F755" i="1"/>
  <c r="O754" i="1"/>
  <c r="G754" i="1"/>
  <c r="F754" i="1"/>
  <c r="O753" i="1"/>
  <c r="G753" i="1"/>
  <c r="F753" i="1"/>
  <c r="O752" i="1"/>
  <c r="G752" i="1"/>
  <c r="F752" i="1"/>
  <c r="O751" i="1"/>
  <c r="G751" i="1"/>
  <c r="F751" i="1"/>
  <c r="G750" i="1"/>
  <c r="F750" i="1"/>
  <c r="O749" i="1"/>
  <c r="G749" i="1"/>
  <c r="F749" i="1"/>
  <c r="O748" i="1"/>
  <c r="G748" i="1"/>
  <c r="F748" i="1"/>
  <c r="O747" i="1"/>
  <c r="G747" i="1"/>
  <c r="F747" i="1"/>
  <c r="O746" i="1"/>
  <c r="G746" i="1"/>
  <c r="F746" i="1"/>
  <c r="O745" i="1"/>
  <c r="G745" i="1"/>
  <c r="F745" i="1"/>
  <c r="O744" i="1"/>
  <c r="G744" i="1"/>
  <c r="F744" i="1"/>
  <c r="O743" i="1"/>
  <c r="G743" i="1"/>
  <c r="F743" i="1"/>
  <c r="O742" i="1"/>
  <c r="G742" i="1"/>
  <c r="F742" i="1"/>
  <c r="O741" i="1"/>
  <c r="G741" i="1"/>
  <c r="F741" i="1"/>
  <c r="G740" i="1"/>
  <c r="F740" i="1"/>
  <c r="O739" i="1"/>
  <c r="G739" i="1"/>
  <c r="F739" i="1"/>
  <c r="O738" i="1"/>
  <c r="G738" i="1"/>
  <c r="F738" i="1"/>
  <c r="O737" i="1"/>
  <c r="G737" i="1"/>
  <c r="F737" i="1"/>
  <c r="O736" i="1"/>
  <c r="G736" i="1"/>
  <c r="F736" i="1"/>
  <c r="O735" i="1"/>
  <c r="G735" i="1"/>
  <c r="F735" i="1"/>
  <c r="O734" i="1"/>
  <c r="G734" i="1"/>
  <c r="F734" i="1"/>
  <c r="O733" i="1"/>
  <c r="G733" i="1"/>
  <c r="F733" i="1"/>
  <c r="O732" i="1"/>
  <c r="G732" i="1"/>
  <c r="F732" i="1"/>
  <c r="O731" i="1"/>
  <c r="G731" i="1"/>
  <c r="F731" i="1"/>
  <c r="G730" i="1"/>
  <c r="F730" i="1"/>
  <c r="O729" i="1"/>
  <c r="G729" i="1"/>
  <c r="F729" i="1"/>
  <c r="O728" i="1"/>
  <c r="G728" i="1"/>
  <c r="F728" i="1"/>
  <c r="O727" i="1"/>
  <c r="G727" i="1"/>
  <c r="F727" i="1"/>
  <c r="O726" i="1"/>
  <c r="G726" i="1"/>
  <c r="F726" i="1"/>
  <c r="O725" i="1"/>
  <c r="G725" i="1"/>
  <c r="F725" i="1"/>
  <c r="O724" i="1"/>
  <c r="G724" i="1"/>
  <c r="F724" i="1"/>
  <c r="O723" i="1"/>
  <c r="G723" i="1"/>
  <c r="F723" i="1"/>
  <c r="O722" i="1"/>
  <c r="G722" i="1"/>
  <c r="F722" i="1"/>
  <c r="O721" i="1"/>
  <c r="G721" i="1"/>
  <c r="F721" i="1"/>
  <c r="G720" i="1"/>
  <c r="F720" i="1"/>
  <c r="G719" i="1"/>
  <c r="F719" i="1"/>
  <c r="O718" i="1"/>
  <c r="G718" i="1"/>
  <c r="F718" i="1"/>
  <c r="O717" i="1"/>
  <c r="G717" i="1"/>
  <c r="F717" i="1"/>
  <c r="O716" i="1"/>
  <c r="G716" i="1"/>
  <c r="F716" i="1"/>
  <c r="O715" i="1"/>
  <c r="G715" i="1"/>
  <c r="F715" i="1"/>
  <c r="O714" i="1"/>
  <c r="G714" i="1"/>
  <c r="F714" i="1"/>
  <c r="O713" i="1"/>
  <c r="G713" i="1"/>
  <c r="F713" i="1"/>
  <c r="O712" i="1"/>
  <c r="G712" i="1"/>
  <c r="F712" i="1"/>
  <c r="O711" i="1"/>
  <c r="G711" i="1"/>
  <c r="F711" i="1"/>
  <c r="O710" i="1"/>
  <c r="G710" i="1"/>
  <c r="F710" i="1"/>
  <c r="G709" i="1"/>
  <c r="F709" i="1"/>
  <c r="O708" i="1"/>
  <c r="G708" i="1"/>
  <c r="F708" i="1"/>
  <c r="O707" i="1"/>
  <c r="G707" i="1"/>
  <c r="F707" i="1"/>
  <c r="O706" i="1"/>
  <c r="G706" i="1"/>
  <c r="F706" i="1"/>
  <c r="O705" i="1"/>
  <c r="G705" i="1"/>
  <c r="F705" i="1"/>
  <c r="O704" i="1"/>
  <c r="G704" i="1"/>
  <c r="F704" i="1"/>
  <c r="O703" i="1"/>
  <c r="G703" i="1"/>
  <c r="F703" i="1"/>
  <c r="O702" i="1"/>
  <c r="G702" i="1"/>
  <c r="F702" i="1"/>
  <c r="O701" i="1"/>
  <c r="G701" i="1"/>
  <c r="F701" i="1"/>
  <c r="O700" i="1"/>
  <c r="G700" i="1"/>
  <c r="F700" i="1"/>
  <c r="G699" i="1"/>
  <c r="F699" i="1"/>
  <c r="O698" i="1"/>
  <c r="G698" i="1"/>
  <c r="F698" i="1"/>
  <c r="O697" i="1"/>
  <c r="G697" i="1"/>
  <c r="F697" i="1"/>
  <c r="O696" i="1"/>
  <c r="G696" i="1"/>
  <c r="F696" i="1"/>
  <c r="O695" i="1"/>
  <c r="G695" i="1"/>
  <c r="F695" i="1"/>
  <c r="O694" i="1"/>
  <c r="G694" i="1"/>
  <c r="F694" i="1"/>
  <c r="O693" i="1"/>
  <c r="G693" i="1"/>
  <c r="F693" i="1"/>
  <c r="O692" i="1"/>
  <c r="G692" i="1"/>
  <c r="F692" i="1"/>
  <c r="O691" i="1"/>
  <c r="G691" i="1"/>
  <c r="F691" i="1"/>
  <c r="O690" i="1"/>
  <c r="G690" i="1"/>
  <c r="F690" i="1"/>
  <c r="G689" i="1"/>
  <c r="F689" i="1"/>
  <c r="O688" i="1"/>
  <c r="G688" i="1"/>
  <c r="F688" i="1"/>
  <c r="O687" i="1"/>
  <c r="G687" i="1"/>
  <c r="F687" i="1"/>
  <c r="O686" i="1"/>
  <c r="G686" i="1"/>
  <c r="F686" i="1"/>
  <c r="O685" i="1"/>
  <c r="G685" i="1"/>
  <c r="F685" i="1"/>
  <c r="O684" i="1"/>
  <c r="G684" i="1"/>
  <c r="F684" i="1"/>
  <c r="O683" i="1"/>
  <c r="G683" i="1"/>
  <c r="F683" i="1"/>
  <c r="O682" i="1"/>
  <c r="G682" i="1"/>
  <c r="F682" i="1"/>
  <c r="O681" i="1"/>
  <c r="G681" i="1"/>
  <c r="F681" i="1"/>
  <c r="O680" i="1"/>
  <c r="G680" i="1"/>
  <c r="F680" i="1"/>
  <c r="G679" i="1"/>
  <c r="F679" i="1"/>
  <c r="O678" i="1"/>
  <c r="G678" i="1"/>
  <c r="F678" i="1"/>
  <c r="O677" i="1"/>
  <c r="G677" i="1"/>
  <c r="F677" i="1"/>
  <c r="O676" i="1"/>
  <c r="G676" i="1"/>
  <c r="F676" i="1"/>
  <c r="O675" i="1"/>
  <c r="G675" i="1"/>
  <c r="F675" i="1"/>
  <c r="O674" i="1"/>
  <c r="G674" i="1"/>
  <c r="F674" i="1"/>
  <c r="O673" i="1"/>
  <c r="G673" i="1"/>
  <c r="F673" i="1"/>
  <c r="O672" i="1"/>
  <c r="G672" i="1"/>
  <c r="F672" i="1"/>
  <c r="O671" i="1"/>
  <c r="G671" i="1"/>
  <c r="F671" i="1"/>
  <c r="O670" i="1"/>
  <c r="G670" i="1"/>
  <c r="F670" i="1"/>
  <c r="G669" i="1"/>
  <c r="F669" i="1"/>
  <c r="O668" i="1"/>
  <c r="G668" i="1"/>
  <c r="F668" i="1"/>
  <c r="O667" i="1"/>
  <c r="G667" i="1"/>
  <c r="F667" i="1"/>
  <c r="O666" i="1"/>
  <c r="G666" i="1"/>
  <c r="F666" i="1"/>
  <c r="O665" i="1"/>
  <c r="G665" i="1"/>
  <c r="F665" i="1"/>
  <c r="O664" i="1"/>
  <c r="G664" i="1"/>
  <c r="F664" i="1"/>
  <c r="O663" i="1"/>
  <c r="G663" i="1"/>
  <c r="F663" i="1"/>
  <c r="O662" i="1"/>
  <c r="G662" i="1"/>
  <c r="F662" i="1"/>
  <c r="O661" i="1"/>
  <c r="G661" i="1"/>
  <c r="F661" i="1"/>
  <c r="O660" i="1"/>
  <c r="G660" i="1"/>
  <c r="F660" i="1"/>
  <c r="G659" i="1"/>
  <c r="F659" i="1"/>
  <c r="G658" i="1"/>
  <c r="F658" i="1"/>
  <c r="O657" i="1"/>
  <c r="G657" i="1"/>
  <c r="F657" i="1"/>
  <c r="O656" i="1"/>
  <c r="G656" i="1"/>
  <c r="F656" i="1"/>
  <c r="O655" i="1"/>
  <c r="G655" i="1"/>
  <c r="F655" i="1"/>
  <c r="O654" i="1"/>
  <c r="G654" i="1"/>
  <c r="F654" i="1"/>
  <c r="O653" i="1"/>
  <c r="G653" i="1"/>
  <c r="F653" i="1"/>
  <c r="O652" i="1"/>
  <c r="G652" i="1"/>
  <c r="F652" i="1"/>
  <c r="O651" i="1"/>
  <c r="G651" i="1"/>
  <c r="F651" i="1"/>
  <c r="O650" i="1"/>
  <c r="G650" i="1"/>
  <c r="F650" i="1"/>
  <c r="O649" i="1"/>
  <c r="G649" i="1"/>
  <c r="F649" i="1"/>
  <c r="G648" i="1"/>
  <c r="F648" i="1"/>
  <c r="G647" i="1"/>
  <c r="F647" i="1"/>
  <c r="O646" i="1"/>
  <c r="G646" i="1"/>
  <c r="F646" i="1"/>
  <c r="O645" i="1"/>
  <c r="G645" i="1"/>
  <c r="F645" i="1"/>
  <c r="O644" i="1"/>
  <c r="G644" i="1"/>
  <c r="F644" i="1"/>
  <c r="O643" i="1"/>
  <c r="G643" i="1"/>
  <c r="F643" i="1"/>
  <c r="O642" i="1"/>
  <c r="G642" i="1"/>
  <c r="F642" i="1"/>
  <c r="O641" i="1"/>
  <c r="G641" i="1"/>
  <c r="F641" i="1"/>
  <c r="O640" i="1"/>
  <c r="G640" i="1"/>
  <c r="F640" i="1"/>
  <c r="O639" i="1"/>
  <c r="G639" i="1"/>
  <c r="F639" i="1"/>
  <c r="O638" i="1"/>
  <c r="G638" i="1"/>
  <c r="F638" i="1"/>
  <c r="G637" i="1"/>
  <c r="F637" i="1"/>
  <c r="O636" i="1"/>
  <c r="G636" i="1"/>
  <c r="F636" i="1"/>
  <c r="O635" i="1"/>
  <c r="G635" i="1"/>
  <c r="F635" i="1"/>
  <c r="O634" i="1"/>
  <c r="G634" i="1"/>
  <c r="F634" i="1"/>
  <c r="O633" i="1"/>
  <c r="G633" i="1"/>
  <c r="F633" i="1"/>
  <c r="O632" i="1"/>
  <c r="G632" i="1"/>
  <c r="F632" i="1"/>
  <c r="O631" i="1"/>
  <c r="G631" i="1"/>
  <c r="F631" i="1"/>
  <c r="O630" i="1"/>
  <c r="G630" i="1"/>
  <c r="F630" i="1"/>
  <c r="O629" i="1"/>
  <c r="G629" i="1"/>
  <c r="F629" i="1"/>
  <c r="O628" i="1"/>
  <c r="G628" i="1"/>
  <c r="F628" i="1"/>
  <c r="G627" i="1"/>
  <c r="F627" i="1"/>
  <c r="O626" i="1"/>
  <c r="G626" i="1"/>
  <c r="F626" i="1"/>
  <c r="O625" i="1"/>
  <c r="G625" i="1"/>
  <c r="F625" i="1"/>
  <c r="O624" i="1"/>
  <c r="G624" i="1"/>
  <c r="F624" i="1"/>
  <c r="O623" i="1"/>
  <c r="G623" i="1"/>
  <c r="F623" i="1"/>
  <c r="O622" i="1"/>
  <c r="G622" i="1"/>
  <c r="F622" i="1"/>
  <c r="O621" i="1"/>
  <c r="G621" i="1"/>
  <c r="F621" i="1"/>
  <c r="O620" i="1"/>
  <c r="G620" i="1"/>
  <c r="F620" i="1"/>
  <c r="O619" i="1"/>
  <c r="G619" i="1"/>
  <c r="F619" i="1"/>
  <c r="O618" i="1"/>
  <c r="G618" i="1"/>
  <c r="F618" i="1"/>
  <c r="G617" i="1"/>
  <c r="F617" i="1"/>
  <c r="O616" i="1"/>
  <c r="G616" i="1"/>
  <c r="F616" i="1"/>
  <c r="O615" i="1"/>
  <c r="G615" i="1"/>
  <c r="F615" i="1"/>
  <c r="O614" i="1"/>
  <c r="G614" i="1"/>
  <c r="F614" i="1"/>
  <c r="O613" i="1"/>
  <c r="G613" i="1"/>
  <c r="F613" i="1"/>
  <c r="O612" i="1"/>
  <c r="G612" i="1"/>
  <c r="F612" i="1"/>
  <c r="O611" i="1"/>
  <c r="G611" i="1"/>
  <c r="F611" i="1"/>
  <c r="O610" i="1"/>
  <c r="G610" i="1"/>
  <c r="F610" i="1"/>
  <c r="O609" i="1"/>
  <c r="G609" i="1"/>
  <c r="F609" i="1"/>
  <c r="O608" i="1"/>
  <c r="G608" i="1"/>
  <c r="F608" i="1"/>
  <c r="G607" i="1"/>
  <c r="F607" i="1"/>
  <c r="O606" i="1"/>
  <c r="G606" i="1"/>
  <c r="F606" i="1"/>
  <c r="O605" i="1"/>
  <c r="G605" i="1"/>
  <c r="F605" i="1"/>
  <c r="O604" i="1"/>
  <c r="G604" i="1"/>
  <c r="F604" i="1"/>
  <c r="O603" i="1"/>
  <c r="G603" i="1"/>
  <c r="F603" i="1"/>
  <c r="O602" i="1"/>
  <c r="G602" i="1"/>
  <c r="F602" i="1"/>
  <c r="O601" i="1"/>
  <c r="G601" i="1"/>
  <c r="F601" i="1"/>
  <c r="O600" i="1"/>
  <c r="G600" i="1"/>
  <c r="F600" i="1"/>
  <c r="O599" i="1"/>
  <c r="G599" i="1"/>
  <c r="F599" i="1"/>
  <c r="O598" i="1"/>
  <c r="G598" i="1"/>
  <c r="F598" i="1"/>
  <c r="G597" i="1"/>
  <c r="F597" i="1"/>
  <c r="O596" i="1"/>
  <c r="G596" i="1"/>
  <c r="F596" i="1"/>
  <c r="O595" i="1"/>
  <c r="G595" i="1"/>
  <c r="F595" i="1"/>
  <c r="O594" i="1"/>
  <c r="G594" i="1"/>
  <c r="F594" i="1"/>
  <c r="O593" i="1"/>
  <c r="G593" i="1"/>
  <c r="F593" i="1"/>
  <c r="O592" i="1"/>
  <c r="G592" i="1"/>
  <c r="F592" i="1"/>
  <c r="O591" i="1"/>
  <c r="G591" i="1"/>
  <c r="F591" i="1"/>
  <c r="O590" i="1"/>
  <c r="G590" i="1"/>
  <c r="F590" i="1"/>
  <c r="O589" i="1"/>
  <c r="G589" i="1"/>
  <c r="F589" i="1"/>
  <c r="O588" i="1"/>
  <c r="G588" i="1"/>
  <c r="F588" i="1"/>
  <c r="G587" i="1"/>
  <c r="F587" i="1"/>
  <c r="O586" i="1"/>
  <c r="G586" i="1"/>
  <c r="F586" i="1"/>
  <c r="O585" i="1"/>
  <c r="G585" i="1"/>
  <c r="F585" i="1"/>
  <c r="O584" i="1"/>
  <c r="G584" i="1"/>
  <c r="F584" i="1"/>
  <c r="O583" i="1"/>
  <c r="G583" i="1"/>
  <c r="F583" i="1"/>
  <c r="O582" i="1"/>
  <c r="G582" i="1"/>
  <c r="F582" i="1"/>
  <c r="O581" i="1"/>
  <c r="G581" i="1"/>
  <c r="F581" i="1"/>
  <c r="O580" i="1"/>
  <c r="G580" i="1"/>
  <c r="F580" i="1"/>
  <c r="O579" i="1"/>
  <c r="G579" i="1"/>
  <c r="F579" i="1"/>
  <c r="O578" i="1"/>
  <c r="G578" i="1"/>
  <c r="F578" i="1"/>
  <c r="G577" i="1"/>
  <c r="F577" i="1"/>
  <c r="O576" i="1"/>
  <c r="G576" i="1"/>
  <c r="F576" i="1"/>
  <c r="O575" i="1"/>
  <c r="G575" i="1"/>
  <c r="F575" i="1"/>
  <c r="O574" i="1"/>
  <c r="G574" i="1"/>
  <c r="F574" i="1"/>
  <c r="O573" i="1"/>
  <c r="G573" i="1"/>
  <c r="F573" i="1"/>
  <c r="O572" i="1"/>
  <c r="G572" i="1"/>
  <c r="F572" i="1"/>
  <c r="O571" i="1"/>
  <c r="G571" i="1"/>
  <c r="F571" i="1"/>
  <c r="O570" i="1"/>
  <c r="G570" i="1"/>
  <c r="F570" i="1"/>
  <c r="O569" i="1"/>
  <c r="G569" i="1"/>
  <c r="F569" i="1"/>
  <c r="O568" i="1"/>
  <c r="G568" i="1"/>
  <c r="F568" i="1"/>
  <c r="G567" i="1"/>
  <c r="F567" i="1"/>
  <c r="G566" i="1"/>
  <c r="F566" i="1"/>
  <c r="O565" i="1"/>
  <c r="G565" i="1"/>
  <c r="F565" i="1"/>
  <c r="O564" i="1"/>
  <c r="G564" i="1"/>
  <c r="F564" i="1"/>
  <c r="O563" i="1"/>
  <c r="G563" i="1"/>
  <c r="F563" i="1"/>
  <c r="O562" i="1"/>
  <c r="G562" i="1"/>
  <c r="F562" i="1"/>
  <c r="O561" i="1"/>
  <c r="G561" i="1"/>
  <c r="F561" i="1"/>
  <c r="O560" i="1"/>
  <c r="G560" i="1"/>
  <c r="F560" i="1"/>
  <c r="O559" i="1"/>
  <c r="G559" i="1"/>
  <c r="F559" i="1"/>
  <c r="O558" i="1"/>
  <c r="G558" i="1"/>
  <c r="F558" i="1"/>
  <c r="O557" i="1"/>
  <c r="G557" i="1"/>
  <c r="F557" i="1"/>
  <c r="G556" i="1"/>
  <c r="F556" i="1"/>
  <c r="O555" i="1"/>
  <c r="G555" i="1"/>
  <c r="F555" i="1"/>
  <c r="O554" i="1"/>
  <c r="G554" i="1"/>
  <c r="F554" i="1"/>
  <c r="O553" i="1"/>
  <c r="G553" i="1"/>
  <c r="F553" i="1"/>
  <c r="O552" i="1"/>
  <c r="G552" i="1"/>
  <c r="F552" i="1"/>
  <c r="O551" i="1"/>
  <c r="G551" i="1"/>
  <c r="F551" i="1"/>
  <c r="O550" i="1"/>
  <c r="G550" i="1"/>
  <c r="F550" i="1"/>
  <c r="O549" i="1"/>
  <c r="G549" i="1"/>
  <c r="F549" i="1"/>
  <c r="O548" i="1"/>
  <c r="G548" i="1"/>
  <c r="F548" i="1"/>
  <c r="O547" i="1"/>
  <c r="G547" i="1"/>
  <c r="F547" i="1"/>
  <c r="G546" i="1"/>
  <c r="F546" i="1"/>
  <c r="O545" i="1"/>
  <c r="G545" i="1"/>
  <c r="F545" i="1"/>
  <c r="O544" i="1"/>
  <c r="G544" i="1"/>
  <c r="F544" i="1"/>
  <c r="O543" i="1"/>
  <c r="G543" i="1"/>
  <c r="F543" i="1"/>
  <c r="O542" i="1"/>
  <c r="G542" i="1"/>
  <c r="F542" i="1"/>
  <c r="O541" i="1"/>
  <c r="G541" i="1"/>
  <c r="F541" i="1"/>
  <c r="O540" i="1"/>
  <c r="G540" i="1"/>
  <c r="F540" i="1"/>
  <c r="O539" i="1"/>
  <c r="G539" i="1"/>
  <c r="F539" i="1"/>
  <c r="O538" i="1"/>
  <c r="G538" i="1"/>
  <c r="F538" i="1"/>
  <c r="O537" i="1"/>
  <c r="G537" i="1"/>
  <c r="F537" i="1"/>
  <c r="G536" i="1"/>
  <c r="F536" i="1"/>
  <c r="O535" i="1"/>
  <c r="G535" i="1"/>
  <c r="F535" i="1"/>
  <c r="O534" i="1"/>
  <c r="G534" i="1"/>
  <c r="F534" i="1"/>
  <c r="O533" i="1"/>
  <c r="G533" i="1"/>
  <c r="F533" i="1"/>
  <c r="O532" i="1"/>
  <c r="G532" i="1"/>
  <c r="F532" i="1"/>
  <c r="O531" i="1"/>
  <c r="G531" i="1"/>
  <c r="F531" i="1"/>
  <c r="O530" i="1"/>
  <c r="G530" i="1"/>
  <c r="F530" i="1"/>
  <c r="O529" i="1"/>
  <c r="G529" i="1"/>
  <c r="F529" i="1"/>
  <c r="O528" i="1"/>
  <c r="G528" i="1"/>
  <c r="F528" i="1"/>
  <c r="O527" i="1"/>
  <c r="G527" i="1"/>
  <c r="F527" i="1"/>
  <c r="G526" i="1"/>
  <c r="F526" i="1"/>
  <c r="O525" i="1"/>
  <c r="G525" i="1"/>
  <c r="F525" i="1"/>
  <c r="O524" i="1"/>
  <c r="G524" i="1"/>
  <c r="F524" i="1"/>
  <c r="O523" i="1"/>
  <c r="G523" i="1"/>
  <c r="F523" i="1"/>
  <c r="O522" i="1"/>
  <c r="G522" i="1"/>
  <c r="F522" i="1"/>
  <c r="O521" i="1"/>
  <c r="G521" i="1"/>
  <c r="F521" i="1"/>
  <c r="O520" i="1"/>
  <c r="G520" i="1"/>
  <c r="F520" i="1"/>
  <c r="O519" i="1"/>
  <c r="G519" i="1"/>
  <c r="F519" i="1"/>
  <c r="O518" i="1"/>
  <c r="G518" i="1"/>
  <c r="F518" i="1"/>
  <c r="O517" i="1"/>
  <c r="G517" i="1"/>
  <c r="F517" i="1"/>
  <c r="G516" i="1"/>
  <c r="F516" i="1"/>
  <c r="O515" i="1"/>
  <c r="G515" i="1"/>
  <c r="F515" i="1"/>
  <c r="O514" i="1"/>
  <c r="G514" i="1"/>
  <c r="F514" i="1"/>
  <c r="O513" i="1"/>
  <c r="J513" i="1"/>
  <c r="G513" i="1" s="1"/>
  <c r="F513" i="1"/>
  <c r="O512" i="1"/>
  <c r="G512" i="1"/>
  <c r="F512" i="1"/>
  <c r="O511" i="1"/>
  <c r="G511" i="1"/>
  <c r="F511" i="1"/>
  <c r="O510" i="1"/>
  <c r="G510" i="1"/>
  <c r="F510" i="1"/>
  <c r="O509" i="1"/>
  <c r="G509" i="1"/>
  <c r="F509" i="1"/>
  <c r="O508" i="1"/>
  <c r="G508" i="1"/>
  <c r="F508" i="1"/>
  <c r="O507" i="1"/>
  <c r="G507" i="1"/>
  <c r="F507" i="1"/>
  <c r="G506" i="1"/>
  <c r="F506" i="1"/>
  <c r="O505" i="1"/>
  <c r="G505" i="1"/>
  <c r="F505" i="1"/>
  <c r="O504" i="1"/>
  <c r="G504" i="1"/>
  <c r="F504" i="1"/>
  <c r="O503" i="1"/>
  <c r="G503" i="1"/>
  <c r="F503" i="1"/>
  <c r="O502" i="1"/>
  <c r="G502" i="1"/>
  <c r="F502" i="1"/>
  <c r="O501" i="1"/>
  <c r="G501" i="1"/>
  <c r="F501" i="1"/>
  <c r="O500" i="1"/>
  <c r="G500" i="1"/>
  <c r="F500" i="1"/>
  <c r="O499" i="1"/>
  <c r="G499" i="1"/>
  <c r="F499" i="1"/>
  <c r="O498" i="1"/>
  <c r="G498" i="1"/>
  <c r="F498" i="1"/>
  <c r="O497" i="1"/>
  <c r="G497" i="1"/>
  <c r="F497" i="1"/>
  <c r="G496" i="1"/>
  <c r="F496" i="1"/>
  <c r="O495" i="1"/>
  <c r="G495" i="1"/>
  <c r="F495" i="1"/>
  <c r="O494" i="1"/>
  <c r="G494" i="1"/>
  <c r="F494" i="1"/>
  <c r="O493" i="1"/>
  <c r="G493" i="1"/>
  <c r="F493" i="1"/>
  <c r="O492" i="1"/>
  <c r="G492" i="1"/>
  <c r="F492" i="1"/>
  <c r="O491" i="1"/>
  <c r="G491" i="1"/>
  <c r="F491" i="1"/>
  <c r="O490" i="1"/>
  <c r="G490" i="1"/>
  <c r="F490" i="1"/>
  <c r="O489" i="1"/>
  <c r="G489" i="1"/>
  <c r="F489" i="1"/>
  <c r="O488" i="1"/>
  <c r="G488" i="1"/>
  <c r="F488" i="1"/>
  <c r="O487" i="1"/>
  <c r="G487" i="1"/>
  <c r="F487" i="1"/>
  <c r="G486" i="1"/>
  <c r="F486" i="1"/>
  <c r="G485" i="1"/>
  <c r="F485" i="1"/>
  <c r="O484" i="1"/>
  <c r="G484" i="1"/>
  <c r="F484" i="1"/>
  <c r="O483" i="1"/>
  <c r="G483" i="1"/>
  <c r="F483" i="1"/>
  <c r="O482" i="1"/>
  <c r="G482" i="1"/>
  <c r="F482" i="1"/>
  <c r="O481" i="1"/>
  <c r="G481" i="1"/>
  <c r="F481" i="1"/>
  <c r="O480" i="1"/>
  <c r="G480" i="1"/>
  <c r="F480" i="1"/>
  <c r="O479" i="1"/>
  <c r="G479" i="1"/>
  <c r="F479" i="1"/>
  <c r="O478" i="1"/>
  <c r="G478" i="1"/>
  <c r="F478" i="1"/>
  <c r="O477" i="1"/>
  <c r="G477" i="1"/>
  <c r="F477" i="1"/>
  <c r="O476" i="1"/>
  <c r="G476" i="1"/>
  <c r="F476" i="1"/>
  <c r="G475" i="1"/>
  <c r="F475" i="1"/>
  <c r="O474" i="1"/>
  <c r="G474" i="1"/>
  <c r="F474" i="1"/>
  <c r="O473" i="1"/>
  <c r="G473" i="1"/>
  <c r="F473" i="1"/>
  <c r="O472" i="1"/>
  <c r="G472" i="1"/>
  <c r="F472" i="1"/>
  <c r="O471" i="1"/>
  <c r="G471" i="1"/>
  <c r="F471" i="1"/>
  <c r="O470" i="1"/>
  <c r="G470" i="1"/>
  <c r="F470" i="1"/>
  <c r="O469" i="1"/>
  <c r="G469" i="1"/>
  <c r="F469" i="1"/>
  <c r="O468" i="1"/>
  <c r="G468" i="1"/>
  <c r="F468" i="1"/>
  <c r="O467" i="1"/>
  <c r="G467" i="1"/>
  <c r="F467" i="1"/>
  <c r="O466" i="1"/>
  <c r="G466" i="1"/>
  <c r="F466" i="1"/>
  <c r="G465" i="1"/>
  <c r="F465" i="1"/>
  <c r="O464" i="1"/>
  <c r="G464" i="1"/>
  <c r="F464" i="1"/>
  <c r="O463" i="1"/>
  <c r="G463" i="1"/>
  <c r="F463" i="1"/>
  <c r="O462" i="1"/>
  <c r="G462" i="1"/>
  <c r="F462" i="1"/>
  <c r="O461" i="1"/>
  <c r="G461" i="1"/>
  <c r="F461" i="1"/>
  <c r="O460" i="1"/>
  <c r="G460" i="1"/>
  <c r="F460" i="1"/>
  <c r="O459" i="1"/>
  <c r="G459" i="1"/>
  <c r="F459" i="1"/>
  <c r="O458" i="1"/>
  <c r="G458" i="1"/>
  <c r="F458" i="1"/>
  <c r="O457" i="1"/>
  <c r="G457" i="1"/>
  <c r="F457" i="1"/>
  <c r="O456" i="1"/>
  <c r="G456" i="1"/>
  <c r="F456" i="1"/>
  <c r="G455" i="1"/>
  <c r="F455" i="1"/>
  <c r="O454" i="1"/>
  <c r="G454" i="1"/>
  <c r="F454" i="1"/>
  <c r="O453" i="1"/>
  <c r="G453" i="1"/>
  <c r="F453" i="1"/>
  <c r="O452" i="1"/>
  <c r="G452" i="1"/>
  <c r="F452" i="1"/>
  <c r="O451" i="1"/>
  <c r="G451" i="1"/>
  <c r="F451" i="1"/>
  <c r="O450" i="1"/>
  <c r="G450" i="1"/>
  <c r="F450" i="1"/>
  <c r="O449" i="1"/>
  <c r="G449" i="1"/>
  <c r="F449" i="1"/>
  <c r="O448" i="1"/>
  <c r="G448" i="1"/>
  <c r="F448" i="1"/>
  <c r="O447" i="1"/>
  <c r="G447" i="1"/>
  <c r="F447" i="1"/>
  <c r="O446" i="1"/>
  <c r="G446" i="1"/>
  <c r="F446" i="1"/>
  <c r="G445" i="1"/>
  <c r="F445" i="1"/>
  <c r="O444" i="1"/>
  <c r="G444" i="1"/>
  <c r="F444" i="1"/>
  <c r="O443" i="1"/>
  <c r="G443" i="1"/>
  <c r="F443" i="1"/>
  <c r="O442" i="1"/>
  <c r="G442" i="1"/>
  <c r="F442" i="1"/>
  <c r="O441" i="1"/>
  <c r="G441" i="1"/>
  <c r="F441" i="1"/>
  <c r="O440" i="1"/>
  <c r="G440" i="1"/>
  <c r="F440" i="1"/>
  <c r="O439" i="1"/>
  <c r="G439" i="1"/>
  <c r="F439" i="1"/>
  <c r="O438" i="1"/>
  <c r="G438" i="1"/>
  <c r="F438" i="1"/>
  <c r="O437" i="1"/>
  <c r="G437" i="1"/>
  <c r="F437" i="1"/>
  <c r="O436" i="1"/>
  <c r="G436" i="1"/>
  <c r="F436" i="1"/>
  <c r="G435" i="1"/>
  <c r="F435" i="1"/>
  <c r="O434" i="1"/>
  <c r="G434" i="1"/>
  <c r="F434" i="1"/>
  <c r="O433" i="1"/>
  <c r="G433" i="1"/>
  <c r="F433" i="1"/>
  <c r="O432" i="1"/>
  <c r="G432" i="1"/>
  <c r="F432" i="1"/>
  <c r="O431" i="1"/>
  <c r="G431" i="1"/>
  <c r="F431" i="1"/>
  <c r="O430" i="1"/>
  <c r="G430" i="1"/>
  <c r="F430" i="1"/>
  <c r="O429" i="1"/>
  <c r="G429" i="1"/>
  <c r="F429" i="1"/>
  <c r="O428" i="1"/>
  <c r="G428" i="1"/>
  <c r="F428" i="1"/>
  <c r="O427" i="1"/>
  <c r="G427" i="1"/>
  <c r="F427" i="1"/>
  <c r="O426" i="1"/>
  <c r="G426" i="1"/>
  <c r="F426" i="1"/>
  <c r="G425" i="1"/>
  <c r="F425" i="1"/>
  <c r="O424" i="1"/>
  <c r="G424" i="1"/>
  <c r="F424" i="1"/>
  <c r="O423" i="1"/>
  <c r="G423" i="1"/>
  <c r="F423" i="1"/>
  <c r="O422" i="1"/>
  <c r="G422" i="1"/>
  <c r="F422" i="1"/>
  <c r="O421" i="1"/>
  <c r="G421" i="1"/>
  <c r="F421" i="1"/>
  <c r="O420" i="1"/>
  <c r="G420" i="1"/>
  <c r="F420" i="1"/>
  <c r="O419" i="1"/>
  <c r="G419" i="1"/>
  <c r="F419" i="1"/>
  <c r="O418" i="1"/>
  <c r="G418" i="1"/>
  <c r="F418" i="1"/>
  <c r="O417" i="1"/>
  <c r="G417" i="1"/>
  <c r="F417" i="1"/>
  <c r="O416" i="1"/>
  <c r="G416" i="1"/>
  <c r="F416" i="1"/>
  <c r="G415" i="1"/>
  <c r="F415" i="1"/>
  <c r="O414" i="1"/>
  <c r="G414" i="1"/>
  <c r="F414" i="1"/>
  <c r="O413" i="1"/>
  <c r="G413" i="1"/>
  <c r="F413" i="1"/>
  <c r="O412" i="1"/>
  <c r="G412" i="1"/>
  <c r="F412" i="1"/>
  <c r="O411" i="1"/>
  <c r="G411" i="1"/>
  <c r="F411" i="1"/>
  <c r="O410" i="1"/>
  <c r="G410" i="1"/>
  <c r="F410" i="1"/>
  <c r="O409" i="1"/>
  <c r="G409" i="1"/>
  <c r="F409" i="1"/>
  <c r="O408" i="1"/>
  <c r="G408" i="1"/>
  <c r="F408" i="1"/>
  <c r="O407" i="1"/>
  <c r="G407" i="1"/>
  <c r="F407" i="1"/>
  <c r="O406" i="1"/>
  <c r="G406" i="1"/>
  <c r="F406" i="1"/>
  <c r="G404" i="1"/>
  <c r="F404" i="1"/>
  <c r="O403" i="1"/>
  <c r="G403" i="1"/>
  <c r="F403" i="1"/>
  <c r="O402" i="1"/>
  <c r="G402" i="1"/>
  <c r="F402" i="1"/>
  <c r="O400" i="1"/>
  <c r="G400" i="1"/>
  <c r="F400" i="1"/>
  <c r="O399" i="1"/>
  <c r="G399" i="1"/>
  <c r="F399" i="1"/>
  <c r="O398" i="1"/>
  <c r="G398" i="1"/>
  <c r="F398" i="1"/>
  <c r="O397" i="1"/>
  <c r="G397" i="1"/>
  <c r="F397" i="1"/>
  <c r="O396" i="1"/>
  <c r="G396" i="1"/>
  <c r="F396" i="1"/>
  <c r="O395" i="1"/>
  <c r="G395" i="1"/>
  <c r="F395" i="1"/>
  <c r="O394" i="1"/>
  <c r="G394" i="1"/>
  <c r="F394" i="1"/>
  <c r="O393" i="1"/>
  <c r="G393" i="1"/>
  <c r="F393" i="1"/>
  <c r="O392" i="1"/>
  <c r="G392" i="1"/>
  <c r="F392" i="1"/>
  <c r="O391" i="1"/>
  <c r="G391" i="1"/>
  <c r="F391" i="1"/>
  <c r="O389" i="1"/>
  <c r="G389" i="1"/>
  <c r="F389" i="1"/>
  <c r="O388" i="1"/>
  <c r="G388" i="1"/>
  <c r="F388" i="1"/>
  <c r="O387" i="1"/>
  <c r="G387" i="1"/>
  <c r="F387" i="1"/>
  <c r="O386" i="1"/>
  <c r="G386" i="1"/>
  <c r="F386" i="1"/>
  <c r="O385" i="1"/>
  <c r="G385" i="1"/>
  <c r="F385" i="1"/>
  <c r="O384" i="1"/>
  <c r="G384" i="1"/>
  <c r="F384" i="1"/>
  <c r="G383" i="1"/>
  <c r="F383" i="1"/>
  <c r="O382" i="1"/>
  <c r="G382" i="1"/>
  <c r="F382" i="1"/>
  <c r="G381" i="1"/>
  <c r="F381" i="1"/>
  <c r="O380" i="1"/>
  <c r="G380" i="1"/>
  <c r="F380" i="1"/>
  <c r="O379" i="1"/>
  <c r="G379" i="1"/>
  <c r="F379" i="1"/>
  <c r="O378" i="1"/>
  <c r="G378" i="1"/>
  <c r="F378" i="1"/>
  <c r="O377" i="1"/>
  <c r="G377" i="1"/>
  <c r="F377" i="1"/>
  <c r="O376" i="1"/>
  <c r="G376" i="1"/>
  <c r="F376" i="1"/>
  <c r="O375" i="1"/>
  <c r="G375" i="1"/>
  <c r="F375" i="1"/>
  <c r="O374" i="1"/>
  <c r="G374" i="1"/>
  <c r="F374" i="1"/>
  <c r="O373" i="1"/>
  <c r="G373" i="1"/>
  <c r="F373" i="1"/>
  <c r="O372" i="1"/>
  <c r="G372" i="1"/>
  <c r="F372" i="1"/>
  <c r="O371" i="1"/>
  <c r="G371" i="1"/>
  <c r="F371" i="1"/>
  <c r="O370" i="1"/>
  <c r="G370" i="1"/>
  <c r="F370" i="1"/>
  <c r="O369" i="1"/>
  <c r="G369" i="1"/>
  <c r="F369" i="1"/>
  <c r="O368" i="1"/>
  <c r="G368" i="1"/>
  <c r="F368" i="1"/>
  <c r="G367" i="1"/>
  <c r="F367" i="1"/>
  <c r="O366" i="1"/>
  <c r="G366" i="1"/>
  <c r="F366" i="1"/>
  <c r="O365" i="1"/>
  <c r="G365" i="1"/>
  <c r="F365" i="1"/>
  <c r="O364" i="1"/>
  <c r="G364" i="1"/>
  <c r="F364" i="1"/>
  <c r="O363" i="1"/>
  <c r="G363" i="1"/>
  <c r="F363" i="1"/>
  <c r="O362" i="1"/>
  <c r="G362" i="1"/>
  <c r="F362" i="1"/>
  <c r="O361" i="1"/>
  <c r="G361" i="1"/>
  <c r="F361" i="1"/>
  <c r="O360" i="1"/>
  <c r="G360" i="1"/>
  <c r="F360" i="1"/>
  <c r="O359" i="1"/>
  <c r="G359" i="1"/>
  <c r="F359" i="1"/>
  <c r="G358" i="1"/>
  <c r="F358" i="1"/>
  <c r="G357" i="1"/>
  <c r="F357" i="1"/>
  <c r="O356" i="1"/>
  <c r="G356" i="1"/>
  <c r="F356" i="1"/>
  <c r="O355" i="1"/>
  <c r="G355" i="1"/>
  <c r="F355" i="1"/>
  <c r="O354" i="1"/>
  <c r="G354" i="1"/>
  <c r="F354" i="1"/>
  <c r="O353" i="1"/>
  <c r="G353" i="1"/>
  <c r="F353" i="1"/>
  <c r="O352" i="1"/>
  <c r="G352" i="1"/>
  <c r="F352" i="1"/>
  <c r="O351" i="1"/>
  <c r="G351" i="1"/>
  <c r="F351" i="1"/>
  <c r="O350" i="1"/>
  <c r="G350" i="1"/>
  <c r="F350" i="1"/>
  <c r="O349" i="1"/>
  <c r="G349" i="1"/>
  <c r="F349" i="1"/>
  <c r="G348" i="1"/>
  <c r="F348" i="1"/>
  <c r="O347" i="1"/>
  <c r="G347" i="1"/>
  <c r="F347" i="1"/>
  <c r="O346" i="1"/>
  <c r="G346" i="1"/>
  <c r="F346" i="1"/>
  <c r="O345" i="1"/>
  <c r="G345" i="1"/>
  <c r="F345" i="1"/>
  <c r="O344" i="1"/>
  <c r="G344" i="1"/>
  <c r="F344" i="1"/>
  <c r="O343" i="1"/>
  <c r="G343" i="1"/>
  <c r="F343" i="1"/>
  <c r="O342" i="1"/>
  <c r="G342" i="1"/>
  <c r="F342" i="1"/>
  <c r="O341" i="1"/>
  <c r="G341" i="1"/>
  <c r="F341" i="1"/>
  <c r="O340" i="1"/>
  <c r="G340" i="1"/>
  <c r="F340" i="1"/>
  <c r="G339" i="1"/>
  <c r="F339" i="1"/>
  <c r="G338" i="1"/>
  <c r="F338" i="1"/>
  <c r="G337" i="1"/>
  <c r="F337" i="1"/>
  <c r="O336" i="1"/>
  <c r="G336" i="1"/>
  <c r="F336" i="1"/>
  <c r="O335" i="1"/>
  <c r="G335" i="1"/>
  <c r="F335" i="1"/>
  <c r="O334" i="1"/>
  <c r="G334" i="1"/>
  <c r="F334" i="1"/>
  <c r="O333" i="1"/>
  <c r="G333" i="1"/>
  <c r="F333" i="1"/>
  <c r="O332" i="1"/>
  <c r="G332" i="1"/>
  <c r="F332" i="1"/>
  <c r="G331" i="1"/>
  <c r="F331" i="1"/>
  <c r="O330" i="1"/>
  <c r="G330" i="1"/>
  <c r="F330" i="1"/>
  <c r="O329" i="1"/>
  <c r="G329" i="1"/>
  <c r="F329" i="1"/>
  <c r="O328" i="1"/>
  <c r="G328" i="1"/>
  <c r="F328" i="1"/>
  <c r="O327" i="1"/>
  <c r="G327" i="1"/>
  <c r="F327" i="1"/>
  <c r="G326" i="1"/>
  <c r="F326" i="1"/>
  <c r="O325" i="1"/>
  <c r="G325" i="1"/>
  <c r="F325" i="1"/>
  <c r="O324" i="1"/>
  <c r="G324" i="1"/>
  <c r="F324" i="1"/>
  <c r="O323" i="1"/>
  <c r="G323" i="1"/>
  <c r="F323" i="1"/>
  <c r="O322" i="1"/>
  <c r="G322" i="1"/>
  <c r="F322" i="1"/>
  <c r="O321" i="1"/>
  <c r="G321" i="1"/>
  <c r="F321" i="1"/>
  <c r="O320" i="1"/>
  <c r="J320" i="1"/>
  <c r="G320" i="1" s="1"/>
  <c r="F320" i="1"/>
  <c r="O319" i="1"/>
  <c r="G319" i="1"/>
  <c r="F319" i="1"/>
  <c r="G318" i="1"/>
  <c r="F318" i="1"/>
  <c r="O317" i="1"/>
  <c r="G317" i="1"/>
  <c r="F317" i="1"/>
  <c r="O316" i="1"/>
  <c r="G316" i="1"/>
  <c r="F316" i="1"/>
  <c r="O315" i="1"/>
  <c r="G315" i="1"/>
  <c r="F315" i="1"/>
  <c r="G314" i="1"/>
  <c r="F314" i="1"/>
  <c r="O313" i="1"/>
  <c r="G313" i="1"/>
  <c r="F313" i="1"/>
  <c r="O312" i="1"/>
  <c r="G312" i="1"/>
  <c r="F312" i="1"/>
  <c r="O311" i="1"/>
  <c r="G311" i="1"/>
  <c r="F311" i="1"/>
  <c r="O310" i="1"/>
  <c r="G310" i="1"/>
  <c r="F310" i="1"/>
  <c r="O309" i="1"/>
  <c r="G309" i="1"/>
  <c r="F309" i="1"/>
  <c r="O308" i="1"/>
  <c r="G308" i="1"/>
  <c r="F308" i="1"/>
  <c r="O307" i="1"/>
  <c r="G307" i="1"/>
  <c r="F307" i="1"/>
  <c r="G306" i="1"/>
  <c r="F306" i="1"/>
  <c r="O305" i="1"/>
  <c r="G305" i="1"/>
  <c r="F305" i="1"/>
  <c r="O304" i="1"/>
  <c r="G304" i="1"/>
  <c r="F304" i="1"/>
  <c r="O303" i="1"/>
  <c r="G303" i="1"/>
  <c r="F303" i="1"/>
  <c r="O302" i="1"/>
  <c r="G302" i="1"/>
  <c r="F302" i="1"/>
  <c r="G301" i="1"/>
  <c r="F301" i="1"/>
  <c r="O300" i="1"/>
  <c r="G300" i="1"/>
  <c r="F300" i="1"/>
  <c r="O299" i="1"/>
  <c r="G299" i="1"/>
  <c r="F299" i="1"/>
  <c r="O298" i="1"/>
  <c r="G298" i="1"/>
  <c r="F298" i="1"/>
  <c r="O297" i="1"/>
  <c r="G297" i="1"/>
  <c r="F297" i="1"/>
  <c r="O296" i="1"/>
  <c r="G296" i="1"/>
  <c r="F296" i="1"/>
  <c r="O295" i="1"/>
  <c r="G295" i="1"/>
  <c r="F295" i="1"/>
  <c r="O294" i="1"/>
  <c r="G294" i="1"/>
  <c r="F294" i="1"/>
  <c r="O293" i="1"/>
  <c r="G293" i="1"/>
  <c r="F293" i="1"/>
  <c r="G292" i="1"/>
  <c r="F292" i="1"/>
  <c r="O290" i="1"/>
  <c r="G290" i="1"/>
  <c r="F290" i="1"/>
  <c r="O289" i="1"/>
  <c r="G289" i="1"/>
  <c r="F289" i="1"/>
  <c r="O288" i="1"/>
  <c r="G288" i="1"/>
  <c r="F288" i="1"/>
  <c r="O287" i="1"/>
  <c r="G287" i="1"/>
  <c r="F287" i="1"/>
  <c r="O286" i="1"/>
  <c r="G286" i="1"/>
  <c r="F286" i="1"/>
  <c r="G285" i="1"/>
  <c r="F285" i="1"/>
  <c r="O284" i="1"/>
  <c r="G284" i="1"/>
  <c r="F284" i="1"/>
  <c r="O283" i="1"/>
  <c r="G283" i="1"/>
  <c r="F283" i="1"/>
  <c r="O282" i="1"/>
  <c r="G282" i="1"/>
  <c r="F282" i="1"/>
  <c r="G281" i="1"/>
  <c r="F281" i="1"/>
  <c r="O280" i="1"/>
  <c r="G280" i="1"/>
  <c r="F280" i="1"/>
  <c r="O279" i="1"/>
  <c r="G279" i="1"/>
  <c r="F279" i="1"/>
  <c r="O278" i="1"/>
  <c r="G278" i="1"/>
  <c r="F278" i="1"/>
  <c r="O277" i="1"/>
  <c r="J277" i="1"/>
  <c r="G277" i="1" s="1"/>
  <c r="F277" i="1"/>
  <c r="O276" i="1"/>
  <c r="G276" i="1"/>
  <c r="F276" i="1"/>
  <c r="O275" i="1"/>
  <c r="G275" i="1"/>
  <c r="F275" i="1"/>
  <c r="O274" i="1"/>
  <c r="J274" i="1"/>
  <c r="G274" i="1" s="1"/>
  <c r="F274" i="1"/>
  <c r="O273" i="1"/>
  <c r="G273" i="1"/>
  <c r="F273" i="1"/>
  <c r="O272" i="1"/>
  <c r="G272" i="1"/>
  <c r="F272" i="1"/>
  <c r="O271" i="1"/>
  <c r="G271" i="1"/>
  <c r="F271" i="1"/>
  <c r="O270" i="1"/>
  <c r="G270" i="1"/>
  <c r="F270" i="1"/>
  <c r="O269" i="1"/>
  <c r="G269" i="1"/>
  <c r="F269" i="1"/>
  <c r="G268" i="1"/>
  <c r="F268" i="1"/>
  <c r="G267" i="1"/>
  <c r="F267" i="1"/>
  <c r="O266" i="1"/>
  <c r="G266" i="1"/>
  <c r="F266" i="1"/>
  <c r="O265" i="1"/>
  <c r="G265" i="1"/>
  <c r="F265" i="1"/>
  <c r="O264" i="1"/>
  <c r="G264" i="1"/>
  <c r="F264" i="1"/>
  <c r="G263" i="1"/>
  <c r="F263" i="1"/>
  <c r="O262" i="1"/>
  <c r="G262" i="1"/>
  <c r="F262" i="1"/>
  <c r="O261" i="1"/>
  <c r="G261" i="1"/>
  <c r="F261" i="1"/>
  <c r="O260" i="1"/>
  <c r="G260" i="1"/>
  <c r="F260" i="1"/>
  <c r="O259" i="1"/>
  <c r="G259" i="1"/>
  <c r="F259" i="1"/>
  <c r="O258" i="1"/>
  <c r="G258" i="1"/>
  <c r="F258" i="1"/>
  <c r="O257" i="1"/>
  <c r="G257" i="1"/>
  <c r="F257" i="1"/>
  <c r="O256" i="1"/>
  <c r="G256" i="1"/>
  <c r="F256" i="1"/>
  <c r="O253" i="1"/>
  <c r="G253" i="1"/>
  <c r="F253" i="1"/>
  <c r="O252" i="1"/>
  <c r="G252" i="1"/>
  <c r="F252" i="1"/>
  <c r="G251" i="1"/>
  <c r="F251" i="1"/>
  <c r="O250" i="1"/>
  <c r="G250" i="1"/>
  <c r="F250" i="1"/>
  <c r="G249" i="1"/>
  <c r="F249" i="1"/>
  <c r="O248" i="1"/>
  <c r="G248" i="1"/>
  <c r="F248" i="1"/>
  <c r="O247" i="1"/>
  <c r="G247" i="1"/>
  <c r="F247" i="1"/>
  <c r="O246" i="1"/>
  <c r="G246" i="1"/>
  <c r="F246" i="1"/>
  <c r="O245" i="1"/>
  <c r="G245" i="1"/>
  <c r="F245" i="1"/>
  <c r="O244" i="1"/>
  <c r="G244" i="1"/>
  <c r="F244" i="1"/>
  <c r="O243" i="1"/>
  <c r="G243" i="1"/>
  <c r="F243" i="1"/>
  <c r="O242" i="1"/>
  <c r="G242" i="1"/>
  <c r="F242" i="1"/>
  <c r="G241" i="1"/>
  <c r="F241" i="1"/>
  <c r="O240" i="1"/>
  <c r="G240" i="1"/>
  <c r="F240" i="1"/>
  <c r="O239" i="1"/>
  <c r="G239" i="1"/>
  <c r="F239" i="1"/>
  <c r="O238" i="1"/>
  <c r="G238" i="1"/>
  <c r="F238" i="1"/>
  <c r="O237" i="1"/>
  <c r="G237" i="1"/>
  <c r="F237" i="1"/>
  <c r="O236" i="1"/>
  <c r="G236" i="1"/>
  <c r="F236" i="1"/>
  <c r="O235" i="1"/>
  <c r="G235" i="1"/>
  <c r="F235" i="1"/>
  <c r="O234" i="1"/>
  <c r="G234" i="1"/>
  <c r="F234" i="1"/>
  <c r="O233" i="1"/>
  <c r="G233" i="1"/>
  <c r="F233" i="1"/>
  <c r="O232" i="1"/>
  <c r="G232" i="1"/>
  <c r="F232" i="1"/>
  <c r="O231" i="1"/>
  <c r="G231" i="1"/>
  <c r="F231" i="1"/>
  <c r="G230" i="1"/>
  <c r="H230" i="1" s="1"/>
  <c r="O228" i="1"/>
  <c r="G228" i="1"/>
  <c r="F228" i="1"/>
  <c r="O227" i="1"/>
  <c r="G227" i="1"/>
  <c r="F227" i="1"/>
  <c r="O225" i="1"/>
  <c r="G225" i="1"/>
  <c r="F225" i="1"/>
  <c r="O224" i="1"/>
  <c r="G224" i="1"/>
  <c r="F224" i="1"/>
  <c r="O223" i="1"/>
  <c r="G223" i="1"/>
  <c r="F223" i="1"/>
  <c r="G222" i="1"/>
  <c r="F222" i="1"/>
  <c r="O221" i="1"/>
  <c r="G221" i="1"/>
  <c r="F221" i="1"/>
  <c r="O220" i="1"/>
  <c r="G220" i="1"/>
  <c r="F220" i="1"/>
  <c r="O219" i="1"/>
  <c r="G219" i="1"/>
  <c r="F219" i="1"/>
  <c r="O218" i="1"/>
  <c r="G218" i="1"/>
  <c r="F218" i="1"/>
  <c r="O217" i="1"/>
  <c r="G217" i="1"/>
  <c r="F217" i="1"/>
  <c r="O216" i="1"/>
  <c r="G216" i="1"/>
  <c r="F216" i="1"/>
  <c r="O215" i="1"/>
  <c r="G215" i="1"/>
  <c r="F215" i="1"/>
  <c r="O213" i="1"/>
  <c r="G213" i="1"/>
  <c r="F213" i="1"/>
  <c r="O212" i="1"/>
  <c r="G212" i="1"/>
  <c r="F212" i="1"/>
  <c r="O211" i="1"/>
  <c r="G211" i="1"/>
  <c r="F211" i="1"/>
  <c r="O210" i="1"/>
  <c r="G210" i="1"/>
  <c r="F210" i="1"/>
  <c r="O209" i="1"/>
  <c r="G209" i="1"/>
  <c r="F209" i="1"/>
  <c r="O208" i="1"/>
  <c r="G208" i="1"/>
  <c r="F208" i="1"/>
  <c r="O207" i="1"/>
  <c r="G207" i="1"/>
  <c r="F207" i="1"/>
  <c r="O206" i="1"/>
  <c r="G206" i="1"/>
  <c r="F206" i="1"/>
  <c r="O204" i="1"/>
  <c r="G204" i="1"/>
  <c r="F204" i="1"/>
  <c r="O203" i="1"/>
  <c r="G203" i="1"/>
  <c r="F203" i="1"/>
  <c r="O202" i="1"/>
  <c r="G202" i="1"/>
  <c r="F202" i="1"/>
  <c r="O201" i="1"/>
  <c r="G201" i="1"/>
  <c r="F201" i="1"/>
  <c r="O200" i="1"/>
  <c r="G200" i="1"/>
  <c r="F200" i="1"/>
  <c r="O199" i="1"/>
  <c r="G199" i="1"/>
  <c r="F199" i="1"/>
  <c r="O198" i="1"/>
  <c r="G198" i="1"/>
  <c r="F198" i="1"/>
  <c r="O197" i="1"/>
  <c r="G197" i="1"/>
  <c r="F197" i="1"/>
  <c r="O196" i="1"/>
  <c r="G196" i="1"/>
  <c r="F196" i="1"/>
  <c r="O193" i="1"/>
  <c r="G193" i="1"/>
  <c r="F193" i="1"/>
  <c r="O192" i="1"/>
  <c r="G192" i="1"/>
  <c r="F192" i="1"/>
  <c r="O190" i="1"/>
  <c r="G190" i="1"/>
  <c r="F190" i="1"/>
  <c r="O189" i="1"/>
  <c r="G189" i="1"/>
  <c r="F189" i="1"/>
  <c r="O188" i="1"/>
  <c r="G188" i="1"/>
  <c r="F188" i="1"/>
  <c r="G187" i="1"/>
  <c r="F187" i="1"/>
  <c r="O186" i="1"/>
  <c r="G186" i="1"/>
  <c r="F186" i="1"/>
  <c r="O185" i="1"/>
  <c r="G185" i="1"/>
  <c r="F185" i="1"/>
  <c r="O184" i="1"/>
  <c r="G184" i="1"/>
  <c r="F184" i="1"/>
  <c r="O183" i="1"/>
  <c r="G183" i="1"/>
  <c r="F183" i="1"/>
  <c r="O182" i="1"/>
  <c r="G182" i="1"/>
  <c r="F182" i="1"/>
  <c r="O181" i="1"/>
  <c r="G181" i="1"/>
  <c r="F181" i="1"/>
  <c r="O180" i="1"/>
  <c r="G180" i="1"/>
  <c r="F180" i="1"/>
  <c r="O178" i="1"/>
  <c r="G178" i="1"/>
  <c r="F178" i="1"/>
  <c r="O177" i="1"/>
  <c r="G177" i="1"/>
  <c r="F177" i="1"/>
  <c r="O176" i="1"/>
  <c r="G176" i="1"/>
  <c r="F176" i="1"/>
  <c r="O175" i="1"/>
  <c r="G175" i="1"/>
  <c r="F175" i="1"/>
  <c r="O174" i="1"/>
  <c r="G174" i="1"/>
  <c r="F174" i="1"/>
  <c r="O173" i="1"/>
  <c r="G173" i="1"/>
  <c r="F173" i="1"/>
  <c r="O172" i="1"/>
  <c r="G172" i="1"/>
  <c r="F172" i="1"/>
  <c r="O171" i="1"/>
  <c r="G171" i="1"/>
  <c r="F171" i="1"/>
  <c r="O169" i="1"/>
  <c r="G169" i="1"/>
  <c r="F169" i="1"/>
  <c r="O168" i="1"/>
  <c r="G168" i="1"/>
  <c r="F168" i="1"/>
  <c r="O167" i="1"/>
  <c r="G167" i="1"/>
  <c r="F167" i="1"/>
  <c r="O166" i="1"/>
  <c r="G166" i="1"/>
  <c r="F166" i="1"/>
  <c r="O165" i="1"/>
  <c r="G165" i="1"/>
  <c r="F165" i="1"/>
  <c r="O164" i="1"/>
  <c r="G164" i="1"/>
  <c r="F164" i="1"/>
  <c r="O163" i="1"/>
  <c r="G163" i="1"/>
  <c r="F163" i="1"/>
  <c r="O162" i="1"/>
  <c r="G162" i="1"/>
  <c r="F162" i="1"/>
  <c r="O161" i="1"/>
  <c r="G161" i="1"/>
  <c r="F161" i="1"/>
  <c r="O160" i="1"/>
  <c r="G160" i="1"/>
  <c r="F160" i="1"/>
  <c r="O158" i="1"/>
  <c r="G158" i="1"/>
  <c r="F158" i="1"/>
  <c r="O157" i="1"/>
  <c r="G157" i="1"/>
  <c r="F157" i="1"/>
  <c r="O156" i="1"/>
  <c r="G156" i="1"/>
  <c r="F156" i="1"/>
  <c r="O155" i="1"/>
  <c r="G155" i="1"/>
  <c r="F155" i="1"/>
  <c r="O153" i="1"/>
  <c r="G153" i="1"/>
  <c r="F153" i="1"/>
  <c r="O152" i="1"/>
  <c r="G152" i="1"/>
  <c r="F152" i="1"/>
  <c r="O151" i="1"/>
  <c r="G151" i="1"/>
  <c r="F151" i="1"/>
  <c r="O150" i="1"/>
  <c r="O149" i="1"/>
  <c r="G149" i="1"/>
  <c r="F149" i="1"/>
  <c r="O148" i="1"/>
  <c r="G148" i="1"/>
  <c r="F148" i="1"/>
  <c r="O147" i="1"/>
  <c r="G147" i="1"/>
  <c r="F147" i="1"/>
  <c r="O144" i="1"/>
  <c r="G144" i="1"/>
  <c r="F144" i="1"/>
  <c r="O143" i="1"/>
  <c r="G143" i="1"/>
  <c r="F143" i="1"/>
  <c r="O142" i="1"/>
  <c r="G142" i="1"/>
  <c r="F142" i="1"/>
  <c r="O141" i="1"/>
  <c r="G141" i="1"/>
  <c r="F141" i="1"/>
  <c r="O140" i="1"/>
  <c r="G140" i="1"/>
  <c r="F140" i="1"/>
  <c r="O139" i="1"/>
  <c r="G139" i="1"/>
  <c r="F139" i="1"/>
  <c r="O138" i="1"/>
  <c r="G138" i="1"/>
  <c r="F138" i="1"/>
  <c r="O137" i="1"/>
  <c r="G137" i="1"/>
  <c r="F137" i="1"/>
  <c r="O136" i="1"/>
  <c r="G136" i="1"/>
  <c r="F136" i="1"/>
  <c r="O134" i="1"/>
  <c r="G134" i="1"/>
  <c r="F134" i="1"/>
  <c r="O133" i="1"/>
  <c r="G133" i="1"/>
  <c r="F133" i="1"/>
  <c r="O132" i="1"/>
  <c r="G132" i="1"/>
  <c r="F132" i="1"/>
  <c r="O131" i="1"/>
  <c r="G131" i="1"/>
  <c r="F131" i="1"/>
  <c r="O130" i="1"/>
  <c r="G130" i="1"/>
  <c r="F130" i="1"/>
  <c r="O129" i="1"/>
  <c r="G129" i="1"/>
  <c r="F129" i="1"/>
  <c r="O128" i="1"/>
  <c r="G128" i="1"/>
  <c r="F128" i="1"/>
  <c r="O127" i="1"/>
  <c r="G127" i="1"/>
  <c r="F127" i="1"/>
  <c r="O126" i="1"/>
  <c r="G126" i="1"/>
  <c r="F126" i="1"/>
  <c r="O124" i="1"/>
  <c r="G124" i="1"/>
  <c r="F124" i="1"/>
  <c r="O123" i="1"/>
  <c r="G123" i="1"/>
  <c r="F123" i="1"/>
  <c r="O122" i="1"/>
  <c r="G122" i="1"/>
  <c r="F122" i="1"/>
  <c r="G121" i="1"/>
  <c r="F121" i="1"/>
  <c r="O120" i="1"/>
  <c r="G120" i="1"/>
  <c r="F120" i="1"/>
  <c r="O119" i="1"/>
  <c r="G119" i="1"/>
  <c r="F119" i="1"/>
  <c r="O118" i="1"/>
  <c r="G118" i="1"/>
  <c r="F118" i="1"/>
  <c r="O117" i="1"/>
  <c r="G117" i="1"/>
  <c r="F117" i="1"/>
  <c r="O116" i="1"/>
  <c r="G116" i="1"/>
  <c r="F116" i="1"/>
  <c r="O115" i="1"/>
  <c r="G115" i="1"/>
  <c r="F115" i="1"/>
  <c r="O114" i="1"/>
  <c r="G114" i="1"/>
  <c r="F114" i="1"/>
  <c r="O112" i="1"/>
  <c r="G112" i="1"/>
  <c r="F112" i="1"/>
  <c r="O111" i="1"/>
  <c r="G111" i="1"/>
  <c r="F111" i="1"/>
  <c r="O110" i="1"/>
  <c r="G110" i="1"/>
  <c r="F110" i="1"/>
  <c r="O109" i="1"/>
  <c r="G109" i="1"/>
  <c r="F109" i="1"/>
  <c r="O108" i="1"/>
  <c r="G108" i="1"/>
  <c r="F108" i="1"/>
  <c r="O107" i="1"/>
  <c r="G107" i="1"/>
  <c r="F107" i="1"/>
  <c r="O106" i="1"/>
  <c r="G106" i="1"/>
  <c r="F106" i="1"/>
  <c r="O105" i="1"/>
  <c r="G105" i="1"/>
  <c r="F105" i="1"/>
  <c r="O104" i="1"/>
  <c r="G104" i="1"/>
  <c r="F104" i="1"/>
  <c r="O102" i="1"/>
  <c r="G102" i="1"/>
  <c r="F102" i="1"/>
  <c r="O101" i="1"/>
  <c r="G101" i="1"/>
  <c r="F101" i="1"/>
  <c r="O100" i="1"/>
  <c r="G100" i="1"/>
  <c r="F100" i="1"/>
  <c r="O99" i="1"/>
  <c r="G99" i="1"/>
  <c r="F99" i="1"/>
  <c r="O98" i="1"/>
  <c r="G98" i="1"/>
  <c r="F98" i="1"/>
  <c r="O97" i="1"/>
  <c r="G97" i="1"/>
  <c r="F97" i="1"/>
  <c r="O96" i="1"/>
  <c r="G96" i="1"/>
  <c r="F96" i="1"/>
  <c r="O95" i="1"/>
  <c r="G95" i="1"/>
  <c r="F95" i="1"/>
  <c r="O94" i="1"/>
  <c r="G94" i="1"/>
  <c r="F94" i="1"/>
  <c r="O93" i="1"/>
  <c r="G93" i="1"/>
  <c r="F93" i="1"/>
  <c r="O91" i="1"/>
  <c r="G91" i="1"/>
  <c r="F91" i="1"/>
  <c r="O90" i="1"/>
  <c r="G90" i="1"/>
  <c r="F90" i="1"/>
  <c r="O89" i="1"/>
  <c r="G89" i="1"/>
  <c r="F89" i="1"/>
  <c r="O88" i="1"/>
  <c r="G88" i="1"/>
  <c r="F88" i="1"/>
  <c r="O87" i="1"/>
  <c r="G87" i="1"/>
  <c r="F87" i="1"/>
  <c r="O86" i="1"/>
  <c r="G86" i="1"/>
  <c r="F86" i="1"/>
  <c r="O85" i="1"/>
  <c r="G85" i="1"/>
  <c r="F85" i="1"/>
  <c r="O84" i="1"/>
  <c r="G84" i="1"/>
  <c r="F84" i="1"/>
  <c r="O83" i="1"/>
  <c r="J83" i="1"/>
  <c r="G83" i="1" s="1"/>
  <c r="F83" i="1"/>
  <c r="O79" i="1"/>
  <c r="G79" i="1"/>
  <c r="F79" i="1"/>
  <c r="O78" i="1"/>
  <c r="G78" i="1"/>
  <c r="F78" i="1"/>
  <c r="O76" i="1"/>
  <c r="G76" i="1"/>
  <c r="F76" i="1"/>
  <c r="G75" i="1"/>
  <c r="F75" i="1"/>
  <c r="O73" i="1"/>
  <c r="G73" i="1"/>
  <c r="F73" i="1"/>
  <c r="O72" i="1"/>
  <c r="G72" i="1"/>
  <c r="F72" i="1"/>
  <c r="O70" i="1"/>
  <c r="G70" i="1"/>
  <c r="F70" i="1"/>
  <c r="G69" i="1"/>
  <c r="F69" i="1"/>
  <c r="O67" i="1"/>
  <c r="G67" i="1"/>
  <c r="F67" i="1"/>
  <c r="O66" i="1"/>
  <c r="G66" i="1"/>
  <c r="F66" i="1"/>
  <c r="O65" i="1"/>
  <c r="G65" i="1"/>
  <c r="F65" i="1"/>
  <c r="O64" i="1"/>
  <c r="G64" i="1"/>
  <c r="F64" i="1"/>
  <c r="O63" i="1"/>
  <c r="G63" i="1"/>
  <c r="F63" i="1"/>
  <c r="O62" i="1"/>
  <c r="G62" i="1"/>
  <c r="F62" i="1"/>
  <c r="O61" i="1"/>
  <c r="G61" i="1"/>
  <c r="F61" i="1"/>
  <c r="O60" i="1"/>
  <c r="G60" i="1"/>
  <c r="F60" i="1"/>
  <c r="O59" i="1"/>
  <c r="G59" i="1"/>
  <c r="F59" i="1"/>
  <c r="O58" i="1"/>
  <c r="G58" i="1"/>
  <c r="F58" i="1"/>
  <c r="O57" i="1"/>
  <c r="G57" i="1"/>
  <c r="F57" i="1"/>
  <c r="O55" i="1"/>
  <c r="G55" i="1"/>
  <c r="F55" i="1"/>
  <c r="O54" i="1"/>
  <c r="G54" i="1"/>
  <c r="F54" i="1"/>
  <c r="O53" i="1"/>
  <c r="G53" i="1"/>
  <c r="F53" i="1"/>
  <c r="O52" i="1"/>
  <c r="G52" i="1"/>
  <c r="F52" i="1"/>
  <c r="O50" i="1"/>
  <c r="G50" i="1"/>
  <c r="F50" i="1"/>
  <c r="O49" i="1"/>
  <c r="G49" i="1"/>
  <c r="F49" i="1"/>
  <c r="O48" i="1"/>
  <c r="G48" i="1"/>
  <c r="F48" i="1"/>
  <c r="G47" i="1"/>
  <c r="F47" i="1"/>
  <c r="G45" i="1"/>
  <c r="F45" i="1"/>
  <c r="O44" i="1"/>
  <c r="G44" i="1"/>
  <c r="F44" i="1"/>
  <c r="O43" i="1"/>
  <c r="G43" i="1"/>
  <c r="F43" i="1"/>
  <c r="O42" i="1"/>
  <c r="G42" i="1"/>
  <c r="F42" i="1"/>
  <c r="O40" i="1"/>
  <c r="G40" i="1"/>
  <c r="F40" i="1"/>
  <c r="O39" i="1"/>
  <c r="G39" i="1"/>
  <c r="F39" i="1"/>
  <c r="O38" i="1"/>
  <c r="G38" i="1"/>
  <c r="F38" i="1"/>
  <c r="O37" i="1"/>
  <c r="G37" i="1"/>
  <c r="F37" i="1"/>
  <c r="O36" i="1"/>
  <c r="G36" i="1"/>
  <c r="F36" i="1"/>
  <c r="O34" i="1"/>
  <c r="G34" i="1"/>
  <c r="F34" i="1"/>
  <c r="O33" i="1"/>
  <c r="G33" i="1"/>
  <c r="F33" i="1"/>
  <c r="G31" i="1"/>
  <c r="F31" i="1"/>
  <c r="O30" i="1"/>
  <c r="G30" i="1"/>
  <c r="F30" i="1"/>
  <c r="O29" i="1"/>
  <c r="G29" i="1"/>
  <c r="F29" i="1"/>
  <c r="O28" i="1"/>
  <c r="G28" i="1"/>
  <c r="F28" i="1"/>
  <c r="O27" i="1"/>
  <c r="G27" i="1"/>
  <c r="F27" i="1"/>
  <c r="G25" i="1"/>
  <c r="F25" i="1"/>
  <c r="O24" i="1"/>
  <c r="G24" i="1"/>
  <c r="F24" i="1"/>
  <c r="O23" i="1"/>
  <c r="G23" i="1"/>
  <c r="F23" i="1"/>
  <c r="O22" i="1"/>
  <c r="G22" i="1"/>
  <c r="F22" i="1"/>
  <c r="O21" i="1"/>
  <c r="G21" i="1"/>
  <c r="F21" i="1"/>
  <c r="O20" i="1"/>
  <c r="G20" i="1"/>
  <c r="F20" i="1"/>
  <c r="O19" i="1"/>
  <c r="G19" i="1"/>
  <c r="F19" i="1"/>
  <c r="G18" i="1"/>
  <c r="F18" i="1"/>
  <c r="O17" i="1"/>
  <c r="G17" i="1"/>
  <c r="F17" i="1"/>
  <c r="G16" i="1"/>
  <c r="F16" i="1"/>
  <c r="O15" i="1"/>
  <c r="G15" i="1"/>
  <c r="F15" i="1"/>
  <c r="G14" i="1"/>
  <c r="F14" i="1"/>
  <c r="G13" i="1"/>
  <c r="F13" i="1"/>
  <c r="G12" i="1"/>
  <c r="F12" i="1"/>
  <c r="G11" i="1"/>
  <c r="F11" i="1"/>
  <c r="O10" i="1"/>
  <c r="G10" i="1"/>
  <c r="F10" i="1"/>
  <c r="O9" i="1"/>
  <c r="G9" i="1"/>
  <c r="F9" i="1"/>
  <c r="O8" i="1"/>
  <c r="G8" i="1"/>
  <c r="F8" i="1"/>
  <c r="G81" i="4" l="1"/>
  <c r="G994" i="4" s="1"/>
  <c r="G1129" i="4"/>
  <c r="G1256" i="4"/>
  <c r="F1129" i="4"/>
  <c r="F1256" i="4" s="1"/>
  <c r="H81" i="4"/>
  <c r="H994" i="4" s="1"/>
  <c r="H6" i="4"/>
  <c r="H80" i="4"/>
  <c r="H1255" i="4"/>
  <c r="H1130" i="4"/>
  <c r="F1130" i="4"/>
  <c r="H1022" i="4"/>
  <c r="H995" i="4" s="1"/>
  <c r="H1129" i="4" s="1"/>
  <c r="S26" i="3"/>
  <c r="R80" i="3"/>
  <c r="S125" i="3"/>
  <c r="S159" i="3"/>
  <c r="F1130" i="3"/>
  <c r="S146" i="3"/>
  <c r="S1030" i="3"/>
  <c r="H81" i="3"/>
  <c r="H994" i="3" s="1"/>
  <c r="S92" i="3"/>
  <c r="S1131" i="3"/>
  <c r="H1022" i="3"/>
  <c r="S1164" i="3"/>
  <c r="S291" i="3"/>
  <c r="G1256" i="3"/>
  <c r="R1022" i="3"/>
  <c r="H6" i="3"/>
  <c r="S405" i="3"/>
  <c r="Q996" i="3"/>
  <c r="S1011" i="3"/>
  <c r="S996" i="3" s="1"/>
  <c r="S1117" i="3"/>
  <c r="Q80" i="3"/>
  <c r="S194" i="3"/>
  <c r="Q1255" i="3"/>
  <c r="Q1130" i="3"/>
  <c r="S80" i="3"/>
  <c r="S6" i="3"/>
  <c r="H1255" i="3"/>
  <c r="H1130" i="3"/>
  <c r="F995" i="3"/>
  <c r="F1129" i="3" s="1"/>
  <c r="F1256" i="3" s="1"/>
  <c r="Q6" i="3"/>
  <c r="S1192" i="3"/>
  <c r="S229" i="3"/>
  <c r="Q1022" i="3"/>
  <c r="S1023" i="3"/>
  <c r="R6" i="3"/>
  <c r="H995" i="3"/>
  <c r="H1129" i="3" s="1"/>
  <c r="Q81" i="3"/>
  <c r="Q994" i="3" s="1"/>
  <c r="R1255" i="3"/>
  <c r="R1130" i="3"/>
  <c r="R995" i="3"/>
  <c r="R1129" i="3" s="1"/>
  <c r="S254" i="3"/>
  <c r="R291" i="3"/>
  <c r="R81" i="3" s="1"/>
  <c r="R994" i="3" s="1"/>
  <c r="H80" i="3"/>
  <c r="S1107" i="3"/>
  <c r="S1104" i="3" s="1"/>
  <c r="S1094" i="3" s="1"/>
  <c r="Q1104" i="3"/>
  <c r="Q1094" i="3" s="1"/>
  <c r="Q102" i="1"/>
  <c r="Q98" i="1"/>
  <c r="Q134" i="1"/>
  <c r="Q238" i="1"/>
  <c r="Q334" i="1"/>
  <c r="Q429" i="1"/>
  <c r="Q8" i="1"/>
  <c r="Q108" i="1"/>
  <c r="Q155" i="1"/>
  <c r="Q446" i="1"/>
  <c r="Q352" i="1"/>
  <c r="Q554" i="1"/>
  <c r="Q721" i="1"/>
  <c r="Q59" i="1"/>
  <c r="Q136" i="1"/>
  <c r="Q231" i="1"/>
  <c r="Q275" i="1"/>
  <c r="Q335" i="1"/>
  <c r="Q100" i="1"/>
  <c r="Q165" i="1"/>
  <c r="Q480" i="1"/>
  <c r="Q580" i="1"/>
  <c r="Q613" i="1"/>
  <c r="Q646" i="1"/>
  <c r="Q680" i="1"/>
  <c r="Q713" i="1"/>
  <c r="Q863" i="1"/>
  <c r="Q302" i="1"/>
  <c r="Q378" i="1"/>
  <c r="Q414" i="1"/>
  <c r="Q547" i="1"/>
  <c r="Q630" i="1"/>
  <c r="Q772" i="1"/>
  <c r="Q814" i="1"/>
  <c r="Q847" i="1"/>
  <c r="Q930" i="1"/>
  <c r="Q980" i="1"/>
  <c r="Q30" i="1"/>
  <c r="Q52" i="1"/>
  <c r="Q61" i="1"/>
  <c r="Q129" i="1"/>
  <c r="Q138" i="1"/>
  <c r="Q148" i="1"/>
  <c r="Q196" i="1"/>
  <c r="Q204" i="1"/>
  <c r="Q213" i="1"/>
  <c r="Q233" i="1"/>
  <c r="Q260" i="1"/>
  <c r="Q269" i="1"/>
  <c r="Q277" i="1"/>
  <c r="Q295" i="1"/>
  <c r="Q346" i="1"/>
  <c r="Q363" i="1"/>
  <c r="Q388" i="1"/>
  <c r="Q397" i="1"/>
  <c r="Q432" i="1"/>
  <c r="Q457" i="1"/>
  <c r="Q507" i="1"/>
  <c r="Q515" i="1"/>
  <c r="Q540" i="1"/>
  <c r="Q590" i="1"/>
  <c r="Q623" i="1"/>
  <c r="Q665" i="1"/>
  <c r="Q690" i="1"/>
  <c r="Q698" i="1"/>
  <c r="Q748" i="1"/>
  <c r="Q765" i="1"/>
  <c r="Q798" i="1"/>
  <c r="Q807" i="1"/>
  <c r="Q840" i="1"/>
  <c r="Q873" i="1"/>
  <c r="Q898" i="1"/>
  <c r="Q948" i="1"/>
  <c r="Q956" i="1"/>
  <c r="Q1021" i="1"/>
  <c r="Q1032" i="1"/>
  <c r="Q1060" i="1"/>
  <c r="Q1073" i="1"/>
  <c r="Q1084" i="1"/>
  <c r="Q1125" i="1"/>
  <c r="Q1171" i="1"/>
  <c r="Q1188" i="1"/>
  <c r="Q1232" i="1"/>
  <c r="Q1242" i="1"/>
  <c r="R1242" i="1"/>
  <c r="R1218" i="1"/>
  <c r="R1194" i="1"/>
  <c r="R1170" i="1"/>
  <c r="S1170" i="1" s="1"/>
  <c r="R1146" i="1"/>
  <c r="R1121" i="1"/>
  <c r="R999" i="1"/>
  <c r="R974" i="1"/>
  <c r="R950" i="1"/>
  <c r="R926" i="1"/>
  <c r="R902" i="1"/>
  <c r="S902" i="1" s="1"/>
  <c r="R878" i="1"/>
  <c r="R854" i="1"/>
  <c r="R830" i="1"/>
  <c r="R806" i="1"/>
  <c r="R782" i="1"/>
  <c r="R758" i="1"/>
  <c r="R734" i="1"/>
  <c r="R710" i="1"/>
  <c r="R686" i="1"/>
  <c r="R662" i="1"/>
  <c r="R638" i="1"/>
  <c r="R614" i="1"/>
  <c r="R590" i="1"/>
  <c r="R566" i="1"/>
  <c r="R542" i="1"/>
  <c r="R518" i="1"/>
  <c r="R493" i="1"/>
  <c r="R469" i="1"/>
  <c r="R445" i="1"/>
  <c r="S445" i="1" s="1"/>
  <c r="R421" i="1"/>
  <c r="R397" i="1"/>
  <c r="R373" i="1"/>
  <c r="R349" i="1"/>
  <c r="R325" i="1"/>
  <c r="R300" i="1"/>
  <c r="R275" i="1"/>
  <c r="R250" i="1"/>
  <c r="R226" i="1"/>
  <c r="R202" i="1"/>
  <c r="R176" i="1"/>
  <c r="R151" i="1"/>
  <c r="R126" i="1"/>
  <c r="R102" i="1"/>
  <c r="R53" i="1"/>
  <c r="R28" i="1"/>
  <c r="Q94" i="1"/>
  <c r="Q416" i="1"/>
  <c r="Q424" i="1"/>
  <c r="Q449" i="1"/>
  <c r="Q482" i="1"/>
  <c r="Q499" i="1"/>
  <c r="Q532" i="1"/>
  <c r="Q557" i="1"/>
  <c r="Q565" i="1"/>
  <c r="Q582" i="1"/>
  <c r="Q615" i="1"/>
  <c r="Q640" i="1"/>
  <c r="Q682" i="1"/>
  <c r="Q715" i="1"/>
  <c r="Q732" i="1"/>
  <c r="Q782" i="1"/>
  <c r="Q832" i="1"/>
  <c r="Q865" i="1"/>
  <c r="Q882" i="1"/>
  <c r="Q890" i="1"/>
  <c r="Q915" i="1"/>
  <c r="Q923" i="1"/>
  <c r="Q940" i="1"/>
  <c r="Q973" i="1"/>
  <c r="Q1052" i="1"/>
  <c r="Q1106" i="1"/>
  <c r="Q1115" i="1"/>
  <c r="Q1139" i="1"/>
  <c r="Q1198" i="1"/>
  <c r="Q1254" i="1"/>
  <c r="R1241" i="1"/>
  <c r="R1217" i="1"/>
  <c r="S1217" i="1" s="1"/>
  <c r="R1193" i="1"/>
  <c r="R1169" i="1"/>
  <c r="R1145" i="1"/>
  <c r="R1120" i="1"/>
  <c r="R1096" i="1"/>
  <c r="R1095" i="1" s="1"/>
  <c r="R1070" i="1"/>
  <c r="R1046" i="1"/>
  <c r="R998" i="1"/>
  <c r="R973" i="1"/>
  <c r="R949" i="1"/>
  <c r="R925" i="1"/>
  <c r="S925" i="1" s="1"/>
  <c r="R901" i="1"/>
  <c r="R877" i="1"/>
  <c r="R853" i="1"/>
  <c r="R829" i="1"/>
  <c r="R805" i="1"/>
  <c r="R781" i="1"/>
  <c r="R757" i="1"/>
  <c r="R733" i="1"/>
  <c r="R709" i="1"/>
  <c r="R685" i="1"/>
  <c r="R661" i="1"/>
  <c r="R637" i="1"/>
  <c r="R613" i="1"/>
  <c r="R589" i="1"/>
  <c r="R565" i="1"/>
  <c r="R541" i="1"/>
  <c r="R517" i="1"/>
  <c r="R492" i="1"/>
  <c r="R468" i="1"/>
  <c r="R444" i="1"/>
  <c r="R420" i="1"/>
  <c r="R396" i="1"/>
  <c r="R372" i="1"/>
  <c r="R348" i="1"/>
  <c r="S348" i="1" s="1"/>
  <c r="R324" i="1"/>
  <c r="R299" i="1"/>
  <c r="R273" i="1"/>
  <c r="R249" i="1"/>
  <c r="S249" i="1" s="1"/>
  <c r="R225" i="1"/>
  <c r="R201" i="1"/>
  <c r="R175" i="1"/>
  <c r="R101" i="1"/>
  <c r="R76" i="1"/>
  <c r="R52" i="1"/>
  <c r="R27" i="1"/>
  <c r="Q242" i="1"/>
  <c r="Q355" i="1"/>
  <c r="Q408" i="1"/>
  <c r="Q474" i="1"/>
  <c r="Q491" i="1"/>
  <c r="Q524" i="1"/>
  <c r="Q549" i="1"/>
  <c r="Q574" i="1"/>
  <c r="Q599" i="1"/>
  <c r="Q632" i="1"/>
  <c r="Q649" i="1"/>
  <c r="Q657" i="1"/>
  <c r="Q674" i="1"/>
  <c r="Q707" i="1"/>
  <c r="Q724" i="1"/>
  <c r="Q757" i="1"/>
  <c r="Q774" i="1"/>
  <c r="Q816" i="1"/>
  <c r="Q849" i="1"/>
  <c r="Q907" i="1"/>
  <c r="Q932" i="1"/>
  <c r="Q965" i="1"/>
  <c r="Q982" i="1"/>
  <c r="Q1041" i="1"/>
  <c r="Q1093" i="1"/>
  <c r="Q1127" i="1"/>
  <c r="Q1159" i="1"/>
  <c r="Q1180" i="1"/>
  <c r="Q1215" i="1"/>
  <c r="Q1223" i="1"/>
  <c r="Q47" i="1"/>
  <c r="R1240" i="1"/>
  <c r="S1240" i="1" s="1"/>
  <c r="R1216" i="1"/>
  <c r="R1168" i="1"/>
  <c r="R1144" i="1"/>
  <c r="R1119" i="1"/>
  <c r="R1069" i="1"/>
  <c r="R1045" i="1"/>
  <c r="R1021" i="1"/>
  <c r="R997" i="1"/>
  <c r="R972" i="1"/>
  <c r="R948" i="1"/>
  <c r="R924" i="1"/>
  <c r="S924" i="1" s="1"/>
  <c r="R900" i="1"/>
  <c r="R876" i="1"/>
  <c r="R852" i="1"/>
  <c r="R828" i="1"/>
  <c r="R804" i="1"/>
  <c r="R780" i="1"/>
  <c r="S780" i="1" s="1"/>
  <c r="R756" i="1"/>
  <c r="R732" i="1"/>
  <c r="R708" i="1"/>
  <c r="R684" i="1"/>
  <c r="R660" i="1"/>
  <c r="R636" i="1"/>
  <c r="R612" i="1"/>
  <c r="R588" i="1"/>
  <c r="R564" i="1"/>
  <c r="R540" i="1"/>
  <c r="R516" i="1"/>
  <c r="S516" i="1" s="1"/>
  <c r="R491" i="1"/>
  <c r="R467" i="1"/>
  <c r="R443" i="1"/>
  <c r="R419" i="1"/>
  <c r="R395" i="1"/>
  <c r="R371" i="1"/>
  <c r="R347" i="1"/>
  <c r="R323" i="1"/>
  <c r="R298" i="1"/>
  <c r="R272" i="1"/>
  <c r="R248" i="1"/>
  <c r="R224" i="1"/>
  <c r="R200" i="1"/>
  <c r="R174" i="1"/>
  <c r="R149" i="1"/>
  <c r="R124" i="1"/>
  <c r="R100" i="1"/>
  <c r="R75" i="1"/>
  <c r="S75" i="1" s="1"/>
  <c r="Q296" i="1"/>
  <c r="Q508" i="1"/>
  <c r="Q541" i="1"/>
  <c r="Q591" i="1"/>
  <c r="Q624" i="1"/>
  <c r="Q666" i="1"/>
  <c r="Q691" i="1"/>
  <c r="Q741" i="1"/>
  <c r="Q749" i="1"/>
  <c r="Q766" i="1"/>
  <c r="Q791" i="1"/>
  <c r="Q799" i="1"/>
  <c r="Q808" i="1"/>
  <c r="Q841" i="1"/>
  <c r="Q874" i="1"/>
  <c r="Q899" i="1"/>
  <c r="Q949" i="1"/>
  <c r="Q957" i="1"/>
  <c r="Q1003" i="1"/>
  <c r="Q1013" i="1"/>
  <c r="Q1024" i="1"/>
  <c r="Q1033" i="1"/>
  <c r="Q1061" i="1"/>
  <c r="Q1074" i="1"/>
  <c r="Q1085" i="1"/>
  <c r="Q1150" i="1"/>
  <c r="Q1172" i="1"/>
  <c r="Q1189" i="1"/>
  <c r="Q1207" i="1"/>
  <c r="Q1233" i="1"/>
  <c r="Q1243" i="1"/>
  <c r="Q404" i="1"/>
  <c r="R1239" i="1"/>
  <c r="R1215" i="1"/>
  <c r="R1191" i="1"/>
  <c r="R1167" i="1"/>
  <c r="R1143" i="1"/>
  <c r="R1020" i="1"/>
  <c r="R971" i="1"/>
  <c r="R947" i="1"/>
  <c r="R923" i="1"/>
  <c r="R899" i="1"/>
  <c r="R875" i="1"/>
  <c r="R851" i="1"/>
  <c r="R827" i="1"/>
  <c r="R803" i="1"/>
  <c r="R779" i="1"/>
  <c r="R755" i="1"/>
  <c r="R731" i="1"/>
  <c r="R707" i="1"/>
  <c r="R683" i="1"/>
  <c r="R659" i="1"/>
  <c r="R635" i="1"/>
  <c r="R611" i="1"/>
  <c r="R587" i="1"/>
  <c r="S587" i="1" s="1"/>
  <c r="R563" i="1"/>
  <c r="R539" i="1"/>
  <c r="R515" i="1"/>
  <c r="R490" i="1"/>
  <c r="R466" i="1"/>
  <c r="R442" i="1"/>
  <c r="R418" i="1"/>
  <c r="R394" i="1"/>
  <c r="R370" i="1"/>
  <c r="R346" i="1"/>
  <c r="R322" i="1"/>
  <c r="R297" i="1"/>
  <c r="R271" i="1"/>
  <c r="R247" i="1"/>
  <c r="R223" i="1"/>
  <c r="R199" i="1"/>
  <c r="R173" i="1"/>
  <c r="R148" i="1"/>
  <c r="R123" i="1"/>
  <c r="R99" i="1"/>
  <c r="R50" i="1"/>
  <c r="R25" i="1"/>
  <c r="Q21" i="1"/>
  <c r="Q215" i="1"/>
  <c r="Q347" i="1"/>
  <c r="Q433" i="1"/>
  <c r="Q22" i="1"/>
  <c r="Q86" i="1"/>
  <c r="Q95" i="1"/>
  <c r="Q104" i="1"/>
  <c r="Q112" i="1"/>
  <c r="Q160" i="1"/>
  <c r="Q168" i="1"/>
  <c r="Q177" i="1"/>
  <c r="Q186" i="1"/>
  <c r="Q287" i="1"/>
  <c r="Q313" i="1"/>
  <c r="S313" i="1" s="1"/>
  <c r="Q330" i="1"/>
  <c r="Q417" i="1"/>
  <c r="Q450" i="1"/>
  <c r="Q483" i="1"/>
  <c r="Q500" i="1"/>
  <c r="Q533" i="1"/>
  <c r="Q558" i="1"/>
  <c r="Q583" i="1"/>
  <c r="Q608" i="1"/>
  <c r="Q616" i="1"/>
  <c r="Q641" i="1"/>
  <c r="Q683" i="1"/>
  <c r="Q716" i="1"/>
  <c r="Q733" i="1"/>
  <c r="Q783" i="1"/>
  <c r="Q825" i="1"/>
  <c r="Q833" i="1"/>
  <c r="Q858" i="1"/>
  <c r="Q866" i="1"/>
  <c r="Q883" i="1"/>
  <c r="Q916" i="1"/>
  <c r="Q941" i="1"/>
  <c r="Q974" i="1"/>
  <c r="Q991" i="1"/>
  <c r="Q1053" i="1"/>
  <c r="Q1116" i="1"/>
  <c r="Q1128" i="1"/>
  <c r="Q1140" i="1"/>
  <c r="Q1199" i="1"/>
  <c r="Q381" i="1"/>
  <c r="R1238" i="1"/>
  <c r="R1214" i="1"/>
  <c r="R1190" i="1"/>
  <c r="R1166" i="1"/>
  <c r="R1142" i="1"/>
  <c r="R1093" i="1"/>
  <c r="R1067" i="1"/>
  <c r="R1066" i="1" s="1"/>
  <c r="R1043" i="1"/>
  <c r="R1042" i="1" s="1"/>
  <c r="R1019" i="1"/>
  <c r="R970" i="1"/>
  <c r="R946" i="1"/>
  <c r="R922" i="1"/>
  <c r="R898" i="1"/>
  <c r="R874" i="1"/>
  <c r="R850" i="1"/>
  <c r="R826" i="1"/>
  <c r="R802" i="1"/>
  <c r="R778" i="1"/>
  <c r="R754" i="1"/>
  <c r="R730" i="1"/>
  <c r="R706" i="1"/>
  <c r="R682" i="1"/>
  <c r="R658" i="1"/>
  <c r="S658" i="1" s="1"/>
  <c r="R634" i="1"/>
  <c r="R610" i="1"/>
  <c r="R586" i="1"/>
  <c r="R562" i="1"/>
  <c r="R538" i="1"/>
  <c r="R514" i="1"/>
  <c r="R489" i="1"/>
  <c r="R465" i="1"/>
  <c r="S465" i="1" s="1"/>
  <c r="R441" i="1"/>
  <c r="R417" i="1"/>
  <c r="R393" i="1"/>
  <c r="R369" i="1"/>
  <c r="R345" i="1"/>
  <c r="R321" i="1"/>
  <c r="R296" i="1"/>
  <c r="R270" i="1"/>
  <c r="R246" i="1"/>
  <c r="R222" i="1"/>
  <c r="R198" i="1"/>
  <c r="R172" i="1"/>
  <c r="R147" i="1"/>
  <c r="R122" i="1"/>
  <c r="R98" i="1"/>
  <c r="R73" i="1"/>
  <c r="R49" i="1"/>
  <c r="R24" i="1"/>
  <c r="Q85" i="1"/>
  <c r="Q575" i="1"/>
  <c r="Q600" i="1"/>
  <c r="Q650" i="1"/>
  <c r="Q675" i="1"/>
  <c r="Q700" i="1"/>
  <c r="Q708" i="1"/>
  <c r="Q725" i="1"/>
  <c r="Q758" i="1"/>
  <c r="Q775" i="1"/>
  <c r="Q817" i="1"/>
  <c r="Q850" i="1"/>
  <c r="Q908" i="1"/>
  <c r="Q933" i="1"/>
  <c r="Q966" i="1"/>
  <c r="Q983" i="1"/>
  <c r="Q1043" i="1"/>
  <c r="Q1042" i="1" s="1"/>
  <c r="Q1096" i="1"/>
  <c r="Q1160" i="1"/>
  <c r="Q1181" i="1"/>
  <c r="Q1216" i="1"/>
  <c r="Q1224" i="1"/>
  <c r="Q285" i="1"/>
  <c r="R1237" i="1"/>
  <c r="R1213" i="1"/>
  <c r="R1189" i="1"/>
  <c r="R1165" i="1"/>
  <c r="R1141" i="1"/>
  <c r="R1116" i="1"/>
  <c r="R1092" i="1"/>
  <c r="R1018" i="1"/>
  <c r="R993" i="1"/>
  <c r="R969" i="1"/>
  <c r="S969" i="1" s="1"/>
  <c r="R945" i="1"/>
  <c r="R921" i="1"/>
  <c r="R897" i="1"/>
  <c r="R873" i="1"/>
  <c r="R849" i="1"/>
  <c r="R825" i="1"/>
  <c r="R801" i="1"/>
  <c r="R777" i="1"/>
  <c r="R753" i="1"/>
  <c r="R729" i="1"/>
  <c r="R705" i="1"/>
  <c r="R681" i="1"/>
  <c r="R657" i="1"/>
  <c r="R633" i="1"/>
  <c r="R609" i="1"/>
  <c r="R585" i="1"/>
  <c r="R561" i="1"/>
  <c r="R537" i="1"/>
  <c r="R512" i="1"/>
  <c r="R488" i="1"/>
  <c r="R464" i="1"/>
  <c r="R440" i="1"/>
  <c r="R416" i="1"/>
  <c r="R392" i="1"/>
  <c r="R368" i="1"/>
  <c r="R344" i="1"/>
  <c r="R319" i="1"/>
  <c r="R295" i="1"/>
  <c r="R269" i="1"/>
  <c r="R245" i="1"/>
  <c r="R221" i="1"/>
  <c r="R197" i="1"/>
  <c r="R171" i="1"/>
  <c r="R121" i="1"/>
  <c r="S121" i="1" s="1"/>
  <c r="R97" i="1"/>
  <c r="R72" i="1"/>
  <c r="R48" i="1"/>
  <c r="R23" i="1"/>
  <c r="Q206" i="1"/>
  <c r="Q509" i="1"/>
  <c r="Q667" i="1"/>
  <c r="Q767" i="1"/>
  <c r="Q792" i="1"/>
  <c r="Q875" i="1"/>
  <c r="Q892" i="1"/>
  <c r="Q900" i="1"/>
  <c r="Q950" i="1"/>
  <c r="Q1004" i="1"/>
  <c r="Q1014" i="1"/>
  <c r="Q1025" i="1"/>
  <c r="Q1034" i="1"/>
  <c r="Q1063" i="1"/>
  <c r="Q1076" i="1"/>
  <c r="Q1086" i="1"/>
  <c r="Q1108" i="1"/>
  <c r="Q1208" i="1"/>
  <c r="Q1244" i="1"/>
  <c r="Q25" i="1"/>
  <c r="R1236" i="1"/>
  <c r="R1212" i="1"/>
  <c r="R1188" i="1"/>
  <c r="R1140" i="1"/>
  <c r="R1115" i="1"/>
  <c r="R1091" i="1"/>
  <c r="R1065" i="1"/>
  <c r="R1064" i="1" s="1"/>
  <c r="R1041" i="1"/>
  <c r="R1017" i="1"/>
  <c r="R992" i="1"/>
  <c r="R968" i="1"/>
  <c r="R944" i="1"/>
  <c r="R920" i="1"/>
  <c r="R896" i="1"/>
  <c r="R872" i="1"/>
  <c r="R848" i="1"/>
  <c r="R824" i="1"/>
  <c r="R800" i="1"/>
  <c r="R776" i="1"/>
  <c r="R752" i="1"/>
  <c r="R728" i="1"/>
  <c r="R704" i="1"/>
  <c r="R680" i="1"/>
  <c r="R656" i="1"/>
  <c r="R632" i="1"/>
  <c r="S632" i="1" s="1"/>
  <c r="R608" i="1"/>
  <c r="R584" i="1"/>
  <c r="R560" i="1"/>
  <c r="R536" i="1"/>
  <c r="R511" i="1"/>
  <c r="R487" i="1"/>
  <c r="R463" i="1"/>
  <c r="R439" i="1"/>
  <c r="R415" i="1"/>
  <c r="S415" i="1" s="1"/>
  <c r="R391" i="1"/>
  <c r="R367" i="1"/>
  <c r="R343" i="1"/>
  <c r="R318" i="1"/>
  <c r="S318" i="1" s="1"/>
  <c r="R294" i="1"/>
  <c r="R268" i="1"/>
  <c r="R244" i="1"/>
  <c r="R220" i="1"/>
  <c r="R196" i="1"/>
  <c r="R169" i="1"/>
  <c r="R144" i="1"/>
  <c r="R120" i="1"/>
  <c r="R96" i="1"/>
  <c r="R47" i="1"/>
  <c r="R22" i="1"/>
  <c r="Q525" i="1"/>
  <c r="Q198" i="1"/>
  <c r="Q169" i="1"/>
  <c r="Q975" i="1"/>
  <c r="Q992" i="1"/>
  <c r="Q1119" i="1"/>
  <c r="Q1141" i="1"/>
  <c r="Q1200" i="1"/>
  <c r="R8" i="1"/>
  <c r="R1235" i="1"/>
  <c r="S1235" i="1" s="1"/>
  <c r="R1211" i="1"/>
  <c r="R1187" i="1"/>
  <c r="R1163" i="1"/>
  <c r="R1139" i="1"/>
  <c r="R1114" i="1"/>
  <c r="R1090" i="1"/>
  <c r="R1040" i="1"/>
  <c r="R1016" i="1"/>
  <c r="R991" i="1"/>
  <c r="R967" i="1"/>
  <c r="R943" i="1"/>
  <c r="R919" i="1"/>
  <c r="R895" i="1"/>
  <c r="R871" i="1"/>
  <c r="R847" i="1"/>
  <c r="R823" i="1"/>
  <c r="R799" i="1"/>
  <c r="R775" i="1"/>
  <c r="R751" i="1"/>
  <c r="R727" i="1"/>
  <c r="R703" i="1"/>
  <c r="R679" i="1"/>
  <c r="S679" i="1" s="1"/>
  <c r="R655" i="1"/>
  <c r="R631" i="1"/>
  <c r="R607" i="1"/>
  <c r="S607" i="1" s="1"/>
  <c r="R583" i="1"/>
  <c r="R559" i="1"/>
  <c r="R535" i="1"/>
  <c r="R510" i="1"/>
  <c r="R486" i="1"/>
  <c r="R462" i="1"/>
  <c r="R438" i="1"/>
  <c r="R414" i="1"/>
  <c r="R366" i="1"/>
  <c r="R342" i="1"/>
  <c r="R317" i="1"/>
  <c r="R293" i="1"/>
  <c r="R267" i="1"/>
  <c r="S267" i="1" s="1"/>
  <c r="R243" i="1"/>
  <c r="R219" i="1"/>
  <c r="R195" i="1"/>
  <c r="S195" i="1" s="1"/>
  <c r="R168" i="1"/>
  <c r="R143" i="1"/>
  <c r="R119" i="1"/>
  <c r="R95" i="1"/>
  <c r="R70" i="1"/>
  <c r="R21" i="1"/>
  <c r="Q389" i="1"/>
  <c r="Q63" i="1"/>
  <c r="Q926" i="1"/>
  <c r="Q1161" i="1"/>
  <c r="Q1174" i="1"/>
  <c r="Q1182" i="1"/>
  <c r="Q1191" i="1"/>
  <c r="Q1217" i="1"/>
  <c r="Q1225" i="1"/>
  <c r="R1210" i="1"/>
  <c r="R1186" i="1"/>
  <c r="R1162" i="1"/>
  <c r="S1162" i="1" s="1"/>
  <c r="R1138" i="1"/>
  <c r="S1138" i="1" s="1"/>
  <c r="R1113" i="1"/>
  <c r="R1089" i="1"/>
  <c r="R1063" i="1"/>
  <c r="R1062" i="1" s="1"/>
  <c r="R1039" i="1"/>
  <c r="R1015" i="1"/>
  <c r="R990" i="1"/>
  <c r="R966" i="1"/>
  <c r="R942" i="1"/>
  <c r="R918" i="1"/>
  <c r="R894" i="1"/>
  <c r="R870" i="1"/>
  <c r="R846" i="1"/>
  <c r="S846" i="1" s="1"/>
  <c r="R822" i="1"/>
  <c r="R798" i="1"/>
  <c r="R774" i="1"/>
  <c r="R750" i="1"/>
  <c r="S750" i="1" s="1"/>
  <c r="R726" i="1"/>
  <c r="R702" i="1"/>
  <c r="R678" i="1"/>
  <c r="R654" i="1"/>
  <c r="R630" i="1"/>
  <c r="R606" i="1"/>
  <c r="R582" i="1"/>
  <c r="R558" i="1"/>
  <c r="R534" i="1"/>
  <c r="R509" i="1"/>
  <c r="R485" i="1"/>
  <c r="S485" i="1" s="1"/>
  <c r="R461" i="1"/>
  <c r="R437" i="1"/>
  <c r="R413" i="1"/>
  <c r="R389" i="1"/>
  <c r="R365" i="1"/>
  <c r="R341" i="1"/>
  <c r="R316" i="1"/>
  <c r="R292" i="1"/>
  <c r="S292" i="1" s="1"/>
  <c r="R266" i="1"/>
  <c r="R242" i="1"/>
  <c r="R218" i="1"/>
  <c r="R167" i="1"/>
  <c r="R142" i="1"/>
  <c r="R118" i="1"/>
  <c r="R94" i="1"/>
  <c r="R69" i="1"/>
  <c r="R45" i="1"/>
  <c r="R20" i="1"/>
  <c r="Q158" i="1"/>
  <c r="Q466" i="1"/>
  <c r="Q53" i="1"/>
  <c r="Q139" i="1"/>
  <c r="Q270" i="1"/>
  <c r="Q243" i="1"/>
  <c r="Q322" i="1"/>
  <c r="Q373" i="1"/>
  <c r="Q492" i="1"/>
  <c r="Q550" i="1"/>
  <c r="Q122" i="1"/>
  <c r="Q216" i="1"/>
  <c r="Q252" i="1"/>
  <c r="Q426" i="1"/>
  <c r="Q459" i="1"/>
  <c r="Q542" i="1"/>
  <c r="S542" i="1" s="1"/>
  <c r="Q842" i="1"/>
  <c r="Q87" i="1"/>
  <c r="Q105" i="1"/>
  <c r="Q476" i="1"/>
  <c r="Q609" i="1"/>
  <c r="Q784" i="1"/>
  <c r="Q859" i="1"/>
  <c r="Q917" i="1"/>
  <c r="Q1054" i="1"/>
  <c r="Q44" i="1"/>
  <c r="Q551" i="1"/>
  <c r="Q776" i="1"/>
  <c r="Q934" i="1"/>
  <c r="Q967" i="1"/>
  <c r="Q984" i="1"/>
  <c r="Q1045" i="1"/>
  <c r="Q1236" i="1"/>
  <c r="Q15" i="1"/>
  <c r="Q55" i="1"/>
  <c r="Q64" i="1"/>
  <c r="Q123" i="1"/>
  <c r="Q132" i="1"/>
  <c r="Q141" i="1"/>
  <c r="Q188" i="1"/>
  <c r="Q199" i="1"/>
  <c r="Q208" i="1"/>
  <c r="Q217" i="1"/>
  <c r="Q236" i="1"/>
  <c r="Q253" i="1"/>
  <c r="Q272" i="1"/>
  <c r="Q280" i="1"/>
  <c r="Q298" i="1"/>
  <c r="S298" i="1" s="1"/>
  <c r="Q315" i="1"/>
  <c r="Q332" i="1"/>
  <c r="Q341" i="1"/>
  <c r="Q366" i="1"/>
  <c r="Q392" i="1"/>
  <c r="Q400" i="1"/>
  <c r="Q427" i="1"/>
  <c r="Q460" i="1"/>
  <c r="Q510" i="1"/>
  <c r="Q543" i="1"/>
  <c r="Q593" i="1"/>
  <c r="Q618" i="1"/>
  <c r="Q626" i="1"/>
  <c r="Q660" i="1"/>
  <c r="Q668" i="1"/>
  <c r="Q693" i="1"/>
  <c r="Q743" i="1"/>
  <c r="Q768" i="1"/>
  <c r="Q793" i="1"/>
  <c r="Q810" i="1"/>
  <c r="Q843" i="1"/>
  <c r="Q876" i="1"/>
  <c r="Q893" i="1"/>
  <c r="Q901" i="1"/>
  <c r="Q951" i="1"/>
  <c r="Q1005" i="1"/>
  <c r="Q1026" i="1"/>
  <c r="Q1035" i="1"/>
  <c r="Q1065" i="1"/>
  <c r="Q1077" i="1"/>
  <c r="Q1109" i="1"/>
  <c r="Q1133" i="1"/>
  <c r="Q1209" i="1"/>
  <c r="Q1246" i="1"/>
  <c r="R1233" i="1"/>
  <c r="R1209" i="1"/>
  <c r="R1185" i="1"/>
  <c r="S1185" i="1" s="1"/>
  <c r="R1161" i="1"/>
  <c r="R1137" i="1"/>
  <c r="R1112" i="1"/>
  <c r="R1088" i="1"/>
  <c r="R1038" i="1"/>
  <c r="R1014" i="1"/>
  <c r="R989" i="1"/>
  <c r="R965" i="1"/>
  <c r="R941" i="1"/>
  <c r="R917" i="1"/>
  <c r="R893" i="1"/>
  <c r="R869" i="1"/>
  <c r="R845" i="1"/>
  <c r="R821" i="1"/>
  <c r="R797" i="1"/>
  <c r="R773" i="1"/>
  <c r="R749" i="1"/>
  <c r="R725" i="1"/>
  <c r="R701" i="1"/>
  <c r="R677" i="1"/>
  <c r="R653" i="1"/>
  <c r="R629" i="1"/>
  <c r="R605" i="1"/>
  <c r="R581" i="1"/>
  <c r="R557" i="1"/>
  <c r="R533" i="1"/>
  <c r="R508" i="1"/>
  <c r="R484" i="1"/>
  <c r="R460" i="1"/>
  <c r="R436" i="1"/>
  <c r="R412" i="1"/>
  <c r="R388" i="1"/>
  <c r="R364" i="1"/>
  <c r="R340" i="1"/>
  <c r="R315" i="1"/>
  <c r="R265" i="1"/>
  <c r="R241" i="1"/>
  <c r="S241" i="1" s="1"/>
  <c r="R217" i="1"/>
  <c r="R193" i="1"/>
  <c r="R166" i="1"/>
  <c r="R141" i="1"/>
  <c r="R117" i="1"/>
  <c r="R93" i="1"/>
  <c r="R44" i="1"/>
  <c r="R19" i="1"/>
  <c r="Q286" i="1"/>
  <c r="Q304" i="1"/>
  <c r="Q380" i="1"/>
  <c r="Q130" i="1"/>
  <c r="Q43" i="1"/>
  <c r="Q73" i="1"/>
  <c r="Q467" i="1"/>
  <c r="S467" i="1" s="1"/>
  <c r="Q517" i="1"/>
  <c r="Q131" i="1"/>
  <c r="Q262" i="1"/>
  <c r="Q297" i="1"/>
  <c r="Q340" i="1"/>
  <c r="Q399" i="1"/>
  <c r="Q592" i="1"/>
  <c r="Q742" i="1"/>
  <c r="Q809" i="1"/>
  <c r="Q96" i="1"/>
  <c r="S96" i="1" s="1"/>
  <c r="Q178" i="1"/>
  <c r="Q288" i="1"/>
  <c r="Q484" i="1"/>
  <c r="Q559" i="1"/>
  <c r="Q684" i="1"/>
  <c r="Q717" i="1"/>
  <c r="Q942" i="1"/>
  <c r="Q225" i="1"/>
  <c r="Q374" i="1"/>
  <c r="Q410" i="1"/>
  <c r="Q443" i="1"/>
  <c r="S443" i="1" s="1"/>
  <c r="Q518" i="1"/>
  <c r="Q568" i="1"/>
  <c r="Q601" i="1"/>
  <c r="Q634" i="1"/>
  <c r="Q701" i="1"/>
  <c r="Q751" i="1"/>
  <c r="Q818" i="1"/>
  <c r="Q909" i="1"/>
  <c r="Q88" i="1"/>
  <c r="Q152" i="1"/>
  <c r="Q180" i="1"/>
  <c r="Q307" i="1"/>
  <c r="Q452" i="1"/>
  <c r="Q477" i="1"/>
  <c r="Q527" i="1"/>
  <c r="Q535" i="1"/>
  <c r="Q560" i="1"/>
  <c r="Q585" i="1"/>
  <c r="Q610" i="1"/>
  <c r="Q643" i="1"/>
  <c r="Q685" i="1"/>
  <c r="Q710" i="1"/>
  <c r="S710" i="1" s="1"/>
  <c r="Q718" i="1"/>
  <c r="Q735" i="1"/>
  <c r="Q785" i="1"/>
  <c r="Q827" i="1"/>
  <c r="S827" i="1" s="1"/>
  <c r="Q860" i="1"/>
  <c r="Q885" i="1"/>
  <c r="Q918" i="1"/>
  <c r="Q943" i="1"/>
  <c r="Q976" i="1"/>
  <c r="Q993" i="1"/>
  <c r="Q1055" i="1"/>
  <c r="Q1099" i="1"/>
  <c r="Q1120" i="1"/>
  <c r="Q1142" i="1"/>
  <c r="Q1201" i="1"/>
  <c r="R1232" i="1"/>
  <c r="R1208" i="1"/>
  <c r="R1184" i="1"/>
  <c r="S1184" i="1" s="1"/>
  <c r="R1160" i="1"/>
  <c r="R1136" i="1"/>
  <c r="R1111" i="1"/>
  <c r="R1087" i="1"/>
  <c r="R1061" i="1"/>
  <c r="R1037" i="1"/>
  <c r="R1013" i="1"/>
  <c r="R988" i="1"/>
  <c r="R964" i="1"/>
  <c r="R940" i="1"/>
  <c r="R916" i="1"/>
  <c r="R892" i="1"/>
  <c r="R868" i="1"/>
  <c r="R844" i="1"/>
  <c r="R820" i="1"/>
  <c r="R796" i="1"/>
  <c r="R772" i="1"/>
  <c r="R748" i="1"/>
  <c r="R724" i="1"/>
  <c r="R700" i="1"/>
  <c r="R676" i="1"/>
  <c r="R652" i="1"/>
  <c r="R628" i="1"/>
  <c r="R604" i="1"/>
  <c r="R580" i="1"/>
  <c r="R556" i="1"/>
  <c r="S556" i="1" s="1"/>
  <c r="R532" i="1"/>
  <c r="R507" i="1"/>
  <c r="R483" i="1"/>
  <c r="R459" i="1"/>
  <c r="R435" i="1"/>
  <c r="S435" i="1" s="1"/>
  <c r="R411" i="1"/>
  <c r="R387" i="1"/>
  <c r="R363" i="1"/>
  <c r="R339" i="1"/>
  <c r="S339" i="1" s="1"/>
  <c r="R314" i="1"/>
  <c r="S314" i="1" s="1"/>
  <c r="R290" i="1"/>
  <c r="R264" i="1"/>
  <c r="R240" i="1"/>
  <c r="R216" i="1"/>
  <c r="R192" i="1"/>
  <c r="R165" i="1"/>
  <c r="R140" i="1"/>
  <c r="R116" i="1"/>
  <c r="R67" i="1"/>
  <c r="R43" i="1"/>
  <c r="R18" i="1"/>
  <c r="S18" i="1" s="1"/>
  <c r="Q111" i="1"/>
  <c r="Q223" i="1"/>
  <c r="Q321" i="1"/>
  <c r="S321" i="1" s="1"/>
  <c r="Q372" i="1"/>
  <c r="Q62" i="1"/>
  <c r="Q149" i="1"/>
  <c r="S149" i="1" s="1"/>
  <c r="Q234" i="1"/>
  <c r="Q261" i="1"/>
  <c r="Q398" i="1"/>
  <c r="Q224" i="1"/>
  <c r="Q305" i="1"/>
  <c r="Q409" i="1"/>
  <c r="Q207" i="1"/>
  <c r="Q279" i="1"/>
  <c r="Q365" i="1"/>
  <c r="Q151" i="1"/>
  <c r="Q451" i="1"/>
  <c r="Q501" i="1"/>
  <c r="Q584" i="1"/>
  <c r="Q734" i="1"/>
  <c r="S734" i="1" s="1"/>
  <c r="Q826" i="1"/>
  <c r="Q884" i="1"/>
  <c r="Q34" i="1"/>
  <c r="Q349" i="1"/>
  <c r="Q468" i="1"/>
  <c r="Q651" i="1"/>
  <c r="Q959" i="1"/>
  <c r="Q24" i="1"/>
  <c r="Q106" i="1"/>
  <c r="Q162" i="1"/>
  <c r="Q289" i="1"/>
  <c r="Q419" i="1"/>
  <c r="Q502" i="1"/>
  <c r="Q36" i="1"/>
  <c r="Q227" i="1"/>
  <c r="Q245" i="1"/>
  <c r="Q264" i="1"/>
  <c r="Q324" i="1"/>
  <c r="Q350" i="1"/>
  <c r="Q375" i="1"/>
  <c r="Q411" i="1"/>
  <c r="Q436" i="1"/>
  <c r="Q444" i="1"/>
  <c r="S444" i="1" s="1"/>
  <c r="Q469" i="1"/>
  <c r="S469" i="1" s="1"/>
  <c r="Q494" i="1"/>
  <c r="Q519" i="1"/>
  <c r="Q552" i="1"/>
  <c r="Q569" i="1"/>
  <c r="Q602" i="1"/>
  <c r="Q635" i="1"/>
  <c r="Q652" i="1"/>
  <c r="Q677" i="1"/>
  <c r="Q702" i="1"/>
  <c r="Q727" i="1"/>
  <c r="Q752" i="1"/>
  <c r="Q777" i="1"/>
  <c r="Q819" i="1"/>
  <c r="Q852" i="1"/>
  <c r="Q910" i="1"/>
  <c r="Q927" i="1"/>
  <c r="Q935" i="1"/>
  <c r="Q960" i="1"/>
  <c r="Q968" i="1"/>
  <c r="Q985" i="1"/>
  <c r="Q1016" i="1"/>
  <c r="Q1046" i="1"/>
  <c r="S1046" i="1" s="1"/>
  <c r="Q1088" i="1"/>
  <c r="Q1175" i="1"/>
  <c r="Q1183" i="1"/>
  <c r="Q1218" i="1"/>
  <c r="Q1226" i="1"/>
  <c r="Q1237" i="1"/>
  <c r="S1237" i="1" s="1"/>
  <c r="R1231" i="1"/>
  <c r="R1207" i="1"/>
  <c r="R1183" i="1"/>
  <c r="R1159" i="1"/>
  <c r="R1135" i="1"/>
  <c r="R1110" i="1"/>
  <c r="R1086" i="1"/>
  <c r="R1060" i="1"/>
  <c r="S1060" i="1" s="1"/>
  <c r="R1036" i="1"/>
  <c r="R1012" i="1"/>
  <c r="S1012" i="1" s="1"/>
  <c r="R987" i="1"/>
  <c r="R963" i="1"/>
  <c r="R939" i="1"/>
  <c r="R915" i="1"/>
  <c r="R891" i="1"/>
  <c r="R867" i="1"/>
  <c r="R843" i="1"/>
  <c r="R819" i="1"/>
  <c r="R795" i="1"/>
  <c r="R771" i="1"/>
  <c r="R747" i="1"/>
  <c r="R723" i="1"/>
  <c r="R699" i="1"/>
  <c r="S699" i="1" s="1"/>
  <c r="R675" i="1"/>
  <c r="R651" i="1"/>
  <c r="R627" i="1"/>
  <c r="S627" i="1" s="1"/>
  <c r="R603" i="1"/>
  <c r="R579" i="1"/>
  <c r="R555" i="1"/>
  <c r="R531" i="1"/>
  <c r="R506" i="1"/>
  <c r="S506" i="1" s="1"/>
  <c r="R482" i="1"/>
  <c r="R458" i="1"/>
  <c r="R434" i="1"/>
  <c r="R410" i="1"/>
  <c r="R386" i="1"/>
  <c r="R362" i="1"/>
  <c r="R338" i="1"/>
  <c r="S338" i="1" s="1"/>
  <c r="R313" i="1"/>
  <c r="R289" i="1"/>
  <c r="R263" i="1"/>
  <c r="R239" i="1"/>
  <c r="R215" i="1"/>
  <c r="R190" i="1"/>
  <c r="R164" i="1"/>
  <c r="R139" i="1"/>
  <c r="R115" i="1"/>
  <c r="R91" i="1"/>
  <c r="R66" i="1"/>
  <c r="R42" i="1"/>
  <c r="R17" i="1"/>
  <c r="Q72" i="1"/>
  <c r="Q441" i="1"/>
  <c r="Q197" i="1"/>
  <c r="Q278" i="1"/>
  <c r="Q364" i="1"/>
  <c r="Q458" i="1"/>
  <c r="Q33" i="1"/>
  <c r="Q356" i="1"/>
  <c r="Q442" i="1"/>
  <c r="Q633" i="1"/>
  <c r="Q54" i="1"/>
  <c r="Q140" i="1"/>
  <c r="Q235" i="1"/>
  <c r="Q271" i="1"/>
  <c r="Q391" i="1"/>
  <c r="S391" i="1" s="1"/>
  <c r="Q434" i="1"/>
  <c r="Q625" i="1"/>
  <c r="Q692" i="1"/>
  <c r="Q23" i="1"/>
  <c r="Q114" i="1"/>
  <c r="Q161" i="1"/>
  <c r="Q382" i="1"/>
  <c r="Q418" i="1"/>
  <c r="S418" i="1" s="1"/>
  <c r="Q534" i="1"/>
  <c r="Q642" i="1"/>
  <c r="Q834" i="1"/>
  <c r="Q867" i="1"/>
  <c r="Q244" i="1"/>
  <c r="Q323" i="1"/>
  <c r="Q493" i="1"/>
  <c r="Q576" i="1"/>
  <c r="Q676" i="1"/>
  <c r="Q726" i="1"/>
  <c r="S726" i="1" s="1"/>
  <c r="Q851" i="1"/>
  <c r="Q76" i="1"/>
  <c r="Q97" i="1"/>
  <c r="Q115" i="1"/>
  <c r="Q171" i="1"/>
  <c r="Q57" i="1"/>
  <c r="Q65" i="1"/>
  <c r="Q124" i="1"/>
  <c r="Q133" i="1"/>
  <c r="Q142" i="1"/>
  <c r="Q189" i="1"/>
  <c r="Q200" i="1"/>
  <c r="S200" i="1" s="1"/>
  <c r="Q209" i="1"/>
  <c r="Q218" i="1"/>
  <c r="Q237" i="1"/>
  <c r="Q256" i="1"/>
  <c r="Q273" i="1"/>
  <c r="Q299" i="1"/>
  <c r="Q316" i="1"/>
  <c r="Q333" i="1"/>
  <c r="Q342" i="1"/>
  <c r="Q359" i="1"/>
  <c r="Q384" i="1"/>
  <c r="Q393" i="1"/>
  <c r="S393" i="1" s="1"/>
  <c r="Q402" i="1"/>
  <c r="Q428" i="1"/>
  <c r="Q461" i="1"/>
  <c r="Q511" i="1"/>
  <c r="Q544" i="1"/>
  <c r="Q594" i="1"/>
  <c r="Q619" i="1"/>
  <c r="Q661" i="1"/>
  <c r="S661" i="1" s="1"/>
  <c r="Q694" i="1"/>
  <c r="Q744" i="1"/>
  <c r="Q761" i="1"/>
  <c r="Q769" i="1"/>
  <c r="Q794" i="1"/>
  <c r="Q803" i="1"/>
  <c r="Q811" i="1"/>
  <c r="Q836" i="1"/>
  <c r="Q844" i="1"/>
  <c r="Q869" i="1"/>
  <c r="Q877" i="1"/>
  <c r="Q894" i="1"/>
  <c r="S894" i="1" s="1"/>
  <c r="Q952" i="1"/>
  <c r="Q1006" i="1"/>
  <c r="Q1027" i="1"/>
  <c r="Q1036" i="1"/>
  <c r="Q1067" i="1"/>
  <c r="Q1078" i="1"/>
  <c r="Q1110" i="1"/>
  <c r="Q1154" i="1"/>
  <c r="Q1210" i="1"/>
  <c r="R1254" i="1"/>
  <c r="S1254" i="1" s="1"/>
  <c r="R1230" i="1"/>
  <c r="S1230" i="1" s="1"/>
  <c r="R1206" i="1"/>
  <c r="S1206" i="1" s="1"/>
  <c r="R1182" i="1"/>
  <c r="S1182" i="1" s="1"/>
  <c r="R1158" i="1"/>
  <c r="R1134" i="1"/>
  <c r="S1134" i="1" s="1"/>
  <c r="R1109" i="1"/>
  <c r="R1059" i="1"/>
  <c r="R1035" i="1"/>
  <c r="R986" i="1"/>
  <c r="R962" i="1"/>
  <c r="R938" i="1"/>
  <c r="R914" i="1"/>
  <c r="R890" i="1"/>
  <c r="R866" i="1"/>
  <c r="R842" i="1"/>
  <c r="R818" i="1"/>
  <c r="R794" i="1"/>
  <c r="R770" i="1"/>
  <c r="S770" i="1" s="1"/>
  <c r="R746" i="1"/>
  <c r="R722" i="1"/>
  <c r="R698" i="1"/>
  <c r="R674" i="1"/>
  <c r="R650" i="1"/>
  <c r="R626" i="1"/>
  <c r="R602" i="1"/>
  <c r="R578" i="1"/>
  <c r="R554" i="1"/>
  <c r="R530" i="1"/>
  <c r="R505" i="1"/>
  <c r="R481" i="1"/>
  <c r="R457" i="1"/>
  <c r="R433" i="1"/>
  <c r="R409" i="1"/>
  <c r="R385" i="1"/>
  <c r="R361" i="1"/>
  <c r="R337" i="1"/>
  <c r="S337" i="1" s="1"/>
  <c r="R312" i="1"/>
  <c r="R288" i="1"/>
  <c r="R262" i="1"/>
  <c r="R238" i="1"/>
  <c r="S238" i="1" s="1"/>
  <c r="R214" i="1"/>
  <c r="S214" i="1" s="1"/>
  <c r="R189" i="1"/>
  <c r="R163" i="1"/>
  <c r="R138" i="1"/>
  <c r="R114" i="1"/>
  <c r="R90" i="1"/>
  <c r="R65" i="1"/>
  <c r="R16" i="1"/>
  <c r="S16" i="1" s="1"/>
  <c r="Q172" i="1"/>
  <c r="Q420" i="1"/>
  <c r="S420" i="1" s="1"/>
  <c r="Q453" i="1"/>
  <c r="Q478" i="1"/>
  <c r="Q503" i="1"/>
  <c r="Q528" i="1"/>
  <c r="Q561" i="1"/>
  <c r="Q578" i="1"/>
  <c r="Q586" i="1"/>
  <c r="Q611" i="1"/>
  <c r="Q644" i="1"/>
  <c r="Q686" i="1"/>
  <c r="Q711" i="1"/>
  <c r="Q736" i="1"/>
  <c r="Q786" i="1"/>
  <c r="Q828" i="1"/>
  <c r="Q861" i="1"/>
  <c r="Q886" i="1"/>
  <c r="Q919" i="1"/>
  <c r="Q944" i="1"/>
  <c r="Q977" i="1"/>
  <c r="Q1056" i="1"/>
  <c r="Q1121" i="1"/>
  <c r="Q1163" i="1"/>
  <c r="Q1194" i="1"/>
  <c r="Q1202" i="1"/>
  <c r="R1253" i="1"/>
  <c r="R1229" i="1"/>
  <c r="R1205" i="1"/>
  <c r="R1181" i="1"/>
  <c r="S1181" i="1" s="1"/>
  <c r="R1157" i="1"/>
  <c r="R1133" i="1"/>
  <c r="R1108" i="1"/>
  <c r="R1082" i="1"/>
  <c r="R1058" i="1"/>
  <c r="S1058" i="1" s="1"/>
  <c r="R1034" i="1"/>
  <c r="R1010" i="1"/>
  <c r="R985" i="1"/>
  <c r="R961" i="1"/>
  <c r="R937" i="1"/>
  <c r="R913" i="1"/>
  <c r="S913" i="1" s="1"/>
  <c r="R889" i="1"/>
  <c r="R865" i="1"/>
  <c r="S865" i="1" s="1"/>
  <c r="R841" i="1"/>
  <c r="R817" i="1"/>
  <c r="R793" i="1"/>
  <c r="R769" i="1"/>
  <c r="R745" i="1"/>
  <c r="R721" i="1"/>
  <c r="S721" i="1" s="1"/>
  <c r="R697" i="1"/>
  <c r="R673" i="1"/>
  <c r="R649" i="1"/>
  <c r="S649" i="1" s="1"/>
  <c r="R625" i="1"/>
  <c r="R601" i="1"/>
  <c r="R577" i="1"/>
  <c r="S577" i="1" s="1"/>
  <c r="R553" i="1"/>
  <c r="R529" i="1"/>
  <c r="R504" i="1"/>
  <c r="R480" i="1"/>
  <c r="R456" i="1"/>
  <c r="R432" i="1"/>
  <c r="R408" i="1"/>
  <c r="R384" i="1"/>
  <c r="R360" i="1"/>
  <c r="R336" i="1"/>
  <c r="R311" i="1"/>
  <c r="R287" i="1"/>
  <c r="R261" i="1"/>
  <c r="R237" i="1"/>
  <c r="R213" i="1"/>
  <c r="R188" i="1"/>
  <c r="R162" i="1"/>
  <c r="R137" i="1"/>
  <c r="R89" i="1"/>
  <c r="R64" i="1"/>
  <c r="S64" i="1" s="1"/>
  <c r="R40" i="1"/>
  <c r="R15" i="1"/>
  <c r="Q42" i="1"/>
  <c r="Q412" i="1"/>
  <c r="S412" i="1" s="1"/>
  <c r="Q437" i="1"/>
  <c r="Q470" i="1"/>
  <c r="Q487" i="1"/>
  <c r="S487" i="1" s="1"/>
  <c r="Q495" i="1"/>
  <c r="Q520" i="1"/>
  <c r="Q553" i="1"/>
  <c r="Q570" i="1"/>
  <c r="Q603" i="1"/>
  <c r="Q628" i="1"/>
  <c r="Q636" i="1"/>
  <c r="Q653" i="1"/>
  <c r="Q670" i="1"/>
  <c r="Q678" i="1"/>
  <c r="Q703" i="1"/>
  <c r="Q728" i="1"/>
  <c r="Q753" i="1"/>
  <c r="Q778" i="1"/>
  <c r="Q820" i="1"/>
  <c r="S820" i="1" s="1"/>
  <c r="Q853" i="1"/>
  <c r="Q903" i="1"/>
  <c r="Q911" i="1"/>
  <c r="Q928" i="1"/>
  <c r="Q961" i="1"/>
  <c r="Q986" i="1"/>
  <c r="Q998" i="1"/>
  <c r="Q1017" i="1"/>
  <c r="Q1089" i="1"/>
  <c r="Q1135" i="1"/>
  <c r="S1135" i="1" s="1"/>
  <c r="Q1176" i="1"/>
  <c r="Q1219" i="1"/>
  <c r="Q1238" i="1"/>
  <c r="R1252" i="1"/>
  <c r="R1228" i="1"/>
  <c r="R1204" i="1"/>
  <c r="R1180" i="1"/>
  <c r="R1156" i="1"/>
  <c r="R1132" i="1"/>
  <c r="S1132" i="1" s="1"/>
  <c r="R1107" i="1"/>
  <c r="R1081" i="1"/>
  <c r="R1057" i="1"/>
  <c r="R1033" i="1"/>
  <c r="R1009" i="1"/>
  <c r="R984" i="1"/>
  <c r="R960" i="1"/>
  <c r="R936" i="1"/>
  <c r="S936" i="1" s="1"/>
  <c r="R912" i="1"/>
  <c r="R888" i="1"/>
  <c r="R864" i="1"/>
  <c r="R840" i="1"/>
  <c r="R816" i="1"/>
  <c r="R792" i="1"/>
  <c r="R768" i="1"/>
  <c r="R744" i="1"/>
  <c r="R720" i="1"/>
  <c r="S720" i="1" s="1"/>
  <c r="R696" i="1"/>
  <c r="R672" i="1"/>
  <c r="R648" i="1"/>
  <c r="S648" i="1" s="1"/>
  <c r="R624" i="1"/>
  <c r="S624" i="1" s="1"/>
  <c r="R600" i="1"/>
  <c r="S600" i="1" s="1"/>
  <c r="R576" i="1"/>
  <c r="R552" i="1"/>
  <c r="R528" i="1"/>
  <c r="R503" i="1"/>
  <c r="R479" i="1"/>
  <c r="R455" i="1"/>
  <c r="S455" i="1" s="1"/>
  <c r="R431" i="1"/>
  <c r="R407" i="1"/>
  <c r="R383" i="1"/>
  <c r="S383" i="1" s="1"/>
  <c r="R359" i="1"/>
  <c r="R335" i="1"/>
  <c r="R310" i="1"/>
  <c r="R286" i="1"/>
  <c r="R260" i="1"/>
  <c r="R236" i="1"/>
  <c r="R212" i="1"/>
  <c r="R187" i="1"/>
  <c r="R161" i="1"/>
  <c r="R136" i="1"/>
  <c r="S136" i="1" s="1"/>
  <c r="R112" i="1"/>
  <c r="R88" i="1"/>
  <c r="R63" i="1"/>
  <c r="R39" i="1"/>
  <c r="R14" i="1"/>
  <c r="S14" i="1" s="1"/>
  <c r="Q290" i="1"/>
  <c r="Q210" i="1"/>
  <c r="Q385" i="1"/>
  <c r="Q512" i="1"/>
  <c r="Q537" i="1"/>
  <c r="Q545" i="1"/>
  <c r="Q595" i="1"/>
  <c r="Q620" i="1"/>
  <c r="Q662" i="1"/>
  <c r="Q695" i="1"/>
  <c r="Q745" i="1"/>
  <c r="Q762" i="1"/>
  <c r="Q795" i="1"/>
  <c r="Q804" i="1"/>
  <c r="Q812" i="1"/>
  <c r="Q837" i="1"/>
  <c r="Q845" i="1"/>
  <c r="Q870" i="1"/>
  <c r="Q878" i="1"/>
  <c r="Q895" i="1"/>
  <c r="Q953" i="1"/>
  <c r="Q1028" i="1"/>
  <c r="Q1037" i="1"/>
  <c r="Q1069" i="1"/>
  <c r="Q1080" i="1"/>
  <c r="Q1101" i="1"/>
  <c r="Q1144" i="1"/>
  <c r="Q1211" i="1"/>
  <c r="Q1249" i="1"/>
  <c r="R1251" i="1"/>
  <c r="R1203" i="1"/>
  <c r="R1179" i="1"/>
  <c r="R1155" i="1"/>
  <c r="S1155" i="1" s="1"/>
  <c r="R1106" i="1"/>
  <c r="S1106" i="1" s="1"/>
  <c r="R1080" i="1"/>
  <c r="R1056" i="1"/>
  <c r="R1032" i="1"/>
  <c r="S1032" i="1" s="1"/>
  <c r="R1008" i="1"/>
  <c r="R983" i="1"/>
  <c r="R959" i="1"/>
  <c r="R935" i="1"/>
  <c r="R911" i="1"/>
  <c r="R887" i="1"/>
  <c r="R863" i="1"/>
  <c r="S863" i="1" s="1"/>
  <c r="R839" i="1"/>
  <c r="R815" i="1"/>
  <c r="R791" i="1"/>
  <c r="R767" i="1"/>
  <c r="S767" i="1" s="1"/>
  <c r="R743" i="1"/>
  <c r="R719" i="1"/>
  <c r="S719" i="1" s="1"/>
  <c r="R695" i="1"/>
  <c r="R671" i="1"/>
  <c r="R647" i="1"/>
  <c r="S647" i="1" s="1"/>
  <c r="R623" i="1"/>
  <c r="S623" i="1" s="1"/>
  <c r="R599" i="1"/>
  <c r="S599" i="1" s="1"/>
  <c r="R575" i="1"/>
  <c r="S575" i="1" s="1"/>
  <c r="R551" i="1"/>
  <c r="R527" i="1"/>
  <c r="R502" i="1"/>
  <c r="R478" i="1"/>
  <c r="R454" i="1"/>
  <c r="R430" i="1"/>
  <c r="R406" i="1"/>
  <c r="R382" i="1"/>
  <c r="R358" i="1"/>
  <c r="S358" i="1" s="1"/>
  <c r="R334" i="1"/>
  <c r="R309" i="1"/>
  <c r="R285" i="1"/>
  <c r="R259" i="1"/>
  <c r="R235" i="1"/>
  <c r="R211" i="1"/>
  <c r="R186" i="1"/>
  <c r="R160" i="1"/>
  <c r="S160" i="1" s="1"/>
  <c r="R111" i="1"/>
  <c r="R87" i="1"/>
  <c r="R62" i="1"/>
  <c r="R38" i="1"/>
  <c r="R13" i="1"/>
  <c r="Q167" i="1"/>
  <c r="Q479" i="1"/>
  <c r="S479" i="1" s="1"/>
  <c r="Q529" i="1"/>
  <c r="Q579" i="1"/>
  <c r="Q612" i="1"/>
  <c r="Q645" i="1"/>
  <c r="Q687" i="1"/>
  <c r="Q712" i="1"/>
  <c r="Q737" i="1"/>
  <c r="Q787" i="1"/>
  <c r="Q829" i="1"/>
  <c r="Q862" i="1"/>
  <c r="Q887" i="1"/>
  <c r="S887" i="1" s="1"/>
  <c r="Q920" i="1"/>
  <c r="Q937" i="1"/>
  <c r="Q945" i="1"/>
  <c r="Q970" i="1"/>
  <c r="S970" i="1" s="1"/>
  <c r="Q1008" i="1"/>
  <c r="Q1049" i="1"/>
  <c r="Q1057" i="1"/>
  <c r="Q1122" i="1"/>
  <c r="Q1167" i="1"/>
  <c r="Q1195" i="1"/>
  <c r="Q1203" i="1"/>
  <c r="Q1229" i="1"/>
  <c r="R1250" i="1"/>
  <c r="R1226" i="1"/>
  <c r="R1202" i="1"/>
  <c r="R1178" i="1"/>
  <c r="R1154" i="1"/>
  <c r="S1154" i="1" s="1"/>
  <c r="R1105" i="1"/>
  <c r="S1105" i="1" s="1"/>
  <c r="R1055" i="1"/>
  <c r="R1031" i="1"/>
  <c r="R1007" i="1"/>
  <c r="R982" i="1"/>
  <c r="R958" i="1"/>
  <c r="S958" i="1" s="1"/>
  <c r="R934" i="1"/>
  <c r="R910" i="1"/>
  <c r="R886" i="1"/>
  <c r="R862" i="1"/>
  <c r="R838" i="1"/>
  <c r="R814" i="1"/>
  <c r="R790" i="1"/>
  <c r="S790" i="1" s="1"/>
  <c r="R766" i="1"/>
  <c r="R742" i="1"/>
  <c r="R718" i="1"/>
  <c r="R694" i="1"/>
  <c r="R670" i="1"/>
  <c r="R646" i="1"/>
  <c r="R622" i="1"/>
  <c r="R598" i="1"/>
  <c r="R574" i="1"/>
  <c r="R550" i="1"/>
  <c r="R526" i="1"/>
  <c r="S526" i="1" s="1"/>
  <c r="R501" i="1"/>
  <c r="R477" i="1"/>
  <c r="R453" i="1"/>
  <c r="R429" i="1"/>
  <c r="R381" i="1"/>
  <c r="R357" i="1"/>
  <c r="S357" i="1" s="1"/>
  <c r="R333" i="1"/>
  <c r="R308" i="1"/>
  <c r="R284" i="1"/>
  <c r="R258" i="1"/>
  <c r="R234" i="1"/>
  <c r="S234" i="1" s="1"/>
  <c r="R210" i="1"/>
  <c r="R185" i="1"/>
  <c r="R134" i="1"/>
  <c r="S134" i="1" s="1"/>
  <c r="R110" i="1"/>
  <c r="R86" i="1"/>
  <c r="R61" i="1"/>
  <c r="S61" i="1" s="1"/>
  <c r="R37" i="1"/>
  <c r="R12" i="1"/>
  <c r="S12" i="1" s="1"/>
  <c r="Q250" i="1"/>
  <c r="S250" i="1" s="1"/>
  <c r="Q654" i="1"/>
  <c r="S654" i="1" s="1"/>
  <c r="Q704" i="1"/>
  <c r="Q754" i="1"/>
  <c r="S754" i="1" s="1"/>
  <c r="Q771" i="1"/>
  <c r="Q779" i="1"/>
  <c r="Q821" i="1"/>
  <c r="Q854" i="1"/>
  <c r="S854" i="1" s="1"/>
  <c r="Q904" i="1"/>
  <c r="Q912" i="1"/>
  <c r="Q929" i="1"/>
  <c r="Q962" i="1"/>
  <c r="Q987" i="1"/>
  <c r="Q999" i="1"/>
  <c r="S999" i="1" s="1"/>
  <c r="Q1038" i="1"/>
  <c r="Q1090" i="1"/>
  <c r="S1090" i="1" s="1"/>
  <c r="Q1112" i="1"/>
  <c r="S1112" i="1" s="1"/>
  <c r="Q1136" i="1"/>
  <c r="Q1156" i="1"/>
  <c r="Q1177" i="1"/>
  <c r="Q1220" i="1"/>
  <c r="Q1239" i="1"/>
  <c r="Q1250" i="1"/>
  <c r="R1249" i="1"/>
  <c r="R1225" i="1"/>
  <c r="S1225" i="1" s="1"/>
  <c r="R1201" i="1"/>
  <c r="R1177" i="1"/>
  <c r="R1153" i="1"/>
  <c r="S1153" i="1" s="1"/>
  <c r="R1128" i="1"/>
  <c r="R1078" i="1"/>
  <c r="R1054" i="1"/>
  <c r="R1006" i="1"/>
  <c r="R981" i="1"/>
  <c r="R957" i="1"/>
  <c r="R933" i="1"/>
  <c r="S933" i="1" s="1"/>
  <c r="R909" i="1"/>
  <c r="R885" i="1"/>
  <c r="R861" i="1"/>
  <c r="R837" i="1"/>
  <c r="R813" i="1"/>
  <c r="S813" i="1" s="1"/>
  <c r="R789" i="1"/>
  <c r="R765" i="1"/>
  <c r="R741" i="1"/>
  <c r="R717" i="1"/>
  <c r="R693" i="1"/>
  <c r="R669" i="1"/>
  <c r="S669" i="1" s="1"/>
  <c r="R645" i="1"/>
  <c r="R621" i="1"/>
  <c r="R597" i="1"/>
  <c r="S597" i="1" s="1"/>
  <c r="R573" i="1"/>
  <c r="R549" i="1"/>
  <c r="R525" i="1"/>
  <c r="R500" i="1"/>
  <c r="R476" i="1"/>
  <c r="S476" i="1" s="1"/>
  <c r="R452" i="1"/>
  <c r="R428" i="1"/>
  <c r="R404" i="1"/>
  <c r="S404" i="1" s="1"/>
  <c r="R380" i="1"/>
  <c r="R356" i="1"/>
  <c r="R332" i="1"/>
  <c r="R307" i="1"/>
  <c r="R283" i="1"/>
  <c r="R257" i="1"/>
  <c r="R233" i="1"/>
  <c r="R209" i="1"/>
  <c r="R184" i="1"/>
  <c r="R158" i="1"/>
  <c r="R133" i="1"/>
  <c r="R109" i="1"/>
  <c r="R85" i="1"/>
  <c r="S85" i="1" s="1"/>
  <c r="R60" i="1"/>
  <c r="R36" i="1"/>
  <c r="R11" i="1"/>
  <c r="S11" i="1" s="1"/>
  <c r="Q185" i="1"/>
  <c r="Q17" i="1"/>
  <c r="Q265" i="1"/>
  <c r="Q257" i="1"/>
  <c r="Q79" i="1"/>
  <c r="Q49" i="1"/>
  <c r="Q361" i="1"/>
  <c r="Q386" i="1"/>
  <c r="Q395" i="1"/>
  <c r="Q430" i="1"/>
  <c r="Q463" i="1"/>
  <c r="S463" i="1" s="1"/>
  <c r="Q513" i="1"/>
  <c r="Q538" i="1"/>
  <c r="S538" i="1" s="1"/>
  <c r="Q588" i="1"/>
  <c r="S588" i="1" s="1"/>
  <c r="Q596" i="1"/>
  <c r="Q621" i="1"/>
  <c r="Q663" i="1"/>
  <c r="Q696" i="1"/>
  <c r="Q746" i="1"/>
  <c r="Q763" i="1"/>
  <c r="Q796" i="1"/>
  <c r="S796" i="1" s="1"/>
  <c r="Q805" i="1"/>
  <c r="Q838" i="1"/>
  <c r="Q871" i="1"/>
  <c r="Q896" i="1"/>
  <c r="Q954" i="1"/>
  <c r="Q1029" i="1"/>
  <c r="Q1070" i="1"/>
  <c r="Q1081" i="1"/>
  <c r="Q1145" i="1"/>
  <c r="Q1186" i="1"/>
  <c r="Q1212" i="1"/>
  <c r="R1248" i="1"/>
  <c r="R1224" i="1"/>
  <c r="R1200" i="1"/>
  <c r="R1176" i="1"/>
  <c r="R1152" i="1"/>
  <c r="S1152" i="1" s="1"/>
  <c r="R1127" i="1"/>
  <c r="R1103" i="1"/>
  <c r="R1077" i="1"/>
  <c r="R1053" i="1"/>
  <c r="R1029" i="1"/>
  <c r="R1005" i="1"/>
  <c r="R980" i="1"/>
  <c r="S980" i="1" s="1"/>
  <c r="R956" i="1"/>
  <c r="S956" i="1" s="1"/>
  <c r="R932" i="1"/>
  <c r="S932" i="1" s="1"/>
  <c r="R908" i="1"/>
  <c r="S908" i="1" s="1"/>
  <c r="R884" i="1"/>
  <c r="R860" i="1"/>
  <c r="R836" i="1"/>
  <c r="R812" i="1"/>
  <c r="R788" i="1"/>
  <c r="R764" i="1"/>
  <c r="R740" i="1"/>
  <c r="S740" i="1" s="1"/>
  <c r="R716" i="1"/>
  <c r="R692" i="1"/>
  <c r="R668" i="1"/>
  <c r="R644" i="1"/>
  <c r="R620" i="1"/>
  <c r="R596" i="1"/>
  <c r="R572" i="1"/>
  <c r="R548" i="1"/>
  <c r="R524" i="1"/>
  <c r="R499" i="1"/>
  <c r="S499" i="1" s="1"/>
  <c r="R475" i="1"/>
  <c r="S475" i="1" s="1"/>
  <c r="R451" i="1"/>
  <c r="R427" i="1"/>
  <c r="R403" i="1"/>
  <c r="R379" i="1"/>
  <c r="R355" i="1"/>
  <c r="R331" i="1"/>
  <c r="S331" i="1" s="1"/>
  <c r="R306" i="1"/>
  <c r="S306" i="1" s="1"/>
  <c r="R282" i="1"/>
  <c r="R256" i="1"/>
  <c r="R232" i="1"/>
  <c r="R208" i="1"/>
  <c r="R183" i="1"/>
  <c r="R157" i="1"/>
  <c r="R132" i="1"/>
  <c r="R108" i="1"/>
  <c r="R84" i="1"/>
  <c r="R59" i="1"/>
  <c r="R34" i="1"/>
  <c r="R10" i="1"/>
  <c r="Q176" i="1"/>
  <c r="Q163" i="1"/>
  <c r="Q394" i="1"/>
  <c r="S394" i="1" s="1"/>
  <c r="Q571" i="1"/>
  <c r="Q830" i="1"/>
  <c r="S830" i="1" s="1"/>
  <c r="Q921" i="1"/>
  <c r="S921" i="1" s="1"/>
  <c r="Q938" i="1"/>
  <c r="Q946" i="1"/>
  <c r="Q1009" i="1"/>
  <c r="Q1019" i="1"/>
  <c r="Q1050" i="1"/>
  <c r="Q1168" i="1"/>
  <c r="S1168" i="1" s="1"/>
  <c r="Q1196" i="1"/>
  <c r="Q1204" i="1"/>
  <c r="R1247" i="1"/>
  <c r="S1247" i="1" s="1"/>
  <c r="R1223" i="1"/>
  <c r="R1199" i="1"/>
  <c r="R1175" i="1"/>
  <c r="R1151" i="1"/>
  <c r="R1102" i="1"/>
  <c r="S1102" i="1" s="1"/>
  <c r="R1076" i="1"/>
  <c r="S1076" i="1" s="1"/>
  <c r="R1052" i="1"/>
  <c r="R1028" i="1"/>
  <c r="R1004" i="1"/>
  <c r="R979" i="1"/>
  <c r="S979" i="1" s="1"/>
  <c r="R955" i="1"/>
  <c r="R931" i="1"/>
  <c r="R907" i="1"/>
  <c r="S907" i="1" s="1"/>
  <c r="R883" i="1"/>
  <c r="S883" i="1" s="1"/>
  <c r="R859" i="1"/>
  <c r="R835" i="1"/>
  <c r="S835" i="1" s="1"/>
  <c r="R811" i="1"/>
  <c r="R787" i="1"/>
  <c r="R763" i="1"/>
  <c r="R739" i="1"/>
  <c r="R715" i="1"/>
  <c r="R691" i="1"/>
  <c r="R667" i="1"/>
  <c r="S667" i="1" s="1"/>
  <c r="R643" i="1"/>
  <c r="R619" i="1"/>
  <c r="R595" i="1"/>
  <c r="R571" i="1"/>
  <c r="R547" i="1"/>
  <c r="R523" i="1"/>
  <c r="R498" i="1"/>
  <c r="R474" i="1"/>
  <c r="R450" i="1"/>
  <c r="R426" i="1"/>
  <c r="R402" i="1"/>
  <c r="R378" i="1"/>
  <c r="R354" i="1"/>
  <c r="R330" i="1"/>
  <c r="R305" i="1"/>
  <c r="R281" i="1"/>
  <c r="S281" i="1" s="1"/>
  <c r="R255" i="1"/>
  <c r="R231" i="1"/>
  <c r="S231" i="1" s="1"/>
  <c r="R207" i="1"/>
  <c r="R182" i="1"/>
  <c r="R156" i="1"/>
  <c r="R131" i="1"/>
  <c r="R107" i="1"/>
  <c r="R58" i="1"/>
  <c r="R33" i="1"/>
  <c r="S33" i="1" s="1"/>
  <c r="R9" i="1"/>
  <c r="Q308" i="1"/>
  <c r="Q283" i="1"/>
  <c r="Q293" i="1"/>
  <c r="Q1157" i="1"/>
  <c r="Q1178" i="1"/>
  <c r="Q1221" i="1"/>
  <c r="R1222" i="1"/>
  <c r="R1198" i="1"/>
  <c r="S1198" i="1" s="1"/>
  <c r="R1174" i="1"/>
  <c r="R1150" i="1"/>
  <c r="R1125" i="1"/>
  <c r="S1125" i="1" s="1"/>
  <c r="R1101" i="1"/>
  <c r="R1051" i="1"/>
  <c r="R1027" i="1"/>
  <c r="R1003" i="1"/>
  <c r="R978" i="1"/>
  <c r="S978" i="1" s="1"/>
  <c r="R954" i="1"/>
  <c r="R930" i="1"/>
  <c r="S930" i="1" s="1"/>
  <c r="R906" i="1"/>
  <c r="R882" i="1"/>
  <c r="R858" i="1"/>
  <c r="S858" i="1" s="1"/>
  <c r="R834" i="1"/>
  <c r="R810" i="1"/>
  <c r="R786" i="1"/>
  <c r="R762" i="1"/>
  <c r="R738" i="1"/>
  <c r="R714" i="1"/>
  <c r="R690" i="1"/>
  <c r="R666" i="1"/>
  <c r="R642" i="1"/>
  <c r="R618" i="1"/>
  <c r="S618" i="1" s="1"/>
  <c r="R594" i="1"/>
  <c r="R570" i="1"/>
  <c r="R546" i="1"/>
  <c r="S546" i="1" s="1"/>
  <c r="R522" i="1"/>
  <c r="R497" i="1"/>
  <c r="R473" i="1"/>
  <c r="R449" i="1"/>
  <c r="R425" i="1"/>
  <c r="S425" i="1" s="1"/>
  <c r="R377" i="1"/>
  <c r="R353" i="1"/>
  <c r="R329" i="1"/>
  <c r="R304" i="1"/>
  <c r="R280" i="1"/>
  <c r="S280" i="1" s="1"/>
  <c r="R230" i="1"/>
  <c r="S230" i="1" s="1"/>
  <c r="R206" i="1"/>
  <c r="S206" i="1" s="1"/>
  <c r="R181" i="1"/>
  <c r="R155" i="1"/>
  <c r="R130" i="1"/>
  <c r="R106" i="1"/>
  <c r="R57" i="1"/>
  <c r="Q89" i="1"/>
  <c r="Q181" i="1"/>
  <c r="Q37" i="1"/>
  <c r="Q325" i="1"/>
  <c r="Q368" i="1"/>
  <c r="Q27" i="1"/>
  <c r="Q66" i="1"/>
  <c r="Q201" i="1"/>
  <c r="Q343" i="1"/>
  <c r="S343" i="1" s="1"/>
  <c r="Q462" i="1"/>
  <c r="Q117" i="1"/>
  <c r="Q182" i="1"/>
  <c r="Q369" i="1"/>
  <c r="Q471" i="1"/>
  <c r="Q521" i="1"/>
  <c r="Q67" i="1"/>
  <c r="Q144" i="1"/>
  <c r="S144" i="1" s="1"/>
  <c r="Q192" i="1"/>
  <c r="S192" i="1" s="1"/>
  <c r="Q239" i="1"/>
  <c r="Q91" i="1"/>
  <c r="Q174" i="1"/>
  <c r="Q422" i="1"/>
  <c r="Q971" i="1"/>
  <c r="S971" i="1" s="1"/>
  <c r="Q353" i="1"/>
  <c r="Q439" i="1"/>
  <c r="Q489" i="1"/>
  <c r="Q522" i="1"/>
  <c r="Q555" i="1"/>
  <c r="Q605" i="1"/>
  <c r="S605" i="1" s="1"/>
  <c r="Q705" i="1"/>
  <c r="Q755" i="1"/>
  <c r="Q988" i="1"/>
  <c r="S988" i="1" s="1"/>
  <c r="Q1124" i="1"/>
  <c r="Q1123" i="1" s="1"/>
  <c r="R1246" i="1"/>
  <c r="Q29" i="1"/>
  <c r="Q50" i="1"/>
  <c r="S50" i="1" s="1"/>
  <c r="Q60" i="1"/>
  <c r="Q128" i="1"/>
  <c r="Q137" i="1"/>
  <c r="Q147" i="1"/>
  <c r="Q193" i="1"/>
  <c r="Q203" i="1"/>
  <c r="Q212" i="1"/>
  <c r="Q221" i="1"/>
  <c r="S221" i="1" s="1"/>
  <c r="Q232" i="1"/>
  <c r="Q240" i="1"/>
  <c r="S240" i="1" s="1"/>
  <c r="Q259" i="1"/>
  <c r="Q276" i="1"/>
  <c r="Q294" i="1"/>
  <c r="Q336" i="1"/>
  <c r="Q345" i="1"/>
  <c r="S345" i="1" s="1"/>
  <c r="Q362" i="1"/>
  <c r="Q387" i="1"/>
  <c r="Q396" i="1"/>
  <c r="S396" i="1" s="1"/>
  <c r="Q431" i="1"/>
  <c r="Q456" i="1"/>
  <c r="Q464" i="1"/>
  <c r="S464" i="1" s="1"/>
  <c r="Q514" i="1"/>
  <c r="Q539" i="1"/>
  <c r="S539" i="1" s="1"/>
  <c r="Q589" i="1"/>
  <c r="Q622" i="1"/>
  <c r="Q664" i="1"/>
  <c r="Q697" i="1"/>
  <c r="Q747" i="1"/>
  <c r="Q764" i="1"/>
  <c r="Q797" i="1"/>
  <c r="Q806" i="1"/>
  <c r="S806" i="1" s="1"/>
  <c r="Q839" i="1"/>
  <c r="Q872" i="1"/>
  <c r="Q897" i="1"/>
  <c r="S897" i="1" s="1"/>
  <c r="Q955" i="1"/>
  <c r="Q1031" i="1"/>
  <c r="Q1059" i="1"/>
  <c r="Q1072" i="1"/>
  <c r="Q1082" i="1"/>
  <c r="Q1187" i="1"/>
  <c r="S1187" i="1" s="1"/>
  <c r="Q1231" i="1"/>
  <c r="Q1252" i="1"/>
  <c r="S1252" i="1" s="1"/>
  <c r="R1221" i="1"/>
  <c r="R1197" i="1"/>
  <c r="R1173" i="1"/>
  <c r="S1173" i="1" s="1"/>
  <c r="R1149" i="1"/>
  <c r="S1149" i="1" s="1"/>
  <c r="R1124" i="1"/>
  <c r="R1100" i="1"/>
  <c r="S1100" i="1" s="1"/>
  <c r="R1074" i="1"/>
  <c r="R1050" i="1"/>
  <c r="R1026" i="1"/>
  <c r="R1002" i="1"/>
  <c r="R977" i="1"/>
  <c r="R953" i="1"/>
  <c r="R929" i="1"/>
  <c r="R905" i="1"/>
  <c r="R881" i="1"/>
  <c r="R857" i="1"/>
  <c r="S857" i="1" s="1"/>
  <c r="R833" i="1"/>
  <c r="S833" i="1" s="1"/>
  <c r="R809" i="1"/>
  <c r="R785" i="1"/>
  <c r="R761" i="1"/>
  <c r="R737" i="1"/>
  <c r="R713" i="1"/>
  <c r="S713" i="1" s="1"/>
  <c r="R689" i="1"/>
  <c r="S689" i="1" s="1"/>
  <c r="R665" i="1"/>
  <c r="R641" i="1"/>
  <c r="R617" i="1"/>
  <c r="S617" i="1" s="1"/>
  <c r="R593" i="1"/>
  <c r="S593" i="1" s="1"/>
  <c r="R569" i="1"/>
  <c r="R545" i="1"/>
  <c r="R521" i="1"/>
  <c r="R496" i="1"/>
  <c r="S496" i="1" s="1"/>
  <c r="R472" i="1"/>
  <c r="R448" i="1"/>
  <c r="R424" i="1"/>
  <c r="R400" i="1"/>
  <c r="R376" i="1"/>
  <c r="R352" i="1"/>
  <c r="R328" i="1"/>
  <c r="R303" i="1"/>
  <c r="R279" i="1"/>
  <c r="R253" i="1"/>
  <c r="R205" i="1"/>
  <c r="S205" i="1" s="1"/>
  <c r="R180" i="1"/>
  <c r="R129" i="1"/>
  <c r="R105" i="1"/>
  <c r="R31" i="1"/>
  <c r="S31" i="1" s="1"/>
  <c r="Q120" i="1"/>
  <c r="Q329" i="1"/>
  <c r="Q78" i="1"/>
  <c r="Q116" i="1"/>
  <c r="Q246" i="1"/>
  <c r="Q282" i="1"/>
  <c r="Q351" i="1"/>
  <c r="Q58" i="1"/>
  <c r="Q126" i="1"/>
  <c r="Q190" i="1"/>
  <c r="Q219" i="1"/>
  <c r="Q274" i="1"/>
  <c r="Q300" i="1"/>
  <c r="Q317" i="1"/>
  <c r="Q403" i="1"/>
  <c r="Q99" i="1"/>
  <c r="S99" i="1" s="1"/>
  <c r="Q164" i="1"/>
  <c r="Q309" i="1"/>
  <c r="Q421" i="1"/>
  <c r="S421" i="1" s="1"/>
  <c r="Q454" i="1"/>
  <c r="Q504" i="1"/>
  <c r="S504" i="1" s="1"/>
  <c r="Q562" i="1"/>
  <c r="S562" i="1" s="1"/>
  <c r="Q38" i="1"/>
  <c r="Q247" i="1"/>
  <c r="Q438" i="1"/>
  <c r="S438" i="1" s="1"/>
  <c r="Q671" i="1"/>
  <c r="Q127" i="1"/>
  <c r="Q202" i="1"/>
  <c r="S202" i="1" s="1"/>
  <c r="Q220" i="1"/>
  <c r="S220" i="1" s="1"/>
  <c r="Q258" i="1"/>
  <c r="Q344" i="1"/>
  <c r="S344" i="1" s="1"/>
  <c r="Q9" i="1"/>
  <c r="Q109" i="1"/>
  <c r="S109" i="1" s="1"/>
  <c r="Q183" i="1"/>
  <c r="Q327" i="1"/>
  <c r="Q505" i="1"/>
  <c r="Q638" i="1"/>
  <c r="Q688" i="1"/>
  <c r="Q738" i="1"/>
  <c r="Q888" i="1"/>
  <c r="Q39" i="1"/>
  <c r="Q248" i="1"/>
  <c r="S248" i="1" s="1"/>
  <c r="Q572" i="1"/>
  <c r="Q655" i="1"/>
  <c r="Q722" i="1"/>
  <c r="Q905" i="1"/>
  <c r="Q963" i="1"/>
  <c r="S963" i="1" s="1"/>
  <c r="Q1039" i="1"/>
  <c r="Q1091" i="1"/>
  <c r="S1091" i="1" s="1"/>
  <c r="Q1137" i="1"/>
  <c r="Q10" i="1"/>
  <c r="Q20" i="1"/>
  <c r="Q84" i="1"/>
  <c r="Q93" i="1"/>
  <c r="Q101" i="1"/>
  <c r="S101" i="1" s="1"/>
  <c r="Q110" i="1"/>
  <c r="Q119" i="1"/>
  <c r="Q157" i="1"/>
  <c r="Q166" i="1"/>
  <c r="Q175" i="1"/>
  <c r="S175" i="1" s="1"/>
  <c r="Q184" i="1"/>
  <c r="Q311" i="1"/>
  <c r="Q328" i="1"/>
  <c r="Q423" i="1"/>
  <c r="Q448" i="1"/>
  <c r="Q481" i="1"/>
  <c r="Q498" i="1"/>
  <c r="Q531" i="1"/>
  <c r="Q564" i="1"/>
  <c r="S564" i="1" s="1"/>
  <c r="Q581" i="1"/>
  <c r="Q614" i="1"/>
  <c r="Q639" i="1"/>
  <c r="Q681" i="1"/>
  <c r="Q714" i="1"/>
  <c r="Q731" i="1"/>
  <c r="Q739" i="1"/>
  <c r="Q781" i="1"/>
  <c r="Q789" i="1"/>
  <c r="Q831" i="1"/>
  <c r="Q864" i="1"/>
  <c r="Q881" i="1"/>
  <c r="Q889" i="1"/>
  <c r="Q914" i="1"/>
  <c r="S914" i="1" s="1"/>
  <c r="Q922" i="1"/>
  <c r="S922" i="1" s="1"/>
  <c r="Q939" i="1"/>
  <c r="Q972" i="1"/>
  <c r="Q1010" i="1"/>
  <c r="S1010" i="1" s="1"/>
  <c r="Q1051" i="1"/>
  <c r="Q1114" i="1"/>
  <c r="S1114" i="1" s="1"/>
  <c r="Q1147" i="1"/>
  <c r="Q1197" i="1"/>
  <c r="Q1205" i="1"/>
  <c r="R1244" i="1"/>
  <c r="R1220" i="1"/>
  <c r="R1196" i="1"/>
  <c r="R1172" i="1"/>
  <c r="S1172" i="1" s="1"/>
  <c r="R1099" i="1"/>
  <c r="R1073" i="1"/>
  <c r="S1073" i="1" s="1"/>
  <c r="R1049" i="1"/>
  <c r="R1025" i="1"/>
  <c r="S1025" i="1" s="1"/>
  <c r="R1001" i="1"/>
  <c r="R976" i="1"/>
  <c r="S976" i="1" s="1"/>
  <c r="R952" i="1"/>
  <c r="R928" i="1"/>
  <c r="R904" i="1"/>
  <c r="R880" i="1"/>
  <c r="S880" i="1" s="1"/>
  <c r="R856" i="1"/>
  <c r="R832" i="1"/>
  <c r="S832" i="1" s="1"/>
  <c r="R808" i="1"/>
  <c r="R784" i="1"/>
  <c r="S784" i="1" s="1"/>
  <c r="R760" i="1"/>
  <c r="S760" i="1" s="1"/>
  <c r="R736" i="1"/>
  <c r="R712" i="1"/>
  <c r="R688" i="1"/>
  <c r="R664" i="1"/>
  <c r="R640" i="1"/>
  <c r="R616" i="1"/>
  <c r="R592" i="1"/>
  <c r="R568" i="1"/>
  <c r="R544" i="1"/>
  <c r="R520" i="1"/>
  <c r="R495" i="1"/>
  <c r="R471" i="1"/>
  <c r="R447" i="1"/>
  <c r="R423" i="1"/>
  <c r="R399" i="1"/>
  <c r="R375" i="1"/>
  <c r="S375" i="1" s="1"/>
  <c r="R351" i="1"/>
  <c r="R327" i="1"/>
  <c r="R302" i="1"/>
  <c r="R278" i="1"/>
  <c r="R252" i="1"/>
  <c r="R228" i="1"/>
  <c r="R204" i="1"/>
  <c r="R178" i="1"/>
  <c r="R153" i="1"/>
  <c r="R128" i="1"/>
  <c r="R104" i="1"/>
  <c r="R79" i="1"/>
  <c r="R55" i="1"/>
  <c r="R30" i="1"/>
  <c r="Q312" i="1"/>
  <c r="Q107" i="1"/>
  <c r="Q153" i="1"/>
  <c r="Q228" i="1"/>
  <c r="Q376" i="1"/>
  <c r="Q48" i="1"/>
  <c r="Q143" i="1"/>
  <c r="S143" i="1" s="1"/>
  <c r="Q360" i="1"/>
  <c r="Q90" i="1"/>
  <c r="Q173" i="1"/>
  <c r="Q266" i="1"/>
  <c r="Q377" i="1"/>
  <c r="S377" i="1" s="1"/>
  <c r="Q413" i="1"/>
  <c r="S413" i="1" s="1"/>
  <c r="Q488" i="1"/>
  <c r="Q604" i="1"/>
  <c r="Q629" i="1"/>
  <c r="S629" i="1" s="1"/>
  <c r="Q729" i="1"/>
  <c r="Q28" i="1"/>
  <c r="Q211" i="1"/>
  <c r="Q19" i="1"/>
  <c r="S19" i="1" s="1"/>
  <c r="Q83" i="1"/>
  <c r="Q118" i="1"/>
  <c r="S118" i="1" s="1"/>
  <c r="Q156" i="1"/>
  <c r="Q310" i="1"/>
  <c r="Q447" i="1"/>
  <c r="Q497" i="1"/>
  <c r="Q530" i="1"/>
  <c r="Q563" i="1"/>
  <c r="Q788" i="1"/>
  <c r="Q284" i="1"/>
  <c r="Q319" i="1"/>
  <c r="S319" i="1" s="1"/>
  <c r="Q370" i="1"/>
  <c r="S370" i="1" s="1"/>
  <c r="Q406" i="1"/>
  <c r="Q472" i="1"/>
  <c r="Q672" i="1"/>
  <c r="Q822" i="1"/>
  <c r="S822" i="1" s="1"/>
  <c r="Q855" i="1"/>
  <c r="Q1000" i="1"/>
  <c r="Q1103" i="1"/>
  <c r="Q40" i="1"/>
  <c r="Q70" i="1"/>
  <c r="Q68" i="1" s="1"/>
  <c r="Q303" i="1"/>
  <c r="Q320" i="1"/>
  <c r="Q354" i="1"/>
  <c r="Q371" i="1"/>
  <c r="Q379" i="1"/>
  <c r="Q407" i="1"/>
  <c r="Q440" i="1"/>
  <c r="Q473" i="1"/>
  <c r="Q490" i="1"/>
  <c r="Q523" i="1"/>
  <c r="Q548" i="1"/>
  <c r="Q573" i="1"/>
  <c r="Q598" i="1"/>
  <c r="Q606" i="1"/>
  <c r="S606" i="1" s="1"/>
  <c r="Q631" i="1"/>
  <c r="S631" i="1" s="1"/>
  <c r="Q656" i="1"/>
  <c r="S656" i="1" s="1"/>
  <c r="Q673" i="1"/>
  <c r="Q706" i="1"/>
  <c r="Q723" i="1"/>
  <c r="Q756" i="1"/>
  <c r="Q773" i="1"/>
  <c r="S773" i="1" s="1"/>
  <c r="Q815" i="1"/>
  <c r="Q823" i="1"/>
  <c r="Q848" i="1"/>
  <c r="Q856" i="1"/>
  <c r="Q906" i="1"/>
  <c r="Q931" i="1"/>
  <c r="Q964" i="1"/>
  <c r="Q981" i="1"/>
  <c r="Q989" i="1"/>
  <c r="S989" i="1" s="1"/>
  <c r="Q1001" i="1"/>
  <c r="Q1040" i="1"/>
  <c r="S1040" i="1" s="1"/>
  <c r="Q1092" i="1"/>
  <c r="Q1158" i="1"/>
  <c r="Q1179" i="1"/>
  <c r="Q1214" i="1"/>
  <c r="S1214" i="1" s="1"/>
  <c r="Q1222" i="1"/>
  <c r="Q1253" i="1"/>
  <c r="R1243" i="1"/>
  <c r="R1219" i="1"/>
  <c r="R1195" i="1"/>
  <c r="R1171" i="1"/>
  <c r="R1147" i="1"/>
  <c r="R1122" i="1"/>
  <c r="R1098" i="1"/>
  <c r="S1098" i="1" s="1"/>
  <c r="R1072" i="1"/>
  <c r="S1072" i="1" s="1"/>
  <c r="R1048" i="1"/>
  <c r="S1048" i="1" s="1"/>
  <c r="R1024" i="1"/>
  <c r="R1000" i="1"/>
  <c r="R975" i="1"/>
  <c r="S975" i="1" s="1"/>
  <c r="R951" i="1"/>
  <c r="S951" i="1" s="1"/>
  <c r="R927" i="1"/>
  <c r="R903" i="1"/>
  <c r="R879" i="1"/>
  <c r="S879" i="1" s="1"/>
  <c r="R855" i="1"/>
  <c r="R831" i="1"/>
  <c r="R807" i="1"/>
  <c r="R783" i="1"/>
  <c r="R759" i="1"/>
  <c r="S759" i="1" s="1"/>
  <c r="R735" i="1"/>
  <c r="S735" i="1" s="1"/>
  <c r="R711" i="1"/>
  <c r="R687" i="1"/>
  <c r="R663" i="1"/>
  <c r="R639" i="1"/>
  <c r="R615" i="1"/>
  <c r="R591" i="1"/>
  <c r="S591" i="1" s="1"/>
  <c r="R567" i="1"/>
  <c r="S567" i="1" s="1"/>
  <c r="R543" i="1"/>
  <c r="R519" i="1"/>
  <c r="R494" i="1"/>
  <c r="R470" i="1"/>
  <c r="R446" i="1"/>
  <c r="R422" i="1"/>
  <c r="R398" i="1"/>
  <c r="R374" i="1"/>
  <c r="S374" i="1" s="1"/>
  <c r="R350" i="1"/>
  <c r="S350" i="1" s="1"/>
  <c r="R326" i="1"/>
  <c r="S326" i="1" s="1"/>
  <c r="R301" i="1"/>
  <c r="S301" i="1" s="1"/>
  <c r="R276" i="1"/>
  <c r="R251" i="1"/>
  <c r="S251" i="1" s="1"/>
  <c r="R227" i="1"/>
  <c r="R203" i="1"/>
  <c r="R177" i="1"/>
  <c r="R152" i="1"/>
  <c r="R127" i="1"/>
  <c r="R78" i="1"/>
  <c r="R54" i="1"/>
  <c r="R29" i="1"/>
  <c r="S510" i="1"/>
  <c r="S511" i="1"/>
  <c r="S850" i="1"/>
  <c r="S24" i="1"/>
  <c r="S727" i="1"/>
  <c r="S187" i="1"/>
  <c r="S968" i="1"/>
  <c r="S272" i="1"/>
  <c r="F1147" i="1"/>
  <c r="F1131" i="1" s="1"/>
  <c r="S974" i="1"/>
  <c r="S611" i="1"/>
  <c r="F1249" i="1"/>
  <c r="H1249" i="1" s="1"/>
  <c r="S275" i="1"/>
  <c r="S489" i="1"/>
  <c r="S119" i="1"/>
  <c r="S346" i="1"/>
  <c r="S590" i="1"/>
  <c r="S21" i="1"/>
  <c r="S102" i="1"/>
  <c r="S416" i="1"/>
  <c r="F1127" i="1"/>
  <c r="H1127" i="1" s="1"/>
  <c r="S1242" i="1"/>
  <c r="S900" i="1"/>
  <c r="S417" i="1"/>
  <c r="S1144" i="1"/>
  <c r="S540" i="1"/>
  <c r="S1021" i="1"/>
  <c r="S532" i="1"/>
  <c r="S565" i="1"/>
  <c r="S965" i="1"/>
  <c r="S874" i="1"/>
  <c r="S949" i="1"/>
  <c r="S226" i="1"/>
  <c r="S222" i="1"/>
  <c r="S1233" i="1"/>
  <c r="S1228" i="1"/>
  <c r="S1189" i="1"/>
  <c r="S1115" i="1"/>
  <c r="R1044" i="1"/>
  <c r="S948" i="1"/>
  <c r="S609" i="1"/>
  <c r="S801" i="1"/>
  <c r="S876" i="1"/>
  <c r="S875" i="1"/>
  <c r="S685" i="1"/>
  <c r="S702" i="1"/>
  <c r="S982" i="1"/>
  <c r="S992" i="1"/>
  <c r="S751" i="1"/>
  <c r="S536" i="1"/>
  <c r="S486" i="1"/>
  <c r="F405" i="1"/>
  <c r="S680" i="1"/>
  <c r="S817" i="1"/>
  <c r="Q1095" i="1"/>
  <c r="S1096" i="1"/>
  <c r="S1095" i="1" s="1"/>
  <c r="Q1062" i="1"/>
  <c r="S1119" i="1"/>
  <c r="S493" i="1"/>
  <c r="S676" i="1"/>
  <c r="S843" i="1"/>
  <c r="S677" i="1"/>
  <c r="F1011" i="1"/>
  <c r="S637" i="1"/>
  <c r="F159" i="1"/>
  <c r="S709" i="1"/>
  <c r="S1146" i="1"/>
  <c r="S947" i="1"/>
  <c r="S659" i="1"/>
  <c r="S802" i="1"/>
  <c r="S730" i="1"/>
  <c r="F1087" i="1"/>
  <c r="H1087" i="1" s="1"/>
  <c r="S1169" i="1"/>
  <c r="S1143" i="1"/>
  <c r="S824" i="1"/>
  <c r="S800" i="1"/>
  <c r="S566" i="1"/>
  <c r="G159" i="1"/>
  <c r="F390" i="1"/>
  <c r="S610" i="1"/>
  <c r="S1193" i="1"/>
  <c r="H1183" i="1"/>
  <c r="S1111" i="1"/>
  <c r="S1020" i="1"/>
  <c r="S990" i="1"/>
  <c r="S1241" i="1"/>
  <c r="S1190" i="1"/>
  <c r="S1166" i="1"/>
  <c r="S1165" i="1"/>
  <c r="S1018" i="1"/>
  <c r="S868" i="1"/>
  <c r="S1213" i="1"/>
  <c r="S891" i="1"/>
  <c r="S1016" i="1"/>
  <c r="F1164" i="1"/>
  <c r="S1161" i="1"/>
  <c r="H414" i="1"/>
  <c r="S367" i="1"/>
  <c r="S294" i="1"/>
  <c r="S295" i="1"/>
  <c r="S340" i="1"/>
  <c r="S273" i="1"/>
  <c r="S268" i="1"/>
  <c r="S263" i="1"/>
  <c r="S269" i="1"/>
  <c r="S168" i="1"/>
  <c r="S151" i="1"/>
  <c r="S94" i="1"/>
  <c r="S95" i="1"/>
  <c r="S69" i="1"/>
  <c r="S62" i="1"/>
  <c r="S52" i="1"/>
  <c r="S45" i="1"/>
  <c r="S255" i="1"/>
  <c r="H1193" i="1"/>
  <c r="F1252" i="1"/>
  <c r="H1252" i="1" s="1"/>
  <c r="P320" i="1"/>
  <c r="H1009" i="1"/>
  <c r="P1085" i="1"/>
  <c r="P1084" i="1"/>
  <c r="P277" i="1"/>
  <c r="P83" i="1"/>
  <c r="P274" i="1"/>
  <c r="P513" i="1"/>
  <c r="F1250" i="1"/>
  <c r="H1250" i="1" s="1"/>
  <c r="H683" i="1"/>
  <c r="F1254" i="1"/>
  <c r="H1254" i="1" s="1"/>
  <c r="O1248" i="1"/>
  <c r="H608" i="1"/>
  <c r="F1128" i="1"/>
  <c r="H1128" i="1" s="1"/>
  <c r="O1251" i="1"/>
  <c r="H13" i="1"/>
  <c r="O13" i="1" s="1"/>
  <c r="H73" i="1"/>
  <c r="O1113" i="1"/>
  <c r="H810" i="1"/>
  <c r="H1035" i="1"/>
  <c r="H33" i="1"/>
  <c r="H1070" i="1"/>
  <c r="H88" i="1"/>
  <c r="H97" i="1"/>
  <c r="H748" i="1"/>
  <c r="H765" i="1"/>
  <c r="H948" i="1"/>
  <c r="H956" i="1"/>
  <c r="H1021" i="1"/>
  <c r="H1136" i="1"/>
  <c r="H1203" i="1"/>
  <c r="H1248" i="1"/>
  <c r="H1213" i="1"/>
  <c r="H138" i="1"/>
  <c r="H998" i="1"/>
  <c r="H1151" i="1"/>
  <c r="H833" i="1"/>
  <c r="H275" i="1"/>
  <c r="H352" i="1"/>
  <c r="H1100" i="1"/>
  <c r="H1169" i="1"/>
  <c r="H636" i="1"/>
  <c r="H234" i="1"/>
  <c r="H363" i="1"/>
  <c r="G1044" i="1"/>
  <c r="H290" i="1"/>
  <c r="H308" i="1"/>
  <c r="H1089" i="1"/>
  <c r="H1121" i="1"/>
  <c r="H1246" i="1"/>
  <c r="H1226" i="1"/>
  <c r="H419" i="1"/>
  <c r="H311" i="1"/>
  <c r="H64" i="1"/>
  <c r="H141" i="1"/>
  <c r="H161" i="1"/>
  <c r="H823" i="1"/>
  <c r="H972" i="1"/>
  <c r="H1211" i="1"/>
  <c r="H899" i="1"/>
  <c r="H957" i="1"/>
  <c r="H534" i="1"/>
  <c r="H193" i="1"/>
  <c r="H212" i="1"/>
  <c r="H221" i="1"/>
  <c r="H412" i="1"/>
  <c r="H1160" i="1"/>
  <c r="H837" i="1"/>
  <c r="H406" i="1"/>
  <c r="H36" i="1"/>
  <c r="H893" i="1"/>
  <c r="H752" i="1"/>
  <c r="H1016" i="1"/>
  <c r="H1189" i="1"/>
  <c r="H753" i="1"/>
  <c r="H281" i="1"/>
  <c r="H601" i="1"/>
  <c r="H801" i="1"/>
  <c r="H1188" i="1"/>
  <c r="H1214" i="1"/>
  <c r="H292" i="1"/>
  <c r="H166" i="1"/>
  <c r="H175" i="1"/>
  <c r="H369" i="1"/>
  <c r="H85" i="1"/>
  <c r="H72" i="1"/>
  <c r="H310" i="1"/>
  <c r="H862" i="1"/>
  <c r="H1008" i="1"/>
  <c r="H1057" i="1"/>
  <c r="H45" i="1"/>
  <c r="H565" i="1"/>
  <c r="H885" i="1"/>
  <c r="H918" i="1"/>
  <c r="H120" i="1"/>
  <c r="H650" i="1"/>
  <c r="H901" i="1"/>
  <c r="H420" i="1"/>
  <c r="H594" i="1"/>
  <c r="H619" i="1"/>
  <c r="H870" i="1"/>
  <c r="H86" i="1"/>
  <c r="H223" i="1"/>
  <c r="H43" i="1"/>
  <c r="H34" i="1"/>
  <c r="H243" i="1"/>
  <c r="H15" i="1"/>
  <c r="H207" i="1"/>
  <c r="H1145" i="1"/>
  <c r="H525" i="1"/>
  <c r="H633" i="1"/>
  <c r="H700" i="1"/>
  <c r="H817" i="1"/>
  <c r="H341" i="1"/>
  <c r="H718" i="1"/>
  <c r="H860" i="1"/>
  <c r="H1065" i="1"/>
  <c r="H1064" i="1" s="1"/>
  <c r="H325" i="1"/>
  <c r="H602" i="1"/>
  <c r="H635" i="1"/>
  <c r="H777" i="1"/>
  <c r="H94" i="1"/>
  <c r="H471" i="1"/>
  <c r="H937" i="1"/>
  <c r="H167" i="1"/>
  <c r="H185" i="1"/>
  <c r="H250" i="1"/>
  <c r="H268" i="1"/>
  <c r="H276" i="1"/>
  <c r="H604" i="1"/>
  <c r="H671" i="1"/>
  <c r="H704" i="1"/>
  <c r="H729" i="1"/>
  <c r="H821" i="1"/>
  <c r="H131" i="1"/>
  <c r="H140" i="1"/>
  <c r="H186" i="1"/>
  <c r="H303" i="1"/>
  <c r="H17" i="1"/>
  <c r="H37" i="1"/>
  <c r="H47" i="1"/>
  <c r="H1194" i="1"/>
  <c r="H1202" i="1"/>
  <c r="G32" i="1"/>
  <c r="H508" i="1"/>
  <c r="H524" i="1"/>
  <c r="H60" i="1"/>
  <c r="H509" i="1"/>
  <c r="H137" i="1"/>
  <c r="H156" i="1"/>
  <c r="H165" i="1"/>
  <c r="H183" i="1"/>
  <c r="H192" i="1"/>
  <c r="H476" i="1"/>
  <c r="H484" i="1"/>
  <c r="H224" i="1"/>
  <c r="H235" i="1"/>
  <c r="H555" i="1"/>
  <c r="H655" i="1"/>
  <c r="H772" i="1"/>
  <c r="H780" i="1"/>
  <c r="H507" i="1"/>
  <c r="H523" i="1"/>
  <c r="H639" i="1"/>
  <c r="H681" i="1"/>
  <c r="H731" i="1"/>
  <c r="H739" i="1"/>
  <c r="H839" i="1"/>
  <c r="H79" i="1"/>
  <c r="H90" i="1"/>
  <c r="H99" i="1"/>
  <c r="H181" i="1"/>
  <c r="H200" i="1"/>
  <c r="H227" i="1"/>
  <c r="H313" i="1"/>
  <c r="H339" i="1"/>
  <c r="H598" i="1"/>
  <c r="H1051" i="1"/>
  <c r="H118" i="1"/>
  <c r="H136" i="1"/>
  <c r="H246" i="1"/>
  <c r="H348" i="1"/>
  <c r="H774" i="1"/>
  <c r="H356" i="1"/>
  <c r="H238" i="1"/>
  <c r="H280" i="1"/>
  <c r="H323" i="1"/>
  <c r="H349" i="1"/>
  <c r="H357" i="1"/>
  <c r="H374" i="1"/>
  <c r="H399" i="1"/>
  <c r="H442" i="1"/>
  <c r="H475" i="1"/>
  <c r="H591" i="1"/>
  <c r="H699" i="1"/>
  <c r="H932" i="1"/>
  <c r="H70" i="1"/>
  <c r="H375" i="1"/>
  <c r="H443" i="1"/>
  <c r="H567" i="1"/>
  <c r="H592" i="1"/>
  <c r="H625" i="1"/>
  <c r="H742" i="1"/>
  <c r="H966" i="1"/>
  <c r="H257" i="1"/>
  <c r="H435" i="1"/>
  <c r="H617" i="1"/>
  <c r="H684" i="1"/>
  <c r="H900" i="1"/>
  <c r="H950" i="1"/>
  <c r="H958" i="1"/>
  <c r="H1014" i="1"/>
  <c r="H552" i="1"/>
  <c r="H54" i="1"/>
  <c r="H293" i="1"/>
  <c r="H344" i="1"/>
  <c r="H561" i="1"/>
  <c r="H578" i="1"/>
  <c r="H1036" i="1"/>
  <c r="H1088" i="1"/>
  <c r="H778" i="1"/>
  <c r="H24" i="1"/>
  <c r="H787" i="1"/>
  <c r="H895" i="1"/>
  <c r="H779" i="1"/>
  <c r="H530" i="1"/>
  <c r="H746" i="1"/>
  <c r="H1209" i="1"/>
  <c r="H65" i="1"/>
  <c r="H295" i="1"/>
  <c r="H522" i="1"/>
  <c r="H580" i="1"/>
  <c r="H954" i="1"/>
  <c r="H979" i="1"/>
  <c r="H1112" i="1"/>
  <c r="H1122" i="1"/>
  <c r="H1153" i="1"/>
  <c r="H1201" i="1"/>
  <c r="H278" i="1"/>
  <c r="H397" i="1"/>
  <c r="H440" i="1"/>
  <c r="H697" i="1"/>
  <c r="H747" i="1"/>
  <c r="H764" i="1"/>
  <c r="H847" i="1"/>
  <c r="H582" i="1"/>
  <c r="H690" i="1"/>
  <c r="H848" i="1"/>
  <c r="H425" i="1"/>
  <c r="H574" i="1"/>
  <c r="H640" i="1"/>
  <c r="H715" i="1"/>
  <c r="H732" i="1"/>
  <c r="H740" i="1"/>
  <c r="H807" i="1"/>
  <c r="H898" i="1"/>
  <c r="H931" i="1"/>
  <c r="H981" i="1"/>
  <c r="H1040" i="1"/>
  <c r="H306" i="1"/>
  <c r="H128" i="1"/>
  <c r="H1123" i="1"/>
  <c r="H231" i="1"/>
  <c r="H232" i="1"/>
  <c r="H411" i="1"/>
  <c r="H535" i="1"/>
  <c r="H634" i="1"/>
  <c r="H751" i="1"/>
  <c r="H776" i="1"/>
  <c r="H826" i="1"/>
  <c r="H834" i="1"/>
  <c r="H892" i="1"/>
  <c r="G1126" i="1"/>
  <c r="H1177" i="1"/>
  <c r="F71" i="1"/>
  <c r="H1168" i="1"/>
  <c r="G71" i="1"/>
  <c r="H148" i="1"/>
  <c r="H317" i="1"/>
  <c r="H343" i="1"/>
  <c r="G401" i="1"/>
  <c r="H428" i="1"/>
  <c r="H461" i="1"/>
  <c r="H585" i="1"/>
  <c r="F1075" i="1"/>
  <c r="H1108" i="1"/>
  <c r="H1109" i="1"/>
  <c r="H454" i="1"/>
  <c r="H570" i="1"/>
  <c r="H786" i="1"/>
  <c r="H811" i="1"/>
  <c r="H25" i="1"/>
  <c r="H260" i="1"/>
  <c r="H294" i="1"/>
  <c r="H336" i="1"/>
  <c r="H345" i="1"/>
  <c r="H430" i="1"/>
  <c r="H720" i="1"/>
  <c r="H745" i="1"/>
  <c r="H853" i="1"/>
  <c r="H320" i="1"/>
  <c r="H472" i="1"/>
  <c r="H763" i="1"/>
  <c r="H18" i="1"/>
  <c r="H78" i="1"/>
  <c r="H89" i="1"/>
  <c r="H124" i="1"/>
  <c r="H133" i="1"/>
  <c r="H142" i="1"/>
  <c r="H199" i="1"/>
  <c r="H270" i="1"/>
  <c r="H286" i="1"/>
  <c r="H448" i="1"/>
  <c r="H638" i="1"/>
  <c r="H688" i="1"/>
  <c r="H788" i="1"/>
  <c r="H805" i="1"/>
  <c r="H1018" i="1"/>
  <c r="H1152" i="1"/>
  <c r="H1161" i="1"/>
  <c r="H437" i="1"/>
  <c r="H827" i="1"/>
  <c r="H473" i="1"/>
  <c r="H253" i="1"/>
  <c r="H29" i="1"/>
  <c r="H39" i="1"/>
  <c r="H67" i="1"/>
  <c r="G77" i="1"/>
  <c r="H172" i="1"/>
  <c r="H237" i="1"/>
  <c r="H279" i="1"/>
  <c r="H305" i="1"/>
  <c r="H398" i="1"/>
  <c r="H424" i="1"/>
  <c r="H474" i="1"/>
  <c r="H656" i="1"/>
  <c r="H723" i="1"/>
  <c r="H955" i="1"/>
  <c r="H122" i="1"/>
  <c r="H332" i="1"/>
  <c r="H491" i="1"/>
  <c r="H647" i="1"/>
  <c r="H796" i="1"/>
  <c r="H1241" i="1"/>
  <c r="H55" i="1"/>
  <c r="H929" i="1"/>
  <c r="H132" i="1"/>
  <c r="H518" i="1"/>
  <c r="H682" i="1"/>
  <c r="H1199" i="1"/>
  <c r="H50" i="1"/>
  <c r="H219" i="1"/>
  <c r="H228" i="1"/>
  <c r="H497" i="1"/>
  <c r="H538" i="1"/>
  <c r="H546" i="1"/>
  <c r="H612" i="1"/>
  <c r="H628" i="1"/>
  <c r="H709" i="1"/>
  <c r="H726" i="1"/>
  <c r="H743" i="1"/>
  <c r="H768" i="1"/>
  <c r="H818" i="1"/>
  <c r="H933" i="1"/>
  <c r="H941" i="1"/>
  <c r="H991" i="1"/>
  <c r="H1033" i="1"/>
  <c r="H1093" i="1"/>
  <c r="H1184" i="1"/>
  <c r="H1159" i="1"/>
  <c r="H267" i="1"/>
  <c r="H11" i="1"/>
  <c r="F51" i="1"/>
  <c r="H364" i="1"/>
  <c r="H423" i="1"/>
  <c r="H843" i="1"/>
  <c r="H1074" i="1"/>
  <c r="H31" i="1"/>
  <c r="H42" i="1"/>
  <c r="H110" i="1"/>
  <c r="H119" i="1"/>
  <c r="H202" i="1"/>
  <c r="H322" i="1"/>
  <c r="H481" i="1"/>
  <c r="H498" i="1"/>
  <c r="H506" i="1"/>
  <c r="H514" i="1"/>
  <c r="H621" i="1"/>
  <c r="H629" i="1"/>
  <c r="H727" i="1"/>
  <c r="H744" i="1"/>
  <c r="H942" i="1"/>
  <c r="H1137" i="1"/>
  <c r="H1156" i="1"/>
  <c r="H1195" i="1"/>
  <c r="H22" i="1"/>
  <c r="H365" i="1"/>
  <c r="H381" i="1"/>
  <c r="H457" i="1"/>
  <c r="H465" i="1"/>
  <c r="H490" i="1"/>
  <c r="H531" i="1"/>
  <c r="H597" i="1"/>
  <c r="H605" i="1"/>
  <c r="H695" i="1"/>
  <c r="H719" i="1"/>
  <c r="H836" i="1"/>
  <c r="H959" i="1"/>
  <c r="H984" i="1"/>
  <c r="H1054" i="1"/>
  <c r="H1239" i="1"/>
  <c r="H687" i="1"/>
  <c r="H614" i="1"/>
  <c r="H770" i="1"/>
  <c r="H845" i="1"/>
  <c r="H911" i="1"/>
  <c r="H919" i="1"/>
  <c r="H1240" i="1"/>
  <c r="H157" i="1"/>
  <c r="H366" i="1"/>
  <c r="H1205" i="1"/>
  <c r="H1221" i="1"/>
  <c r="H861" i="1"/>
  <c r="H1026" i="1"/>
  <c r="G41" i="1"/>
  <c r="H566" i="1"/>
  <c r="H888" i="1"/>
  <c r="H714" i="1"/>
  <c r="H452" i="1"/>
  <c r="H98" i="1"/>
  <c r="H335" i="1"/>
  <c r="H385" i="1"/>
  <c r="H560" i="1"/>
  <c r="H782" i="1"/>
  <c r="H1039" i="1"/>
  <c r="H1207" i="1"/>
  <c r="H559" i="1"/>
  <c r="H831" i="1"/>
  <c r="H576" i="1"/>
  <c r="H38" i="1"/>
  <c r="H66" i="1"/>
  <c r="G113" i="1"/>
  <c r="H225" i="1"/>
  <c r="H370" i="1"/>
  <c r="H569" i="1"/>
  <c r="H577" i="1"/>
  <c r="H610" i="1"/>
  <c r="H642" i="1"/>
  <c r="H741" i="1"/>
  <c r="H824" i="1"/>
  <c r="H849" i="1"/>
  <c r="H857" i="1"/>
  <c r="H915" i="1"/>
  <c r="H947" i="1"/>
  <c r="H1010" i="1"/>
  <c r="H1031" i="1"/>
  <c r="H1059" i="1"/>
  <c r="H1091" i="1"/>
  <c r="H1174" i="1"/>
  <c r="H1191" i="1"/>
  <c r="H1244" i="1"/>
  <c r="H467" i="1"/>
  <c r="H105" i="1"/>
  <c r="H333" i="1"/>
  <c r="H96" i="1"/>
  <c r="H178" i="1"/>
  <c r="H108" i="1"/>
  <c r="H244" i="1"/>
  <c r="H395" i="1"/>
  <c r="H536" i="1"/>
  <c r="H586" i="1"/>
  <c r="G1071" i="1"/>
  <c r="H1082" i="1"/>
  <c r="F1123" i="1"/>
  <c r="H1225" i="1"/>
  <c r="H854" i="1"/>
  <c r="H1132" i="1"/>
  <c r="G150" i="1"/>
  <c r="H537" i="1"/>
  <c r="H1012" i="1"/>
  <c r="G1123" i="1"/>
  <c r="H897" i="1"/>
  <c r="H20" i="1"/>
  <c r="H245" i="1"/>
  <c r="H271" i="1"/>
  <c r="H287" i="1"/>
  <c r="H304" i="1"/>
  <c r="H463" i="1"/>
  <c r="H488" i="1"/>
  <c r="H529" i="1"/>
  <c r="H603" i="1"/>
  <c r="H701" i="1"/>
  <c r="H734" i="1"/>
  <c r="H842" i="1"/>
  <c r="H965" i="1"/>
  <c r="H1041" i="1"/>
  <c r="H1163" i="1"/>
  <c r="H1113" i="1"/>
  <c r="H134" i="1"/>
  <c r="H274" i="1"/>
  <c r="H282" i="1"/>
  <c r="H315" i="1"/>
  <c r="H340" i="1"/>
  <c r="G1068" i="1"/>
  <c r="H12" i="1"/>
  <c r="H40" i="1"/>
  <c r="H91" i="1"/>
  <c r="H100" i="1"/>
  <c r="H109" i="1"/>
  <c r="H162" i="1"/>
  <c r="H198" i="1"/>
  <c r="H258" i="1"/>
  <c r="H299" i="1"/>
  <c r="H307" i="1"/>
  <c r="H456" i="1"/>
  <c r="H464" i="1"/>
  <c r="H520" i="1"/>
  <c r="H528" i="1"/>
  <c r="H584" i="1"/>
  <c r="H648" i="1"/>
  <c r="H673" i="1"/>
  <c r="H689" i="1"/>
  <c r="H762" i="1"/>
  <c r="H803" i="1"/>
  <c r="H989" i="1"/>
  <c r="H1058" i="1"/>
  <c r="H1090" i="1"/>
  <c r="H1111" i="1"/>
  <c r="H1187" i="1"/>
  <c r="H1204" i="1"/>
  <c r="H1247" i="1"/>
  <c r="H504" i="1"/>
  <c r="H705" i="1"/>
  <c r="G1079" i="1"/>
  <c r="H1220" i="1"/>
  <c r="G51" i="1"/>
  <c r="H61" i="1"/>
  <c r="H93" i="1"/>
  <c r="H101" i="1"/>
  <c r="H144" i="1"/>
  <c r="H593" i="1"/>
  <c r="H657" i="1"/>
  <c r="H674" i="1"/>
  <c r="H771" i="1"/>
  <c r="H820" i="1"/>
  <c r="H828" i="1"/>
  <c r="H869" i="1"/>
  <c r="H877" i="1"/>
  <c r="H949" i="1"/>
  <c r="H982" i="1"/>
  <c r="H990" i="1"/>
  <c r="H389" i="1"/>
  <c r="H496" i="1"/>
  <c r="H553" i="1"/>
  <c r="H665" i="1"/>
  <c r="H713" i="1"/>
  <c r="H14" i="1"/>
  <c r="F32" i="1"/>
  <c r="G154" i="1"/>
  <c r="H391" i="1"/>
  <c r="H441" i="1"/>
  <c r="H489" i="1"/>
  <c r="H513" i="1"/>
  <c r="H641" i="1"/>
  <c r="H706" i="1"/>
  <c r="H730" i="1"/>
  <c r="H894" i="1"/>
  <c r="H910" i="1"/>
  <c r="H934" i="1"/>
  <c r="H1003" i="1"/>
  <c r="H1024" i="1"/>
  <c r="H1072" i="1"/>
  <c r="H1142" i="1"/>
  <c r="H1172" i="1"/>
  <c r="H350" i="1"/>
  <c r="H1052" i="1"/>
  <c r="H182" i="1"/>
  <c r="H269" i="1"/>
  <c r="H285" i="1"/>
  <c r="H302" i="1"/>
  <c r="H318" i="1"/>
  <c r="H326" i="1"/>
  <c r="H410" i="1"/>
  <c r="H434" i="1"/>
  <c r="H571" i="1"/>
  <c r="H579" i="1"/>
  <c r="H595" i="1"/>
  <c r="H611" i="1"/>
  <c r="H627" i="1"/>
  <c r="H651" i="1"/>
  <c r="H659" i="1"/>
  <c r="H692" i="1"/>
  <c r="H773" i="1"/>
  <c r="H789" i="1"/>
  <c r="H814" i="1"/>
  <c r="H822" i="1"/>
  <c r="H830" i="1"/>
  <c r="H887" i="1"/>
  <c r="H928" i="1"/>
  <c r="H935" i="1"/>
  <c r="H943" i="1"/>
  <c r="H967" i="1"/>
  <c r="H1004" i="1"/>
  <c r="H1034" i="1"/>
  <c r="H1061" i="1"/>
  <c r="H1114" i="1"/>
  <c r="H251" i="1"/>
  <c r="H342" i="1"/>
  <c r="H829" i="1"/>
  <c r="G92" i="1"/>
  <c r="H201" i="1"/>
  <c r="H210" i="1"/>
  <c r="H261" i="1"/>
  <c r="H327" i="1"/>
  <c r="H351" i="1"/>
  <c r="H376" i="1"/>
  <c r="H384" i="1"/>
  <c r="H393" i="1"/>
  <c r="H451" i="1"/>
  <c r="H459" i="1"/>
  <c r="H499" i="1"/>
  <c r="H515" i="1"/>
  <c r="H572" i="1"/>
  <c r="H660" i="1"/>
  <c r="H708" i="1"/>
  <c r="H716" i="1"/>
  <c r="H798" i="1"/>
  <c r="H863" i="1"/>
  <c r="H879" i="1"/>
  <c r="H904" i="1"/>
  <c r="H912" i="1"/>
  <c r="H920" i="1"/>
  <c r="H960" i="1"/>
  <c r="H1015" i="1"/>
  <c r="H1182" i="1"/>
  <c r="H1190" i="1"/>
  <c r="H1215" i="1"/>
  <c r="H1223" i="1"/>
  <c r="H626" i="1"/>
  <c r="H790" i="1"/>
  <c r="H952" i="1"/>
  <c r="H652" i="1"/>
  <c r="H1233" i="1"/>
  <c r="G146" i="1"/>
  <c r="H468" i="1"/>
  <c r="H564" i="1"/>
  <c r="H114" i="1"/>
  <c r="H262" i="1"/>
  <c r="H361" i="1"/>
  <c r="H500" i="1"/>
  <c r="H516" i="1"/>
  <c r="H532" i="1"/>
  <c r="H677" i="1"/>
  <c r="H749" i="1"/>
  <c r="H791" i="1"/>
  <c r="H799" i="1"/>
  <c r="H864" i="1"/>
  <c r="H872" i="1"/>
  <c r="H881" i="1"/>
  <c r="H905" i="1"/>
  <c r="H913" i="1"/>
  <c r="H921" i="1"/>
  <c r="H961" i="1"/>
  <c r="H977" i="1"/>
  <c r="H985" i="1"/>
  <c r="H1006" i="1"/>
  <c r="H1045" i="1"/>
  <c r="H1086" i="1"/>
  <c r="H1096" i="1"/>
  <c r="H1095" i="1" s="1"/>
  <c r="H1175" i="1"/>
  <c r="H1216" i="1"/>
  <c r="H1224" i="1"/>
  <c r="H1251" i="1"/>
  <c r="H775" i="1"/>
  <c r="H832" i="1"/>
  <c r="H953" i="1"/>
  <c r="H758" i="1"/>
  <c r="H840" i="1"/>
  <c r="H969" i="1"/>
  <c r="H755" i="1"/>
  <c r="H129" i="1"/>
  <c r="H76" i="1"/>
  <c r="H158" i="1"/>
  <c r="H296" i="1"/>
  <c r="H321" i="1"/>
  <c r="H329" i="1"/>
  <c r="H362" i="1"/>
  <c r="H501" i="1"/>
  <c r="H517" i="1"/>
  <c r="H533" i="1"/>
  <c r="H670" i="1"/>
  <c r="H702" i="1"/>
  <c r="H710" i="1"/>
  <c r="H767" i="1"/>
  <c r="H792" i="1"/>
  <c r="H800" i="1"/>
  <c r="H808" i="1"/>
  <c r="H865" i="1"/>
  <c r="H890" i="1"/>
  <c r="H906" i="1"/>
  <c r="H914" i="1"/>
  <c r="H922" i="1"/>
  <c r="H938" i="1"/>
  <c r="H962" i="1"/>
  <c r="H970" i="1"/>
  <c r="H978" i="1"/>
  <c r="H1017" i="1"/>
  <c r="H1046" i="1"/>
  <c r="H1055" i="1"/>
  <c r="H1077" i="1"/>
  <c r="H1098" i="1"/>
  <c r="H1176" i="1"/>
  <c r="H1217" i="1"/>
  <c r="H1236" i="1"/>
  <c r="H541" i="1"/>
  <c r="H19" i="1"/>
  <c r="H58" i="1"/>
  <c r="H123" i="1"/>
  <c r="H176" i="1"/>
  <c r="H203" i="1"/>
  <c r="H247" i="1"/>
  <c r="H272" i="1"/>
  <c r="H337" i="1"/>
  <c r="H404" i="1"/>
  <c r="H413" i="1"/>
  <c r="H445" i="1"/>
  <c r="H590" i="1"/>
  <c r="H622" i="1"/>
  <c r="H662" i="1"/>
  <c r="H477" i="1"/>
  <c r="H759" i="1"/>
  <c r="H809" i="1"/>
  <c r="H946" i="1"/>
  <c r="H987" i="1"/>
  <c r="H1138" i="1"/>
  <c r="H1210" i="1"/>
  <c r="H466" i="1"/>
  <c r="H102" i="1"/>
  <c r="H116" i="1"/>
  <c r="H196" i="1"/>
  <c r="H213" i="1"/>
  <c r="H354" i="1"/>
  <c r="H438" i="1"/>
  <c r="H494" i="1"/>
  <c r="H502" i="1"/>
  <c r="H526" i="1"/>
  <c r="H551" i="1"/>
  <c r="H631" i="1"/>
  <c r="H663" i="1"/>
  <c r="H711" i="1"/>
  <c r="H760" i="1"/>
  <c r="H793" i="1"/>
  <c r="H866" i="1"/>
  <c r="H891" i="1"/>
  <c r="H939" i="1"/>
  <c r="H963" i="1"/>
  <c r="H971" i="1"/>
  <c r="H1029" i="1"/>
  <c r="H1048" i="1"/>
  <c r="H1067" i="1"/>
  <c r="H1066" i="1" s="1"/>
  <c r="H1078" i="1"/>
  <c r="H1139" i="1"/>
  <c r="H1185" i="1"/>
  <c r="H1218" i="1"/>
  <c r="H1019" i="1"/>
  <c r="H615" i="1"/>
  <c r="H216" i="1"/>
  <c r="H284" i="1"/>
  <c r="H111" i="1"/>
  <c r="H177" i="1"/>
  <c r="H222" i="1"/>
  <c r="H248" i="1"/>
  <c r="H486" i="1"/>
  <c r="H117" i="1"/>
  <c r="H215" i="1"/>
  <c r="H240" i="1"/>
  <c r="H380" i="1"/>
  <c r="H388" i="1"/>
  <c r="H447" i="1"/>
  <c r="H478" i="1"/>
  <c r="H495" i="1"/>
  <c r="H511" i="1"/>
  <c r="H568" i="1"/>
  <c r="H607" i="1"/>
  <c r="H632" i="1"/>
  <c r="H672" i="1"/>
  <c r="H728" i="1"/>
  <c r="H761" i="1"/>
  <c r="H794" i="1"/>
  <c r="H859" i="1"/>
  <c r="H867" i="1"/>
  <c r="H908" i="1"/>
  <c r="H916" i="1"/>
  <c r="H924" i="1"/>
  <c r="H964" i="1"/>
  <c r="H1049" i="1"/>
  <c r="F1068" i="1"/>
  <c r="H1080" i="1"/>
  <c r="G1104" i="1"/>
  <c r="G1097" i="1" s="1"/>
  <c r="G1094" i="1" s="1"/>
  <c r="H1140" i="1"/>
  <c r="H1150" i="1"/>
  <c r="H1219" i="1"/>
  <c r="H331" i="1"/>
  <c r="H539" i="1"/>
  <c r="G56" i="1"/>
  <c r="H297" i="1"/>
  <c r="H328" i="1"/>
  <c r="H21" i="1"/>
  <c r="H30" i="1"/>
  <c r="H95" i="1"/>
  <c r="H211" i="1"/>
  <c r="H220" i="1"/>
  <c r="H236" i="1"/>
  <c r="H289" i="1"/>
  <c r="H359" i="1"/>
  <c r="H367" i="1"/>
  <c r="H382" i="1"/>
  <c r="H407" i="1"/>
  <c r="H483" i="1"/>
  <c r="H521" i="1"/>
  <c r="H544" i="1"/>
  <c r="H589" i="1"/>
  <c r="H680" i="1"/>
  <c r="H717" i="1"/>
  <c r="H733" i="1"/>
  <c r="H846" i="1"/>
  <c r="H868" i="1"/>
  <c r="H876" i="1"/>
  <c r="H907" i="1"/>
  <c r="H951" i="1"/>
  <c r="H988" i="1"/>
  <c r="H999" i="1"/>
  <c r="H1027" i="1"/>
  <c r="G1047" i="1"/>
  <c r="F1104" i="1"/>
  <c r="F1097" i="1" s="1"/>
  <c r="F1118" i="1"/>
  <c r="H1167" i="1"/>
  <c r="H1200" i="1"/>
  <c r="F1227" i="1"/>
  <c r="H252" i="1"/>
  <c r="H453" i="1"/>
  <c r="H725" i="1"/>
  <c r="H1081" i="1"/>
  <c r="F103" i="1"/>
  <c r="G194" i="1"/>
  <c r="H298" i="1"/>
  <c r="H368" i="1"/>
  <c r="H383" i="1"/>
  <c r="H756" i="1"/>
  <c r="H802" i="1"/>
  <c r="H944" i="1"/>
  <c r="H1000" i="1"/>
  <c r="H1028" i="1"/>
  <c r="H1053" i="1"/>
  <c r="H1101" i="1"/>
  <c r="H1231" i="1"/>
  <c r="G46" i="1"/>
  <c r="H153" i="1"/>
  <c r="H169" i="1"/>
  <c r="F194" i="1"/>
  <c r="H422" i="1"/>
  <c r="H469" i="1"/>
  <c r="H936" i="1"/>
  <c r="H973" i="1"/>
  <c r="H1157" i="1"/>
  <c r="F46" i="1"/>
  <c r="H59" i="1"/>
  <c r="G103" i="1"/>
  <c r="H112" i="1"/>
  <c r="H163" i="1"/>
  <c r="H171" i="1"/>
  <c r="H197" i="1"/>
  <c r="H204" i="1"/>
  <c r="H283" i="1"/>
  <c r="H314" i="1"/>
  <c r="H360" i="1"/>
  <c r="G405" i="1"/>
  <c r="H415" i="1"/>
  <c r="H431" i="1"/>
  <c r="H439" i="1"/>
  <c r="H446" i="1"/>
  <c r="H462" i="1"/>
  <c r="H470" i="1"/>
  <c r="H492" i="1"/>
  <c r="H545" i="1"/>
  <c r="H575" i="1"/>
  <c r="H620" i="1"/>
  <c r="H658" i="1"/>
  <c r="H666" i="1"/>
  <c r="H696" i="1"/>
  <c r="H703" i="1"/>
  <c r="H825" i="1"/>
  <c r="H855" i="1"/>
  <c r="H930" i="1"/>
  <c r="H974" i="1"/>
  <c r="H1073" i="1"/>
  <c r="H1208" i="1"/>
  <c r="H1222" i="1"/>
  <c r="H187" i="1"/>
  <c r="H416" i="1"/>
  <c r="H643" i="1"/>
  <c r="H795" i="1"/>
  <c r="H886" i="1"/>
  <c r="H945" i="1"/>
  <c r="H121" i="1"/>
  <c r="H147" i="1"/>
  <c r="H164" i="1"/>
  <c r="H180" i="1"/>
  <c r="H206" i="1"/>
  <c r="H330" i="1"/>
  <c r="H392" i="1"/>
  <c r="H409" i="1"/>
  <c r="H485" i="1"/>
  <c r="H493" i="1"/>
  <c r="H583" i="1"/>
  <c r="H599" i="1"/>
  <c r="H667" i="1"/>
  <c r="H735" i="1"/>
  <c r="H856" i="1"/>
  <c r="H909" i="1"/>
  <c r="H923" i="1"/>
  <c r="H975" i="1"/>
  <c r="H1037" i="1"/>
  <c r="H613" i="1"/>
  <c r="H757" i="1"/>
  <c r="H878" i="1"/>
  <c r="H1001" i="1"/>
  <c r="H1102" i="1"/>
  <c r="H1232" i="1"/>
  <c r="H23" i="1"/>
  <c r="H69" i="1"/>
  <c r="H139" i="1"/>
  <c r="H188" i="1"/>
  <c r="H300" i="1"/>
  <c r="H338" i="1"/>
  <c r="H346" i="1"/>
  <c r="H377" i="1"/>
  <c r="H400" i="1"/>
  <c r="H417" i="1"/>
  <c r="H432" i="1"/>
  <c r="H455" i="1"/>
  <c r="H547" i="1"/>
  <c r="H554" i="1"/>
  <c r="H644" i="1"/>
  <c r="H750" i="1"/>
  <c r="H766" i="1"/>
  <c r="H781" i="1"/>
  <c r="H804" i="1"/>
  <c r="H819" i="1"/>
  <c r="H841" i="1"/>
  <c r="H871" i="1"/>
  <c r="H902" i="1"/>
  <c r="H917" i="1"/>
  <c r="H983" i="1"/>
  <c r="H1020" i="1"/>
  <c r="H1084" i="1"/>
  <c r="H1092" i="1"/>
  <c r="G1131" i="1"/>
  <c r="H1141" i="1"/>
  <c r="H1178" i="1"/>
  <c r="H1186" i="1"/>
  <c r="H239" i="1"/>
  <c r="H968" i="1"/>
  <c r="H16" i="1"/>
  <c r="G68" i="1"/>
  <c r="H115" i="1"/>
  <c r="H173" i="1"/>
  <c r="H189" i="1"/>
  <c r="H256" i="1"/>
  <c r="H277" i="1"/>
  <c r="H301" i="1"/>
  <c r="H324" i="1"/>
  <c r="H347" i="1"/>
  <c r="H378" i="1"/>
  <c r="H418" i="1"/>
  <c r="H487" i="1"/>
  <c r="H548" i="1"/>
  <c r="H600" i="1"/>
  <c r="H630" i="1"/>
  <c r="H637" i="1"/>
  <c r="H645" i="1"/>
  <c r="H668" i="1"/>
  <c r="H698" i="1"/>
  <c r="H880" i="1"/>
  <c r="H903" i="1"/>
  <c r="G1075" i="1"/>
  <c r="H1105" i="1"/>
  <c r="H1134" i="1"/>
  <c r="H1179" i="1"/>
  <c r="H1242" i="1"/>
  <c r="H712" i="1"/>
  <c r="F7" i="1"/>
  <c r="H44" i="1"/>
  <c r="H53" i="1"/>
  <c r="H107" i="1"/>
  <c r="H263" i="1"/>
  <c r="H355" i="1"/>
  <c r="H371" i="1"/>
  <c r="H386" i="1"/>
  <c r="H394" i="1"/>
  <c r="H402" i="1"/>
  <c r="H426" i="1"/>
  <c r="H449" i="1"/>
  <c r="H479" i="1"/>
  <c r="H510" i="1"/>
  <c r="H540" i="1"/>
  <c r="H563" i="1"/>
  <c r="H623" i="1"/>
  <c r="H653" i="1"/>
  <c r="H661" i="1"/>
  <c r="H676" i="1"/>
  <c r="H721" i="1"/>
  <c r="H737" i="1"/>
  <c r="H812" i="1"/>
  <c r="H850" i="1"/>
  <c r="H858" i="1"/>
  <c r="H896" i="1"/>
  <c r="H925" i="1"/>
  <c r="H992" i="1"/>
  <c r="G1011" i="1"/>
  <c r="G996" i="1" s="1"/>
  <c r="H1032" i="1"/>
  <c r="H1056" i="1"/>
  <c r="H1085" i="1"/>
  <c r="H1106" i="1"/>
  <c r="H1135" i="1"/>
  <c r="H1196" i="1"/>
  <c r="H106" i="1"/>
  <c r="H8" i="1"/>
  <c r="H84" i="1"/>
  <c r="H174" i="1"/>
  <c r="H190" i="1"/>
  <c r="H208" i="1"/>
  <c r="H309" i="1"/>
  <c r="H669" i="1"/>
  <c r="H691" i="1"/>
  <c r="H835" i="1"/>
  <c r="H940" i="1"/>
  <c r="H1180" i="1"/>
  <c r="H1243" i="1"/>
  <c r="H52" i="1"/>
  <c r="H316" i="1"/>
  <c r="H562" i="1"/>
  <c r="H606" i="1"/>
  <c r="H217" i="1"/>
  <c r="H233" i="1"/>
  <c r="H241" i="1"/>
  <c r="H249" i="1"/>
  <c r="H264" i="1"/>
  <c r="H372" i="1"/>
  <c r="H379" i="1"/>
  <c r="H387" i="1"/>
  <c r="H403" i="1"/>
  <c r="H427" i="1"/>
  <c r="H450" i="1"/>
  <c r="H480" i="1"/>
  <c r="H549" i="1"/>
  <c r="H616" i="1"/>
  <c r="H624" i="1"/>
  <c r="H646" i="1"/>
  <c r="H654" i="1"/>
  <c r="H722" i="1"/>
  <c r="H738" i="1"/>
  <c r="H783" i="1"/>
  <c r="H806" i="1"/>
  <c r="H813" i="1"/>
  <c r="H851" i="1"/>
  <c r="H873" i="1"/>
  <c r="H889" i="1"/>
  <c r="H926" i="1"/>
  <c r="H993" i="1"/>
  <c r="H1115" i="1"/>
  <c r="F1047" i="1"/>
  <c r="H736" i="1"/>
  <c r="F92" i="1"/>
  <c r="H458" i="1"/>
  <c r="H882" i="1"/>
  <c r="F1002" i="1"/>
  <c r="H1002" i="1" s="1"/>
  <c r="H1050" i="1"/>
  <c r="H1107" i="1"/>
  <c r="H1144" i="1"/>
  <c r="H1173" i="1"/>
  <c r="G1192" i="1"/>
  <c r="G135" i="1"/>
  <c r="H675" i="1"/>
  <c r="G7" i="1"/>
  <c r="H503" i="1"/>
  <c r="H557" i="1"/>
  <c r="H609" i="1"/>
  <c r="H685" i="1"/>
  <c r="H707" i="1"/>
  <c r="F1148" i="1"/>
  <c r="G1164" i="1"/>
  <c r="H1181" i="1"/>
  <c r="H1212" i="1"/>
  <c r="F1234" i="1"/>
  <c r="H769" i="1"/>
  <c r="H784" i="1"/>
  <c r="H874" i="1"/>
  <c r="H1116" i="1"/>
  <c r="F1192" i="1"/>
  <c r="G1234" i="1"/>
  <c r="F146" i="1"/>
  <c r="G35" i="1"/>
  <c r="H9" i="1"/>
  <c r="H63" i="1"/>
  <c r="H10" i="1"/>
  <c r="G26" i="1"/>
  <c r="F125" i="1"/>
  <c r="H160" i="1"/>
  <c r="H184" i="1"/>
  <c r="H218" i="1"/>
  <c r="H265" i="1"/>
  <c r="H319" i="1"/>
  <c r="H373" i="1"/>
  <c r="H512" i="1"/>
  <c r="H519" i="1"/>
  <c r="H542" i="1"/>
  <c r="H693" i="1"/>
  <c r="H754" i="1"/>
  <c r="H844" i="1"/>
  <c r="H852" i="1"/>
  <c r="H883" i="1"/>
  <c r="H986" i="1"/>
  <c r="H1069" i="1"/>
  <c r="F1079" i="1"/>
  <c r="H1198" i="1"/>
  <c r="H242" i="1"/>
  <c r="G125" i="1"/>
  <c r="H436" i="1"/>
  <c r="H527" i="1"/>
  <c r="H678" i="1"/>
  <c r="H1099" i="1"/>
  <c r="H62" i="1"/>
  <c r="H27" i="1"/>
  <c r="H209" i="1"/>
  <c r="H152" i="1"/>
  <c r="H273" i="1"/>
  <c r="H288" i="1"/>
  <c r="H482" i="1"/>
  <c r="H543" i="1"/>
  <c r="H558" i="1"/>
  <c r="H588" i="1"/>
  <c r="H664" i="1"/>
  <c r="H815" i="1"/>
  <c r="H875" i="1"/>
  <c r="G1118" i="1"/>
  <c r="F150" i="1"/>
  <c r="H48" i="1"/>
  <c r="H57" i="1"/>
  <c r="H87" i="1"/>
  <c r="H127" i="1"/>
  <c r="H143" i="1"/>
  <c r="H168" i="1"/>
  <c r="H259" i="1"/>
  <c r="H312" i="1"/>
  <c r="H358" i="1"/>
  <c r="H421" i="1"/>
  <c r="H429" i="1"/>
  <c r="H444" i="1"/>
  <c r="H460" i="1"/>
  <c r="H505" i="1"/>
  <c r="H573" i="1"/>
  <c r="H596" i="1"/>
  <c r="H649" i="1"/>
  <c r="H679" i="1"/>
  <c r="H694" i="1"/>
  <c r="H724" i="1"/>
  <c r="H838" i="1"/>
  <c r="H884" i="1"/>
  <c r="H980" i="1"/>
  <c r="H1119" i="1"/>
  <c r="H1206" i="1"/>
  <c r="G1227" i="1"/>
  <c r="G1083" i="1"/>
  <c r="G82" i="1"/>
  <c r="H83" i="1"/>
  <c r="F35" i="1"/>
  <c r="F68" i="1"/>
  <c r="F135" i="1"/>
  <c r="F401" i="1"/>
  <c r="F1095" i="1"/>
  <c r="H28" i="1"/>
  <c r="H155" i="1"/>
  <c r="H976" i="1"/>
  <c r="F997" i="1"/>
  <c r="H1060" i="1"/>
  <c r="H1229" i="1"/>
  <c r="H49" i="1"/>
  <c r="H408" i="1"/>
  <c r="F77" i="1"/>
  <c r="H104" i="1"/>
  <c r="H556" i="1"/>
  <c r="H1076" i="1"/>
  <c r="F1083" i="1"/>
  <c r="H1103" i="1"/>
  <c r="H1110" i="1"/>
  <c r="F56" i="1"/>
  <c r="H1197" i="1"/>
  <c r="H1237" i="1"/>
  <c r="H130" i="1"/>
  <c r="H149" i="1"/>
  <c r="H266" i="1"/>
  <c r="H396" i="1"/>
  <c r="H550" i="1"/>
  <c r="H686" i="1"/>
  <c r="H816" i="1"/>
  <c r="H1005" i="1"/>
  <c r="H1154" i="1"/>
  <c r="H1171" i="1"/>
  <c r="H1238" i="1"/>
  <c r="G291" i="1"/>
  <c r="H1013" i="1"/>
  <c r="G1245" i="1"/>
  <c r="F254" i="1"/>
  <c r="H797" i="1"/>
  <c r="H927" i="1"/>
  <c r="F1007" i="1"/>
  <c r="H1007" i="1" s="1"/>
  <c r="F1071" i="1"/>
  <c r="G1148" i="1"/>
  <c r="G390" i="1"/>
  <c r="F113" i="1"/>
  <c r="H151" i="1"/>
  <c r="H1063" i="1"/>
  <c r="H1062" i="1" s="1"/>
  <c r="H1120" i="1"/>
  <c r="F1253" i="1"/>
  <c r="H1253" i="1" s="1"/>
  <c r="H353" i="1"/>
  <c r="H785" i="1"/>
  <c r="H1043" i="1"/>
  <c r="H1042" i="1" s="1"/>
  <c r="G254" i="1"/>
  <c r="F1044" i="1"/>
  <c r="F26" i="1"/>
  <c r="H334" i="1"/>
  <c r="H618" i="1"/>
  <c r="G1030" i="1"/>
  <c r="O1107" i="1"/>
  <c r="H1158" i="1"/>
  <c r="F291" i="1"/>
  <c r="F229" i="1"/>
  <c r="G1023" i="1"/>
  <c r="H126" i="1"/>
  <c r="F82" i="1"/>
  <c r="G229" i="1"/>
  <c r="F1038" i="1"/>
  <c r="H1038" i="1" s="1"/>
  <c r="H1133" i="1"/>
  <c r="F1023" i="1"/>
  <c r="F1066" i="1"/>
  <c r="F74" i="1"/>
  <c r="F41" i="1"/>
  <c r="G74" i="1"/>
  <c r="F154" i="1"/>
  <c r="H587" i="1"/>
  <c r="H75" i="1"/>
  <c r="H433" i="1"/>
  <c r="H581" i="1"/>
  <c r="H1025" i="1"/>
  <c r="H1256" i="4" l="1"/>
  <c r="H1258" i="4" s="1"/>
  <c r="S1022" i="3"/>
  <c r="Q995" i="3"/>
  <c r="Q1129" i="3" s="1"/>
  <c r="Q1256" i="3" s="1"/>
  <c r="Q1257" i="3" s="1"/>
  <c r="Q1258" i="3" s="1"/>
  <c r="Q1260" i="3" s="1"/>
  <c r="S1255" i="3"/>
  <c r="R1256" i="3"/>
  <c r="R1257" i="3" s="1"/>
  <c r="R1258" i="3" s="1"/>
  <c r="R1260" i="3" s="1"/>
  <c r="S81" i="3"/>
  <c r="S994" i="3" s="1"/>
  <c r="S995" i="3"/>
  <c r="S1129" i="3" s="1"/>
  <c r="S1256" i="3" s="1"/>
  <c r="H1256" i="3"/>
  <c r="H1258" i="3" s="1"/>
  <c r="S1130" i="3"/>
  <c r="S991" i="1"/>
  <c r="S1253" i="1"/>
  <c r="S116" i="1"/>
  <c r="S598" i="1"/>
  <c r="S1127" i="1"/>
  <c r="S945" i="1"/>
  <c r="S828" i="1"/>
  <c r="S852" i="1"/>
  <c r="S224" i="1"/>
  <c r="S1174" i="1"/>
  <c r="S1179" i="1"/>
  <c r="S1238" i="1"/>
  <c r="S985" i="1"/>
  <c r="S323" i="1"/>
  <c r="S482" i="1"/>
  <c r="S419" i="1"/>
  <c r="S1013" i="1"/>
  <c r="S244" i="1"/>
  <c r="S174" i="1"/>
  <c r="S211" i="1"/>
  <c r="S810" i="1"/>
  <c r="S643" i="1"/>
  <c r="S265" i="1"/>
  <c r="S550" i="1"/>
  <c r="S15" i="1"/>
  <c r="S1043" i="1"/>
  <c r="S1042" i="1" s="1"/>
  <c r="S212" i="1"/>
  <c r="S239" i="1"/>
  <c r="S834" i="1"/>
  <c r="S704" i="1"/>
  <c r="S1202" i="1"/>
  <c r="S579" i="1"/>
  <c r="S1218" i="1"/>
  <c r="S558" i="1"/>
  <c r="S732" i="1"/>
  <c r="S521" i="1"/>
  <c r="S182" i="1"/>
  <c r="S844" i="1"/>
  <c r="S1246" i="1"/>
  <c r="S1216" i="1"/>
  <c r="R41" i="1"/>
  <c r="S427" i="1"/>
  <c r="S717" i="1"/>
  <c r="S787" i="1"/>
  <c r="S851" i="1"/>
  <c r="S360" i="1"/>
  <c r="S653" i="1"/>
  <c r="S583" i="1"/>
  <c r="S459" i="1"/>
  <c r="S243" i="1"/>
  <c r="S1082" i="1"/>
  <c r="S644" i="1"/>
  <c r="S869" i="1"/>
  <c r="S867" i="1"/>
  <c r="S1110" i="1"/>
  <c r="S1208" i="1"/>
  <c r="S1249" i="1"/>
  <c r="S899" i="1"/>
  <c r="S399" i="1"/>
  <c r="S462" i="1"/>
  <c r="S919" i="1"/>
  <c r="S1067" i="1"/>
  <c r="S1066" i="1" s="1"/>
  <c r="S573" i="1"/>
  <c r="R401" i="1"/>
  <c r="S88" i="1"/>
  <c r="S342" i="1"/>
  <c r="S819" i="1"/>
  <c r="S364" i="1"/>
  <c r="S581" i="1"/>
  <c r="S792" i="1"/>
  <c r="S512" i="1"/>
  <c r="S674" i="1"/>
  <c r="S544" i="1"/>
  <c r="S555" i="1"/>
  <c r="S909" i="1"/>
  <c r="S962" i="1"/>
  <c r="S312" i="1"/>
  <c r="S1209" i="1"/>
  <c r="S625" i="1"/>
  <c r="S1142" i="1"/>
  <c r="S537" i="1"/>
  <c r="S514" i="1"/>
  <c r="S758" i="1"/>
  <c r="S1243" i="1"/>
  <c r="S1069" i="1"/>
  <c r="S641" i="1"/>
  <c r="S570" i="1"/>
  <c r="S176" i="1"/>
  <c r="S862" i="1"/>
  <c r="S893" i="1"/>
  <c r="S37" i="1"/>
  <c r="S60" i="1"/>
  <c r="S693" i="1"/>
  <c r="S905" i="1"/>
  <c r="S736" i="1"/>
  <c r="S839" i="1"/>
  <c r="R1079" i="1"/>
  <c r="S114" i="1"/>
  <c r="S552" i="1"/>
  <c r="S776" i="1"/>
  <c r="S25" i="1"/>
  <c r="R146" i="1"/>
  <c r="S856" i="1"/>
  <c r="S403" i="1"/>
  <c r="S929" i="1"/>
  <c r="S855" i="1"/>
  <c r="S90" i="1"/>
  <c r="S916" i="1"/>
  <c r="S456" i="1"/>
  <c r="S1037" i="1"/>
  <c r="S711" i="1"/>
  <c r="S1222" i="1"/>
  <c r="S671" i="1"/>
  <c r="S261" i="1"/>
  <c r="S942" i="1"/>
  <c r="S1035" i="1"/>
  <c r="S1160" i="1"/>
  <c r="S695" i="1"/>
  <c r="S1159" i="1"/>
  <c r="S148" i="1"/>
  <c r="S133" i="1"/>
  <c r="S44" i="1"/>
  <c r="S943" i="1"/>
  <c r="S138" i="1"/>
  <c r="S89" i="1"/>
  <c r="S140" i="1"/>
  <c r="S742" i="1"/>
  <c r="S728" i="1"/>
  <c r="S297" i="1"/>
  <c r="S258" i="1"/>
  <c r="S185" i="1"/>
  <c r="S576" i="1"/>
  <c r="S670" i="1"/>
  <c r="S935" i="1"/>
  <c r="S264" i="1"/>
  <c r="S768" i="1"/>
  <c r="S1167" i="1"/>
  <c r="S973" i="1"/>
  <c r="S1188" i="1"/>
  <c r="S1036" i="1"/>
  <c r="S386" i="1"/>
  <c r="S725" i="1"/>
  <c r="S1191" i="1"/>
  <c r="S1027" i="1"/>
  <c r="S708" i="1"/>
  <c r="S766" i="1"/>
  <c r="S757" i="1"/>
  <c r="S266" i="1"/>
  <c r="S915" i="1"/>
  <c r="S388" i="1"/>
  <c r="S718" i="1"/>
  <c r="S703" i="1"/>
  <c r="S372" i="1"/>
  <c r="S402" i="1"/>
  <c r="S896" i="1"/>
  <c r="S805" i="1"/>
  <c r="S507" i="1"/>
  <c r="S860" i="1"/>
  <c r="S842" i="1"/>
  <c r="S993" i="1"/>
  <c r="S774" i="1"/>
  <c r="S772" i="1"/>
  <c r="S336" i="1"/>
  <c r="S861" i="1"/>
  <c r="S384" i="1"/>
  <c r="S987" i="1"/>
  <c r="S63" i="1"/>
  <c r="S441" i="1"/>
  <c r="S923" i="1"/>
  <c r="S686" i="1"/>
  <c r="S359" i="1"/>
  <c r="S668" i="1"/>
  <c r="S892" i="1"/>
  <c r="S700" i="1"/>
  <c r="S1239" i="1"/>
  <c r="S724" i="1"/>
  <c r="S299" i="1"/>
  <c r="S126" i="1"/>
  <c r="S397" i="1"/>
  <c r="S8" i="1"/>
  <c r="S429" i="1"/>
  <c r="S333" i="1"/>
  <c r="S380" i="1"/>
  <c r="S626" i="1"/>
  <c r="S650" i="1"/>
  <c r="S363" i="1"/>
  <c r="S782" i="1"/>
  <c r="Q1066" i="1"/>
  <c r="S531" i="1"/>
  <c r="S57" i="1"/>
  <c r="S361" i="1"/>
  <c r="S586" i="1"/>
  <c r="S585" i="1"/>
  <c r="S903" i="1"/>
  <c r="S106" i="1"/>
  <c r="S1175" i="1"/>
  <c r="S452" i="1"/>
  <c r="S1054" i="1"/>
  <c r="S821" i="1"/>
  <c r="S477" i="1"/>
  <c r="S1055" i="1"/>
  <c r="S998" i="1"/>
  <c r="S553" i="1"/>
  <c r="S803" i="1"/>
  <c r="S1207" i="1"/>
  <c r="S635" i="1"/>
  <c r="S223" i="1"/>
  <c r="S559" i="1"/>
  <c r="S984" i="1"/>
  <c r="S461" i="1"/>
  <c r="S198" i="1"/>
  <c r="S657" i="1"/>
  <c r="S296" i="1"/>
  <c r="S47" i="1"/>
  <c r="S492" i="1"/>
  <c r="S873" i="1"/>
  <c r="S613" i="1"/>
  <c r="S964" i="1"/>
  <c r="S481" i="1"/>
  <c r="S130" i="1"/>
  <c r="S779" i="1"/>
  <c r="S561" i="1"/>
  <c r="S457" i="1"/>
  <c r="S98" i="1"/>
  <c r="S912" i="1"/>
  <c r="S1116" i="1"/>
  <c r="S1033" i="1"/>
  <c r="S124" i="1"/>
  <c r="S1180" i="1"/>
  <c r="S582" i="1"/>
  <c r="S798" i="1"/>
  <c r="S196" i="1"/>
  <c r="S911" i="1"/>
  <c r="S753" i="1"/>
  <c r="S1053" i="1"/>
  <c r="S408" i="1"/>
  <c r="S765" i="1"/>
  <c r="S307" i="1"/>
  <c r="S777" i="1"/>
  <c r="S271" i="1"/>
  <c r="S557" i="1"/>
  <c r="Q1118" i="1"/>
  <c r="S287" i="1"/>
  <c r="Q1002" i="1"/>
  <c r="S1093" i="1"/>
  <c r="S242" i="1"/>
  <c r="S1050" i="1"/>
  <c r="S65" i="1"/>
  <c r="S941" i="1"/>
  <c r="S938" i="1"/>
  <c r="S158" i="1"/>
  <c r="S741" i="1"/>
  <c r="S1156" i="1"/>
  <c r="S210" i="1"/>
  <c r="S76" i="1"/>
  <c r="S74" i="1" s="1"/>
  <c r="S960" i="1"/>
  <c r="S324" i="1"/>
  <c r="S918" i="1"/>
  <c r="S793" i="1"/>
  <c r="S105" i="1"/>
  <c r="S1139" i="1"/>
  <c r="S1014" i="1"/>
  <c r="S775" i="1"/>
  <c r="S946" i="1"/>
  <c r="S347" i="1"/>
  <c r="S849" i="1"/>
  <c r="S1052" i="1"/>
  <c r="S614" i="1"/>
  <c r="S1232" i="1"/>
  <c r="S515" i="1"/>
  <c r="S663" i="1"/>
  <c r="S781" i="1"/>
  <c r="S201" i="1"/>
  <c r="S731" i="1"/>
  <c r="S563" i="1"/>
  <c r="S1158" i="1"/>
  <c r="S1039" i="1"/>
  <c r="S325" i="1"/>
  <c r="S620" i="1"/>
  <c r="S332" i="1"/>
  <c r="S547" i="1"/>
  <c r="S155" i="1"/>
  <c r="S888" i="1"/>
  <c r="S139" i="1"/>
  <c r="S446" i="1"/>
  <c r="S972" i="1"/>
  <c r="S939" i="1"/>
  <c r="S193" i="1"/>
  <c r="S884" i="1"/>
  <c r="S747" i="1"/>
  <c r="S215" i="1"/>
  <c r="Q74" i="1"/>
  <c r="S488" i="1"/>
  <c r="S1019" i="1"/>
  <c r="S778" i="1"/>
  <c r="S371" i="1"/>
  <c r="S1078" i="1"/>
  <c r="S535" i="1"/>
  <c r="S872" i="1"/>
  <c r="S500" i="1"/>
  <c r="S28" i="1"/>
  <c r="S1003" i="1"/>
  <c r="S756" i="1"/>
  <c r="S1121" i="1"/>
  <c r="S1199" i="1"/>
  <c r="S1024" i="1"/>
  <c r="S729" i="1"/>
  <c r="S797" i="1"/>
  <c r="S662" i="1"/>
  <c r="S40" i="1"/>
  <c r="S808" i="1"/>
  <c r="S638" i="1"/>
  <c r="S815" i="1"/>
  <c r="S505" i="1"/>
  <c r="S748" i="1"/>
  <c r="S414" i="1"/>
  <c r="S847" i="1"/>
  <c r="S53" i="1"/>
  <c r="S823" i="1"/>
  <c r="S882" i="1"/>
  <c r="S853" i="1"/>
  <c r="Q146" i="1"/>
  <c r="S36" i="1"/>
  <c r="S167" i="1"/>
  <c r="S165" i="1"/>
  <c r="S901" i="1"/>
  <c r="S630" i="1"/>
  <c r="S1171" i="1"/>
  <c r="S814" i="1"/>
  <c r="S442" i="1"/>
  <c r="S233" i="1"/>
  <c r="S791" i="1"/>
  <c r="S636" i="1"/>
  <c r="S705" i="1"/>
  <c r="S1004" i="1"/>
  <c r="S910" i="1"/>
  <c r="S940" i="1"/>
  <c r="S458" i="1"/>
  <c r="S120" i="1"/>
  <c r="S368" i="1"/>
  <c r="S426" i="1"/>
  <c r="S895" i="1"/>
  <c r="S783" i="1"/>
  <c r="S34" i="1"/>
  <c r="S1200" i="1"/>
  <c r="S877" i="1"/>
  <c r="Q46" i="1"/>
  <c r="S1038" i="1"/>
  <c r="Q32" i="1"/>
  <c r="R150" i="1"/>
  <c r="S1137" i="1"/>
  <c r="S387" i="1"/>
  <c r="S885" i="1"/>
  <c r="S920" i="1"/>
  <c r="S530" i="1"/>
  <c r="S247" i="1"/>
  <c r="S362" i="1"/>
  <c r="S934" i="1"/>
  <c r="S432" i="1"/>
  <c r="S890" i="1"/>
  <c r="S616" i="1"/>
  <c r="S180" i="1"/>
  <c r="S1088" i="1"/>
  <c r="S825" i="1"/>
  <c r="S1163" i="1"/>
  <c r="S207" i="1"/>
  <c r="S153" i="1"/>
  <c r="H1147" i="1"/>
  <c r="S1056" i="1"/>
  <c r="S621" i="1"/>
  <c r="S592" i="1"/>
  <c r="S917" i="1"/>
  <c r="S966" i="1"/>
  <c r="S763" i="1"/>
  <c r="S545" i="1"/>
  <c r="S954" i="1"/>
  <c r="S596" i="1"/>
  <c r="S733" i="1"/>
  <c r="S818" i="1"/>
  <c r="S927" i="1"/>
  <c r="S309" i="1"/>
  <c r="S501" i="1"/>
  <c r="S286" i="1"/>
  <c r="S749" i="1"/>
  <c r="S967" i="1"/>
  <c r="S608" i="1"/>
  <c r="S682" i="1"/>
  <c r="S39" i="1"/>
  <c r="S164" i="1"/>
  <c r="S786" i="1"/>
  <c r="S771" i="1"/>
  <c r="S478" i="1"/>
  <c r="S601" i="1"/>
  <c r="S675" i="1"/>
  <c r="S1065" i="1"/>
  <c r="S1064" i="1" s="1"/>
  <c r="S270" i="1"/>
  <c r="S22" i="1"/>
  <c r="S100" i="1"/>
  <c r="S431" i="1"/>
  <c r="S1009" i="1"/>
  <c r="S137" i="1"/>
  <c r="S1086" i="1"/>
  <c r="S245" i="1"/>
  <c r="S246" i="1"/>
  <c r="S826" i="1"/>
  <c r="S957" i="1"/>
  <c r="S1041" i="1"/>
  <c r="S673" i="1"/>
  <c r="S859" i="1"/>
  <c r="S743" i="1"/>
  <c r="S785" i="1"/>
  <c r="Q71" i="1"/>
  <c r="S981" i="1"/>
  <c r="S379" i="1"/>
  <c r="S498" i="1"/>
  <c r="S259" i="1"/>
  <c r="S804" i="1"/>
  <c r="S322" i="1"/>
  <c r="Q82" i="1"/>
  <c r="S688" i="1"/>
  <c r="S762" i="1"/>
  <c r="S308" i="1"/>
  <c r="S595" i="1"/>
  <c r="S795" i="1"/>
  <c r="S484" i="1"/>
  <c r="S619" i="1"/>
  <c r="S541" i="1"/>
  <c r="S256" i="1"/>
  <c r="S836" i="1"/>
  <c r="R1245" i="1"/>
  <c r="S147" i="1"/>
  <c r="S146" i="1" s="1"/>
  <c r="S1195" i="1"/>
  <c r="S451" i="1"/>
  <c r="S696" i="1"/>
  <c r="S1057" i="1"/>
  <c r="S678" i="1"/>
  <c r="S944" i="1"/>
  <c r="S789" i="1"/>
  <c r="Q92" i="1"/>
  <c r="Q1047" i="1"/>
  <c r="S186" i="1"/>
  <c r="S20" i="1"/>
  <c r="S284" i="1"/>
  <c r="S471" i="1"/>
  <c r="S837" i="1"/>
  <c r="S683" i="1"/>
  <c r="S316" i="1"/>
  <c r="S752" i="1"/>
  <c r="S1141" i="1"/>
  <c r="S38" i="1"/>
  <c r="S931" i="1"/>
  <c r="S354" i="1"/>
  <c r="S448" i="1"/>
  <c r="S961" i="1"/>
  <c r="Q41" i="1"/>
  <c r="Q113" i="1"/>
  <c r="Q194" i="1"/>
  <c r="Q1023" i="1"/>
  <c r="Q1227" i="1"/>
  <c r="S1194" i="1"/>
  <c r="Q1192" i="1"/>
  <c r="Q1087" i="1"/>
  <c r="S1087" i="1" s="1"/>
  <c r="U1087" i="1" s="1"/>
  <c r="Q1097" i="1"/>
  <c r="Q229" i="1"/>
  <c r="Q56" i="1"/>
  <c r="Q390" i="1"/>
  <c r="Q1075" i="1"/>
  <c r="Q51" i="1"/>
  <c r="Q135" i="1"/>
  <c r="Q125" i="1"/>
  <c r="Q1164" i="1"/>
  <c r="Q150" i="1"/>
  <c r="Q159" i="1"/>
  <c r="Q103" i="1"/>
  <c r="R26" i="1"/>
  <c r="Q405" i="1"/>
  <c r="S1080" i="1"/>
  <c r="Q1079" i="1"/>
  <c r="Q401" i="1"/>
  <c r="S1001" i="1"/>
  <c r="Q1068" i="1"/>
  <c r="Q154" i="1"/>
  <c r="Q35" i="1"/>
  <c r="Q1083" i="1"/>
  <c r="Q26" i="1"/>
  <c r="S937" i="1"/>
  <c r="S1099" i="1"/>
  <c r="R1097" i="1"/>
  <c r="Q1071" i="1"/>
  <c r="Q254" i="1"/>
  <c r="Q1234" i="1"/>
  <c r="Q1030" i="1"/>
  <c r="S353" i="1"/>
  <c r="Q291" i="1"/>
  <c r="Q1044" i="1"/>
  <c r="Q1148" i="1"/>
  <c r="S572" i="1"/>
  <c r="S955" i="1"/>
  <c r="S738" i="1"/>
  <c r="S283" i="1"/>
  <c r="S430" i="1"/>
  <c r="S578" i="1"/>
  <c r="R103" i="1"/>
  <c r="S651" i="1"/>
  <c r="S468" i="1"/>
  <c r="R390" i="1"/>
  <c r="S1051" i="1"/>
  <c r="S366" i="1"/>
  <c r="S1204" i="1"/>
  <c r="S549" i="1"/>
  <c r="S341" i="1"/>
  <c r="S466" i="1"/>
  <c r="S327" i="1"/>
  <c r="S1008" i="1"/>
  <c r="Q997" i="1"/>
  <c r="S997" i="1" s="1"/>
  <c r="U997" i="1" s="1"/>
  <c r="S219" i="1"/>
  <c r="S764" i="1"/>
  <c r="S794" i="1"/>
  <c r="S72" i="1"/>
  <c r="S1140" i="1"/>
  <c r="S509" i="1"/>
  <c r="S181" i="1"/>
  <c r="S503" i="1"/>
  <c r="S1226" i="1"/>
  <c r="S58" i="1"/>
  <c r="S744" i="1"/>
  <c r="S1201" i="1"/>
  <c r="S1196" i="1"/>
  <c r="S845" i="1"/>
  <c r="S1210" i="1"/>
  <c r="S831" i="1"/>
  <c r="S722" i="1"/>
  <c r="S746" i="1"/>
  <c r="S571" i="1"/>
  <c r="S568" i="1"/>
  <c r="S1211" i="1"/>
  <c r="S1028" i="1"/>
  <c r="S952" i="1"/>
  <c r="S870" i="1"/>
  <c r="R68" i="1"/>
  <c r="S1219" i="1"/>
  <c r="S304" i="1"/>
  <c r="S156" i="1"/>
  <c r="S655" i="1"/>
  <c r="S809" i="1"/>
  <c r="S716" i="1"/>
  <c r="S1186" i="1"/>
  <c r="S1006" i="1"/>
  <c r="S534" i="1"/>
  <c r="S652" i="1"/>
  <c r="S684" i="1"/>
  <c r="R92" i="1"/>
  <c r="S560" i="1"/>
  <c r="R46" i="1"/>
  <c r="S533" i="1"/>
  <c r="S300" i="1"/>
  <c r="S260" i="1"/>
  <c r="S66" i="1"/>
  <c r="S1231" i="1"/>
  <c r="S755" i="1"/>
  <c r="R32" i="1"/>
  <c r="S1026" i="1"/>
  <c r="S697" i="1"/>
  <c r="S889" i="1"/>
  <c r="S190" i="1"/>
  <c r="S723" i="1"/>
  <c r="S622" i="1"/>
  <c r="S369" i="1"/>
  <c r="S86" i="1"/>
  <c r="S928" i="1"/>
  <c r="S589" i="1"/>
  <c r="S1005" i="1"/>
  <c r="S698" i="1"/>
  <c r="S365" i="1"/>
  <c r="S639" i="1"/>
  <c r="S1092" i="1"/>
  <c r="S490" i="1"/>
  <c r="S497" i="1"/>
  <c r="S522" i="1"/>
  <c r="S474" i="1"/>
  <c r="S1224" i="1"/>
  <c r="S197" i="1"/>
  <c r="S666" i="1"/>
  <c r="S395" i="1"/>
  <c r="S440" i="1"/>
  <c r="S1244" i="1"/>
  <c r="S439" i="1"/>
  <c r="S690" i="1"/>
  <c r="S692" i="1"/>
  <c r="S454" i="1"/>
  <c r="R1148" i="1"/>
  <c r="R1030" i="1"/>
  <c r="S788" i="1"/>
  <c r="S1070" i="1"/>
  <c r="R1126" i="1"/>
  <c r="S1109" i="1"/>
  <c r="S769" i="1"/>
  <c r="S349" i="1"/>
  <c r="S628" i="1"/>
  <c r="S1089" i="1"/>
  <c r="S871" i="1"/>
  <c r="S1236" i="1"/>
  <c r="Q1126" i="1"/>
  <c r="Q1117" i="1" s="1"/>
  <c r="S1061" i="1"/>
  <c r="S480" i="1"/>
  <c r="S67" i="1"/>
  <c r="S434" i="1"/>
  <c r="S594" i="1"/>
  <c r="S811" i="1"/>
  <c r="S1122" i="1"/>
  <c r="S472" i="1"/>
  <c r="S73" i="1"/>
  <c r="S49" i="1"/>
  <c r="S376" i="1"/>
  <c r="S411" i="1"/>
  <c r="S289" i="1"/>
  <c r="S107" i="1"/>
  <c r="S1221" i="1"/>
  <c r="S1178" i="1"/>
  <c r="S904" i="1"/>
  <c r="S714" i="1"/>
  <c r="S329" i="1"/>
  <c r="S523" i="1"/>
  <c r="S473" i="1"/>
  <c r="S447" i="1"/>
  <c r="R51" i="1"/>
  <c r="S79" i="1"/>
  <c r="S687" i="1"/>
  <c r="S864" i="1"/>
  <c r="S1059" i="1"/>
  <c r="R1227" i="1"/>
  <c r="S111" i="1"/>
  <c r="R135" i="1"/>
  <c r="S525" i="1"/>
  <c r="S1212" i="1"/>
  <c r="S681" i="1"/>
  <c r="S173" i="1"/>
  <c r="S660" i="1"/>
  <c r="S1223" i="1"/>
  <c r="S517" i="1"/>
  <c r="R1118" i="1"/>
  <c r="S926" i="1"/>
  <c r="S840" i="1"/>
  <c r="S213" i="1"/>
  <c r="S580" i="1"/>
  <c r="S881" i="1"/>
  <c r="S9" i="1"/>
  <c r="S645" i="1"/>
  <c r="S528" i="1"/>
  <c r="S91" i="1"/>
  <c r="S569" i="1"/>
  <c r="S527" i="1"/>
  <c r="S288" i="1"/>
  <c r="R159" i="1"/>
  <c r="S706" i="1"/>
  <c r="S450" i="1"/>
  <c r="S199" i="1"/>
  <c r="S1215" i="1"/>
  <c r="S491" i="1"/>
  <c r="S1145" i="1"/>
  <c r="S950" i="1"/>
  <c r="R1023" i="1"/>
  <c r="S848" i="1"/>
  <c r="S70" i="1"/>
  <c r="S68" i="1" s="1"/>
  <c r="S311" i="1"/>
  <c r="S317" i="1"/>
  <c r="S953" i="1"/>
  <c r="S203" i="1"/>
  <c r="S691" i="1"/>
  <c r="S1124" i="1"/>
  <c r="S1123" i="1" s="1"/>
  <c r="S184" i="1"/>
  <c r="S1250" i="1"/>
  <c r="R1071" i="1"/>
  <c r="S1103" i="1"/>
  <c r="S838" i="1"/>
  <c r="R35" i="1"/>
  <c r="S1229" i="1"/>
  <c r="S172" i="1"/>
  <c r="S584" i="1"/>
  <c r="S1000" i="1"/>
  <c r="Q1007" i="1"/>
  <c r="S1007" i="1" s="1"/>
  <c r="U1007" i="1" s="1"/>
  <c r="S1177" i="1"/>
  <c r="S29" i="1"/>
  <c r="S1101" i="1"/>
  <c r="S217" i="1"/>
  <c r="S48" i="1"/>
  <c r="S10" i="1"/>
  <c r="S163" i="1"/>
  <c r="S518" i="1"/>
  <c r="S1034" i="1"/>
  <c r="S225" i="1"/>
  <c r="S829" i="1"/>
  <c r="S737" i="1"/>
  <c r="S406" i="1"/>
  <c r="S983" i="1"/>
  <c r="S236" i="1"/>
  <c r="S816" i="1"/>
  <c r="Q1011" i="1"/>
  <c r="R1104" i="1"/>
  <c r="S237" i="1"/>
  <c r="S603" i="1"/>
  <c r="S959" i="1"/>
  <c r="S1136" i="1"/>
  <c r="S701" i="1"/>
  <c r="S1133" i="1"/>
  <c r="S460" i="1"/>
  <c r="S373" i="1"/>
  <c r="S437" i="1"/>
  <c r="R1011" i="1"/>
  <c r="R996" i="1" s="1"/>
  <c r="S799" i="1"/>
  <c r="S169" i="1"/>
  <c r="S634" i="1"/>
  <c r="S381" i="1"/>
  <c r="S123" i="1"/>
  <c r="S707" i="1"/>
  <c r="S508" i="1"/>
  <c r="S612" i="1"/>
  <c r="S574" i="1"/>
  <c r="R1068" i="1"/>
  <c r="S715" i="1"/>
  <c r="S878" i="1"/>
  <c r="S898" i="1"/>
  <c r="S646" i="1"/>
  <c r="S745" i="1"/>
  <c r="S551" i="1"/>
  <c r="S171" i="1"/>
  <c r="R1075" i="1"/>
  <c r="S986" i="1"/>
  <c r="R154" i="1"/>
  <c r="S712" i="1"/>
  <c r="S1074" i="1"/>
  <c r="S1071" i="1" s="1"/>
  <c r="R194" i="1"/>
  <c r="R7" i="1"/>
  <c r="S1150" i="1"/>
  <c r="S812" i="1"/>
  <c r="S1205" i="1"/>
  <c r="S761" i="1"/>
  <c r="R56" i="1"/>
  <c r="S1081" i="1"/>
  <c r="S328" i="1"/>
  <c r="S17" i="1"/>
  <c r="S23" i="1"/>
  <c r="S1128" i="1"/>
  <c r="S1126" i="1" s="1"/>
  <c r="S1151" i="1"/>
  <c r="S529" i="1"/>
  <c r="S104" i="1"/>
  <c r="S407" i="1"/>
  <c r="R1131" i="1"/>
  <c r="R74" i="1"/>
  <c r="S604" i="1"/>
  <c r="S906" i="1"/>
  <c r="S602" i="1"/>
  <c r="S1120" i="1"/>
  <c r="S1017" i="1"/>
  <c r="S1203" i="1"/>
  <c r="S183" i="1"/>
  <c r="S664" i="1"/>
  <c r="S694" i="1"/>
  <c r="R229" i="1"/>
  <c r="S1220" i="1"/>
  <c r="S1015" i="1"/>
  <c r="S385" i="1"/>
  <c r="S977" i="1"/>
  <c r="S97" i="1"/>
  <c r="S166" i="1"/>
  <c r="S257" i="1"/>
  <c r="Q1064" i="1"/>
  <c r="R1192" i="1"/>
  <c r="S93" i="1"/>
  <c r="S282" i="1"/>
  <c r="S1049" i="1"/>
  <c r="S633" i="1"/>
  <c r="R71" i="1"/>
  <c r="R1234" i="1"/>
  <c r="S1077" i="1"/>
  <c r="S1075" i="1" s="1"/>
  <c r="S886" i="1"/>
  <c r="R77" i="1"/>
  <c r="S739" i="1"/>
  <c r="S1197" i="1"/>
  <c r="S227" i="1"/>
  <c r="R1047" i="1"/>
  <c r="R125" i="1"/>
  <c r="Q77" i="1"/>
  <c r="S548" i="1"/>
  <c r="S389" i="1"/>
  <c r="S672" i="1"/>
  <c r="S42" i="1"/>
  <c r="S1045" i="1"/>
  <c r="S1044" i="1" s="1"/>
  <c r="R1164" i="1"/>
  <c r="S1108" i="1"/>
  <c r="S1176" i="1"/>
  <c r="S520" i="1"/>
  <c r="S483" i="1"/>
  <c r="S55" i="1"/>
  <c r="Q1131" i="1"/>
  <c r="S1063" i="1"/>
  <c r="S1062" i="1" s="1"/>
  <c r="S310" i="1"/>
  <c r="S1157" i="1"/>
  <c r="S382" i="1"/>
  <c r="S642" i="1"/>
  <c r="R113" i="1"/>
  <c r="S122" i="1"/>
  <c r="S117" i="1"/>
  <c r="S110" i="1"/>
  <c r="S115" i="1"/>
  <c r="Q13" i="1"/>
  <c r="S13" i="1" s="1"/>
  <c r="Q1107" i="1"/>
  <c r="S1107" i="1" s="1"/>
  <c r="Q1251" i="1"/>
  <c r="S1251" i="1" s="1"/>
  <c r="Q1248" i="1"/>
  <c r="S1248" i="1" s="1"/>
  <c r="R513" i="1"/>
  <c r="S513" i="1" s="1"/>
  <c r="R277" i="1"/>
  <c r="S277" i="1" s="1"/>
  <c r="R83" i="1"/>
  <c r="R82" i="1" s="1"/>
  <c r="R1084" i="1"/>
  <c r="S1084" i="1" s="1"/>
  <c r="R1085" i="1"/>
  <c r="S1085" i="1" s="1"/>
  <c r="R320" i="1"/>
  <c r="R291" i="1" s="1"/>
  <c r="Q1113" i="1"/>
  <c r="S1113" i="1" s="1"/>
  <c r="R274" i="1"/>
  <c r="S274" i="1" s="1"/>
  <c r="R1123" i="1"/>
  <c r="S157" i="1"/>
  <c r="S128" i="1"/>
  <c r="S189" i="1"/>
  <c r="S278" i="1"/>
  <c r="S276" i="1"/>
  <c r="S87" i="1"/>
  <c r="S422" i="1"/>
  <c r="S127" i="1"/>
  <c r="S410" i="1"/>
  <c r="S78" i="1"/>
  <c r="S293" i="1"/>
  <c r="S1029" i="1"/>
  <c r="S1031" i="1"/>
  <c r="S208" i="1"/>
  <c r="S84" i="1"/>
  <c r="S235" i="1"/>
  <c r="S131" i="1"/>
  <c r="S1147" i="1"/>
  <c r="S400" i="1"/>
  <c r="S423" i="1"/>
  <c r="S141" i="1"/>
  <c r="S495" i="1"/>
  <c r="S152" i="1"/>
  <c r="S150" i="1" s="1"/>
  <c r="S43" i="1"/>
  <c r="S132" i="1"/>
  <c r="S161" i="1"/>
  <c r="S356" i="1"/>
  <c r="S351" i="1"/>
  <c r="S453" i="1"/>
  <c r="S209" i="1"/>
  <c r="S409" i="1"/>
  <c r="S27" i="1"/>
  <c r="S303" i="1"/>
  <c r="S1002" i="1"/>
  <c r="U1002" i="1" s="1"/>
  <c r="S305" i="1"/>
  <c r="S178" i="1"/>
  <c r="S177" i="1"/>
  <c r="S640" i="1"/>
  <c r="S1183" i="1"/>
  <c r="S494" i="1"/>
  <c r="S502" i="1"/>
  <c r="S398" i="1"/>
  <c r="S188" i="1"/>
  <c r="S554" i="1"/>
  <c r="S615" i="1"/>
  <c r="S352" i="1"/>
  <c r="S285" i="1"/>
  <c r="S866" i="1"/>
  <c r="S355" i="1"/>
  <c r="S436" i="1"/>
  <c r="S162" i="1"/>
  <c r="S315" i="1"/>
  <c r="S252" i="1"/>
  <c r="S112" i="1"/>
  <c r="S807" i="1"/>
  <c r="S204" i="1"/>
  <c r="S470" i="1"/>
  <c r="S216" i="1"/>
  <c r="S108" i="1"/>
  <c r="S290" i="1"/>
  <c r="S543" i="1"/>
  <c r="S841" i="1"/>
  <c r="S335" i="1"/>
  <c r="S262" i="1"/>
  <c r="S428" i="1"/>
  <c r="S218" i="1"/>
  <c r="S54" i="1"/>
  <c r="S279" i="1"/>
  <c r="S253" i="1"/>
  <c r="S129" i="1"/>
  <c r="S378" i="1"/>
  <c r="S334" i="1"/>
  <c r="S330" i="1"/>
  <c r="S449" i="1"/>
  <c r="S433" i="1"/>
  <c r="S302" i="1"/>
  <c r="S424" i="1"/>
  <c r="S665" i="1"/>
  <c r="S524" i="1"/>
  <c r="S30" i="1"/>
  <c r="S59" i="1"/>
  <c r="S228" i="1"/>
  <c r="S232" i="1"/>
  <c r="S142" i="1"/>
  <c r="S519" i="1"/>
  <c r="S392" i="1"/>
  <c r="H71" i="1"/>
  <c r="F1126" i="1"/>
  <c r="F1117" i="1" s="1"/>
  <c r="G81" i="1"/>
  <c r="G994" i="1" s="1"/>
  <c r="F81" i="1"/>
  <c r="F994" i="1" s="1"/>
  <c r="G1130" i="1"/>
  <c r="S401" i="1"/>
  <c r="H159" i="1"/>
  <c r="F6" i="1"/>
  <c r="S32" i="1"/>
  <c r="G6" i="1"/>
  <c r="G80" i="1"/>
  <c r="H32" i="1"/>
  <c r="H1068" i="1"/>
  <c r="H68" i="1"/>
  <c r="H1126" i="1"/>
  <c r="H77" i="1"/>
  <c r="H35" i="1"/>
  <c r="H1030" i="1"/>
  <c r="G1117" i="1"/>
  <c r="H154" i="1"/>
  <c r="H26" i="1"/>
  <c r="H41" i="1"/>
  <c r="H113" i="1"/>
  <c r="H1071" i="1"/>
  <c r="H194" i="1"/>
  <c r="H1044" i="1"/>
  <c r="H92" i="1"/>
  <c r="H56" i="1"/>
  <c r="H1118" i="1"/>
  <c r="H46" i="1"/>
  <c r="G1022" i="1"/>
  <c r="G995" i="1" s="1"/>
  <c r="H7" i="1"/>
  <c r="H1083" i="1"/>
  <c r="H1075" i="1"/>
  <c r="H103" i="1"/>
  <c r="H1079" i="1"/>
  <c r="H74" i="1"/>
  <c r="H135" i="1"/>
  <c r="H1192" i="1"/>
  <c r="H254" i="1"/>
  <c r="H1104" i="1"/>
  <c r="H1097" i="1" s="1"/>
  <c r="H1094" i="1" s="1"/>
  <c r="H229" i="1"/>
  <c r="H146" i="1"/>
  <c r="F80" i="1"/>
  <c r="H150" i="1"/>
  <c r="H1234" i="1"/>
  <c r="H1131" i="1"/>
  <c r="G1255" i="1"/>
  <c r="H401" i="1"/>
  <c r="H1011" i="1"/>
  <c r="H291" i="1"/>
  <c r="H405" i="1"/>
  <c r="H82" i="1"/>
  <c r="H1164" i="1"/>
  <c r="H1227" i="1"/>
  <c r="H1148" i="1"/>
  <c r="H1047" i="1"/>
  <c r="H51" i="1"/>
  <c r="F1094" i="1"/>
  <c r="H1245" i="1"/>
  <c r="H390" i="1"/>
  <c r="H1023" i="1"/>
  <c r="H997" i="1"/>
  <c r="F996" i="1"/>
  <c r="H125" i="1"/>
  <c r="F1030" i="1"/>
  <c r="F1022" i="1" s="1"/>
  <c r="F1245" i="1"/>
  <c r="F1255" i="1" s="1"/>
  <c r="R1259" i="3" l="1"/>
  <c r="Q1259" i="3"/>
  <c r="S1257" i="3"/>
  <c r="S1259" i="3"/>
  <c r="X1260" i="3" s="1"/>
  <c r="S1258" i="3"/>
  <c r="X1259" i="3" s="1"/>
  <c r="S1068" i="1"/>
  <c r="S35" i="1"/>
  <c r="S1079" i="1"/>
  <c r="R1094" i="1"/>
  <c r="R1117" i="1"/>
  <c r="S1023" i="1"/>
  <c r="S1118" i="1"/>
  <c r="S1117" i="1" s="1"/>
  <c r="Q1245" i="1"/>
  <c r="Q1130" i="1" s="1"/>
  <c r="S1097" i="1"/>
  <c r="S1047" i="1"/>
  <c r="S154" i="1"/>
  <c r="S1234" i="1"/>
  <c r="S46" i="1"/>
  <c r="S71" i="1"/>
  <c r="R1255" i="1"/>
  <c r="R254" i="1"/>
  <c r="R81" i="1" s="1"/>
  <c r="R1083" i="1"/>
  <c r="R1022" i="1" s="1"/>
  <c r="R995" i="1" s="1"/>
  <c r="R1129" i="1" s="1"/>
  <c r="S51" i="1"/>
  <c r="S1131" i="1"/>
  <c r="S1227" i="1"/>
  <c r="R80" i="1"/>
  <c r="S83" i="1"/>
  <c r="S82" i="1" s="1"/>
  <c r="R1130" i="1"/>
  <c r="S1164" i="1"/>
  <c r="S7" i="1"/>
  <c r="S56" i="1"/>
  <c r="S77" i="1"/>
  <c r="Q996" i="1"/>
  <c r="S1011" i="1"/>
  <c r="S996" i="1" s="1"/>
  <c r="R405" i="1"/>
  <c r="S113" i="1"/>
  <c r="S125" i="1"/>
  <c r="S1192" i="1"/>
  <c r="S1030" i="1"/>
  <c r="S92" i="1"/>
  <c r="Q81" i="1"/>
  <c r="Q994" i="1" s="1"/>
  <c r="R6" i="1"/>
  <c r="S405" i="1"/>
  <c r="Q1022" i="1"/>
  <c r="S390" i="1"/>
  <c r="S229" i="1"/>
  <c r="S1245" i="1"/>
  <c r="S135" i="1"/>
  <c r="S41" i="1"/>
  <c r="S1148" i="1"/>
  <c r="S254" i="1"/>
  <c r="S194" i="1"/>
  <c r="S26" i="1"/>
  <c r="S103" i="1"/>
  <c r="Q7" i="1"/>
  <c r="S1104" i="1"/>
  <c r="S159" i="1"/>
  <c r="Q1104" i="1"/>
  <c r="Q1094" i="1" s="1"/>
  <c r="S320" i="1"/>
  <c r="S291" i="1" s="1"/>
  <c r="S1083" i="1"/>
  <c r="G1129" i="1"/>
  <c r="G1256" i="1" s="1"/>
  <c r="F1130" i="1"/>
  <c r="H81" i="1"/>
  <c r="H994" i="1" s="1"/>
  <c r="H1130" i="1"/>
  <c r="F995" i="1"/>
  <c r="F1129" i="1" s="1"/>
  <c r="F1256" i="1" s="1"/>
  <c r="H1117" i="1"/>
  <c r="H80" i="1"/>
  <c r="H6" i="1"/>
  <c r="H1022" i="1"/>
  <c r="H1255" i="1"/>
  <c r="H996" i="1"/>
  <c r="Q1248" i="4" l="1"/>
  <c r="Q1239" i="4"/>
  <c r="Q1230" i="4"/>
  <c r="Q1226" i="4"/>
  <c r="Q1214" i="4"/>
  <c r="Q1195" i="4"/>
  <c r="Q1207" i="4"/>
  <c r="Q1228" i="4"/>
  <c r="Q1219" i="4"/>
  <c r="Q1200" i="4"/>
  <c r="Q1233" i="4"/>
  <c r="Q1217" i="4"/>
  <c r="Q1198" i="4"/>
  <c r="Q1240" i="4"/>
  <c r="Q1208" i="4"/>
  <c r="U1227" i="4"/>
  <c r="Q1199" i="4"/>
  <c r="Q1211" i="4"/>
  <c r="Q1250" i="4"/>
  <c r="Q1243" i="4"/>
  <c r="Q1236" i="4"/>
  <c r="U1245" i="4"/>
  <c r="Q1253" i="4"/>
  <c r="U1104" i="4"/>
  <c r="Q1144" i="4"/>
  <c r="U1130" i="4"/>
  <c r="Q1179" i="4"/>
  <c r="Q1153" i="4"/>
  <c r="Q1113" i="4"/>
  <c r="Q1124" i="4"/>
  <c r="Q1186" i="4"/>
  <c r="Q1202" i="4"/>
  <c r="Q1159" i="4"/>
  <c r="Q1157" i="4"/>
  <c r="Q1073" i="4"/>
  <c r="Q1221" i="4"/>
  <c r="Q1188" i="4"/>
  <c r="Q1241" i="4"/>
  <c r="Q1209" i="4"/>
  <c r="Q1232" i="4"/>
  <c r="Q1216" i="4"/>
  <c r="Q1156" i="4"/>
  <c r="Q1181" i="4"/>
  <c r="Q1138" i="4"/>
  <c r="Q1102" i="4"/>
  <c r="U1097" i="4"/>
  <c r="Q1174" i="4"/>
  <c r="Q1146" i="4"/>
  <c r="Q1099" i="4"/>
  <c r="Q1149" i="4"/>
  <c r="U1126" i="4"/>
  <c r="Q1093" i="4"/>
  <c r="Q1081" i="4"/>
  <c r="Q1161" i="4"/>
  <c r="Q1112" i="4"/>
  <c r="Q1190" i="4"/>
  <c r="Q1132" i="4"/>
  <c r="Q1078" i="4"/>
  <c r="Q1004" i="4"/>
  <c r="Q989" i="4"/>
  <c r="Q1125" i="4"/>
  <c r="Q1120" i="4"/>
  <c r="Q1045" i="4"/>
  <c r="Q1040" i="4"/>
  <c r="Q1122" i="4"/>
  <c r="U1083" i="4"/>
  <c r="U1164" i="4"/>
  <c r="Q1172" i="4"/>
  <c r="Q1137" i="4"/>
  <c r="Q1106" i="4"/>
  <c r="Q1154" i="4"/>
  <c r="Q1189" i="4"/>
  <c r="Q1139" i="4"/>
  <c r="U1042" i="4"/>
  <c r="Q1182" i="4"/>
  <c r="Q1116" i="4"/>
  <c r="Q1197" i="4"/>
  <c r="Q1082" i="4"/>
  <c r="Q1121" i="4"/>
  <c r="Q1141" i="4"/>
  <c r="Q1110" i="4"/>
  <c r="Q1089" i="4"/>
  <c r="Q1084" i="4"/>
  <c r="Q1041" i="4"/>
  <c r="Q1015" i="4"/>
  <c r="Q1091" i="4"/>
  <c r="Q1070" i="4"/>
  <c r="Q955" i="4"/>
  <c r="Q1027" i="4"/>
  <c r="U1022" i="4"/>
  <c r="Q1098" i="4"/>
  <c r="Q1086" i="4"/>
  <c r="Q943" i="4"/>
  <c r="Q1059" i="4"/>
  <c r="Q948" i="4"/>
  <c r="Q999" i="4"/>
  <c r="Q990" i="4"/>
  <c r="Q1048" i="4"/>
  <c r="Q1001" i="4"/>
  <c r="Q1108" i="4"/>
  <c r="Q1006" i="4"/>
  <c r="Q936" i="4"/>
  <c r="Q1024" i="4"/>
  <c r="Q940" i="4"/>
  <c r="Q934" i="4"/>
  <c r="Q972" i="4"/>
  <c r="Q891" i="4"/>
  <c r="Q965" i="4"/>
  <c r="Q942" i="4"/>
  <c r="Q909" i="4"/>
  <c r="Q1043" i="4"/>
  <c r="Q1077" i="4"/>
  <c r="Q1063" i="4"/>
  <c r="U1030" i="4"/>
  <c r="Q1031" i="4"/>
  <c r="Q993" i="4"/>
  <c r="Q984" i="4"/>
  <c r="Q971" i="4"/>
  <c r="Q917" i="4"/>
  <c r="Q897" i="4"/>
  <c r="Q865" i="4"/>
  <c r="Q974" i="4"/>
  <c r="Q931" i="4"/>
  <c r="Q968" i="4"/>
  <c r="Q885" i="4"/>
  <c r="Q1000" i="4"/>
  <c r="Q933" i="4"/>
  <c r="Q1026" i="4"/>
  <c r="Q980" i="4"/>
  <c r="Q986" i="4"/>
  <c r="Q1037" i="4"/>
  <c r="Q983" i="4"/>
  <c r="Q973" i="4"/>
  <c r="Q946" i="4"/>
  <c r="Q1021" i="4"/>
  <c r="Q1014" i="4"/>
  <c r="Q922" i="4"/>
  <c r="Q896" i="4"/>
  <c r="Q976" i="4"/>
  <c r="Q847" i="4"/>
  <c r="U1079" i="4"/>
  <c r="Q938" i="4"/>
  <c r="Q967" i="4"/>
  <c r="Q930" i="4"/>
  <c r="Q1025" i="4"/>
  <c r="Q935" i="4"/>
  <c r="Q964" i="4"/>
  <c r="Q924" i="4"/>
  <c r="Q1028" i="4"/>
  <c r="Q1005" i="4"/>
  <c r="Q1020" i="4"/>
  <c r="U1044" i="4"/>
  <c r="Q1039" i="4"/>
  <c r="Q929" i="4"/>
  <c r="Q808" i="4"/>
  <c r="Q750" i="4"/>
  <c r="Q962" i="4"/>
  <c r="Q903" i="4"/>
  <c r="Q978" i="4"/>
  <c r="Q957" i="4"/>
  <c r="Q969" i="4"/>
  <c r="Q846" i="4"/>
  <c r="Q928" i="4"/>
  <c r="Q805" i="4"/>
  <c r="Q757" i="4"/>
  <c r="Q895" i="4"/>
  <c r="Q807" i="4"/>
  <c r="Q981" i="4"/>
  <c r="Q879" i="4"/>
  <c r="Q751" i="4"/>
  <c r="Q700" i="4"/>
  <c r="Q882" i="4"/>
  <c r="Q858" i="4"/>
  <c r="Q777" i="4"/>
  <c r="Q769" i="4"/>
  <c r="Q763" i="4"/>
  <c r="Q855" i="4"/>
  <c r="Q919" i="4"/>
  <c r="Q927" i="4"/>
  <c r="Q694" i="4"/>
  <c r="Q678" i="4"/>
  <c r="Q959" i="4"/>
  <c r="Q937" i="4"/>
  <c r="Q878" i="4"/>
  <c r="Q844" i="4"/>
  <c r="Q857" i="4"/>
  <c r="Q819" i="4"/>
  <c r="Q816" i="4"/>
  <c r="Q789" i="4"/>
  <c r="Q887" i="4"/>
  <c r="Q836" i="4"/>
  <c r="Q827" i="4"/>
  <c r="Q811" i="4"/>
  <c r="Q864" i="4"/>
  <c r="Q793" i="4"/>
  <c r="Q900" i="4"/>
  <c r="Q877" i="4"/>
  <c r="Q705" i="4"/>
  <c r="Q824" i="4"/>
  <c r="Q782" i="4"/>
  <c r="Q884" i="4"/>
  <c r="Q731" i="4"/>
  <c r="Q679" i="4"/>
  <c r="Q876" i="4"/>
  <c r="Q845" i="4"/>
  <c r="Q838" i="4"/>
  <c r="Q817" i="4"/>
  <c r="Q719" i="4"/>
  <c r="Q702" i="4"/>
  <c r="Q790" i="4"/>
  <c r="Q740" i="4"/>
  <c r="Q686" i="4"/>
  <c r="Q672" i="4"/>
  <c r="Q661" i="4"/>
  <c r="Q798" i="4"/>
  <c r="Q825" i="4"/>
  <c r="Q776" i="4"/>
  <c r="Q768" i="4"/>
  <c r="Q756" i="4"/>
  <c r="Q804" i="4"/>
  <c r="Q597" i="4"/>
  <c r="Q786" i="4"/>
  <c r="Q764" i="4"/>
  <c r="Q732" i="4"/>
  <c r="Q713" i="4"/>
  <c r="Q721" i="4"/>
  <c r="Q695" i="4"/>
  <c r="Q662" i="4"/>
  <c r="Q823" i="4"/>
  <c r="Q796" i="4"/>
  <c r="Q779" i="4"/>
  <c r="Q646" i="4"/>
  <c r="Q631" i="4"/>
  <c r="Q608" i="4"/>
  <c r="Q636" i="4"/>
  <c r="Q616" i="4"/>
  <c r="Q614" i="4"/>
  <c r="Q534" i="4"/>
  <c r="Q794" i="4"/>
  <c r="Q742" i="4"/>
  <c r="Q698" i="4"/>
  <c r="Q841" i="4"/>
  <c r="Q828" i="4"/>
  <c r="Q770" i="4"/>
  <c r="Q704" i="4"/>
  <c r="Q783" i="4"/>
  <c r="Q736" i="4"/>
  <c r="Q553" i="4"/>
  <c r="Q603" i="4"/>
  <c r="Q615" i="4"/>
  <c r="Q535" i="4"/>
  <c r="Q706" i="4"/>
  <c r="Q613" i="4"/>
  <c r="Q611" i="4"/>
  <c r="Q727" i="4"/>
  <c r="Q697" i="4"/>
  <c r="Q607" i="4"/>
  <c r="Q580" i="4"/>
  <c r="Q738" i="4"/>
  <c r="Q830" i="4"/>
  <c r="Q795" i="4"/>
  <c r="Q788" i="4"/>
  <c r="Q714" i="4"/>
  <c r="Q644" i="4"/>
  <c r="Q602" i="4"/>
  <c r="Q600" i="4"/>
  <c r="Q618" i="4"/>
  <c r="Q442" i="4"/>
  <c r="Q717" i="4"/>
  <c r="Q693" i="4"/>
  <c r="Q806" i="4"/>
  <c r="Q620" i="4"/>
  <c r="Q688" i="4"/>
  <c r="Q594" i="4"/>
  <c r="Q521" i="4"/>
  <c r="Q519" i="4"/>
  <c r="Q502" i="4"/>
  <c r="Q500" i="4"/>
  <c r="Q492" i="4"/>
  <c r="Q486" i="4"/>
  <c r="Q653" i="4"/>
  <c r="Q659" i="4"/>
  <c r="Q617" i="4"/>
  <c r="Q835" i="4"/>
  <c r="Q647" i="4"/>
  <c r="Q604" i="4"/>
  <c r="Q454" i="4"/>
  <c r="Q619" i="4"/>
  <c r="Q826" i="4"/>
  <c r="Q658" i="4"/>
  <c r="Q628" i="4"/>
  <c r="Q651" i="4"/>
  <c r="Q490" i="4"/>
  <c r="Q423" i="4"/>
  <c r="U401" i="4"/>
  <c r="Q592" i="4"/>
  <c r="Q533" i="4"/>
  <c r="Q565" i="4"/>
  <c r="Q596" i="4"/>
  <c r="Q660" i="4"/>
  <c r="Q599" i="4"/>
  <c r="Q589" i="4"/>
  <c r="Q663" i="4"/>
  <c r="Q624" i="4"/>
  <c r="Q627" i="4"/>
  <c r="Q666" i="4"/>
  <c r="Q573" i="4"/>
  <c r="Q512" i="4"/>
  <c r="Q480" i="4"/>
  <c r="Q404" i="4"/>
  <c r="Q638" i="4"/>
  <c r="Q591" i="4"/>
  <c r="Q575" i="4"/>
  <c r="Q498" i="4"/>
  <c r="Q655" i="4"/>
  <c r="Q570" i="4"/>
  <c r="Q564" i="4"/>
  <c r="Q540" i="4"/>
  <c r="Q375" i="4"/>
  <c r="Q723" i="4"/>
  <c r="Q648" i="4"/>
  <c r="Q595" i="4"/>
  <c r="Q593" i="4"/>
  <c r="Q633" i="4"/>
  <c r="Q623" i="4"/>
  <c r="Q718" i="4"/>
  <c r="Q548" i="4"/>
  <c r="Q506" i="4"/>
  <c r="Q440" i="4"/>
  <c r="Q579" i="4"/>
  <c r="Q531" i="4"/>
  <c r="Q473" i="4"/>
  <c r="Q406" i="4"/>
  <c r="Q179" i="4"/>
  <c r="Q554" i="4"/>
  <c r="Q536" i="4"/>
  <c r="Q448" i="4"/>
  <c r="Q499" i="4"/>
  <c r="Q460" i="4"/>
  <c r="Q516" i="4"/>
  <c r="Q491" i="4"/>
  <c r="Q488" i="4"/>
  <c r="Q462" i="4"/>
  <c r="Q574" i="4"/>
  <c r="Q477" i="4"/>
  <c r="Q400" i="4"/>
  <c r="Q650" i="4"/>
  <c r="Q485" i="4"/>
  <c r="Q464" i="4"/>
  <c r="Q557" i="4"/>
  <c r="Q493" i="4"/>
  <c r="Q590" i="4"/>
  <c r="Q474" i="4"/>
  <c r="Q439" i="4"/>
  <c r="Q429" i="4"/>
  <c r="Q577" i="4"/>
  <c r="Q518" i="4"/>
  <c r="Q532" i="4"/>
  <c r="Q560" i="4"/>
  <c r="Q487" i="4"/>
  <c r="Q479" i="4"/>
  <c r="Q529" i="4"/>
  <c r="Q520" i="4"/>
  <c r="Q484" i="4"/>
  <c r="Q461" i="4"/>
  <c r="Q453" i="4"/>
  <c r="Q441" i="4"/>
  <c r="Q622" i="4"/>
  <c r="Q497" i="4"/>
  <c r="Q419" i="4"/>
  <c r="Q572" i="4"/>
  <c r="Q511" i="4"/>
  <c r="Q505" i="4"/>
  <c r="Q446" i="4"/>
  <c r="Q465" i="4"/>
  <c r="Q426" i="4"/>
  <c r="Q391" i="4"/>
  <c r="Q315" i="4"/>
  <c r="Q451" i="4"/>
  <c r="Q385" i="4"/>
  <c r="Q356" i="4"/>
  <c r="Q346" i="4"/>
  <c r="Q282" i="4"/>
  <c r="Q268" i="4"/>
  <c r="Q225" i="4"/>
  <c r="U146" i="4"/>
  <c r="Q435" i="4"/>
  <c r="Q286" i="4"/>
  <c r="Q284" i="4"/>
  <c r="Q266" i="4"/>
  <c r="Q250" i="4"/>
  <c r="Q322" i="4"/>
  <c r="Q156" i="4"/>
  <c r="Q353" i="4"/>
  <c r="Q274" i="4"/>
  <c r="Q183" i="4"/>
  <c r="Q164" i="4"/>
  <c r="Q296" i="4"/>
  <c r="Q288" i="4"/>
  <c r="Q168" i="4"/>
  <c r="Q166" i="4"/>
  <c r="Q139" i="4"/>
  <c r="Q467" i="4"/>
  <c r="Q403" i="4"/>
  <c r="Q399" i="4"/>
  <c r="Q380" i="4"/>
  <c r="Q326" i="4"/>
  <c r="Q308" i="4"/>
  <c r="Q298" i="4"/>
  <c r="Q238" i="4"/>
  <c r="Q220" i="4"/>
  <c r="Q207" i="4"/>
  <c r="Q192" i="4"/>
  <c r="Q181" i="4"/>
  <c r="Q122" i="4"/>
  <c r="Q434" i="4"/>
  <c r="Q387" i="4"/>
  <c r="Q377" i="4"/>
  <c r="Q348" i="4"/>
  <c r="Q334" i="4"/>
  <c r="Q305" i="4"/>
  <c r="Q300" i="4"/>
  <c r="Q261" i="4"/>
  <c r="Q162" i="4"/>
  <c r="Q160" i="4"/>
  <c r="Q372" i="4"/>
  <c r="Q331" i="4"/>
  <c r="Q227" i="4"/>
  <c r="Q201" i="4"/>
  <c r="Q187" i="4"/>
  <c r="Q345" i="4"/>
  <c r="Q312" i="4"/>
  <c r="Q259" i="4"/>
  <c r="Q247" i="4"/>
  <c r="Q236" i="4"/>
  <c r="Q218" i="4"/>
  <c r="Q209" i="4"/>
  <c r="Q205" i="4"/>
  <c r="Q203" i="4"/>
  <c r="Q189" i="4"/>
  <c r="Q571" i="4"/>
  <c r="Q504" i="4"/>
  <c r="Q430" i="4"/>
  <c r="Q382" i="4"/>
  <c r="Q355" i="4"/>
  <c r="Q314" i="4"/>
  <c r="Q310" i="4"/>
  <c r="Q281" i="4"/>
  <c r="Q174" i="4"/>
  <c r="Q342" i="4"/>
  <c r="Q374" i="4"/>
  <c r="Q170" i="4"/>
  <c r="Q357" i="4"/>
  <c r="U229" i="4"/>
  <c r="Q153" i="4"/>
  <c r="Q413" i="4"/>
  <c r="Q376" i="4"/>
  <c r="Q363" i="4"/>
  <c r="Q360" i="4"/>
  <c r="Q352" i="4"/>
  <c r="Q267" i="4"/>
  <c r="U26" i="4"/>
  <c r="Q433" i="4"/>
  <c r="Q285" i="4"/>
  <c r="Q231" i="4"/>
  <c r="Q140" i="4"/>
  <c r="Q379" i="4"/>
  <c r="Q347" i="4"/>
  <c r="Q333" i="4"/>
  <c r="Q325" i="4"/>
  <c r="Q321" i="4"/>
  <c r="Q287" i="4"/>
  <c r="Q244" i="4"/>
  <c r="Q198" i="4"/>
  <c r="Q196" i="4"/>
  <c r="Q169" i="4"/>
  <c r="Q625" i="4"/>
  <c r="Q452" i="4"/>
  <c r="Q437" i="4"/>
  <c r="Q275" i="4"/>
  <c r="Q221" i="4"/>
  <c r="Q163" i="4"/>
  <c r="Q507" i="4"/>
  <c r="Q297" i="4"/>
  <c r="Q262" i="4"/>
  <c r="Q228" i="4"/>
  <c r="Q217" i="4"/>
  <c r="Q191" i="4"/>
  <c r="Q182" i="4"/>
  <c r="Q180" i="4"/>
  <c r="Q138" i="4"/>
  <c r="Q559" i="4"/>
  <c r="Q309" i="4"/>
  <c r="Q273" i="4"/>
  <c r="Q237" i="4"/>
  <c r="Q235" i="4"/>
  <c r="Q208" i="4"/>
  <c r="Q206" i="4"/>
  <c r="Q204" i="4"/>
  <c r="Q193" i="4"/>
  <c r="Q349" i="4"/>
  <c r="Q299" i="4"/>
  <c r="Q280" i="4"/>
  <c r="Q219" i="4"/>
  <c r="Q190" i="4"/>
  <c r="Q188" i="4"/>
  <c r="Q494" i="4"/>
  <c r="Q388" i="4"/>
  <c r="Q365" i="4"/>
  <c r="Q354" i="4"/>
  <c r="Q335" i="4"/>
  <c r="Q313" i="4"/>
  <c r="Q301" i="4"/>
  <c r="Q260" i="4"/>
  <c r="Q210" i="4"/>
  <c r="Q383" i="4"/>
  <c r="Q381" i="4"/>
  <c r="Q351" i="4"/>
  <c r="Q202" i="4"/>
  <c r="Q147" i="4"/>
  <c r="Q87" i="4"/>
  <c r="Q16" i="4"/>
  <c r="Q117" i="4"/>
  <c r="Q155" i="4"/>
  <c r="Q136" i="4"/>
  <c r="Q94" i="4"/>
  <c r="Q72" i="4"/>
  <c r="Q67" i="4"/>
  <c r="U32" i="4"/>
  <c r="Q11" i="4"/>
  <c r="Q119" i="4"/>
  <c r="Q112" i="4"/>
  <c r="U46" i="4"/>
  <c r="Q27" i="4"/>
  <c r="Q105" i="4"/>
  <c r="Q20" i="4"/>
  <c r="Q91" i="4"/>
  <c r="Q60" i="4"/>
  <c r="Q53" i="4"/>
  <c r="Q22" i="4"/>
  <c r="Q145" i="4"/>
  <c r="U74" i="4"/>
  <c r="Q69" i="4"/>
  <c r="Q43" i="4"/>
  <c r="Q31" i="4"/>
  <c r="Q8" i="4"/>
  <c r="Q129" i="4"/>
  <c r="Q100" i="4"/>
  <c r="Q15" i="4"/>
  <c r="Q373" i="4"/>
  <c r="Q123" i="4"/>
  <c r="Q114" i="4"/>
  <c r="Q86" i="4"/>
  <c r="Q50" i="4"/>
  <c r="Q95" i="4"/>
  <c r="Q33" i="4"/>
  <c r="Q116" i="4"/>
  <c r="Q93" i="4"/>
  <c r="Q161" i="4"/>
  <c r="Q134" i="4"/>
  <c r="Q66" i="4"/>
  <c r="Q40" i="4"/>
  <c r="Q444" i="4"/>
  <c r="Q148" i="4"/>
  <c r="U71" i="4"/>
  <c r="Q59" i="4"/>
  <c r="Q137" i="4"/>
  <c r="Q54" i="4"/>
  <c r="Q23" i="4"/>
  <c r="Q120" i="4"/>
  <c r="Q61" i="4"/>
  <c r="Q52" i="4"/>
  <c r="Q28" i="4"/>
  <c r="Q12" i="4"/>
  <c r="Q173" i="4"/>
  <c r="U125" i="4"/>
  <c r="Q101" i="4"/>
  <c r="Q70" i="4"/>
  <c r="U68" i="4"/>
  <c r="Q42" i="4"/>
  <c r="Q30" i="4"/>
  <c r="Q108" i="4"/>
  <c r="Q99" i="4"/>
  <c r="Q49" i="4"/>
  <c r="Q58" i="4"/>
  <c r="Q88" i="4"/>
  <c r="Q96" i="4"/>
  <c r="Q44" i="4"/>
  <c r="Q197" i="4"/>
  <c r="Q292" i="4"/>
  <c r="Q431" i="4"/>
  <c r="Q472" i="4"/>
  <c r="Q395" i="4"/>
  <c r="Q475" i="4"/>
  <c r="Q421" i="4"/>
  <c r="Q478" i="4"/>
  <c r="Q626" i="4"/>
  <c r="Q677" i="4"/>
  <c r="Q530" i="4"/>
  <c r="Q746" i="4"/>
  <c r="Q822" i="4"/>
  <c r="Q772" i="4"/>
  <c r="Q894" i="4"/>
  <c r="Q902" i="4"/>
  <c r="Q966" i="4"/>
  <c r="Q1010" i="4"/>
  <c r="Q1012" i="4"/>
  <c r="Q1069" i="4"/>
  <c r="Q1166" i="4"/>
  <c r="Q1167" i="4"/>
  <c r="Q1206" i="4"/>
  <c r="Q1162" i="4"/>
  <c r="Q1223" i="4"/>
  <c r="Q38" i="4"/>
  <c r="Q73" i="4"/>
  <c r="Q397" i="4"/>
  <c r="Q278" i="4"/>
  <c r="Q293" i="4"/>
  <c r="Q252" i="4"/>
  <c r="Q241" i="4"/>
  <c r="Q306" i="4"/>
  <c r="Q456" i="4"/>
  <c r="Q417" i="4"/>
  <c r="Q283" i="4"/>
  <c r="Q581" i="4"/>
  <c r="Q523" i="4"/>
  <c r="Q680" i="4"/>
  <c r="Q585" i="4"/>
  <c r="Q739" i="4"/>
  <c r="Q670" i="4"/>
  <c r="Q883" i="4"/>
  <c r="Q812" i="4"/>
  <c r="Q848" i="4"/>
  <c r="Q1035" i="4"/>
  <c r="Q899" i="4"/>
  <c r="Q932" i="4"/>
  <c r="Q1100" i="4"/>
  <c r="Q1229" i="4"/>
  <c r="Q340" i="4"/>
  <c r="Q65" i="4"/>
  <c r="Q97" i="4"/>
  <c r="Q75" i="4"/>
  <c r="Q111" i="4"/>
  <c r="Q48" i="4"/>
  <c r="Q132" i="4"/>
  <c r="Q18" i="4"/>
  <c r="Q547" i="4"/>
  <c r="Q243" i="4"/>
  <c r="Q327" i="4"/>
  <c r="Q420" i="4"/>
  <c r="Q664" i="4"/>
  <c r="Q730" i="4"/>
  <c r="Q639" i="4"/>
  <c r="Q813" i="4"/>
  <c r="Q834" i="4"/>
  <c r="Q853" i="4"/>
  <c r="Q1036" i="4"/>
  <c r="Q1046" i="4"/>
  <c r="Q950" i="4"/>
  <c r="Q925" i="4"/>
  <c r="Q1092" i="4"/>
  <c r="Q970" i="4"/>
  <c r="Q1169" i="4"/>
  <c r="Q1170" i="4"/>
  <c r="Q1171" i="4"/>
  <c r="Q1231" i="4"/>
  <c r="Q1204" i="4"/>
  <c r="Q19" i="4"/>
  <c r="Q143" i="4"/>
  <c r="Q271" i="4"/>
  <c r="Q358" i="4"/>
  <c r="Q343" i="4"/>
  <c r="Q289" i="4"/>
  <c r="Q524" i="4"/>
  <c r="Q683" i="4"/>
  <c r="Q725" i="4"/>
  <c r="Q767" i="4"/>
  <c r="Q605" i="4"/>
  <c r="Q696" i="4"/>
  <c r="Q771" i="4"/>
  <c r="Q649" i="4"/>
  <c r="Q837" i="4"/>
  <c r="Q863" i="4"/>
  <c r="Q956" i="4"/>
  <c r="Q890" i="4"/>
  <c r="Q1038" i="4"/>
  <c r="Q1180" i="4"/>
  <c r="Q1140" i="4"/>
  <c r="Q1150" i="4"/>
  <c r="Q1254" i="4"/>
  <c r="Q1235" i="4"/>
  <c r="Q128" i="4"/>
  <c r="Q21" i="4"/>
  <c r="Q37" i="4"/>
  <c r="Q416" i="4"/>
  <c r="Q328" i="4"/>
  <c r="Q458" i="4"/>
  <c r="Q320" i="4"/>
  <c r="Q318" i="4"/>
  <c r="Q459" i="4"/>
  <c r="Q582" i="4"/>
  <c r="Q450" i="4"/>
  <c r="Q733" i="4"/>
  <c r="Q708" i="4"/>
  <c r="Q722" i="4"/>
  <c r="Q685" i="4"/>
  <c r="Q629" i="4"/>
  <c r="Q908" i="4"/>
  <c r="Q829" i="4"/>
  <c r="Q905" i="4"/>
  <c r="Q866" i="4"/>
  <c r="Q892" i="4"/>
  <c r="Q961" i="4"/>
  <c r="Q906" i="4"/>
  <c r="Q952" i="4"/>
  <c r="U1087" i="4"/>
  <c r="Q1194" i="4"/>
  <c r="Q1143" i="4"/>
  <c r="Q1237" i="4"/>
  <c r="Q25" i="4"/>
  <c r="Q258" i="4"/>
  <c r="Q102" i="4"/>
  <c r="Q186" i="4"/>
  <c r="Q39" i="4"/>
  <c r="Q248" i="4"/>
  <c r="Q330" i="4"/>
  <c r="Q336" i="4"/>
  <c r="Q211" i="4"/>
  <c r="Q317" i="4"/>
  <c r="Q332" i="4"/>
  <c r="Q362" i="4"/>
  <c r="Q527" i="4"/>
  <c r="Q510" i="4"/>
  <c r="Q567" i="4"/>
  <c r="Q396" i="4"/>
  <c r="Q539" i="4"/>
  <c r="Q775" i="4"/>
  <c r="Q780" i="4"/>
  <c r="Q800" i="4"/>
  <c r="Q735" i="4"/>
  <c r="Q862" i="4"/>
  <c r="Q886" i="4"/>
  <c r="Q832" i="4"/>
  <c r="Q784" i="4"/>
  <c r="Q921" i="4"/>
  <c r="Q1096" i="4"/>
  <c r="Q1085" i="4"/>
  <c r="Q1238" i="4"/>
  <c r="Q337" i="4"/>
  <c r="Q427" i="4"/>
  <c r="Q341" i="4"/>
  <c r="Q669" i="4"/>
  <c r="Q752" i="4"/>
  <c r="Q729" i="4"/>
  <c r="Q707" i="4"/>
  <c r="Q803" i="4"/>
  <c r="Q870" i="4"/>
  <c r="Q982" i="4"/>
  <c r="Q875" i="4"/>
  <c r="Q920" i="4"/>
  <c r="Q988" i="4"/>
  <c r="Q1016" i="4"/>
  <c r="Q1173" i="4"/>
  <c r="Q1184" i="4"/>
  <c r="Q1201" i="4"/>
  <c r="Q1246" i="4"/>
  <c r="Q89" i="4"/>
  <c r="Q544" i="4"/>
  <c r="Q126" i="4"/>
  <c r="Q251" i="4"/>
  <c r="Q158" i="4"/>
  <c r="Q63" i="4"/>
  <c r="Q157" i="4"/>
  <c r="Q311" i="4"/>
  <c r="Q545" i="4"/>
  <c r="Q543" i="4"/>
  <c r="Q598" i="4"/>
  <c r="Q522" i="4"/>
  <c r="Q551" i="4"/>
  <c r="Q496" i="4"/>
  <c r="Q850" i="4"/>
  <c r="Q656" i="4"/>
  <c r="Q737" i="4"/>
  <c r="Q743" i="4"/>
  <c r="Q842" i="4"/>
  <c r="Q868" i="4"/>
  <c r="Q977" i="4"/>
  <c r="Q874" i="4"/>
  <c r="Q880" i="4"/>
  <c r="Q1057" i="4"/>
  <c r="Q1115" i="4"/>
  <c r="Q1034" i="4"/>
  <c r="Q1114" i="4"/>
  <c r="Q1178" i="4"/>
  <c r="Q1076" i="4"/>
  <c r="Q130" i="4"/>
  <c r="Q339" i="4"/>
  <c r="Q414" i="4"/>
  <c r="Q552" i="4"/>
  <c r="Q410" i="4"/>
  <c r="Q371" i="4"/>
  <c r="Q587" i="4"/>
  <c r="Q359" i="4"/>
  <c r="Q654" i="4"/>
  <c r="Q747" i="4"/>
  <c r="Q642" i="4"/>
  <c r="Q734" i="4"/>
  <c r="Q918" i="4"/>
  <c r="Q963" i="4"/>
  <c r="Q1090" i="4"/>
  <c r="Q992" i="4"/>
  <c r="Q1052" i="4"/>
  <c r="Q1185" i="4"/>
  <c r="Q1187" i="4"/>
  <c r="Q525" i="4"/>
  <c r="Q10" i="4"/>
  <c r="Q184" i="4"/>
  <c r="Q107" i="4"/>
  <c r="Q370" i="4"/>
  <c r="Q233" i="4"/>
  <c r="Q366" i="4"/>
  <c r="Q549" i="4"/>
  <c r="Q389" i="4"/>
  <c r="Q424" i="4"/>
  <c r="Q515" i="4"/>
  <c r="Q741" i="4"/>
  <c r="Q758" i="4"/>
  <c r="Q889" i="4"/>
  <c r="Q833" i="4"/>
  <c r="Q668" i="4"/>
  <c r="Q860" i="4"/>
  <c r="Q898" i="4"/>
  <c r="Q792" i="4"/>
  <c r="Q839" i="4"/>
  <c r="Q1003" i="4"/>
  <c r="Q916" i="4"/>
  <c r="Q1019" i="4"/>
  <c r="Q1049" i="4"/>
  <c r="Q1105" i="4"/>
  <c r="Q1168" i="4"/>
  <c r="Q1193" i="4"/>
  <c r="Q276" i="4"/>
  <c r="Q165" i="4"/>
  <c r="Q115" i="4"/>
  <c r="Q256" i="4"/>
  <c r="Q172" i="4"/>
  <c r="Q415" i="4"/>
  <c r="Q394" i="4"/>
  <c r="Q481" i="4"/>
  <c r="Q576" i="4"/>
  <c r="Q457" i="4"/>
  <c r="Q428" i="4"/>
  <c r="Q676" i="4"/>
  <c r="Q640" i="4"/>
  <c r="Q687" i="4"/>
  <c r="Q692" i="4"/>
  <c r="Q774" i="4"/>
  <c r="Q810" i="4"/>
  <c r="Q821" i="4"/>
  <c r="Q859" i="4"/>
  <c r="Q699" i="4"/>
  <c r="Q674" i="4"/>
  <c r="Q873" i="4"/>
  <c r="Q939" i="4"/>
  <c r="Q1029" i="4"/>
  <c r="Q1056" i="4"/>
  <c r="Q1061" i="4"/>
  <c r="Q1054" i="4"/>
  <c r="Q1055" i="4"/>
  <c r="Q1072" i="4"/>
  <c r="Q1109" i="4"/>
  <c r="Q104" i="4"/>
  <c r="Q78" i="4"/>
  <c r="Q45" i="4"/>
  <c r="Q214" i="4"/>
  <c r="Q121" i="4"/>
  <c r="Q34" i="4"/>
  <c r="Q142" i="4"/>
  <c r="Q177" i="4"/>
  <c r="Q302" i="4"/>
  <c r="Q199" i="4"/>
  <c r="Q234" i="4"/>
  <c r="Q361" i="4"/>
  <c r="Q368" i="4"/>
  <c r="Q501" i="4"/>
  <c r="Q408" i="4"/>
  <c r="Q562" i="4"/>
  <c r="Q588" i="4"/>
  <c r="Q630" i="4"/>
  <c r="Q606" i="4"/>
  <c r="Q724" i="4"/>
  <c r="Q710" i="4"/>
  <c r="Q716" i="4"/>
  <c r="Q682" i="4"/>
  <c r="Q854" i="4"/>
  <c r="Q1053" i="4"/>
  <c r="Q949" i="4"/>
  <c r="Q1135" i="4"/>
  <c r="Q1176" i="4"/>
  <c r="Q131" i="4"/>
  <c r="Q272" i="4"/>
  <c r="Q83" i="4"/>
  <c r="Q213" i="4"/>
  <c r="Q402" i="4"/>
  <c r="Q324" i="4"/>
  <c r="Q257" i="4"/>
  <c r="Q407" i="4"/>
  <c r="Q294" i="4"/>
  <c r="Q175" i="4"/>
  <c r="Q409" i="4"/>
  <c r="Q469" i="4"/>
  <c r="Q538" i="4"/>
  <c r="Q468" i="4"/>
  <c r="Q584" i="4"/>
  <c r="Q754" i="4"/>
  <c r="Q749" i="4"/>
  <c r="Q643" i="4"/>
  <c r="Q728" i="4"/>
  <c r="Q851" i="4"/>
  <c r="Q888" i="4"/>
  <c r="Q998" i="4"/>
  <c r="Q1067" i="4"/>
  <c r="Q1080" i="4"/>
  <c r="Q1134" i="4"/>
  <c r="Q1249" i="4"/>
  <c r="Q1251" i="4"/>
  <c r="Q1212" i="4"/>
  <c r="Q57" i="4"/>
  <c r="Q744" i="4"/>
  <c r="Q667" i="4"/>
  <c r="Q802" i="4"/>
  <c r="Q843" i="4"/>
  <c r="Q901" i="4"/>
  <c r="Q1205" i="4"/>
  <c r="Q1196" i="4"/>
  <c r="Q98" i="4"/>
  <c r="Q303" i="4"/>
  <c r="Q171" i="4"/>
  <c r="Q127" i="4"/>
  <c r="Q85" i="4"/>
  <c r="Q215" i="4"/>
  <c r="Q144" i="4"/>
  <c r="Q443" i="4"/>
  <c r="Q455" i="4"/>
  <c r="Q378" i="4"/>
  <c r="Q411" i="4"/>
  <c r="Q463" i="4"/>
  <c r="Q652" i="4"/>
  <c r="Q634" i="4"/>
  <c r="Q715" i="4"/>
  <c r="Q761" i="4"/>
  <c r="Q689" i="4"/>
  <c r="Q773" i="4"/>
  <c r="Q753" i="4"/>
  <c r="Q748" i="4"/>
  <c r="Q871" i="4"/>
  <c r="Q852" i="4"/>
  <c r="Q1009" i="4"/>
  <c r="Q1103" i="4"/>
  <c r="Q1151" i="4"/>
  <c r="Q1177" i="4"/>
  <c r="Q1210" i="4"/>
  <c r="Q1218" i="4"/>
  <c r="Q1252" i="4"/>
  <c r="Q62" i="4"/>
  <c r="Q245" i="4"/>
  <c r="Q438" i="4"/>
  <c r="Q541" i="4"/>
  <c r="Q556" i="4"/>
  <c r="Q546" i="4"/>
  <c r="Q471" i="4"/>
  <c r="Q637" i="4"/>
  <c r="Q558" i="4"/>
  <c r="Q635" i="4"/>
  <c r="Q791" i="4"/>
  <c r="Q632" i="4"/>
  <c r="Q881" i="4"/>
  <c r="Q778" i="4"/>
  <c r="Q818" i="4"/>
  <c r="Q1074" i="4"/>
  <c r="Q1128" i="4"/>
  <c r="Q1165" i="4"/>
  <c r="Q1213" i="4"/>
  <c r="Q1225" i="4"/>
  <c r="Q1222" i="4"/>
  <c r="Q152" i="4"/>
  <c r="Q151" i="4"/>
  <c r="Q295" i="4"/>
  <c r="Q508" i="4"/>
  <c r="Q329" i="4"/>
  <c r="Q470" i="4"/>
  <c r="Q799" i="4"/>
  <c r="Q759" i="4"/>
  <c r="Q893" i="4"/>
  <c r="Q765" i="4"/>
  <c r="Q947" i="4"/>
  <c r="Q840" i="4"/>
  <c r="Q915" i="4"/>
  <c r="Q869" i="4"/>
  <c r="Q1017" i="4"/>
  <c r="Q1101" i="4"/>
  <c r="Q1058" i="4"/>
  <c r="Q1160" i="4"/>
  <c r="Q1158" i="4"/>
  <c r="Q1203" i="4"/>
  <c r="Q1127" i="4"/>
  <c r="Q386" i="4"/>
  <c r="Q118" i="4"/>
  <c r="Q24" i="4"/>
  <c r="Q167" i="4"/>
  <c r="Q425" i="4"/>
  <c r="Q367" i="4"/>
  <c r="Q200" i="4"/>
  <c r="Q412" i="4"/>
  <c r="Q350" i="4"/>
  <c r="Q641" i="4"/>
  <c r="Q583" i="4"/>
  <c r="Q526" i="4"/>
  <c r="Q621" i="4"/>
  <c r="Q612" i="4"/>
  <c r="Q745" i="4"/>
  <c r="Q755" i="4"/>
  <c r="Q797" i="4"/>
  <c r="Q762" i="4"/>
  <c r="Q907" i="4"/>
  <c r="Q945" i="4"/>
  <c r="Q985" i="4"/>
  <c r="Q1107" i="4"/>
  <c r="Q1183" i="4"/>
  <c r="Q1136" i="4"/>
  <c r="Q503" i="4"/>
  <c r="Q226" i="4"/>
  <c r="Q195" i="4"/>
  <c r="Q64" i="4"/>
  <c r="Q36" i="4"/>
  <c r="Q269" i="4"/>
  <c r="Q133" i="4"/>
  <c r="Q290" i="4"/>
  <c r="Q364" i="4"/>
  <c r="Q384" i="4"/>
  <c r="Q509" i="4"/>
  <c r="Q513" i="4"/>
  <c r="Q489" i="4"/>
  <c r="Q568" i="4"/>
  <c r="Q691" i="4"/>
  <c r="Q610" i="4"/>
  <c r="Q801" i="4"/>
  <c r="Q781" i="4"/>
  <c r="Q951" i="4"/>
  <c r="Q979" i="4"/>
  <c r="Q953" i="4"/>
  <c r="Q1065" i="4"/>
  <c r="Q1032" i="4"/>
  <c r="Q1220" i="4"/>
  <c r="Q1224" i="4"/>
  <c r="Q1215" i="4"/>
  <c r="Q90" i="4"/>
  <c r="Q255" i="4"/>
  <c r="Q76" i="4"/>
  <c r="Q369" i="4"/>
  <c r="Q212" i="4"/>
  <c r="Q14" i="4"/>
  <c r="Q253" i="4"/>
  <c r="Q319" i="4"/>
  <c r="Q270" i="4"/>
  <c r="Q514" i="4"/>
  <c r="Q476" i="4"/>
  <c r="Q542" i="4"/>
  <c r="Q671" i="4"/>
  <c r="Q760" i="4"/>
  <c r="Q820" i="4"/>
  <c r="Q701" i="4"/>
  <c r="Q785" i="4"/>
  <c r="Q914" i="4"/>
  <c r="Q910" i="4"/>
  <c r="Q1051" i="4"/>
  <c r="Q1147" i="4"/>
  <c r="Q1111" i="4"/>
  <c r="Q1247" i="4"/>
  <c r="Q109" i="4"/>
  <c r="Q316" i="4"/>
  <c r="Q55" i="4"/>
  <c r="Q124" i="4"/>
  <c r="Q279" i="4"/>
  <c r="Q47" i="4"/>
  <c r="Q304" i="4"/>
  <c r="Q222" i="4"/>
  <c r="Q178" i="4"/>
  <c r="Q230" i="4"/>
  <c r="Q223" i="4"/>
  <c r="Q482" i="4"/>
  <c r="Q528" i="4"/>
  <c r="Q601" i="4"/>
  <c r="Q673" i="4"/>
  <c r="Q537" i="4"/>
  <c r="Q690" i="4"/>
  <c r="Q849" i="4"/>
  <c r="Q815" i="4"/>
  <c r="Q787" i="4"/>
  <c r="Q1033" i="4"/>
  <c r="Q941" i="4"/>
  <c r="Q911" i="4"/>
  <c r="Q913" i="4"/>
  <c r="Q1119" i="4"/>
  <c r="Q1244" i="4"/>
  <c r="Q1155" i="4"/>
  <c r="Q307" i="4"/>
  <c r="Q13" i="4"/>
  <c r="Q110" i="4"/>
  <c r="Q392" i="4"/>
  <c r="Q240" i="4"/>
  <c r="Q185" i="4"/>
  <c r="Q239" i="4"/>
  <c r="Q436" i="4"/>
  <c r="Q566" i="4"/>
  <c r="Q550" i="4"/>
  <c r="Q657" i="4"/>
  <c r="Q561" i="4"/>
  <c r="Q645" i="4"/>
  <c r="Q709" i="4"/>
  <c r="Q681" i="4"/>
  <c r="Q720" i="4"/>
  <c r="Q814" i="4"/>
  <c r="Q991" i="4"/>
  <c r="Q954" i="4"/>
  <c r="Q912" i="4"/>
  <c r="Q923" i="4"/>
  <c r="Q960" i="4"/>
  <c r="Q1175" i="4"/>
  <c r="Q1145" i="4"/>
  <c r="Q1133" i="4"/>
  <c r="Q338" i="4"/>
  <c r="Q106" i="4"/>
  <c r="Q149" i="4"/>
  <c r="Q29" i="4"/>
  <c r="Q176" i="4"/>
  <c r="Q224" i="4"/>
  <c r="Q398" i="4"/>
  <c r="Q242" i="4"/>
  <c r="Q216" i="4"/>
  <c r="Q447" i="4"/>
  <c r="Q495" i="4"/>
  <c r="Q344" i="4"/>
  <c r="Q578" i="4"/>
  <c r="Q555" i="4"/>
  <c r="Q703" i="4"/>
  <c r="Q712" i="4"/>
  <c r="Q726" i="4"/>
  <c r="Q675" i="4"/>
  <c r="Q711" i="4"/>
  <c r="Q856" i="4"/>
  <c r="Q926" i="4"/>
  <c r="Q809" i="4"/>
  <c r="Q831" i="4"/>
  <c r="Q1008" i="4"/>
  <c r="Q944" i="4"/>
  <c r="Q987" i="4"/>
  <c r="Q975" i="4"/>
  <c r="Q1060" i="4"/>
  <c r="Q1088" i="4"/>
  <c r="Q1163" i="4"/>
  <c r="Q1142" i="4"/>
  <c r="Q9" i="4"/>
  <c r="Q84" i="4"/>
  <c r="Q17" i="4"/>
  <c r="Q79" i="4"/>
  <c r="Q265" i="4"/>
  <c r="Q263" i="4"/>
  <c r="Q249" i="4"/>
  <c r="Q483" i="4"/>
  <c r="Q232" i="4"/>
  <c r="Q393" i="4"/>
  <c r="Q246" i="4"/>
  <c r="Q422" i="4"/>
  <c r="Q445" i="4"/>
  <c r="Q323" i="4"/>
  <c r="Q418" i="4"/>
  <c r="Q517" i="4"/>
  <c r="Q563" i="4"/>
  <c r="Q569" i="4"/>
  <c r="Q665" i="4"/>
  <c r="Q684" i="4"/>
  <c r="Q766" i="4"/>
  <c r="Q872" i="4"/>
  <c r="Q867" i="4"/>
  <c r="Q958" i="4"/>
  <c r="Q1018" i="4"/>
  <c r="Q1013" i="4"/>
  <c r="Q1152" i="4"/>
  <c r="Q1050" i="4"/>
  <c r="Q1191" i="4"/>
  <c r="Q1242" i="4"/>
  <c r="Q141" i="4"/>
  <c r="Q264" i="4"/>
  <c r="Q449" i="4"/>
  <c r="Q466" i="4"/>
  <c r="Q432" i="4"/>
  <c r="Q586" i="4"/>
  <c r="Q609" i="4"/>
  <c r="Q904" i="4"/>
  <c r="Q861" i="4"/>
  <c r="Q277" i="4"/>
  <c r="W1241" i="3"/>
  <c r="W1126" i="3"/>
  <c r="W1079" i="3"/>
  <c r="W1192" i="3"/>
  <c r="W1185" i="3"/>
  <c r="W1149" i="3"/>
  <c r="X1246" i="3"/>
  <c r="U1246" i="3" s="1"/>
  <c r="W1239" i="3"/>
  <c r="X1254" i="3"/>
  <c r="U1254" i="3" s="1"/>
  <c r="X1230" i="3"/>
  <c r="U1230" i="3" s="1"/>
  <c r="X1244" i="3"/>
  <c r="U1244" i="3" s="1"/>
  <c r="X1237" i="3"/>
  <c r="U1237" i="3" s="1"/>
  <c r="W1230" i="3"/>
  <c r="U1259" i="3"/>
  <c r="V1259" i="3" s="1"/>
  <c r="X1249" i="3"/>
  <c r="U1249" i="3" s="1"/>
  <c r="W1228" i="3"/>
  <c r="X1226" i="3"/>
  <c r="U1226" i="3" s="1"/>
  <c r="W1235" i="3"/>
  <c r="W1066" i="3"/>
  <c r="W1193" i="3"/>
  <c r="W1240" i="3"/>
  <c r="W1148" i="3"/>
  <c r="W1247" i="3"/>
  <c r="X1231" i="3"/>
  <c r="U1231" i="3" s="1"/>
  <c r="X1250" i="3"/>
  <c r="U1250" i="3" s="1"/>
  <c r="X1245" i="3"/>
  <c r="W1238" i="3"/>
  <c r="X1229" i="3"/>
  <c r="U1229" i="3" s="1"/>
  <c r="W1245" i="3"/>
  <c r="X1253" i="3"/>
  <c r="U1253" i="3" s="1"/>
  <c r="X1243" i="3"/>
  <c r="U1243" i="3" s="1"/>
  <c r="X1236" i="3"/>
  <c r="U1236" i="3" s="1"/>
  <c r="X1234" i="3"/>
  <c r="W1234" i="3"/>
  <c r="W1213" i="3"/>
  <c r="W1151" i="3"/>
  <c r="W1217" i="3"/>
  <c r="X1215" i="3"/>
  <c r="U1215" i="3" s="1"/>
  <c r="X1162" i="3"/>
  <c r="U1162" i="3" s="1"/>
  <c r="W1089" i="3"/>
  <c r="W1206" i="3"/>
  <c r="X1182" i="3"/>
  <c r="U1182" i="3" s="1"/>
  <c r="W1171" i="3"/>
  <c r="X1164" i="3"/>
  <c r="W1162" i="3"/>
  <c r="X1146" i="3"/>
  <c r="U1146" i="3" s="1"/>
  <c r="W1116" i="3"/>
  <c r="X1241" i="3"/>
  <c r="U1241" i="3" s="1"/>
  <c r="W1184" i="3"/>
  <c r="W1182" i="3"/>
  <c r="W1164" i="3"/>
  <c r="W1146" i="3"/>
  <c r="X1118" i="3"/>
  <c r="X1110" i="3"/>
  <c r="U1110" i="3" s="1"/>
  <c r="X1070" i="3"/>
  <c r="U1070" i="3" s="1"/>
  <c r="W1227" i="3"/>
  <c r="X1210" i="3"/>
  <c r="U1210" i="3" s="1"/>
  <c r="W1210" i="3"/>
  <c r="X1199" i="3"/>
  <c r="U1199" i="3" s="1"/>
  <c r="X1197" i="3"/>
  <c r="U1197" i="3" s="1"/>
  <c r="X1219" i="3"/>
  <c r="U1219" i="3" s="1"/>
  <c r="W1226" i="3"/>
  <c r="X1221" i="3"/>
  <c r="U1221" i="3" s="1"/>
  <c r="W1166" i="3"/>
  <c r="W1132" i="3"/>
  <c r="W1130" i="3"/>
  <c r="Y1130" i="3" s="1"/>
  <c r="W1094" i="3"/>
  <c r="W1077" i="3"/>
  <c r="W1044" i="3"/>
  <c r="X1161" i="3"/>
  <c r="U1161" i="3" s="1"/>
  <c r="X1216" i="3"/>
  <c r="U1216" i="3" s="1"/>
  <c r="X1214" i="3"/>
  <c r="U1214" i="3" s="1"/>
  <c r="X1183" i="3"/>
  <c r="U1183" i="3" s="1"/>
  <c r="X1163" i="3"/>
  <c r="U1163" i="3" s="1"/>
  <c r="W1134" i="3"/>
  <c r="X1117" i="3"/>
  <c r="W1002" i="3"/>
  <c r="W1229" i="3"/>
  <c r="W1216" i="3"/>
  <c r="W1183" i="3"/>
  <c r="W1163" i="3"/>
  <c r="X1145" i="3"/>
  <c r="U1145" i="3" s="1"/>
  <c r="W1143" i="3"/>
  <c r="W1117" i="3"/>
  <c r="W1209" i="3"/>
  <c r="W1222" i="3"/>
  <c r="W1176" i="3"/>
  <c r="W1169" i="3"/>
  <c r="W1167" i="3"/>
  <c r="X1131" i="3"/>
  <c r="W1220" i="3"/>
  <c r="X1066" i="3"/>
  <c r="W1208" i="3"/>
  <c r="X1096" i="3"/>
  <c r="U1096" i="3" s="1"/>
  <c r="W1070" i="3"/>
  <c r="W1015" i="3"/>
  <c r="X1013" i="3"/>
  <c r="U1013" i="3" s="1"/>
  <c r="W1204" i="3"/>
  <c r="X1201" i="3"/>
  <c r="U1201" i="3" s="1"/>
  <c r="X1130" i="3"/>
  <c r="X1103" i="3"/>
  <c r="U1103" i="3" s="1"/>
  <c r="W1096" i="3"/>
  <c r="X1077" i="3"/>
  <c r="U1077" i="3" s="1"/>
  <c r="X1068" i="3"/>
  <c r="W1011" i="3"/>
  <c r="W1198" i="3"/>
  <c r="X1196" i="3"/>
  <c r="U1196" i="3" s="1"/>
  <c r="W1223" i="3"/>
  <c r="W1196" i="3"/>
  <c r="X1188" i="3"/>
  <c r="U1188" i="3" s="1"/>
  <c r="X1177" i="3"/>
  <c r="U1177" i="3" s="1"/>
  <c r="X1174" i="3"/>
  <c r="U1174" i="3" s="1"/>
  <c r="W1177" i="3"/>
  <c r="W1174" i="3"/>
  <c r="X1207" i="3"/>
  <c r="U1207" i="3" s="1"/>
  <c r="W1190" i="3"/>
  <c r="X1132" i="3"/>
  <c r="U1132" i="3" s="1"/>
  <c r="X1126" i="3"/>
  <c r="X1109" i="3"/>
  <c r="U1109" i="3" s="1"/>
  <c r="W1100" i="3"/>
  <c r="W1065" i="3"/>
  <c r="W1041" i="3"/>
  <c r="W1006" i="3"/>
  <c r="W1203" i="3"/>
  <c r="X1158" i="3"/>
  <c r="U1158" i="3" s="1"/>
  <c r="X1156" i="3"/>
  <c r="U1156" i="3" s="1"/>
  <c r="W1145" i="3"/>
  <c r="X1142" i="3"/>
  <c r="U1142" i="3" s="1"/>
  <c r="X1067" i="3"/>
  <c r="U1067" i="3" s="1"/>
  <c r="W1058" i="3"/>
  <c r="W1156" i="3"/>
  <c r="W1142" i="3"/>
  <c r="W1111" i="3"/>
  <c r="X1102" i="3"/>
  <c r="U1102" i="3" s="1"/>
  <c r="X1076" i="3"/>
  <c r="U1076" i="3" s="1"/>
  <c r="W1067" i="3"/>
  <c r="X1187" i="3"/>
  <c r="U1187" i="3" s="1"/>
  <c r="W1102" i="3"/>
  <c r="X1095" i="3"/>
  <c r="X1069" i="3"/>
  <c r="U1069" i="3" s="1"/>
  <c r="W1187" i="3"/>
  <c r="X1209" i="3"/>
  <c r="U1209" i="3" s="1"/>
  <c r="W1197" i="3"/>
  <c r="X1189" i="3"/>
  <c r="U1189" i="3" s="1"/>
  <c r="W1221" i="3"/>
  <c r="X1202" i="3"/>
  <c r="U1202" i="3" s="1"/>
  <c r="W1191" i="3"/>
  <c r="W1160" i="3"/>
  <c r="W1157" i="3"/>
  <c r="X1155" i="3"/>
  <c r="U1155" i="3" s="1"/>
  <c r="X1108" i="3"/>
  <c r="U1108" i="3" s="1"/>
  <c r="W1131" i="3"/>
  <c r="X1097" i="3"/>
  <c r="X1064" i="3"/>
  <c r="X1061" i="3"/>
  <c r="U1061" i="3" s="1"/>
  <c r="X1021" i="3"/>
  <c r="U1021" i="3" s="1"/>
  <c r="W959" i="3"/>
  <c r="W924" i="3"/>
  <c r="W1118" i="3"/>
  <c r="Y1118" i="3" s="1"/>
  <c r="W1097" i="3"/>
  <c r="W1075" i="3"/>
  <c r="W1064" i="3"/>
  <c r="W1061" i="3"/>
  <c r="W1021" i="3"/>
  <c r="W879" i="3"/>
  <c r="W1121" i="3"/>
  <c r="W1108" i="3"/>
  <c r="X1094" i="3"/>
  <c r="W936" i="3"/>
  <c r="X1105" i="3"/>
  <c r="U1105" i="3" s="1"/>
  <c r="X1167" i="3"/>
  <c r="U1167" i="3" s="1"/>
  <c r="W1153" i="3"/>
  <c r="W1105" i="3"/>
  <c r="X1137" i="3"/>
  <c r="U1137" i="3" s="1"/>
  <c r="W1195" i="3"/>
  <c r="X1159" i="3"/>
  <c r="U1159" i="3" s="1"/>
  <c r="X1139" i="3"/>
  <c r="U1139" i="3" s="1"/>
  <c r="W1137" i="3"/>
  <c r="X1190" i="3"/>
  <c r="U1190" i="3" s="1"/>
  <c r="W1139" i="3"/>
  <c r="X1125" i="3"/>
  <c r="U1125" i="3" s="1"/>
  <c r="X1093" i="3"/>
  <c r="U1093" i="3" s="1"/>
  <c r="X1129" i="3"/>
  <c r="W1125" i="3"/>
  <c r="W1129" i="3"/>
  <c r="X1123" i="3"/>
  <c r="W1110" i="3"/>
  <c r="X1107" i="3"/>
  <c r="U1107" i="3" s="1"/>
  <c r="X1087" i="3"/>
  <c r="X1083" i="3"/>
  <c r="X964" i="3"/>
  <c r="U964" i="3" s="1"/>
  <c r="W960" i="3"/>
  <c r="W868" i="3"/>
  <c r="W1170" i="3"/>
  <c r="W1123" i="3"/>
  <c r="X1101" i="3"/>
  <c r="U1101" i="3" s="1"/>
  <c r="W1087" i="3"/>
  <c r="W1083" i="3"/>
  <c r="W925" i="3"/>
  <c r="W1152" i="3"/>
  <c r="W1101" i="3"/>
  <c r="X1089" i="3"/>
  <c r="U1089" i="3" s="1"/>
  <c r="X1071" i="3"/>
  <c r="X1034" i="3"/>
  <c r="U1034" i="3" s="1"/>
  <c r="X1020" i="3"/>
  <c r="U1020" i="3" s="1"/>
  <c r="W1007" i="3"/>
  <c r="W996" i="3"/>
  <c r="W880" i="3"/>
  <c r="X1165" i="3"/>
  <c r="U1165" i="3" s="1"/>
  <c r="W1155" i="3"/>
  <c r="X1128" i="3"/>
  <c r="U1128" i="3" s="1"/>
  <c r="X1104" i="3"/>
  <c r="W1071" i="3"/>
  <c r="Y1071" i="3" s="1"/>
  <c r="X1052" i="3"/>
  <c r="U1052" i="3" s="1"/>
  <c r="W1020" i="3"/>
  <c r="W958" i="3"/>
  <c r="W1189" i="3"/>
  <c r="W1165" i="3"/>
  <c r="W1104" i="3"/>
  <c r="W1098" i="3"/>
  <c r="X1122" i="3"/>
  <c r="U1122" i="3" s="1"/>
  <c r="X1106" i="3"/>
  <c r="U1106" i="3" s="1"/>
  <c r="W1122" i="3"/>
  <c r="W1173" i="3"/>
  <c r="W1095" i="3"/>
  <c r="X1138" i="3"/>
  <c r="U1138" i="3" s="1"/>
  <c r="X1154" i="3"/>
  <c r="U1154" i="3" s="1"/>
  <c r="W1138" i="3"/>
  <c r="X1168" i="3"/>
  <c r="U1168" i="3" s="1"/>
  <c r="X1124" i="3"/>
  <c r="U1124" i="3" s="1"/>
  <c r="X1086" i="3"/>
  <c r="U1086" i="3" s="1"/>
  <c r="W1124" i="3"/>
  <c r="X1088" i="3"/>
  <c r="U1088" i="3" s="1"/>
  <c r="W1086" i="3"/>
  <c r="X1078" i="3"/>
  <c r="U1078" i="3" s="1"/>
  <c r="W1030" i="3"/>
  <c r="X1019" i="3"/>
  <c r="U1019" i="3" s="1"/>
  <c r="X1003" i="3"/>
  <c r="U1003" i="3" s="1"/>
  <c r="X1000" i="3"/>
  <c r="U1000" i="3" s="1"/>
  <c r="W995" i="3"/>
  <c r="W969" i="3"/>
  <c r="W965" i="3"/>
  <c r="X967" i="3"/>
  <c r="U967" i="3" s="1"/>
  <c r="X934" i="3"/>
  <c r="U934" i="3" s="1"/>
  <c r="X914" i="3"/>
  <c r="U914" i="3" s="1"/>
  <c r="X896" i="3"/>
  <c r="U896" i="3" s="1"/>
  <c r="W878" i="3"/>
  <c r="X876" i="3"/>
  <c r="U876" i="3" s="1"/>
  <c r="W994" i="3"/>
  <c r="X972" i="3"/>
  <c r="U972" i="3" s="1"/>
  <c r="W934" i="3"/>
  <c r="W896" i="3"/>
  <c r="W876" i="3"/>
  <c r="X1017" i="3"/>
  <c r="U1017" i="3" s="1"/>
  <c r="X1176" i="3"/>
  <c r="U1176" i="3" s="1"/>
  <c r="X1024" i="3"/>
  <c r="U1024" i="3" s="1"/>
  <c r="W1017" i="3"/>
  <c r="X1079" i="3"/>
  <c r="W1069" i="3"/>
  <c r="W997" i="3"/>
  <c r="W1106" i="3"/>
  <c r="W1093" i="3"/>
  <c r="X1062" i="3"/>
  <c r="W1055" i="3"/>
  <c r="W1053" i="3"/>
  <c r="X991" i="3"/>
  <c r="U991" i="3" s="1"/>
  <c r="W1062" i="3"/>
  <c r="X1047" i="3"/>
  <c r="W991" i="3"/>
  <c r="W1078" i="3"/>
  <c r="X1065" i="3"/>
  <c r="U1065" i="3" s="1"/>
  <c r="W1047" i="3"/>
  <c r="X1040" i="3"/>
  <c r="U1040" i="3" s="1"/>
  <c r="X993" i="3"/>
  <c r="U993" i="3" s="1"/>
  <c r="X940" i="3"/>
  <c r="U940" i="3" s="1"/>
  <c r="X902" i="3"/>
  <c r="U902" i="3" s="1"/>
  <c r="X1082" i="3"/>
  <c r="U1082" i="3" s="1"/>
  <c r="W1040" i="3"/>
  <c r="X1023" i="3"/>
  <c r="W1082" i="3"/>
  <c r="W1023" i="3"/>
  <c r="X1092" i="3"/>
  <c r="U1092" i="3" s="1"/>
  <c r="W1088" i="3"/>
  <c r="W1049" i="3"/>
  <c r="X1006" i="3"/>
  <c r="U1006" i="3" s="1"/>
  <c r="W1003" i="3"/>
  <c r="X984" i="3"/>
  <c r="U984" i="3" s="1"/>
  <c r="X982" i="3"/>
  <c r="U982" i="3" s="1"/>
  <c r="X971" i="3"/>
  <c r="U971" i="3" s="1"/>
  <c r="X935" i="3"/>
  <c r="U935" i="3" s="1"/>
  <c r="X915" i="3"/>
  <c r="U915" i="3" s="1"/>
  <c r="X897" i="3"/>
  <c r="U897" i="3" s="1"/>
  <c r="X1057" i="3"/>
  <c r="U1057" i="3" s="1"/>
  <c r="W984" i="3"/>
  <c r="W982" i="3"/>
  <c r="W971" i="3"/>
  <c r="W915" i="3"/>
  <c r="W913" i="3"/>
  <c r="X877" i="3"/>
  <c r="U877" i="3" s="1"/>
  <c r="W1046" i="3"/>
  <c r="X1026" i="3"/>
  <c r="U1026" i="3" s="1"/>
  <c r="X1022" i="3"/>
  <c r="W1019" i="3"/>
  <c r="X999" i="3"/>
  <c r="U999" i="3" s="1"/>
  <c r="X933" i="3"/>
  <c r="U933" i="3" s="1"/>
  <c r="X895" i="3"/>
  <c r="U895" i="3" s="1"/>
  <c r="W877" i="3"/>
  <c r="W1052" i="3"/>
  <c r="W1029" i="3"/>
  <c r="W1026" i="3"/>
  <c r="W1022" i="3"/>
  <c r="Y1022" i="3" s="1"/>
  <c r="W999" i="3"/>
  <c r="W973" i="3"/>
  <c r="W1068" i="3"/>
  <c r="X1100" i="3"/>
  <c r="U1100" i="3" s="1"/>
  <c r="X1084" i="3"/>
  <c r="U1084" i="3" s="1"/>
  <c r="X1060" i="3"/>
  <c r="U1060" i="3" s="1"/>
  <c r="X1054" i="3"/>
  <c r="U1054" i="3" s="1"/>
  <c r="X995" i="3"/>
  <c r="W992" i="3"/>
  <c r="W990" i="3"/>
  <c r="W1084" i="3"/>
  <c r="X1073" i="3"/>
  <c r="U1073" i="3" s="1"/>
  <c r="W1054" i="3"/>
  <c r="W1042" i="3"/>
  <c r="X1018" i="3"/>
  <c r="U1018" i="3" s="1"/>
  <c r="X1005" i="3"/>
  <c r="U1005" i="3" s="1"/>
  <c r="X1063" i="3"/>
  <c r="U1063" i="3" s="1"/>
  <c r="W1018" i="3"/>
  <c r="W1012" i="3"/>
  <c r="W1005" i="3"/>
  <c r="W1063" i="3"/>
  <c r="W1045" i="3"/>
  <c r="X1028" i="3"/>
  <c r="U1028" i="3" s="1"/>
  <c r="X1025" i="3"/>
  <c r="U1025" i="3" s="1"/>
  <c r="X998" i="3"/>
  <c r="U998" i="3" s="1"/>
  <c r="X1090" i="3"/>
  <c r="U1090" i="3" s="1"/>
  <c r="X1051" i="3"/>
  <c r="U1051" i="3" s="1"/>
  <c r="X1048" i="3"/>
  <c r="U1048" i="3" s="1"/>
  <c r="W1028" i="3"/>
  <c r="W998" i="3"/>
  <c r="X981" i="3"/>
  <c r="U981" i="3" s="1"/>
  <c r="W979" i="3"/>
  <c r="X952" i="3"/>
  <c r="U952" i="3" s="1"/>
  <c r="X916" i="3"/>
  <c r="U916" i="3" s="1"/>
  <c r="X883" i="3"/>
  <c r="U883" i="3" s="1"/>
  <c r="X965" i="3"/>
  <c r="U965" i="3" s="1"/>
  <c r="W750" i="3"/>
  <c r="X979" i="3"/>
  <c r="U979" i="3" s="1"/>
  <c r="W851" i="3"/>
  <c r="X990" i="3"/>
  <c r="U990" i="3" s="1"/>
  <c r="X976" i="3"/>
  <c r="U976" i="3" s="1"/>
  <c r="X939" i="3"/>
  <c r="U939" i="3" s="1"/>
  <c r="X912" i="3"/>
  <c r="U912" i="3" s="1"/>
  <c r="X890" i="3"/>
  <c r="U890" i="3" s="1"/>
  <c r="X882" i="3"/>
  <c r="U882" i="3" s="1"/>
  <c r="W832" i="3"/>
  <c r="W790" i="3"/>
  <c r="W976" i="3"/>
  <c r="W939" i="3"/>
  <c r="W987" i="3"/>
  <c r="X947" i="3"/>
  <c r="U947" i="3" s="1"/>
  <c r="X928" i="3"/>
  <c r="U928" i="3" s="1"/>
  <c r="W947" i="3"/>
  <c r="W928" i="3"/>
  <c r="X941" i="3"/>
  <c r="U941" i="3" s="1"/>
  <c r="W1048" i="3"/>
  <c r="W941" i="3"/>
  <c r="W922" i="3"/>
  <c r="X920" i="3"/>
  <c r="U920" i="3" s="1"/>
  <c r="X989" i="3"/>
  <c r="U989" i="3" s="1"/>
  <c r="W981" i="3"/>
  <c r="X978" i="3"/>
  <c r="U978" i="3" s="1"/>
  <c r="X954" i="3"/>
  <c r="U954" i="3" s="1"/>
  <c r="W989" i="3"/>
  <c r="W978" i="3"/>
  <c r="W903" i="3"/>
  <c r="W799" i="3"/>
  <c r="X975" i="3"/>
  <c r="U975" i="3" s="1"/>
  <c r="X825" i="3"/>
  <c r="U825" i="3" s="1"/>
  <c r="W770" i="3"/>
  <c r="W975" i="3"/>
  <c r="X793" i="3"/>
  <c r="U793" i="3" s="1"/>
  <c r="W699" i="3"/>
  <c r="W1103" i="3"/>
  <c r="X951" i="3"/>
  <c r="U951" i="3" s="1"/>
  <c r="X946" i="3"/>
  <c r="U946" i="3" s="1"/>
  <c r="X966" i="3"/>
  <c r="U966" i="3" s="1"/>
  <c r="W946" i="3"/>
  <c r="X983" i="3"/>
  <c r="U983" i="3" s="1"/>
  <c r="X977" i="3"/>
  <c r="U977" i="3" s="1"/>
  <c r="W966" i="3"/>
  <c r="W948" i="3"/>
  <c r="W977" i="3"/>
  <c r="W972" i="3"/>
  <c r="W940" i="3"/>
  <c r="W929" i="3"/>
  <c r="X919" i="3"/>
  <c r="U919" i="3" s="1"/>
  <c r="X988" i="3"/>
  <c r="U988" i="3" s="1"/>
  <c r="W980" i="3"/>
  <c r="X959" i="3"/>
  <c r="U959" i="3" s="1"/>
  <c r="W927" i="3"/>
  <c r="W919" i="3"/>
  <c r="W988" i="3"/>
  <c r="X953" i="3"/>
  <c r="U953" i="3" s="1"/>
  <c r="W942" i="3"/>
  <c r="W921" i="3"/>
  <c r="W953" i="3"/>
  <c r="X974" i="3"/>
  <c r="U974" i="3" s="1"/>
  <c r="W950" i="3"/>
  <c r="W871" i="3"/>
  <c r="W826" i="3"/>
  <c r="W800" i="3"/>
  <c r="X945" i="3"/>
  <c r="U945" i="3" s="1"/>
  <c r="W816" i="3"/>
  <c r="X773" i="3"/>
  <c r="U773" i="3" s="1"/>
  <c r="X753" i="3"/>
  <c r="U753" i="3" s="1"/>
  <c r="X734" i="3"/>
  <c r="U734" i="3" s="1"/>
  <c r="W715" i="3"/>
  <c r="W835" i="3"/>
  <c r="W773" i="3"/>
  <c r="X696" i="3"/>
  <c r="U696" i="3" s="1"/>
  <c r="W902" i="3"/>
  <c r="W883" i="3"/>
  <c r="W802" i="3"/>
  <c r="X786" i="3"/>
  <c r="U786" i="3" s="1"/>
  <c r="W696" i="3"/>
  <c r="W637" i="3"/>
  <c r="X905" i="3"/>
  <c r="U905" i="3" s="1"/>
  <c r="W974" i="3"/>
  <c r="X908" i="3"/>
  <c r="U908" i="3" s="1"/>
  <c r="W908" i="3"/>
  <c r="X889" i="3"/>
  <c r="U889" i="3" s="1"/>
  <c r="W904" i="3"/>
  <c r="X901" i="3"/>
  <c r="U901" i="3" s="1"/>
  <c r="W885" i="3"/>
  <c r="X856" i="3"/>
  <c r="U856" i="3" s="1"/>
  <c r="W845" i="3"/>
  <c r="X843" i="3"/>
  <c r="U843" i="3" s="1"/>
  <c r="W813" i="3"/>
  <c r="W901" i="3"/>
  <c r="W891" i="3"/>
  <c r="X858" i="3"/>
  <c r="U858" i="3" s="1"/>
  <c r="W856" i="3"/>
  <c r="W843" i="3"/>
  <c r="X860" i="3"/>
  <c r="U860" i="3" s="1"/>
  <c r="W858" i="3"/>
  <c r="W801" i="3"/>
  <c r="W774" i="3"/>
  <c r="W754" i="3"/>
  <c r="W735" i="3"/>
  <c r="X714" i="3"/>
  <c r="U714" i="3" s="1"/>
  <c r="W689" i="3"/>
  <c r="X921" i="3"/>
  <c r="U921" i="3" s="1"/>
  <c r="X871" i="3"/>
  <c r="U871" i="3" s="1"/>
  <c r="X822" i="3"/>
  <c r="U822" i="3" s="1"/>
  <c r="X817" i="3"/>
  <c r="U817" i="3" s="1"/>
  <c r="X881" i="3"/>
  <c r="U881" i="3" s="1"/>
  <c r="X985" i="3"/>
  <c r="U985" i="3" s="1"/>
  <c r="X884" i="3"/>
  <c r="U884" i="3" s="1"/>
  <c r="X903" i="3"/>
  <c r="U903" i="3" s="1"/>
  <c r="W884" i="3"/>
  <c r="W890" i="3"/>
  <c r="W916" i="3"/>
  <c r="X909" i="3"/>
  <c r="U909" i="3" s="1"/>
  <c r="W920" i="3"/>
  <c r="W909" i="3"/>
  <c r="X870" i="3"/>
  <c r="U870" i="3" s="1"/>
  <c r="X857" i="3"/>
  <c r="U857" i="3" s="1"/>
  <c r="W844" i="3"/>
  <c r="W827" i="3"/>
  <c r="W812" i="3"/>
  <c r="W760" i="3"/>
  <c r="W842" i="3"/>
  <c r="W819" i="3"/>
  <c r="X813" i="3"/>
  <c r="U813" i="3" s="1"/>
  <c r="X810" i="3"/>
  <c r="U810" i="3" s="1"/>
  <c r="X799" i="3"/>
  <c r="U799" i="3" s="1"/>
  <c r="X779" i="3"/>
  <c r="U779" i="3" s="1"/>
  <c r="W768" i="3"/>
  <c r="W726" i="3"/>
  <c r="X688" i="3"/>
  <c r="U688" i="3" s="1"/>
  <c r="X649" i="3"/>
  <c r="U649" i="3" s="1"/>
  <c r="W622" i="3"/>
  <c r="X855" i="3"/>
  <c r="U855" i="3" s="1"/>
  <c r="W810" i="3"/>
  <c r="W779" i="3"/>
  <c r="X771" i="3"/>
  <c r="U771" i="3" s="1"/>
  <c r="X766" i="3"/>
  <c r="U766" i="3" s="1"/>
  <c r="X668" i="3"/>
  <c r="U668" i="3" s="1"/>
  <c r="W649" i="3"/>
  <c r="W577" i="3"/>
  <c r="W425" i="3"/>
  <c r="X861" i="3"/>
  <c r="U861" i="3" s="1"/>
  <c r="W855" i="3"/>
  <c r="W766" i="3"/>
  <c r="W719" i="3"/>
  <c r="W668" i="3"/>
  <c r="W647" i="3"/>
  <c r="W630" i="3"/>
  <c r="W475" i="3"/>
  <c r="X887" i="3"/>
  <c r="U887" i="3" s="1"/>
  <c r="W861" i="3"/>
  <c r="W710" i="3"/>
  <c r="X655" i="3"/>
  <c r="U655" i="3" s="1"/>
  <c r="W776" i="3"/>
  <c r="X760" i="3"/>
  <c r="U760" i="3" s="1"/>
  <c r="X746" i="3"/>
  <c r="U746" i="3" s="1"/>
  <c r="X728" i="3"/>
  <c r="U728" i="3" s="1"/>
  <c r="X723" i="3"/>
  <c r="U723" i="3" s="1"/>
  <c r="X707" i="3"/>
  <c r="U707" i="3" s="1"/>
  <c r="W693" i="3"/>
  <c r="W666" i="3"/>
  <c r="X863" i="3"/>
  <c r="U863" i="3" s="1"/>
  <c r="W746" i="3"/>
  <c r="W728" i="3"/>
  <c r="W723" i="3"/>
  <c r="X721" i="3"/>
  <c r="U721" i="3" s="1"/>
  <c r="W707" i="3"/>
  <c r="X674" i="3"/>
  <c r="U674" i="3" s="1"/>
  <c r="X672" i="3"/>
  <c r="U672" i="3" s="1"/>
  <c r="W653" i="3"/>
  <c r="W863" i="3"/>
  <c r="X828" i="3"/>
  <c r="U828" i="3" s="1"/>
  <c r="W748" i="3"/>
  <c r="X739" i="3"/>
  <c r="U739" i="3" s="1"/>
  <c r="W721" i="3"/>
  <c r="X690" i="3"/>
  <c r="U690" i="3" s="1"/>
  <c r="W674" i="3"/>
  <c r="W672" i="3"/>
  <c r="X844" i="3"/>
  <c r="U844" i="3" s="1"/>
  <c r="W815" i="3"/>
  <c r="X741" i="3"/>
  <c r="U741" i="3" s="1"/>
  <c r="W739" i="3"/>
  <c r="W690" i="3"/>
  <c r="W634" i="3"/>
  <c r="X869" i="3"/>
  <c r="U869" i="3" s="1"/>
  <c r="X839" i="3"/>
  <c r="U839" i="3" s="1"/>
  <c r="X837" i="3"/>
  <c r="U837" i="3" s="1"/>
  <c r="W831" i="3"/>
  <c r="X818" i="3"/>
  <c r="U818" i="3" s="1"/>
  <c r="X812" i="3"/>
  <c r="U812" i="3" s="1"/>
  <c r="X784" i="3"/>
  <c r="U784" i="3" s="1"/>
  <c r="X751" i="3"/>
  <c r="U751" i="3" s="1"/>
  <c r="W741" i="3"/>
  <c r="X725" i="3"/>
  <c r="U725" i="3" s="1"/>
  <c r="W704" i="3"/>
  <c r="X700" i="3"/>
  <c r="U700" i="3" s="1"/>
  <c r="X695" i="3"/>
  <c r="U695" i="3" s="1"/>
  <c r="X687" i="3"/>
  <c r="U687" i="3" s="1"/>
  <c r="W869" i="3"/>
  <c r="X847" i="3"/>
  <c r="U847" i="3" s="1"/>
  <c r="X841" i="3"/>
  <c r="U841" i="3" s="1"/>
  <c r="W839" i="3"/>
  <c r="W786" i="3"/>
  <c r="W784" i="3"/>
  <c r="X702" i="3"/>
  <c r="U702" i="3" s="1"/>
  <c r="W700" i="3"/>
  <c r="W695" i="3"/>
  <c r="W687" i="3"/>
  <c r="X678" i="3"/>
  <c r="U678" i="3" s="1"/>
  <c r="X854" i="3"/>
  <c r="U854" i="3" s="1"/>
  <c r="X778" i="3"/>
  <c r="U778" i="3" s="1"/>
  <c r="W702" i="3"/>
  <c r="X680" i="3"/>
  <c r="U680" i="3" s="1"/>
  <c r="W623" i="3"/>
  <c r="W857" i="3"/>
  <c r="X809" i="3"/>
  <c r="U809" i="3" s="1"/>
  <c r="X807" i="3"/>
  <c r="U807" i="3" s="1"/>
  <c r="W778" i="3"/>
  <c r="W730" i="3"/>
  <c r="X715" i="3"/>
  <c r="U715" i="3" s="1"/>
  <c r="X709" i="3"/>
  <c r="U709" i="3" s="1"/>
  <c r="X661" i="3"/>
  <c r="U661" i="3" s="1"/>
  <c r="W659" i="3"/>
  <c r="W597" i="3"/>
  <c r="W445" i="3"/>
  <c r="W824" i="3"/>
  <c r="W807" i="3"/>
  <c r="X767" i="3"/>
  <c r="U767" i="3" s="1"/>
  <c r="X759" i="3"/>
  <c r="U759" i="3" s="1"/>
  <c r="W709" i="3"/>
  <c r="X827" i="3"/>
  <c r="U827" i="3" s="1"/>
  <c r="W767" i="3"/>
  <c r="W759" i="3"/>
  <c r="X706" i="3"/>
  <c r="U706" i="3" s="1"/>
  <c r="X648" i="3"/>
  <c r="U648" i="3" s="1"/>
  <c r="W526" i="3"/>
  <c r="X814" i="3"/>
  <c r="U814" i="3" s="1"/>
  <c r="X794" i="3"/>
  <c r="U794" i="3" s="1"/>
  <c r="X769" i="3"/>
  <c r="U769" i="3" s="1"/>
  <c r="W745" i="3"/>
  <c r="W706" i="3"/>
  <c r="W669" i="3"/>
  <c r="X667" i="3"/>
  <c r="U667" i="3" s="1"/>
  <c r="W648" i="3"/>
  <c r="W817" i="3"/>
  <c r="W814" i="3"/>
  <c r="X811" i="3"/>
  <c r="U811" i="3" s="1"/>
  <c r="X727" i="3"/>
  <c r="U727" i="3" s="1"/>
  <c r="W667" i="3"/>
  <c r="X836" i="3"/>
  <c r="U836" i="3" s="1"/>
  <c r="X820" i="3"/>
  <c r="U820" i="3" s="1"/>
  <c r="W811" i="3"/>
  <c r="X800" i="3"/>
  <c r="U800" i="3" s="1"/>
  <c r="W780" i="3"/>
  <c r="X747" i="3"/>
  <c r="U747" i="3" s="1"/>
  <c r="X738" i="3"/>
  <c r="U738" i="3" s="1"/>
  <c r="W727" i="3"/>
  <c r="X720" i="3"/>
  <c r="U720" i="3" s="1"/>
  <c r="X686" i="3"/>
  <c r="U686" i="3" s="1"/>
  <c r="X671" i="3"/>
  <c r="U671" i="3" s="1"/>
  <c r="W889" i="3"/>
  <c r="X864" i="3"/>
  <c r="U864" i="3" s="1"/>
  <c r="W846" i="3"/>
  <c r="W836" i="3"/>
  <c r="X823" i="3"/>
  <c r="U823" i="3" s="1"/>
  <c r="W772" i="3"/>
  <c r="W747" i="3"/>
  <c r="W738" i="3"/>
  <c r="X722" i="3"/>
  <c r="U722" i="3" s="1"/>
  <c r="W720" i="3"/>
  <c r="W675" i="3"/>
  <c r="W864" i="3"/>
  <c r="X862" i="3"/>
  <c r="U862" i="3" s="1"/>
  <c r="W722" i="3"/>
  <c r="W862" i="3"/>
  <c r="X777" i="3"/>
  <c r="U777" i="3" s="1"/>
  <c r="W742" i="3"/>
  <c r="X740" i="3"/>
  <c r="U740" i="3" s="1"/>
  <c r="W729" i="3"/>
  <c r="W694" i="3"/>
  <c r="W673" i="3"/>
  <c r="X838" i="3"/>
  <c r="U838" i="3" s="1"/>
  <c r="W777" i="3"/>
  <c r="W761" i="3"/>
  <c r="X758" i="3"/>
  <c r="U758" i="3" s="1"/>
  <c r="W740" i="3"/>
  <c r="X708" i="3"/>
  <c r="U708" i="3" s="1"/>
  <c r="X703" i="3"/>
  <c r="U703" i="3" s="1"/>
  <c r="X677" i="3"/>
  <c r="U677" i="3" s="1"/>
  <c r="X658" i="3"/>
  <c r="U658" i="3" s="1"/>
  <c r="W838" i="3"/>
  <c r="X826" i="3"/>
  <c r="U826" i="3" s="1"/>
  <c r="X808" i="3"/>
  <c r="U808" i="3" s="1"/>
  <c r="W787" i="3"/>
  <c r="X785" i="3"/>
  <c r="U785" i="3" s="1"/>
  <c r="W758" i="3"/>
  <c r="W703" i="3"/>
  <c r="W691" i="3"/>
  <c r="X681" i="3"/>
  <c r="U681" i="3" s="1"/>
  <c r="W677" i="3"/>
  <c r="W658" i="3"/>
  <c r="W808" i="3"/>
  <c r="X806" i="3"/>
  <c r="U806" i="3" s="1"/>
  <c r="W785" i="3"/>
  <c r="W681" i="3"/>
  <c r="W641" i="3"/>
  <c r="X842" i="3"/>
  <c r="U842" i="3" s="1"/>
  <c r="W633" i="3"/>
  <c r="W620" i="3"/>
  <c r="W574" i="3"/>
  <c r="W543" i="3"/>
  <c r="X498" i="3"/>
  <c r="U498" i="3" s="1"/>
  <c r="X796" i="3"/>
  <c r="U796" i="3" s="1"/>
  <c r="X487" i="3"/>
  <c r="U487" i="3" s="1"/>
  <c r="W423" i="3"/>
  <c r="X635" i="3"/>
  <c r="U635" i="3" s="1"/>
  <c r="X587" i="3"/>
  <c r="U587" i="3" s="1"/>
  <c r="X556" i="3"/>
  <c r="U556" i="3" s="1"/>
  <c r="W487" i="3"/>
  <c r="W485" i="3"/>
  <c r="X472" i="3"/>
  <c r="U472" i="3" s="1"/>
  <c r="X461" i="3"/>
  <c r="U461" i="3" s="1"/>
  <c r="W249" i="3"/>
  <c r="W230" i="3"/>
  <c r="W214" i="3"/>
  <c r="W655" i="3"/>
  <c r="W635" i="3"/>
  <c r="X613" i="3"/>
  <c r="U613" i="3" s="1"/>
  <c r="W587" i="3"/>
  <c r="W556" i="3"/>
  <c r="X622" i="3"/>
  <c r="U622" i="3" s="1"/>
  <c r="X615" i="3"/>
  <c r="U615" i="3" s="1"/>
  <c r="W600" i="3"/>
  <c r="X569" i="3"/>
  <c r="U569" i="3" s="1"/>
  <c r="X845" i="3"/>
  <c r="U845" i="3" s="1"/>
  <c r="X591" i="3"/>
  <c r="U591" i="3" s="1"/>
  <c r="W569" i="3"/>
  <c r="X567" i="3"/>
  <c r="U567" i="3" s="1"/>
  <c r="W595" i="3"/>
  <c r="X593" i="3"/>
  <c r="U593" i="3" s="1"/>
  <c r="W582" i="3"/>
  <c r="W567" i="3"/>
  <c r="W593" i="3"/>
  <c r="X580" i="3"/>
  <c r="U580" i="3" s="1"/>
  <c r="X632" i="3"/>
  <c r="U632" i="3" s="1"/>
  <c r="W580" i="3"/>
  <c r="X819" i="3"/>
  <c r="U819" i="3" s="1"/>
  <c r="X654" i="3"/>
  <c r="U654" i="3" s="1"/>
  <c r="W632" i="3"/>
  <c r="X606" i="3"/>
  <c r="U606" i="3" s="1"/>
  <c r="X499" i="3"/>
  <c r="U499" i="3" s="1"/>
  <c r="W467" i="3"/>
  <c r="W454" i="3"/>
  <c r="X441" i="3"/>
  <c r="U441" i="3" s="1"/>
  <c r="W337" i="3"/>
  <c r="W318" i="3"/>
  <c r="W292" i="3"/>
  <c r="W606" i="3"/>
  <c r="X575" i="3"/>
  <c r="U575" i="3" s="1"/>
  <c r="W499" i="3"/>
  <c r="W441" i="3"/>
  <c r="W401" i="3"/>
  <c r="W222" i="3"/>
  <c r="X619" i="3"/>
  <c r="U619" i="3" s="1"/>
  <c r="W617" i="3"/>
  <c r="W575" i="3"/>
  <c r="X542" i="3"/>
  <c r="U542" i="3" s="1"/>
  <c r="X529" i="3"/>
  <c r="U529" i="3" s="1"/>
  <c r="X473" i="3"/>
  <c r="U473" i="3" s="1"/>
  <c r="W662" i="3"/>
  <c r="X634" i="3"/>
  <c r="U634" i="3" s="1"/>
  <c r="W627" i="3"/>
  <c r="W619" i="3"/>
  <c r="X486" i="3"/>
  <c r="U486" i="3" s="1"/>
  <c r="W473" i="3"/>
  <c r="X642" i="3"/>
  <c r="U642" i="3" s="1"/>
  <c r="X639" i="3"/>
  <c r="U639" i="3" s="1"/>
  <c r="W588" i="3"/>
  <c r="X586" i="3"/>
  <c r="U586" i="3" s="1"/>
  <c r="W557" i="3"/>
  <c r="W642" i="3"/>
  <c r="X636" i="3"/>
  <c r="U636" i="3" s="1"/>
  <c r="X629" i="3"/>
  <c r="U629" i="3" s="1"/>
  <c r="W614" i="3"/>
  <c r="X612" i="3"/>
  <c r="U612" i="3" s="1"/>
  <c r="W555" i="3"/>
  <c r="W806" i="3"/>
  <c r="X653" i="3"/>
  <c r="U653" i="3" s="1"/>
  <c r="X705" i="3"/>
  <c r="U705" i="3" s="1"/>
  <c r="W599" i="3"/>
  <c r="X579" i="3"/>
  <c r="U579" i="3" s="1"/>
  <c r="X568" i="3"/>
  <c r="U568" i="3" s="1"/>
  <c r="X550" i="3"/>
  <c r="U550" i="3" s="1"/>
  <c r="X594" i="3"/>
  <c r="U594" i="3" s="1"/>
  <c r="X581" i="3"/>
  <c r="U581" i="3" s="1"/>
  <c r="W568" i="3"/>
  <c r="W701" i="3"/>
  <c r="X645" i="3"/>
  <c r="U645" i="3" s="1"/>
  <c r="X623" i="3"/>
  <c r="U623" i="3" s="1"/>
  <c r="X616" i="3"/>
  <c r="U616" i="3" s="1"/>
  <c r="W594" i="3"/>
  <c r="X592" i="3"/>
  <c r="U592" i="3" s="1"/>
  <c r="W581" i="3"/>
  <c r="X726" i="3"/>
  <c r="U726" i="3" s="1"/>
  <c r="W679" i="3"/>
  <c r="W603" i="3"/>
  <c r="X596" i="3"/>
  <c r="U596" i="3" s="1"/>
  <c r="W592" i="3"/>
  <c r="X744" i="3"/>
  <c r="U744" i="3" s="1"/>
  <c r="W607" i="3"/>
  <c r="X572" i="3"/>
  <c r="U572" i="3" s="1"/>
  <c r="X530" i="3"/>
  <c r="U530" i="3" s="1"/>
  <c r="X483" i="3"/>
  <c r="U483" i="3" s="1"/>
  <c r="X466" i="3"/>
  <c r="U466" i="3" s="1"/>
  <c r="W455" i="3"/>
  <c r="X453" i="3"/>
  <c r="U453" i="3" s="1"/>
  <c r="X442" i="3"/>
  <c r="U442" i="3" s="1"/>
  <c r="W357" i="3"/>
  <c r="W267" i="3"/>
  <c r="X574" i="3"/>
  <c r="U574" i="3" s="1"/>
  <c r="W536" i="3"/>
  <c r="W518" i="3"/>
  <c r="W516" i="3"/>
  <c r="X492" i="3"/>
  <c r="U492" i="3" s="1"/>
  <c r="X479" i="3"/>
  <c r="U479" i="3" s="1"/>
  <c r="W429" i="3"/>
  <c r="W411" i="3"/>
  <c r="X391" i="3"/>
  <c r="U391" i="3" s="1"/>
  <c r="X353" i="3"/>
  <c r="U353" i="3" s="1"/>
  <c r="X326" i="3"/>
  <c r="U326" i="3" s="1"/>
  <c r="W306" i="3"/>
  <c r="W236" i="3"/>
  <c r="X227" i="3"/>
  <c r="U227" i="3" s="1"/>
  <c r="X218" i="3"/>
  <c r="U218" i="3" s="1"/>
  <c r="W146" i="3"/>
  <c r="W636" i="3"/>
  <c r="W507" i="3"/>
  <c r="X505" i="3"/>
  <c r="U505" i="3" s="1"/>
  <c r="W492" i="3"/>
  <c r="W479" i="3"/>
  <c r="W386" i="3"/>
  <c r="W353" i="3"/>
  <c r="W326" i="3"/>
  <c r="W283" i="3"/>
  <c r="X270" i="3"/>
  <c r="U270" i="3" s="1"/>
  <c r="X234" i="3"/>
  <c r="U234" i="3" s="1"/>
  <c r="W227" i="3"/>
  <c r="W218" i="3"/>
  <c r="X202" i="3"/>
  <c r="U202" i="3" s="1"/>
  <c r="W135" i="3"/>
  <c r="W69" i="3"/>
  <c r="X549" i="3"/>
  <c r="U549" i="3" s="1"/>
  <c r="W505" i="3"/>
  <c r="W481" i="3"/>
  <c r="W442" i="3"/>
  <c r="X404" i="3"/>
  <c r="U404" i="3" s="1"/>
  <c r="X281" i="3"/>
  <c r="U281" i="3" s="1"/>
  <c r="W270" i="3"/>
  <c r="W268" i="3"/>
  <c r="W234" i="3"/>
  <c r="W202" i="3"/>
  <c r="W628" i="3"/>
  <c r="W612" i="3"/>
  <c r="X600" i="3"/>
  <c r="U600" i="3" s="1"/>
  <c r="X555" i="3"/>
  <c r="U555" i="3" s="1"/>
  <c r="W549" i="3"/>
  <c r="X561" i="3"/>
  <c r="U561" i="3" s="1"/>
  <c r="W530" i="3"/>
  <c r="X543" i="3"/>
  <c r="U543" i="3" s="1"/>
  <c r="W512" i="3"/>
  <c r="X509" i="3"/>
  <c r="U509" i="3" s="1"/>
  <c r="X460" i="3"/>
  <c r="U460" i="3" s="1"/>
  <c r="X447" i="3"/>
  <c r="U447" i="3" s="1"/>
  <c r="W546" i="3"/>
  <c r="W460" i="3"/>
  <c r="X522" i="3"/>
  <c r="U522" i="3" s="1"/>
  <c r="W462" i="3"/>
  <c r="X438" i="3"/>
  <c r="U438" i="3" s="1"/>
  <c r="X535" i="3"/>
  <c r="U535" i="3" s="1"/>
  <c r="W522" i="3"/>
  <c r="W652" i="3"/>
  <c r="W576" i="3"/>
  <c r="W535" i="3"/>
  <c r="X524" i="3"/>
  <c r="U524" i="3" s="1"/>
  <c r="W496" i="3"/>
  <c r="X491" i="3"/>
  <c r="U491" i="3" s="1"/>
  <c r="W486" i="3"/>
  <c r="X451" i="3"/>
  <c r="U451" i="3" s="1"/>
  <c r="X421" i="3"/>
  <c r="U421" i="3" s="1"/>
  <c r="X419" i="3"/>
  <c r="U419" i="3" s="1"/>
  <c r="W417" i="3"/>
  <c r="X359" i="3"/>
  <c r="U359" i="3" s="1"/>
  <c r="W341" i="3"/>
  <c r="W309" i="3"/>
  <c r="W251" i="3"/>
  <c r="X210" i="3"/>
  <c r="U210" i="3" s="1"/>
  <c r="W197" i="3"/>
  <c r="W170" i="3"/>
  <c r="W51" i="3"/>
  <c r="X611" i="3"/>
  <c r="U611" i="3" s="1"/>
  <c r="X537" i="3"/>
  <c r="U537" i="3" s="1"/>
  <c r="W524" i="3"/>
  <c r="X517" i="3"/>
  <c r="U517" i="3" s="1"/>
  <c r="W491" i="3"/>
  <c r="X478" i="3"/>
  <c r="U478" i="3" s="1"/>
  <c r="X454" i="3"/>
  <c r="U454" i="3" s="1"/>
  <c r="W451" i="3"/>
  <c r="W430" i="3"/>
  <c r="W421" i="3"/>
  <c r="W419" i="3"/>
  <c r="X372" i="3"/>
  <c r="U372" i="3" s="1"/>
  <c r="X354" i="3"/>
  <c r="U354" i="3" s="1"/>
  <c r="W339" i="3"/>
  <c r="X327" i="3"/>
  <c r="U327" i="3" s="1"/>
  <c r="X307" i="3"/>
  <c r="U307" i="3" s="1"/>
  <c r="X219" i="3"/>
  <c r="U219" i="3" s="1"/>
  <c r="W195" i="3"/>
  <c r="X599" i="3"/>
  <c r="U599" i="3" s="1"/>
  <c r="X548" i="3"/>
  <c r="U548" i="3" s="1"/>
  <c r="W537" i="3"/>
  <c r="W517" i="3"/>
  <c r="W478" i="3"/>
  <c r="X467" i="3"/>
  <c r="U467" i="3" s="1"/>
  <c r="X464" i="3"/>
  <c r="U464" i="3" s="1"/>
  <c r="X410" i="3"/>
  <c r="U410" i="3" s="1"/>
  <c r="W392" i="3"/>
  <c r="W390" i="3"/>
  <c r="W327" i="3"/>
  <c r="W307" i="3"/>
  <c r="X271" i="3"/>
  <c r="U271" i="3" s="1"/>
  <c r="X235" i="3"/>
  <c r="U235" i="3" s="1"/>
  <c r="W228" i="3"/>
  <c r="W219" i="3"/>
  <c r="X203" i="3"/>
  <c r="U203" i="3" s="1"/>
  <c r="W159" i="3"/>
  <c r="X145" i="3"/>
  <c r="U145" i="3" s="1"/>
  <c r="W548" i="3"/>
  <c r="X539" i="3"/>
  <c r="U539" i="3" s="1"/>
  <c r="X506" i="3"/>
  <c r="U506" i="3" s="1"/>
  <c r="X493" i="3"/>
  <c r="U493" i="3" s="1"/>
  <c r="X480" i="3"/>
  <c r="U480" i="3" s="1"/>
  <c r="X435" i="3"/>
  <c r="U435" i="3" s="1"/>
  <c r="W428" i="3"/>
  <c r="X385" i="3"/>
  <c r="U385" i="3" s="1"/>
  <c r="W383" i="3"/>
  <c r="X352" i="3"/>
  <c r="U352" i="3" s="1"/>
  <c r="X282" i="3"/>
  <c r="U282" i="3" s="1"/>
  <c r="X253" i="3"/>
  <c r="U253" i="3" s="1"/>
  <c r="W235" i="3"/>
  <c r="W203" i="3"/>
  <c r="X179" i="3"/>
  <c r="U179" i="3" s="1"/>
  <c r="W145" i="3"/>
  <c r="W103" i="3"/>
  <c r="W77" i="3"/>
  <c r="W56" i="3"/>
  <c r="X560" i="3"/>
  <c r="U560" i="3" s="1"/>
  <c r="X511" i="3"/>
  <c r="U511" i="3" s="1"/>
  <c r="W506" i="3"/>
  <c r="X504" i="3"/>
  <c r="U504" i="3" s="1"/>
  <c r="W493" i="3"/>
  <c r="W480" i="3"/>
  <c r="X508" i="3"/>
  <c r="U508" i="3" s="1"/>
  <c r="W504" i="3"/>
  <c r="W550" i="3"/>
  <c r="X521" i="3"/>
  <c r="U521" i="3" s="1"/>
  <c r="X633" i="3"/>
  <c r="U633" i="3" s="1"/>
  <c r="W598" i="3"/>
  <c r="X459" i="3"/>
  <c r="U459" i="3" s="1"/>
  <c r="W448" i="3"/>
  <c r="X641" i="3"/>
  <c r="U641" i="3" s="1"/>
  <c r="W629" i="3"/>
  <c r="W601" i="3"/>
  <c r="X559" i="3"/>
  <c r="U559" i="3" s="1"/>
  <c r="W534" i="3"/>
  <c r="X482" i="3"/>
  <c r="U482" i="3" s="1"/>
  <c r="X477" i="3"/>
  <c r="U477" i="3" s="1"/>
  <c r="X531" i="3"/>
  <c r="U531" i="3" s="1"/>
  <c r="W477" i="3"/>
  <c r="W461" i="3"/>
  <c r="W613" i="3"/>
  <c r="X605" i="3"/>
  <c r="U605" i="3" s="1"/>
  <c r="W553" i="3"/>
  <c r="X566" i="3"/>
  <c r="U566" i="3" s="1"/>
  <c r="X562" i="3"/>
  <c r="U562" i="3" s="1"/>
  <c r="X547" i="3"/>
  <c r="U547" i="3" s="1"/>
  <c r="X523" i="3"/>
  <c r="U523" i="3" s="1"/>
  <c r="X434" i="3"/>
  <c r="U434" i="3" s="1"/>
  <c r="W427" i="3"/>
  <c r="X422" i="3"/>
  <c r="U422" i="3" s="1"/>
  <c r="X371" i="3"/>
  <c r="U371" i="3" s="1"/>
  <c r="W360" i="3"/>
  <c r="W358" i="3"/>
  <c r="X340" i="3"/>
  <c r="U340" i="3" s="1"/>
  <c r="W324" i="3"/>
  <c r="X308" i="3"/>
  <c r="U308" i="3" s="1"/>
  <c r="X216" i="3"/>
  <c r="U216" i="3" s="1"/>
  <c r="W211" i="3"/>
  <c r="W209" i="3"/>
  <c r="X196" i="3"/>
  <c r="U196" i="3" s="1"/>
  <c r="W465" i="3"/>
  <c r="W458" i="3"/>
  <c r="X207" i="3"/>
  <c r="U207" i="3" s="1"/>
  <c r="W127" i="3"/>
  <c r="W101" i="3"/>
  <c r="W107" i="3"/>
  <c r="X73" i="3"/>
  <c r="U73" i="3" s="1"/>
  <c r="X60" i="3"/>
  <c r="U60" i="3" s="1"/>
  <c r="X39" i="3"/>
  <c r="U39" i="3" s="1"/>
  <c r="W348" i="3"/>
  <c r="X287" i="3"/>
  <c r="U287" i="3" s="1"/>
  <c r="X163" i="3"/>
  <c r="U163" i="3" s="1"/>
  <c r="X503" i="3"/>
  <c r="U503" i="3" s="1"/>
  <c r="W434" i="3"/>
  <c r="X389" i="3"/>
  <c r="U389" i="3" s="1"/>
  <c r="X357" i="3"/>
  <c r="U357" i="3" s="1"/>
  <c r="X193" i="3"/>
  <c r="U193" i="3" s="1"/>
  <c r="X190" i="3"/>
  <c r="U190" i="3" s="1"/>
  <c r="W125" i="3"/>
  <c r="X82" i="3"/>
  <c r="X397" i="3"/>
  <c r="U397" i="3" s="1"/>
  <c r="X241" i="3"/>
  <c r="U241" i="3" s="1"/>
  <c r="X150" i="3"/>
  <c r="X11" i="3"/>
  <c r="U11" i="3" s="1"/>
  <c r="X337" i="3"/>
  <c r="U337" i="3" s="1"/>
  <c r="X301" i="3"/>
  <c r="U301" i="3" s="1"/>
  <c r="X276" i="3"/>
  <c r="U276" i="3" s="1"/>
  <c r="W241" i="3"/>
  <c r="X177" i="3"/>
  <c r="U177" i="3" s="1"/>
  <c r="W547" i="3"/>
  <c r="W523" i="3"/>
  <c r="X416" i="3"/>
  <c r="U416" i="3" s="1"/>
  <c r="X405" i="3"/>
  <c r="W389" i="3"/>
  <c r="X360" i="3"/>
  <c r="U360" i="3" s="1"/>
  <c r="W334" i="3"/>
  <c r="W274" i="3"/>
  <c r="W193" i="3"/>
  <c r="W190" i="3"/>
  <c r="W140" i="3"/>
  <c r="X120" i="3"/>
  <c r="U120" i="3" s="1"/>
  <c r="X107" i="3"/>
  <c r="U107" i="3" s="1"/>
  <c r="W82" i="3"/>
  <c r="W54" i="3"/>
  <c r="W20" i="3"/>
  <c r="W468" i="3"/>
  <c r="W405" i="3"/>
  <c r="W120" i="3"/>
  <c r="X88" i="3"/>
  <c r="U88" i="3" s="1"/>
  <c r="X25" i="3"/>
  <c r="U25" i="3" s="1"/>
  <c r="X346" i="3"/>
  <c r="U346" i="3" s="1"/>
  <c r="W312" i="3"/>
  <c r="W299" i="3"/>
  <c r="X255" i="3"/>
  <c r="U255" i="3" s="1"/>
  <c r="X238" i="3"/>
  <c r="U238" i="3" s="1"/>
  <c r="W150" i="3"/>
  <c r="Y150" i="3" s="1"/>
  <c r="X133" i="3"/>
  <c r="U133" i="3" s="1"/>
  <c r="W422" i="3"/>
  <c r="W399" i="3"/>
  <c r="W397" i="3"/>
  <c r="X370" i="3"/>
  <c r="U370" i="3" s="1"/>
  <c r="X331" i="3"/>
  <c r="U331" i="3" s="1"/>
  <c r="X510" i="3"/>
  <c r="U510" i="3" s="1"/>
  <c r="W373" i="3"/>
  <c r="W346" i="3"/>
  <c r="W331" i="3"/>
  <c r="W328" i="3"/>
  <c r="W340" i="3"/>
  <c r="W293" i="3"/>
  <c r="X263" i="3"/>
  <c r="U263" i="3" s="1"/>
  <c r="W261" i="3"/>
  <c r="X209" i="3"/>
  <c r="U209" i="3" s="1"/>
  <c r="W187" i="3"/>
  <c r="X165" i="3"/>
  <c r="U165" i="3" s="1"/>
  <c r="X161" i="3"/>
  <c r="U161" i="3" s="1"/>
  <c r="X471" i="3"/>
  <c r="U471" i="3" s="1"/>
  <c r="X433" i="3"/>
  <c r="U433" i="3" s="1"/>
  <c r="W380" i="3"/>
  <c r="W320" i="3"/>
  <c r="X314" i="3"/>
  <c r="U314" i="3" s="1"/>
  <c r="W538" i="3"/>
  <c r="W471" i="3"/>
  <c r="W447" i="3"/>
  <c r="W433" i="3"/>
  <c r="X427" i="3"/>
  <c r="U427" i="3" s="1"/>
  <c r="X378" i="3"/>
  <c r="U378" i="3" s="1"/>
  <c r="W317" i="3"/>
  <c r="W314" i="3"/>
  <c r="X182" i="3"/>
  <c r="U182" i="3" s="1"/>
  <c r="X170" i="3"/>
  <c r="U170" i="3" s="1"/>
  <c r="X518" i="3"/>
  <c r="U518" i="3" s="1"/>
  <c r="W404" i="3"/>
  <c r="W378" i="3"/>
  <c r="X436" i="3"/>
  <c r="U436" i="3" s="1"/>
  <c r="W388" i="3"/>
  <c r="W281" i="3"/>
  <c r="W254" i="3"/>
  <c r="W246" i="3"/>
  <c r="W229" i="3"/>
  <c r="W206" i="3"/>
  <c r="X172" i="3"/>
  <c r="U172" i="3" s="1"/>
  <c r="W156" i="3"/>
  <c r="X113" i="3"/>
  <c r="W47" i="3"/>
  <c r="X149" i="3"/>
  <c r="U149" i="3" s="1"/>
  <c r="X139" i="3"/>
  <c r="U139" i="3" s="1"/>
  <c r="X61" i="3"/>
  <c r="U61" i="3" s="1"/>
  <c r="X119" i="3"/>
  <c r="U119" i="3" s="1"/>
  <c r="W449" i="3"/>
  <c r="W436" i="3"/>
  <c r="X367" i="3"/>
  <c r="U367" i="3" s="1"/>
  <c r="X333" i="3"/>
  <c r="U333" i="3" s="1"/>
  <c r="W295" i="3"/>
  <c r="X286" i="3"/>
  <c r="U286" i="3" s="1"/>
  <c r="X192" i="3"/>
  <c r="U192" i="3" s="1"/>
  <c r="X189" i="3"/>
  <c r="U189" i="3" s="1"/>
  <c r="W169" i="3"/>
  <c r="W113" i="3"/>
  <c r="W32" i="3"/>
  <c r="W14" i="3"/>
  <c r="W121" i="3"/>
  <c r="X26" i="3"/>
  <c r="X382" i="3"/>
  <c r="U382" i="3" s="1"/>
  <c r="X489" i="3"/>
  <c r="U489" i="3" s="1"/>
  <c r="X415" i="3"/>
  <c r="U415" i="3" s="1"/>
  <c r="W367" i="3"/>
  <c r="W333" i="3"/>
  <c r="X305" i="3"/>
  <c r="U305" i="3" s="1"/>
  <c r="W286" i="3"/>
  <c r="X240" i="3"/>
  <c r="U240" i="3" s="1"/>
  <c r="W179" i="3"/>
  <c r="W154" i="3"/>
  <c r="X126" i="3"/>
  <c r="U126" i="3" s="1"/>
  <c r="X100" i="3"/>
  <c r="U100" i="3" s="1"/>
  <c r="X345" i="3"/>
  <c r="U345" i="3" s="1"/>
  <c r="X324" i="3"/>
  <c r="U324" i="3" s="1"/>
  <c r="W108" i="3"/>
  <c r="X40" i="3"/>
  <c r="U40" i="3" s="1"/>
  <c r="W415" i="3"/>
  <c r="W385" i="3"/>
  <c r="X369" i="3"/>
  <c r="U369" i="3" s="1"/>
  <c r="W342" i="3"/>
  <c r="W308" i="3"/>
  <c r="W305" i="3"/>
  <c r="X292" i="3"/>
  <c r="U292" i="3" s="1"/>
  <c r="W257" i="3"/>
  <c r="W226" i="3"/>
  <c r="W223" i="3"/>
  <c r="W220" i="3"/>
  <c r="W81" i="3"/>
  <c r="X208" i="3"/>
  <c r="U208" i="3" s="1"/>
  <c r="X89" i="3"/>
  <c r="U89" i="3" s="1"/>
  <c r="X53" i="3"/>
  <c r="U53" i="3" s="1"/>
  <c r="X12" i="3"/>
  <c r="U12" i="3" s="1"/>
  <c r="W208" i="3"/>
  <c r="W139" i="3"/>
  <c r="W406" i="3"/>
  <c r="X432" i="3"/>
  <c r="U432" i="3" s="1"/>
  <c r="X398" i="3"/>
  <c r="U398" i="3" s="1"/>
  <c r="X347" i="3"/>
  <c r="U347" i="3" s="1"/>
  <c r="X446" i="3"/>
  <c r="U446" i="3" s="1"/>
  <c r="W432" i="3"/>
  <c r="X429" i="3"/>
  <c r="U429" i="3" s="1"/>
  <c r="W426" i="3"/>
  <c r="W398" i="3"/>
  <c r="W396" i="3"/>
  <c r="W347" i="3"/>
  <c r="X319" i="3"/>
  <c r="U319" i="3" s="1"/>
  <c r="W459" i="3"/>
  <c r="W446" i="3"/>
  <c r="X361" i="3"/>
  <c r="U361" i="3" s="1"/>
  <c r="X321" i="3"/>
  <c r="U321" i="3" s="1"/>
  <c r="W319" i="3"/>
  <c r="W562" i="3"/>
  <c r="X500" i="3"/>
  <c r="U500" i="3" s="1"/>
  <c r="W435" i="3"/>
  <c r="X400" i="3"/>
  <c r="U400" i="3" s="1"/>
  <c r="W361" i="3"/>
  <c r="X358" i="3"/>
  <c r="U358" i="3" s="1"/>
  <c r="W321" i="3"/>
  <c r="X313" i="3"/>
  <c r="U313" i="3" s="1"/>
  <c r="W264" i="3"/>
  <c r="X262" i="3"/>
  <c r="U262" i="3" s="1"/>
  <c r="W242" i="3"/>
  <c r="W194" i="3"/>
  <c r="W181" i="3"/>
  <c r="W178" i="3"/>
  <c r="W162" i="3"/>
  <c r="W566" i="3"/>
  <c r="X420" i="3"/>
  <c r="U420" i="3" s="1"/>
  <c r="X417" i="3"/>
  <c r="U417" i="3" s="1"/>
  <c r="X379" i="3"/>
  <c r="U379" i="3" s="1"/>
  <c r="X455" i="3"/>
  <c r="U455" i="3" s="1"/>
  <c r="W379" i="3"/>
  <c r="X377" i="3"/>
  <c r="U377" i="3" s="1"/>
  <c r="X338" i="3"/>
  <c r="U338" i="3" s="1"/>
  <c r="W315" i="3"/>
  <c r="X294" i="3"/>
  <c r="U294" i="3" s="1"/>
  <c r="W288" i="3"/>
  <c r="W245" i="3"/>
  <c r="W225" i="3"/>
  <c r="X197" i="3"/>
  <c r="U197" i="3" s="1"/>
  <c r="X188" i="3"/>
  <c r="U188" i="3" s="1"/>
  <c r="X153" i="3"/>
  <c r="U153" i="3" s="1"/>
  <c r="X448" i="3"/>
  <c r="U448" i="3" s="1"/>
  <c r="X411" i="3"/>
  <c r="U411" i="3" s="1"/>
  <c r="X408" i="3"/>
  <c r="U408" i="3" s="1"/>
  <c r="X403" i="3"/>
  <c r="U403" i="3" s="1"/>
  <c r="W377" i="3"/>
  <c r="X341" i="3"/>
  <c r="U341" i="3" s="1"/>
  <c r="W338" i="3"/>
  <c r="X332" i="3"/>
  <c r="U332" i="3" s="1"/>
  <c r="X516" i="3"/>
  <c r="U516" i="3" s="1"/>
  <c r="W403" i="3"/>
  <c r="X381" i="3"/>
  <c r="U381" i="3" s="1"/>
  <c r="X366" i="3"/>
  <c r="U366" i="3" s="1"/>
  <c r="W291" i="3"/>
  <c r="X269" i="3"/>
  <c r="U269" i="3" s="1"/>
  <c r="W247" i="3"/>
  <c r="X205" i="3"/>
  <c r="U205" i="3" s="1"/>
  <c r="X191" i="3"/>
  <c r="U191" i="3" s="1"/>
  <c r="W183" i="3"/>
  <c r="W173" i="3"/>
  <c r="X171" i="3"/>
  <c r="U171" i="3" s="1"/>
  <c r="W143" i="3"/>
  <c r="X114" i="3"/>
  <c r="U114" i="3" s="1"/>
  <c r="W112" i="3"/>
  <c r="W33" i="3"/>
  <c r="X536" i="3"/>
  <c r="U536" i="3" s="1"/>
  <c r="W472" i="3"/>
  <c r="X465" i="3"/>
  <c r="U465" i="3" s="1"/>
  <c r="X247" i="3"/>
  <c r="U247" i="3" s="1"/>
  <c r="W196" i="3"/>
  <c r="X183" i="3"/>
  <c r="U183" i="3" s="1"/>
  <c r="W171" i="3"/>
  <c r="W163" i="3"/>
  <c r="W123" i="3"/>
  <c r="W111" i="3"/>
  <c r="X93" i="3"/>
  <c r="U93" i="3" s="1"/>
  <c r="X79" i="3"/>
  <c r="U79" i="3" s="1"/>
  <c r="W60" i="3"/>
  <c r="W43" i="3"/>
  <c r="X178" i="3"/>
  <c r="U178" i="3" s="1"/>
  <c r="W65" i="3"/>
  <c r="X18" i="3"/>
  <c r="U18" i="3" s="1"/>
  <c r="W263" i="3"/>
  <c r="X45" i="3"/>
  <c r="U45" i="3" s="1"/>
  <c r="X95" i="3"/>
  <c r="U95" i="3" s="1"/>
  <c r="W313" i="3"/>
  <c r="X256" i="3"/>
  <c r="U256" i="3" s="1"/>
  <c r="X166" i="3"/>
  <c r="U166" i="3" s="1"/>
  <c r="W79" i="3"/>
  <c r="W68" i="3"/>
  <c r="W40" i="3"/>
  <c r="W16" i="3"/>
  <c r="W239" i="3"/>
  <c r="W71" i="3"/>
  <c r="W25" i="3"/>
  <c r="W182" i="3"/>
  <c r="W48" i="3"/>
  <c r="W78" i="3"/>
  <c r="W294" i="3"/>
  <c r="X285" i="3"/>
  <c r="U285" i="3" s="1"/>
  <c r="W191" i="3"/>
  <c r="X160" i="3"/>
  <c r="U160" i="3" s="1"/>
  <c r="X65" i="3"/>
  <c r="U65" i="3" s="1"/>
  <c r="X31" i="3"/>
  <c r="U31" i="3" s="1"/>
  <c r="X156" i="3"/>
  <c r="U156" i="3" s="1"/>
  <c r="W114" i="3"/>
  <c r="W31" i="3"/>
  <c r="W18" i="3"/>
  <c r="W132" i="3"/>
  <c r="X87" i="3"/>
  <c r="U87" i="3" s="1"/>
  <c r="W73" i="3"/>
  <c r="W8" i="3"/>
  <c r="W57" i="3"/>
  <c r="W366" i="3"/>
  <c r="W301" i="3"/>
  <c r="W92" i="3"/>
  <c r="W255" i="3"/>
  <c r="X144" i="3"/>
  <c r="U144" i="3" s="1"/>
  <c r="W134" i="3"/>
  <c r="X132" i="3"/>
  <c r="U132" i="3" s="1"/>
  <c r="W105" i="3"/>
  <c r="W67" i="3"/>
  <c r="W45" i="3"/>
  <c r="W89" i="3"/>
  <c r="W12" i="3"/>
  <c r="X293" i="3"/>
  <c r="U293" i="3" s="1"/>
  <c r="X246" i="3"/>
  <c r="U246" i="3" s="1"/>
  <c r="W95" i="3"/>
  <c r="X92" i="3"/>
  <c r="W87" i="3"/>
  <c r="X78" i="3"/>
  <c r="U78" i="3" s="1"/>
  <c r="X57" i="3"/>
  <c r="U57" i="3" s="1"/>
  <c r="X15" i="3"/>
  <c r="U15" i="3" s="1"/>
  <c r="W10" i="3"/>
  <c r="W269" i="3"/>
  <c r="X254" i="3"/>
  <c r="X194" i="3"/>
  <c r="X288" i="3"/>
  <c r="U288" i="3" s="1"/>
  <c r="W177" i="3"/>
  <c r="X173" i="3"/>
  <c r="U173" i="3" s="1"/>
  <c r="X162" i="3"/>
  <c r="U162" i="3" s="1"/>
  <c r="X64" i="3"/>
  <c r="U64" i="3" s="1"/>
  <c r="X30" i="3"/>
  <c r="U30" i="3" s="1"/>
  <c r="W44" i="3"/>
  <c r="W368" i="3"/>
  <c r="W94" i="3"/>
  <c r="W24" i="3"/>
  <c r="W131" i="3"/>
  <c r="X38" i="3"/>
  <c r="U38" i="3" s="1"/>
  <c r="X225" i="3"/>
  <c r="U225" i="3" s="1"/>
  <c r="X75" i="3"/>
  <c r="U75" i="3" s="1"/>
  <c r="W64" i="3"/>
  <c r="X143" i="3"/>
  <c r="U143" i="3" s="1"/>
  <c r="X94" i="3"/>
  <c r="U94" i="3" s="1"/>
  <c r="W276" i="3"/>
  <c r="X155" i="3"/>
  <c r="U155" i="3" s="1"/>
  <c r="W75" i="3"/>
  <c r="X59" i="3"/>
  <c r="U59" i="3" s="1"/>
  <c r="W39" i="3"/>
  <c r="X33" i="3"/>
  <c r="U33" i="3" s="1"/>
  <c r="X44" i="3"/>
  <c r="U44" i="3" s="1"/>
  <c r="W300" i="3"/>
  <c r="W17" i="3"/>
  <c r="X112" i="3"/>
  <c r="U112" i="3" s="1"/>
  <c r="W72" i="3"/>
  <c r="X300" i="3"/>
  <c r="U300" i="3" s="1"/>
  <c r="W262" i="3"/>
  <c r="X168" i="3"/>
  <c r="U168" i="3" s="1"/>
  <c r="W119" i="3"/>
  <c r="W59" i="3"/>
  <c r="X17" i="3"/>
  <c r="U17" i="3" s="1"/>
  <c r="W164" i="3"/>
  <c r="W91" i="3"/>
  <c r="X19" i="3"/>
  <c r="U19" i="3" s="1"/>
  <c r="W188" i="3"/>
  <c r="X47" i="3"/>
  <c r="U47" i="3" s="1"/>
  <c r="W19" i="3"/>
  <c r="X66" i="3"/>
  <c r="U66" i="3" s="1"/>
  <c r="X24" i="3"/>
  <c r="U24" i="3" s="1"/>
  <c r="X86" i="3"/>
  <c r="U86" i="3" s="1"/>
  <c r="W66" i="3"/>
  <c r="X106" i="3"/>
  <c r="U106" i="3" s="1"/>
  <c r="X248" i="3"/>
  <c r="U248" i="3" s="1"/>
  <c r="W205" i="3"/>
  <c r="W184" i="3"/>
  <c r="X157" i="3"/>
  <c r="U157" i="3" s="1"/>
  <c r="X264" i="3"/>
  <c r="U264" i="3" s="1"/>
  <c r="W133" i="3"/>
  <c r="X131" i="3"/>
  <c r="U131" i="3" s="1"/>
  <c r="X124" i="3"/>
  <c r="U124" i="3" s="1"/>
  <c r="W86" i="3"/>
  <c r="W80" i="3"/>
  <c r="W63" i="3"/>
  <c r="W53" i="3"/>
  <c r="W41" i="3"/>
  <c r="X306" i="3"/>
  <c r="U306" i="3" s="1"/>
  <c r="X224" i="3"/>
  <c r="U224" i="3" s="1"/>
  <c r="X302" i="3"/>
  <c r="U302" i="3" s="1"/>
  <c r="X275" i="3"/>
  <c r="U275" i="3" s="1"/>
  <c r="W161" i="3"/>
  <c r="W106" i="3"/>
  <c r="W88" i="3"/>
  <c r="W26" i="3"/>
  <c r="W11" i="3"/>
  <c r="X9" i="3"/>
  <c r="U9" i="3" s="1"/>
  <c r="W302" i="3"/>
  <c r="W275" i="3"/>
  <c r="X187" i="3"/>
  <c r="U187" i="3" s="1"/>
  <c r="W142" i="3"/>
  <c r="W9" i="3"/>
  <c r="X127" i="3"/>
  <c r="U127" i="3" s="1"/>
  <c r="X74" i="3"/>
  <c r="X58" i="3"/>
  <c r="U58" i="3" s="1"/>
  <c r="W35" i="3"/>
  <c r="W282" i="3"/>
  <c r="X146" i="3"/>
  <c r="W118" i="3"/>
  <c r="X111" i="3"/>
  <c r="U111" i="3" s="1"/>
  <c r="W74" i="3"/>
  <c r="W58" i="3"/>
  <c r="W46" i="3"/>
  <c r="X43" i="3"/>
  <c r="U43" i="3" s="1"/>
  <c r="X10" i="3"/>
  <c r="U10" i="3" s="1"/>
  <c r="W192" i="3"/>
  <c r="X140" i="3"/>
  <c r="U140" i="3" s="1"/>
  <c r="X147" i="3"/>
  <c r="U147" i="3" s="1"/>
  <c r="W27" i="3"/>
  <c r="X214" i="3"/>
  <c r="U214" i="3" s="1"/>
  <c r="W137" i="3"/>
  <c r="W99" i="3"/>
  <c r="W21" i="3"/>
  <c r="X118" i="3"/>
  <c r="U118" i="3" s="1"/>
  <c r="W1205" i="3"/>
  <c r="W260" i="3"/>
  <c r="X342" i="3"/>
  <c r="U342" i="3" s="1"/>
  <c r="X424" i="3"/>
  <c r="U424" i="3" s="1"/>
  <c r="X339" i="3"/>
  <c r="U339" i="3" s="1"/>
  <c r="X251" i="3"/>
  <c r="U251" i="3" s="1"/>
  <c r="W287" i="3"/>
  <c r="X252" i="3"/>
  <c r="U252" i="3" s="1"/>
  <c r="X322" i="3"/>
  <c r="U322" i="3" s="1"/>
  <c r="W542" i="3"/>
  <c r="X470" i="3"/>
  <c r="U470" i="3" s="1"/>
  <c r="X502" i="3"/>
  <c r="U502" i="3" s="1"/>
  <c r="W489" i="3"/>
  <c r="W573" i="3"/>
  <c r="W497" i="3"/>
  <c r="W528" i="3"/>
  <c r="X614" i="3"/>
  <c r="U614" i="3" s="1"/>
  <c r="W571" i="3"/>
  <c r="X757" i="3"/>
  <c r="U757" i="3" s="1"/>
  <c r="X717" i="3"/>
  <c r="U717" i="3" s="1"/>
  <c r="W791" i="3"/>
  <c r="X713" i="3"/>
  <c r="U713" i="3" s="1"/>
  <c r="X637" i="3"/>
  <c r="U637" i="3" s="1"/>
  <c r="W897" i="3"/>
  <c r="W970" i="3"/>
  <c r="X936" i="3"/>
  <c r="U936" i="3" s="1"/>
  <c r="W910" i="3"/>
  <c r="X873" i="3"/>
  <c r="U873" i="3" s="1"/>
  <c r="X1075" i="3"/>
  <c r="W1109" i="3"/>
  <c r="W1127" i="3"/>
  <c r="X1121" i="3"/>
  <c r="U1121" i="3" s="1"/>
  <c r="W1252" i="3"/>
  <c r="X1193" i="3"/>
  <c r="U1193" i="3" s="1"/>
  <c r="W1057" i="3"/>
  <c r="W1218" i="3"/>
  <c r="X1186" i="3"/>
  <c r="U1186" i="3" s="1"/>
  <c r="X1222" i="3"/>
  <c r="U1222" i="3" s="1"/>
  <c r="W1243" i="3"/>
  <c r="X245" i="3"/>
  <c r="U245" i="3" s="1"/>
  <c r="W371" i="3"/>
  <c r="X151" i="3"/>
  <c r="U151" i="3" s="1"/>
  <c r="X154" i="3"/>
  <c r="W22" i="3"/>
  <c r="X108" i="3"/>
  <c r="U108" i="3" s="1"/>
  <c r="X123" i="3"/>
  <c r="U123" i="3" s="1"/>
  <c r="W130" i="3"/>
  <c r="X423" i="3"/>
  <c r="U423" i="3" s="1"/>
  <c r="X283" i="3"/>
  <c r="U283" i="3" s="1"/>
  <c r="X222" i="3"/>
  <c r="U222" i="3" s="1"/>
  <c r="W168" i="3"/>
  <c r="X501" i="3"/>
  <c r="U501" i="3" s="1"/>
  <c r="W611" i="3"/>
  <c r="W515" i="3"/>
  <c r="W250" i="3"/>
  <c r="W645" i="3"/>
  <c r="W602" i="3"/>
  <c r="X663" i="3"/>
  <c r="U663" i="3" s="1"/>
  <c r="X659" i="3"/>
  <c r="U659" i="3" s="1"/>
  <c r="W678" i="3"/>
  <c r="W418" i="3"/>
  <c r="X650" i="3"/>
  <c r="U650" i="3" s="1"/>
  <c r="W823" i="3"/>
  <c r="X765" i="3"/>
  <c r="U765" i="3" s="1"/>
  <c r="X781" i="3"/>
  <c r="U781" i="3" s="1"/>
  <c r="W716" i="3"/>
  <c r="X664" i="3"/>
  <c r="U664" i="3" s="1"/>
  <c r="X685" i="3"/>
  <c r="U685" i="3" s="1"/>
  <c r="W660" i="3"/>
  <c r="X913" i="3"/>
  <c r="U913" i="3" s="1"/>
  <c r="X875" i="3"/>
  <c r="U875" i="3" s="1"/>
  <c r="W850" i="3"/>
  <c r="W935" i="3"/>
  <c r="W944" i="3"/>
  <c r="W968" i="3"/>
  <c r="X948" i="3"/>
  <c r="U948" i="3" s="1"/>
  <c r="X891" i="3"/>
  <c r="U891" i="3" s="1"/>
  <c r="W1004" i="3"/>
  <c r="X1041" i="3"/>
  <c r="U1041" i="3" s="1"/>
  <c r="X1008" i="3"/>
  <c r="U1008" i="3" s="1"/>
  <c r="W1112" i="3"/>
  <c r="W1150" i="3"/>
  <c r="X1144" i="3"/>
  <c r="U1144" i="3" s="1"/>
  <c r="W1225" i="3"/>
  <c r="W1141" i="3"/>
  <c r="X164" i="3"/>
  <c r="U164" i="3" s="1"/>
  <c r="W85" i="3"/>
  <c r="W224" i="3"/>
  <c r="W172" i="3"/>
  <c r="X176" i="3"/>
  <c r="U176" i="3" s="1"/>
  <c r="X36" i="3"/>
  <c r="U36" i="3" s="1"/>
  <c r="W15" i="3"/>
  <c r="X297" i="3"/>
  <c r="U297" i="3" s="1"/>
  <c r="X23" i="3"/>
  <c r="U23" i="3" s="1"/>
  <c r="X8" i="3"/>
  <c r="U8" i="3" s="1"/>
  <c r="X35" i="3"/>
  <c r="X16" i="3"/>
  <c r="U16" i="3" s="1"/>
  <c r="X76" i="3"/>
  <c r="U76" i="3" s="1"/>
  <c r="W311" i="3"/>
  <c r="W350" i="3"/>
  <c r="X463" i="3"/>
  <c r="U463" i="3" s="1"/>
  <c r="X401" i="3"/>
  <c r="X474" i="3"/>
  <c r="U474" i="3" s="1"/>
  <c r="X268" i="3"/>
  <c r="U268" i="3" s="1"/>
  <c r="W180" i="3"/>
  <c r="W296" i="3"/>
  <c r="X200" i="3"/>
  <c r="U200" i="3" s="1"/>
  <c r="W519" i="3"/>
  <c r="X215" i="3"/>
  <c r="U215" i="3" s="1"/>
  <c r="X546" i="3"/>
  <c r="U546" i="3" s="1"/>
  <c r="W585" i="3"/>
  <c r="X552" i="3"/>
  <c r="U552" i="3" s="1"/>
  <c r="X541" i="3"/>
  <c r="U541" i="3" s="1"/>
  <c r="W590" i="3"/>
  <c r="X888" i="3"/>
  <c r="U888" i="3" s="1"/>
  <c r="X526" i="3"/>
  <c r="U526" i="3" s="1"/>
  <c r="X430" i="3"/>
  <c r="U430" i="3" s="1"/>
  <c r="X638" i="3"/>
  <c r="U638" i="3" s="1"/>
  <c r="W798" i="3"/>
  <c r="W737" i="3"/>
  <c r="X835" i="3"/>
  <c r="U835" i="3" s="1"/>
  <c r="X898" i="3"/>
  <c r="U898" i="3" s="1"/>
  <c r="W686" i="3"/>
  <c r="X944" i="3"/>
  <c r="U944" i="3" s="1"/>
  <c r="X922" i="3"/>
  <c r="U922" i="3" s="1"/>
  <c r="W1154" i="3"/>
  <c r="X1050" i="3"/>
  <c r="U1050" i="3" s="1"/>
  <c r="X1152" i="3"/>
  <c r="U1152" i="3" s="1"/>
  <c r="W1159" i="3"/>
  <c r="X1143" i="3"/>
  <c r="U1143" i="3" s="1"/>
  <c r="W1207" i="3"/>
  <c r="X1166" i="3"/>
  <c r="U1166" i="3" s="1"/>
  <c r="X1157" i="3"/>
  <c r="U1157" i="3" s="1"/>
  <c r="W13" i="3"/>
  <c r="W29" i="3"/>
  <c r="W233" i="3"/>
  <c r="X128" i="3"/>
  <c r="U128" i="3" s="1"/>
  <c r="X22" i="3"/>
  <c r="U22" i="3" s="1"/>
  <c r="W70" i="3"/>
  <c r="X28" i="3"/>
  <c r="U28" i="3" s="1"/>
  <c r="X21" i="3"/>
  <c r="U21" i="3" s="1"/>
  <c r="W93" i="3"/>
  <c r="W322" i="3"/>
  <c r="X243" i="3"/>
  <c r="U243" i="3" s="1"/>
  <c r="W271" i="3"/>
  <c r="W259" i="3"/>
  <c r="W323" i="3"/>
  <c r="X588" i="3"/>
  <c r="U588" i="3" s="1"/>
  <c r="X515" i="3"/>
  <c r="U515" i="3" s="1"/>
  <c r="X565" i="3"/>
  <c r="U565" i="3" s="1"/>
  <c r="W544" i="3"/>
  <c r="W266" i="3"/>
  <c r="X607" i="3"/>
  <c r="U607" i="3" s="1"/>
  <c r="W551" i="3"/>
  <c r="X699" i="3"/>
  <c r="U699" i="3" s="1"/>
  <c r="X563" i="3"/>
  <c r="U563" i="3" s="1"/>
  <c r="X449" i="3"/>
  <c r="U449" i="3" s="1"/>
  <c r="X850" i="3"/>
  <c r="U850" i="3" s="1"/>
  <c r="X712" i="3"/>
  <c r="U712" i="3" s="1"/>
  <c r="W683" i="3"/>
  <c r="X742" i="3"/>
  <c r="U742" i="3" s="1"/>
  <c r="X675" i="3"/>
  <c r="U675" i="3" s="1"/>
  <c r="W725" i="3"/>
  <c r="W918" i="3"/>
  <c r="W749" i="3"/>
  <c r="W870" i="3"/>
  <c r="X986" i="3"/>
  <c r="U986" i="3" s="1"/>
  <c r="X821" i="3"/>
  <c r="U821" i="3" s="1"/>
  <c r="X1042" i="3"/>
  <c r="W822" i="3"/>
  <c r="W1013" i="3"/>
  <c r="X929" i="3"/>
  <c r="U929" i="3" s="1"/>
  <c r="X1115" i="3"/>
  <c r="U1115" i="3" s="1"/>
  <c r="X1194" i="3"/>
  <c r="U1194" i="3" s="1"/>
  <c r="X1153" i="3"/>
  <c r="U1153" i="3" s="1"/>
  <c r="W1242" i="3"/>
  <c r="X1228" i="3"/>
  <c r="U1228" i="3" s="1"/>
  <c r="X1170" i="3"/>
  <c r="U1170" i="3" s="1"/>
  <c r="X1238" i="3"/>
  <c r="U1238" i="3" s="1"/>
  <c r="W1212" i="3"/>
  <c r="X1235" i="3"/>
  <c r="U1235" i="3" s="1"/>
  <c r="W38" i="3"/>
  <c r="W248" i="3"/>
  <c r="X184" i="3"/>
  <c r="U184" i="3" s="1"/>
  <c r="W237" i="3"/>
  <c r="X84" i="3"/>
  <c r="U84" i="3" s="1"/>
  <c r="X137" i="3"/>
  <c r="U137" i="3" s="1"/>
  <c r="X414" i="3"/>
  <c r="U414" i="3" s="1"/>
  <c r="W83" i="3"/>
  <c r="X97" i="3"/>
  <c r="U97" i="3" s="1"/>
  <c r="X462" i="3"/>
  <c r="U462" i="3" s="1"/>
  <c r="X534" i="3"/>
  <c r="U534" i="3" s="1"/>
  <c r="X295" i="3"/>
  <c r="U295" i="3" s="1"/>
  <c r="X199" i="3"/>
  <c r="U199" i="3" s="1"/>
  <c r="X392" i="3"/>
  <c r="U392" i="3" s="1"/>
  <c r="X67" i="3"/>
  <c r="U67" i="3" s="1"/>
  <c r="W387" i="3"/>
  <c r="W529" i="3"/>
  <c r="X348" i="3"/>
  <c r="U348" i="3" s="1"/>
  <c r="W564" i="3"/>
  <c r="X458" i="3"/>
  <c r="U458" i="3" s="1"/>
  <c r="X558" i="3"/>
  <c r="U558" i="3" s="1"/>
  <c r="W621" i="3"/>
  <c r="X564" i="3"/>
  <c r="U564" i="3" s="1"/>
  <c r="W685" i="3"/>
  <c r="W609" i="3"/>
  <c r="W618" i="3"/>
  <c r="W494" i="3"/>
  <c r="X689" i="3"/>
  <c r="U689" i="3" s="1"/>
  <c r="W718" i="3"/>
  <c r="W646" i="3"/>
  <c r="X657" i="3"/>
  <c r="U657" i="3" s="1"/>
  <c r="W792" i="3"/>
  <c r="X776" i="3"/>
  <c r="U776" i="3" s="1"/>
  <c r="X710" i="3"/>
  <c r="U710" i="3" s="1"/>
  <c r="X848" i="3"/>
  <c r="U848" i="3" s="1"/>
  <c r="W724" i="3"/>
  <c r="X874" i="3"/>
  <c r="U874" i="3" s="1"/>
  <c r="X830" i="3"/>
  <c r="U830" i="3" s="1"/>
  <c r="X924" i="3"/>
  <c r="U924" i="3" s="1"/>
  <c r="X865" i="3"/>
  <c r="U865" i="3" s="1"/>
  <c r="X815" i="3"/>
  <c r="U815" i="3" s="1"/>
  <c r="X866" i="3"/>
  <c r="U866" i="3" s="1"/>
  <c r="X1032" i="3"/>
  <c r="U1032" i="3" s="1"/>
  <c r="W949" i="3"/>
  <c r="W961" i="3"/>
  <c r="W1059" i="3"/>
  <c r="W1035" i="3"/>
  <c r="X1135" i="3"/>
  <c r="U1135" i="3" s="1"/>
  <c r="X980" i="3"/>
  <c r="U980" i="3" s="1"/>
  <c r="X1160" i="3"/>
  <c r="U1160" i="3" s="1"/>
  <c r="X1240" i="3"/>
  <c r="U1240" i="3" s="1"/>
  <c r="W336" i="3"/>
  <c r="X846" i="3"/>
  <c r="U846" i="3" s="1"/>
  <c r="W698" i="3"/>
  <c r="X770" i="3"/>
  <c r="U770" i="3" s="1"/>
  <c r="X1038" i="3"/>
  <c r="U1038" i="3" s="1"/>
  <c r="X1179" i="3"/>
  <c r="U1179" i="3" s="1"/>
  <c r="X1148" i="3"/>
  <c r="W34" i="3"/>
  <c r="W279" i="3"/>
  <c r="X27" i="3"/>
  <c r="U27" i="3" s="1"/>
  <c r="X169" i="3"/>
  <c r="U169" i="3" s="1"/>
  <c r="W160" i="3"/>
  <c r="X49" i="3"/>
  <c r="U49" i="3" s="1"/>
  <c r="X52" i="3"/>
  <c r="U52" i="3" s="1"/>
  <c r="X46" i="3"/>
  <c r="X110" i="3"/>
  <c r="U110" i="3" s="1"/>
  <c r="X520" i="3"/>
  <c r="U520" i="3" s="1"/>
  <c r="W412" i="3"/>
  <c r="W372" i="3"/>
  <c r="X195" i="3"/>
  <c r="U195" i="3" s="1"/>
  <c r="W359" i="3"/>
  <c r="X298" i="3"/>
  <c r="U298" i="3" s="1"/>
  <c r="X334" i="3"/>
  <c r="U334" i="3" s="1"/>
  <c r="W166" i="3"/>
  <c r="X266" i="3"/>
  <c r="U266" i="3" s="1"/>
  <c r="X610" i="3"/>
  <c r="U610" i="3" s="1"/>
  <c r="W483" i="3"/>
  <c r="W381" i="3"/>
  <c r="X662" i="3"/>
  <c r="U662" i="3" s="1"/>
  <c r="X468" i="3"/>
  <c r="U468" i="3" s="1"/>
  <c r="X497" i="3"/>
  <c r="U497" i="3" s="1"/>
  <c r="W277" i="3"/>
  <c r="X277" i="3"/>
  <c r="U277" i="3" s="1"/>
  <c r="W586" i="3"/>
  <c r="X694" i="3"/>
  <c r="U694" i="3" s="1"/>
  <c r="W521" i="3"/>
  <c r="W765" i="3"/>
  <c r="W638" i="3"/>
  <c r="W559" i="3"/>
  <c r="W697" i="3"/>
  <c r="W682" i="3"/>
  <c r="X730" i="3"/>
  <c r="U730" i="3" s="1"/>
  <c r="W680" i="3"/>
  <c r="W795" i="3"/>
  <c r="X755" i="3"/>
  <c r="U755" i="3" s="1"/>
  <c r="W732" i="3"/>
  <c r="W894" i="3"/>
  <c r="W793" i="3"/>
  <c r="W757" i="3"/>
  <c r="W892" i="3"/>
  <c r="X961" i="3"/>
  <c r="U961" i="3" s="1"/>
  <c r="X1002" i="3"/>
  <c r="W1147" i="3"/>
  <c r="W1135" i="3"/>
  <c r="W1076" i="3"/>
  <c r="W1016" i="3"/>
  <c r="X1172" i="3"/>
  <c r="U1172" i="3" s="1"/>
  <c r="X1206" i="3"/>
  <c r="U1206" i="3" s="1"/>
  <c r="W1188" i="3"/>
  <c r="W1175" i="3"/>
  <c r="X1175" i="3"/>
  <c r="U1175" i="3" s="1"/>
  <c r="X1248" i="3"/>
  <c r="U1248" i="3" s="1"/>
  <c r="W1099" i="3"/>
  <c r="X217" i="3"/>
  <c r="U217" i="3" s="1"/>
  <c r="X230" i="3"/>
  <c r="U230" i="3" s="1"/>
  <c r="X886" i="3"/>
  <c r="U886" i="3" s="1"/>
  <c r="X1204" i="3"/>
  <c r="U1204" i="3" s="1"/>
  <c r="X257" i="3"/>
  <c r="U257" i="3" s="1"/>
  <c r="W201" i="3"/>
  <c r="X54" i="3"/>
  <c r="U54" i="3" s="1"/>
  <c r="W174" i="3"/>
  <c r="X141" i="3"/>
  <c r="U141" i="3" s="1"/>
  <c r="X375" i="3"/>
  <c r="U375" i="3" s="1"/>
  <c r="W243" i="3"/>
  <c r="W362" i="3"/>
  <c r="W165" i="3"/>
  <c r="X394" i="3"/>
  <c r="U394" i="3" s="1"/>
  <c r="W345" i="3"/>
  <c r="W351" i="3"/>
  <c r="X221" i="3"/>
  <c r="U221" i="3" s="1"/>
  <c r="X259" i="3"/>
  <c r="U259" i="3" s="1"/>
  <c r="W414" i="3"/>
  <c r="X399" i="3"/>
  <c r="U399" i="3" s="1"/>
  <c r="X186" i="3"/>
  <c r="U186" i="3" s="1"/>
  <c r="X494" i="3"/>
  <c r="U494" i="3" s="1"/>
  <c r="W500" i="3"/>
  <c r="X315" i="3"/>
  <c r="U315" i="3" s="1"/>
  <c r="X608" i="3"/>
  <c r="U608" i="3" s="1"/>
  <c r="X578" i="3"/>
  <c r="U578" i="3" s="1"/>
  <c r="X644" i="3"/>
  <c r="U644" i="3" s="1"/>
  <c r="W570" i="3"/>
  <c r="X803" i="3"/>
  <c r="U803" i="3" s="1"/>
  <c r="W756" i="3"/>
  <c r="W692" i="3"/>
  <c r="W676" i="3"/>
  <c r="W751" i="3"/>
  <c r="X731" i="3"/>
  <c r="U731" i="3" s="1"/>
  <c r="X735" i="3"/>
  <c r="U735" i="3" s="1"/>
  <c r="W854" i="3"/>
  <c r="X768" i="3"/>
  <c r="U768" i="3" s="1"/>
  <c r="W833" i="3"/>
  <c r="W893" i="3"/>
  <c r="X910" i="3"/>
  <c r="U910" i="3" s="1"/>
  <c r="W964" i="3"/>
  <c r="W1051" i="3"/>
  <c r="X1112" i="3"/>
  <c r="U1112" i="3" s="1"/>
  <c r="X1120" i="3"/>
  <c r="U1120" i="3" s="1"/>
  <c r="W1027" i="3"/>
  <c r="W1219" i="3"/>
  <c r="X1181" i="3"/>
  <c r="U1181" i="3" s="1"/>
  <c r="W1244" i="3"/>
  <c r="X1149" i="3"/>
  <c r="U1149" i="3" s="1"/>
  <c r="X289" i="3"/>
  <c r="U289" i="3" s="1"/>
  <c r="X101" i="3"/>
  <c r="U101" i="3" s="1"/>
  <c r="X115" i="3"/>
  <c r="U115" i="3" s="1"/>
  <c r="X267" i="3"/>
  <c r="U267" i="3" s="1"/>
  <c r="X261" i="3"/>
  <c r="U261" i="3" s="1"/>
  <c r="W84" i="3"/>
  <c r="W221" i="3"/>
  <c r="X250" i="3"/>
  <c r="U250" i="3" s="1"/>
  <c r="W151" i="3"/>
  <c r="X553" i="3"/>
  <c r="U553" i="3" s="1"/>
  <c r="W316" i="3"/>
  <c r="W189" i="3"/>
  <c r="W356" i="3"/>
  <c r="W376" i="3"/>
  <c r="W244" i="3"/>
  <c r="W363" i="3"/>
  <c r="X213" i="3"/>
  <c r="U213" i="3" s="1"/>
  <c r="W310" i="3"/>
  <c r="X425" i="3"/>
  <c r="U425" i="3" s="1"/>
  <c r="X646" i="3"/>
  <c r="U646" i="3" s="1"/>
  <c r="X557" i="3"/>
  <c r="U557" i="3" s="1"/>
  <c r="X426" i="3"/>
  <c r="U426" i="3" s="1"/>
  <c r="X206" i="3"/>
  <c r="U206" i="3" s="1"/>
  <c r="W527" i="3"/>
  <c r="X349" i="3"/>
  <c r="U349" i="3" s="1"/>
  <c r="X624" i="3"/>
  <c r="U624" i="3" s="1"/>
  <c r="W711" i="3"/>
  <c r="W591" i="3"/>
  <c r="W589" i="3"/>
  <c r="X669" i="3"/>
  <c r="U669" i="3" s="1"/>
  <c r="W605" i="3"/>
  <c r="W775" i="3"/>
  <c r="X736" i="3"/>
  <c r="U736" i="3" s="1"/>
  <c r="X754" i="3"/>
  <c r="U754" i="3" s="1"/>
  <c r="X782" i="3"/>
  <c r="U782" i="3" s="1"/>
  <c r="W764" i="3"/>
  <c r="W875" i="3"/>
  <c r="X899" i="3"/>
  <c r="U899" i="3" s="1"/>
  <c r="X840" i="3"/>
  <c r="U840" i="3" s="1"/>
  <c r="X958" i="3"/>
  <c r="U958" i="3" s="1"/>
  <c r="X926" i="3"/>
  <c r="U926" i="3" s="1"/>
  <c r="X1046" i="3"/>
  <c r="U1046" i="3" s="1"/>
  <c r="X969" i="3"/>
  <c r="U969" i="3" s="1"/>
  <c r="X1004" i="3"/>
  <c r="U1004" i="3" s="1"/>
  <c r="W1008" i="3"/>
  <c r="W1119" i="3"/>
  <c r="W1128" i="3"/>
  <c r="X1030" i="3"/>
  <c r="X1098" i="3"/>
  <c r="U1098" i="3" s="1"/>
  <c r="X1184" i="3"/>
  <c r="U1184" i="3" s="1"/>
  <c r="W1233" i="3"/>
  <c r="W1254" i="3"/>
  <c r="X1217" i="3"/>
  <c r="U1217" i="3" s="1"/>
  <c r="W1158" i="3"/>
  <c r="X1001" i="3"/>
  <c r="U1001" i="3" s="1"/>
  <c r="W332" i="3"/>
  <c r="W104" i="3"/>
  <c r="X116" i="3"/>
  <c r="U116" i="3" s="1"/>
  <c r="X98" i="3"/>
  <c r="U98" i="3" s="1"/>
  <c r="X20" i="3"/>
  <c r="U20" i="3" s="1"/>
  <c r="W298" i="3"/>
  <c r="X83" i="3"/>
  <c r="U83" i="3" s="1"/>
  <c r="X223" i="3"/>
  <c r="U223" i="3" s="1"/>
  <c r="W409" i="3"/>
  <c r="W204" i="3"/>
  <c r="X77" i="3"/>
  <c r="W258" i="3"/>
  <c r="W464" i="3"/>
  <c r="W329" i="3"/>
  <c r="W437" i="3"/>
  <c r="X665" i="3"/>
  <c r="U665" i="3" s="1"/>
  <c r="W215" i="3"/>
  <c r="X229" i="3"/>
  <c r="W533" i="3"/>
  <c r="W604" i="3"/>
  <c r="W400" i="3"/>
  <c r="X590" i="3"/>
  <c r="U590" i="3" s="1"/>
  <c r="W625" i="3"/>
  <c r="X673" i="3"/>
  <c r="U673" i="3" s="1"/>
  <c r="X481" i="3"/>
  <c r="U481" i="3" s="1"/>
  <c r="X626" i="3"/>
  <c r="U626" i="3" s="1"/>
  <c r="W733" i="3"/>
  <c r="W762" i="3"/>
  <c r="W781" i="3"/>
  <c r="W805" i="3"/>
  <c r="W825" i="3"/>
  <c r="W752" i="3"/>
  <c r="X900" i="3"/>
  <c r="U900" i="3" s="1"/>
  <c r="W788" i="3"/>
  <c r="X749" i="3"/>
  <c r="U749" i="3" s="1"/>
  <c r="X927" i="3"/>
  <c r="U927" i="3" s="1"/>
  <c r="W933" i="3"/>
  <c r="X906" i="3"/>
  <c r="U906" i="3" s="1"/>
  <c r="W931" i="3"/>
  <c r="W1115" i="3"/>
  <c r="X987" i="3"/>
  <c r="U987" i="3" s="1"/>
  <c r="X1192" i="3"/>
  <c r="W1133" i="3"/>
  <c r="X1043" i="3"/>
  <c r="U1043" i="3" s="1"/>
  <c r="X1134" i="3"/>
  <c r="U1134" i="3" s="1"/>
  <c r="X1012" i="3"/>
  <c r="U1012" i="3" s="1"/>
  <c r="W1172" i="3"/>
  <c r="X1220" i="3"/>
  <c r="U1220" i="3" s="1"/>
  <c r="W1248" i="3"/>
  <c r="X1191" i="3"/>
  <c r="U1191" i="3" s="1"/>
  <c r="X393" i="3"/>
  <c r="U393" i="3" s="1"/>
  <c r="W176" i="3"/>
  <c r="W30" i="3"/>
  <c r="W37" i="3"/>
  <c r="W96" i="3"/>
  <c r="X242" i="3"/>
  <c r="U242" i="3" s="1"/>
  <c r="W157" i="3"/>
  <c r="W330" i="3"/>
  <c r="X452" i="3"/>
  <c r="U452" i="3" s="1"/>
  <c r="W391" i="3"/>
  <c r="X41" i="3"/>
  <c r="X380" i="3"/>
  <c r="U380" i="3" s="1"/>
  <c r="X383" i="3"/>
  <c r="U383" i="3" s="1"/>
  <c r="X291" i="3"/>
  <c r="X344" i="3"/>
  <c r="U344" i="3" s="1"/>
  <c r="W443" i="3"/>
  <c r="X440" i="3"/>
  <c r="U440" i="3" s="1"/>
  <c r="X231" i="3"/>
  <c r="U231" i="3" s="1"/>
  <c r="X496" i="3"/>
  <c r="U496" i="3" s="1"/>
  <c r="W238" i="3"/>
  <c r="W540" i="3"/>
  <c r="X621" i="3"/>
  <c r="U621" i="3" s="1"/>
  <c r="W650" i="3"/>
  <c r="X764" i="3"/>
  <c r="U764" i="3" s="1"/>
  <c r="W615" i="3"/>
  <c r="W509" i="3"/>
  <c r="X631" i="3"/>
  <c r="U631" i="3" s="1"/>
  <c r="X853" i="3"/>
  <c r="U853" i="3" s="1"/>
  <c r="X750" i="3"/>
  <c r="U750" i="3" s="1"/>
  <c r="X834" i="3"/>
  <c r="U834" i="3" s="1"/>
  <c r="X763" i="3"/>
  <c r="U763" i="3" s="1"/>
  <c r="X787" i="3"/>
  <c r="U787" i="3" s="1"/>
  <c r="X849" i="3"/>
  <c r="U849" i="3" s="1"/>
  <c r="X885" i="3"/>
  <c r="U885" i="3" s="1"/>
  <c r="X829" i="3"/>
  <c r="U829" i="3" s="1"/>
  <c r="W789" i="3"/>
  <c r="W954" i="3"/>
  <c r="W818" i="3"/>
  <c r="W1060" i="3"/>
  <c r="X1036" i="3"/>
  <c r="U1036" i="3" s="1"/>
  <c r="W1024" i="3"/>
  <c r="W872" i="3"/>
  <c r="X1200" i="3"/>
  <c r="U1200" i="3" s="1"/>
  <c r="W1033" i="3"/>
  <c r="X1171" i="3"/>
  <c r="U1171" i="3" s="1"/>
  <c r="X1140" i="3"/>
  <c r="U1140" i="3" s="1"/>
  <c r="W1194" i="3"/>
  <c r="W1085" i="3"/>
  <c r="X1227" i="3"/>
  <c r="W440" i="3"/>
  <c r="W212" i="3"/>
  <c r="W457" i="3"/>
  <c r="W210" i="3"/>
  <c r="W888" i="3"/>
  <c r="X1180" i="3"/>
  <c r="U1180" i="3" s="1"/>
  <c r="X407" i="3"/>
  <c r="U407" i="3" s="1"/>
  <c r="W217" i="3"/>
  <c r="X81" i="3"/>
  <c r="W110" i="3"/>
  <c r="X48" i="3"/>
  <c r="U48" i="3" s="1"/>
  <c r="X71" i="3"/>
  <c r="X117" i="3"/>
  <c r="U117" i="3" s="1"/>
  <c r="X96" i="3"/>
  <c r="U96" i="3" s="1"/>
  <c r="W28" i="3"/>
  <c r="X330" i="3"/>
  <c r="U330" i="3" s="1"/>
  <c r="W62" i="3"/>
  <c r="X439" i="3"/>
  <c r="U439" i="3" s="1"/>
  <c r="X475" i="3"/>
  <c r="U475" i="3" s="1"/>
  <c r="W304" i="3"/>
  <c r="W374" i="3"/>
  <c r="X310" i="3"/>
  <c r="U310" i="3" s="1"/>
  <c r="W456" i="3"/>
  <c r="W502" i="3"/>
  <c r="X249" i="3"/>
  <c r="U249" i="3" s="1"/>
  <c r="W510" i="3"/>
  <c r="W684" i="3"/>
  <c r="X617" i="3"/>
  <c r="U617" i="3" s="1"/>
  <c r="W656" i="3"/>
  <c r="X859" i="3"/>
  <c r="U859" i="3" s="1"/>
  <c r="W820" i="3"/>
  <c r="X780" i="3"/>
  <c r="U780" i="3" s="1"/>
  <c r="X798" i="3"/>
  <c r="U798" i="3" s="1"/>
  <c r="W670" i="3"/>
  <c r="W664" i="3"/>
  <c r="X643" i="3"/>
  <c r="U643" i="3" s="1"/>
  <c r="X907" i="3"/>
  <c r="U907" i="3" s="1"/>
  <c r="X832" i="3"/>
  <c r="U832" i="3" s="1"/>
  <c r="W797" i="3"/>
  <c r="W874" i="3"/>
  <c r="W951" i="3"/>
  <c r="X943" i="3"/>
  <c r="U943" i="3" s="1"/>
  <c r="X917" i="3"/>
  <c r="U917" i="3" s="1"/>
  <c r="W985" i="3"/>
  <c r="W1009" i="3"/>
  <c r="X1119" i="3"/>
  <c r="U1119" i="3" s="1"/>
  <c r="W1037" i="3"/>
  <c r="X1049" i="3"/>
  <c r="U1049" i="3" s="1"/>
  <c r="X1151" i="3"/>
  <c r="U1151" i="3" s="1"/>
  <c r="W1253" i="3"/>
  <c r="W1215" i="3"/>
  <c r="X1208" i="3"/>
  <c r="U1208" i="3" s="1"/>
  <c r="W61" i="3"/>
  <c r="X69" i="3"/>
  <c r="U69" i="3" s="1"/>
  <c r="X201" i="3"/>
  <c r="U201" i="3" s="1"/>
  <c r="X237" i="3"/>
  <c r="U237" i="3" s="1"/>
  <c r="W98" i="3"/>
  <c r="W148" i="3"/>
  <c r="W129" i="3"/>
  <c r="W102" i="3"/>
  <c r="X239" i="3"/>
  <c r="U239" i="3" s="1"/>
  <c r="W100" i="3"/>
  <c r="W375" i="3"/>
  <c r="X356" i="3"/>
  <c r="U356" i="3" s="1"/>
  <c r="W90" i="3"/>
  <c r="W410" i="3"/>
  <c r="W290" i="3"/>
  <c r="X490" i="3"/>
  <c r="U490" i="3" s="1"/>
  <c r="X363" i="3"/>
  <c r="U363" i="3" s="1"/>
  <c r="X329" i="3"/>
  <c r="U329" i="3" s="1"/>
  <c r="X469" i="3"/>
  <c r="U469" i="3" s="1"/>
  <c r="W511" i="3"/>
  <c r="X278" i="3"/>
  <c r="U278" i="3" s="1"/>
  <c r="X551" i="3"/>
  <c r="U551" i="3" s="1"/>
  <c r="X265" i="3"/>
  <c r="U265" i="3" s="1"/>
  <c r="X573" i="3"/>
  <c r="U573" i="3" s="1"/>
  <c r="W513" i="3"/>
  <c r="X582" i="3"/>
  <c r="U582" i="3" s="1"/>
  <c r="X431" i="3"/>
  <c r="U431" i="3" s="1"/>
  <c r="X630" i="3"/>
  <c r="U630" i="3" s="1"/>
  <c r="X589" i="3"/>
  <c r="U589" i="3" s="1"/>
  <c r="W708" i="3"/>
  <c r="W830" i="3"/>
  <c r="X791" i="3"/>
  <c r="U791" i="3" s="1"/>
  <c r="X801" i="3"/>
  <c r="U801" i="3" s="1"/>
  <c r="W713" i="3"/>
  <c r="X802" i="3"/>
  <c r="U802" i="3" s="1"/>
  <c r="X724" i="3"/>
  <c r="U724" i="3" s="1"/>
  <c r="X894" i="3"/>
  <c r="U894" i="3" s="1"/>
  <c r="W898" i="3"/>
  <c r="W837" i="3"/>
  <c r="X938" i="3"/>
  <c r="U938" i="3" s="1"/>
  <c r="W937" i="3"/>
  <c r="X893" i="3"/>
  <c r="U893" i="3" s="1"/>
  <c r="W911" i="3"/>
  <c r="X1044" i="3"/>
  <c r="W1031" i="3"/>
  <c r="X1045" i="3"/>
  <c r="U1045" i="3" s="1"/>
  <c r="X950" i="3"/>
  <c r="U950" i="3" s="1"/>
  <c r="W1080" i="3"/>
  <c r="X1195" i="3"/>
  <c r="U1195" i="3" s="1"/>
  <c r="X1203" i="3"/>
  <c r="U1203" i="3" s="1"/>
  <c r="X1185" i="3"/>
  <c r="U1185" i="3" s="1"/>
  <c r="W1224" i="3"/>
  <c r="W1199" i="3"/>
  <c r="W1251" i="3"/>
  <c r="X299" i="3"/>
  <c r="U299" i="3" s="1"/>
  <c r="X212" i="3"/>
  <c r="U212" i="3" s="1"/>
  <c r="X220" i="3"/>
  <c r="U220" i="3" s="1"/>
  <c r="X125" i="3"/>
  <c r="X296" i="3"/>
  <c r="U296" i="3" s="1"/>
  <c r="X181" i="3"/>
  <c r="U181" i="3" s="1"/>
  <c r="X105" i="3"/>
  <c r="U105" i="3" s="1"/>
  <c r="X274" i="3"/>
  <c r="U274" i="3" s="1"/>
  <c r="X103" i="3"/>
  <c r="X260" i="3"/>
  <c r="U260" i="3" s="1"/>
  <c r="W76" i="3"/>
  <c r="X272" i="3"/>
  <c r="U272" i="3" s="1"/>
  <c r="X390" i="3"/>
  <c r="W394" i="3"/>
  <c r="X362" i="3"/>
  <c r="U362" i="3" s="1"/>
  <c r="W122" i="3"/>
  <c r="W343" i="3"/>
  <c r="X309" i="3"/>
  <c r="U309" i="3" s="1"/>
  <c r="X159" i="3"/>
  <c r="W344" i="3"/>
  <c r="W514" i="3"/>
  <c r="W561" i="3"/>
  <c r="X585" i="3"/>
  <c r="U585" i="3" s="1"/>
  <c r="W407" i="3"/>
  <c r="X577" i="3"/>
  <c r="U577" i="3" s="1"/>
  <c r="X595" i="3"/>
  <c r="U595" i="3" s="1"/>
  <c r="X450" i="3"/>
  <c r="U450" i="3" s="1"/>
  <c r="W717" i="3"/>
  <c r="W539" i="3"/>
  <c r="X660" i="3"/>
  <c r="U660" i="3" s="1"/>
  <c r="W794" i="3"/>
  <c r="X745" i="3"/>
  <c r="U745" i="3" s="1"/>
  <c r="X698" i="3"/>
  <c r="U698" i="3" s="1"/>
  <c r="X666" i="3"/>
  <c r="U666" i="3" s="1"/>
  <c r="X647" i="3"/>
  <c r="U647" i="3" s="1"/>
  <c r="W743" i="3"/>
  <c r="W926" i="3"/>
  <c r="X824" i="3"/>
  <c r="U824" i="3" s="1"/>
  <c r="X880" i="3"/>
  <c r="U880" i="3" s="1"/>
  <c r="W963" i="3"/>
  <c r="W957" i="3"/>
  <c r="W923" i="3"/>
  <c r="W841" i="3"/>
  <c r="W1081" i="3"/>
  <c r="X904" i="3"/>
  <c r="U904" i="3" s="1"/>
  <c r="X1072" i="3"/>
  <c r="U1072" i="3" s="1"/>
  <c r="X1053" i="3"/>
  <c r="U1053" i="3" s="1"/>
  <c r="W962" i="3"/>
  <c r="W1161" i="3"/>
  <c r="X1111" i="3"/>
  <c r="U1111" i="3" s="1"/>
  <c r="W1232" i="3"/>
  <c r="X1141" i="3"/>
  <c r="U1141" i="3" s="1"/>
  <c r="W1231" i="3"/>
  <c r="X1055" i="3"/>
  <c r="U1055" i="3" s="1"/>
  <c r="X37" i="3"/>
  <c r="U37" i="3" s="1"/>
  <c r="X228" i="3"/>
  <c r="U228" i="3" s="1"/>
  <c r="X14" i="3"/>
  <c r="U14" i="3" s="1"/>
  <c r="W355" i="3"/>
  <c r="X134" i="3"/>
  <c r="U134" i="3" s="1"/>
  <c r="X129" i="3"/>
  <c r="U129" i="3" s="1"/>
  <c r="W117" i="3"/>
  <c r="X13" i="3"/>
  <c r="U13" i="3" s="1"/>
  <c r="W175" i="3"/>
  <c r="X412" i="3"/>
  <c r="U412" i="3" s="1"/>
  <c r="X396" i="3"/>
  <c r="U396" i="3" s="1"/>
  <c r="X409" i="3"/>
  <c r="U409" i="3" s="1"/>
  <c r="X158" i="3"/>
  <c r="U158" i="3" s="1"/>
  <c r="X142" i="3"/>
  <c r="U142" i="3" s="1"/>
  <c r="X351" i="3"/>
  <c r="U351" i="3" s="1"/>
  <c r="W252" i="3"/>
  <c r="X374" i="3"/>
  <c r="U374" i="3" s="1"/>
  <c r="W482" i="3"/>
  <c r="X519" i="3"/>
  <c r="U519" i="3" s="1"/>
  <c r="W370" i="3"/>
  <c r="W303" i="3"/>
  <c r="X445" i="3"/>
  <c r="U445" i="3" s="1"/>
  <c r="X528" i="3"/>
  <c r="U528" i="3" s="1"/>
  <c r="X513" i="3"/>
  <c r="U513" i="3" s="1"/>
  <c r="W654" i="3"/>
  <c r="X620" i="3"/>
  <c r="U620" i="3" s="1"/>
  <c r="W665" i="3"/>
  <c r="W783" i="3"/>
  <c r="W804" i="3"/>
  <c r="W821" i="3"/>
  <c r="W734" i="3"/>
  <c r="W848" i="3"/>
  <c r="W688" i="3"/>
  <c r="W882" i="3"/>
  <c r="X833" i="3"/>
  <c r="U833" i="3" s="1"/>
  <c r="X960" i="3"/>
  <c r="U960" i="3" s="1"/>
  <c r="W967" i="3"/>
  <c r="X1059" i="3"/>
  <c r="U1059" i="3" s="1"/>
  <c r="X1113" i="3"/>
  <c r="U1113" i="3" s="1"/>
  <c r="W1091" i="3"/>
  <c r="W1168" i="3"/>
  <c r="W1178" i="3"/>
  <c r="W1144" i="3"/>
  <c r="X1198" i="3"/>
  <c r="U1198" i="3" s="1"/>
  <c r="X1233" i="3"/>
  <c r="U1233" i="3" s="1"/>
  <c r="W128" i="3"/>
  <c r="X185" i="3"/>
  <c r="U185" i="3" s="1"/>
  <c r="W52" i="3"/>
  <c r="X130" i="3"/>
  <c r="U130" i="3" s="1"/>
  <c r="X280" i="3"/>
  <c r="U280" i="3" s="1"/>
  <c r="X512" i="3"/>
  <c r="U512" i="3" s="1"/>
  <c r="X174" i="3"/>
  <c r="U174" i="3" s="1"/>
  <c r="W365" i="3"/>
  <c r="W152" i="3"/>
  <c r="X62" i="3"/>
  <c r="U62" i="3" s="1"/>
  <c r="X325" i="3"/>
  <c r="U325" i="3" s="1"/>
  <c r="W136" i="3"/>
  <c r="X136" i="3"/>
  <c r="U136" i="3" s="1"/>
  <c r="W384" i="3"/>
  <c r="W545" i="3"/>
  <c r="X627" i="3"/>
  <c r="U627" i="3" s="1"/>
  <c r="W541" i="3"/>
  <c r="X495" i="3"/>
  <c r="U495" i="3" s="1"/>
  <c r="W463" i="3"/>
  <c r="X625" i="3"/>
  <c r="U625" i="3" s="1"/>
  <c r="W631" i="3"/>
  <c r="X868" i="3"/>
  <c r="U868" i="3" s="1"/>
  <c r="W860" i="3"/>
  <c r="X716" i="3"/>
  <c r="U716" i="3" s="1"/>
  <c r="X691" i="3"/>
  <c r="U691" i="3" s="1"/>
  <c r="W899" i="3"/>
  <c r="X931" i="3"/>
  <c r="U931" i="3" s="1"/>
  <c r="W938" i="3"/>
  <c r="X997" i="3"/>
  <c r="X1035" i="3"/>
  <c r="U1035" i="3" s="1"/>
  <c r="W986" i="3"/>
  <c r="W1114" i="3"/>
  <c r="X1127" i="3"/>
  <c r="U1127" i="3" s="1"/>
  <c r="W1056" i="3"/>
  <c r="W1214" i="3"/>
  <c r="X1213" i="3"/>
  <c r="U1213" i="3" s="1"/>
  <c r="X1223" i="3"/>
  <c r="U1223" i="3" s="1"/>
  <c r="X1173" i="3"/>
  <c r="U1173" i="3" s="1"/>
  <c r="X816" i="3"/>
  <c r="U816" i="3" s="1"/>
  <c r="X56" i="3"/>
  <c r="W50" i="3"/>
  <c r="W364" i="3"/>
  <c r="W284" i="3"/>
  <c r="W126" i="3"/>
  <c r="X102" i="3"/>
  <c r="U102" i="3" s="1"/>
  <c r="W49" i="3"/>
  <c r="W55" i="3"/>
  <c r="X290" i="3"/>
  <c r="U290" i="3" s="1"/>
  <c r="W297" i="3"/>
  <c r="X532" i="3"/>
  <c r="U532" i="3" s="1"/>
  <c r="W452" i="3"/>
  <c r="W424" i="3"/>
  <c r="X198" i="3"/>
  <c r="U198" i="3" s="1"/>
  <c r="X167" i="3"/>
  <c r="U167" i="3" s="1"/>
  <c r="X90" i="3"/>
  <c r="U90" i="3" s="1"/>
  <c r="W354" i="3"/>
  <c r="X343" i="3"/>
  <c r="U343" i="3" s="1"/>
  <c r="W213" i="3"/>
  <c r="W216" i="3"/>
  <c r="X387" i="3"/>
  <c r="U387" i="3" s="1"/>
  <c r="W438" i="3"/>
  <c r="X584" i="3"/>
  <c r="U584" i="3" s="1"/>
  <c r="X368" i="3"/>
  <c r="U368" i="3" s="1"/>
  <c r="X604" i="3"/>
  <c r="U604" i="3" s="1"/>
  <c r="W531" i="3"/>
  <c r="W610" i="3"/>
  <c r="X879" i="3"/>
  <c r="U879" i="3" s="1"/>
  <c r="W508" i="3"/>
  <c r="W476" i="3"/>
  <c r="X651" i="3"/>
  <c r="U651" i="3" s="1"/>
  <c r="X554" i="3"/>
  <c r="U554" i="3" s="1"/>
  <c r="X872" i="3"/>
  <c r="U872" i="3" s="1"/>
  <c r="X831" i="3"/>
  <c r="U831" i="3" s="1"/>
  <c r="W834" i="3"/>
  <c r="W731" i="3"/>
  <c r="X852" i="3"/>
  <c r="U852" i="3" s="1"/>
  <c r="X752" i="3"/>
  <c r="U752" i="3" s="1"/>
  <c r="W907" i="3"/>
  <c r="X704" i="3"/>
  <c r="U704" i="3" s="1"/>
  <c r="X918" i="3"/>
  <c r="U918" i="3" s="1"/>
  <c r="W887" i="3"/>
  <c r="W932" i="3"/>
  <c r="W1025" i="3"/>
  <c r="W809" i="3"/>
  <c r="W952" i="3"/>
  <c r="W1039" i="3"/>
  <c r="X942" i="3"/>
  <c r="U942" i="3" s="1"/>
  <c r="X949" i="3"/>
  <c r="U949" i="3" s="1"/>
  <c r="W1000" i="3"/>
  <c r="X1133" i="3"/>
  <c r="U1133" i="3" s="1"/>
  <c r="X992" i="3"/>
  <c r="U992" i="3" s="1"/>
  <c r="X973" i="3"/>
  <c r="U973" i="3" s="1"/>
  <c r="W1074" i="3"/>
  <c r="X1218" i="3"/>
  <c r="U1218" i="3" s="1"/>
  <c r="X1225" i="3"/>
  <c r="U1225" i="3" s="1"/>
  <c r="W1186" i="3"/>
  <c r="X1099" i="3"/>
  <c r="U1099" i="3" s="1"/>
  <c r="X63" i="3"/>
  <c r="U63" i="3" s="1"/>
  <c r="X42" i="3"/>
  <c r="U42" i="3" s="1"/>
  <c r="W138" i="3"/>
  <c r="X138" i="3"/>
  <c r="U138" i="3" s="1"/>
  <c r="X317" i="3"/>
  <c r="U317" i="3" s="1"/>
  <c r="X68" i="3"/>
  <c r="W439" i="3"/>
  <c r="X204" i="3"/>
  <c r="U204" i="3" s="1"/>
  <c r="X373" i="3"/>
  <c r="U373" i="3" s="1"/>
  <c r="W207" i="3"/>
  <c r="W408" i="3"/>
  <c r="W498" i="3"/>
  <c r="W583" i="3"/>
  <c r="W484" i="3"/>
  <c r="X544" i="3"/>
  <c r="U544" i="3" s="1"/>
  <c r="X525" i="3"/>
  <c r="U525" i="3" s="1"/>
  <c r="X729" i="3"/>
  <c r="U729" i="3" s="1"/>
  <c r="W563" i="3"/>
  <c r="W639" i="3"/>
  <c r="W663" i="3"/>
  <c r="X682" i="3"/>
  <c r="U682" i="3" s="1"/>
  <c r="X792" i="3"/>
  <c r="U792" i="3" s="1"/>
  <c r="X737" i="3"/>
  <c r="U737" i="3" s="1"/>
  <c r="W755" i="3"/>
  <c r="W714" i="3"/>
  <c r="W803" i="3"/>
  <c r="W744" i="3"/>
  <c r="X911" i="3"/>
  <c r="U911" i="3" s="1"/>
  <c r="W956" i="3"/>
  <c r="W840" i="3"/>
  <c r="X970" i="3"/>
  <c r="U970" i="3" s="1"/>
  <c r="W955" i="3"/>
  <c r="X937" i="3"/>
  <c r="U937" i="3" s="1"/>
  <c r="X955" i="3"/>
  <c r="U955" i="3" s="1"/>
  <c r="W1010" i="3"/>
  <c r="X1007" i="3"/>
  <c r="X1015" i="3"/>
  <c r="U1015" i="3" s="1"/>
  <c r="W1090" i="3"/>
  <c r="W1136" i="3"/>
  <c r="X1016" i="3"/>
  <c r="U1016" i="3" s="1"/>
  <c r="W1181" i="3"/>
  <c r="W644" i="3"/>
  <c r="W115" i="3"/>
  <c r="X258" i="3"/>
  <c r="U258" i="3" s="1"/>
  <c r="W198" i="3"/>
  <c r="X51" i="3"/>
  <c r="W141" i="3"/>
  <c r="W325" i="3"/>
  <c r="W23" i="3"/>
  <c r="X335" i="3"/>
  <c r="U335" i="3" s="1"/>
  <c r="X601" i="3"/>
  <c r="U601" i="3" s="1"/>
  <c r="W466" i="3"/>
  <c r="W273" i="3"/>
  <c r="W453" i="3"/>
  <c r="X232" i="3"/>
  <c r="U232" i="3" s="1"/>
  <c r="W109" i="3"/>
  <c r="X384" i="3"/>
  <c r="U384" i="3" s="1"/>
  <c r="X236" i="3"/>
  <c r="U236" i="3" s="1"/>
  <c r="X444" i="3"/>
  <c r="U444" i="3" s="1"/>
  <c r="X388" i="3"/>
  <c r="U388" i="3" s="1"/>
  <c r="X507" i="3"/>
  <c r="U507" i="3" s="1"/>
  <c r="X570" i="3"/>
  <c r="U570" i="3" s="1"/>
  <c r="X609" i="3"/>
  <c r="U609" i="3" s="1"/>
  <c r="X684" i="3"/>
  <c r="U684" i="3" s="1"/>
  <c r="W431" i="3"/>
  <c r="X538" i="3"/>
  <c r="U538" i="3" s="1"/>
  <c r="W572" i="3"/>
  <c r="X656" i="3"/>
  <c r="U656" i="3" s="1"/>
  <c r="W753" i="3"/>
  <c r="X692" i="3"/>
  <c r="U692" i="3" s="1"/>
  <c r="X851" i="3"/>
  <c r="U851" i="3" s="1"/>
  <c r="X795" i="3"/>
  <c r="U795" i="3" s="1"/>
  <c r="W771" i="3"/>
  <c r="W847" i="3"/>
  <c r="X878" i="3"/>
  <c r="U878" i="3" s="1"/>
  <c r="W943" i="3"/>
  <c r="W945" i="3"/>
  <c r="X1081" i="3"/>
  <c r="U1081" i="3" s="1"/>
  <c r="W993" i="3"/>
  <c r="X1011" i="3"/>
  <c r="X994" i="3"/>
  <c r="X1147" i="3"/>
  <c r="U1147" i="3" s="1"/>
  <c r="X1114" i="3"/>
  <c r="U1114" i="3" s="1"/>
  <c r="X1211" i="3"/>
  <c r="U1211" i="3" s="1"/>
  <c r="X1212" i="3"/>
  <c r="U1212" i="3" s="1"/>
  <c r="X55" i="3"/>
  <c r="U55" i="3" s="1"/>
  <c r="W584" i="3"/>
  <c r="W640" i="3"/>
  <c r="X762" i="3"/>
  <c r="U762" i="3" s="1"/>
  <c r="W829" i="3"/>
  <c r="X1116" i="3"/>
  <c r="U1116" i="3" s="1"/>
  <c r="X1091" i="3"/>
  <c r="U1091" i="3" s="1"/>
  <c r="X121" i="3"/>
  <c r="U121" i="3" s="1"/>
  <c r="X318" i="3"/>
  <c r="U318" i="3" s="1"/>
  <c r="W97" i="3"/>
  <c r="W36" i="3"/>
  <c r="X70" i="3"/>
  <c r="U70" i="3" s="1"/>
  <c r="X32" i="3"/>
  <c r="W253" i="3"/>
  <c r="W149" i="3"/>
  <c r="W231" i="3"/>
  <c r="W335" i="3"/>
  <c r="W393" i="3"/>
  <c r="W369" i="3"/>
  <c r="W470" i="3"/>
  <c r="X443" i="3"/>
  <c r="U443" i="3" s="1"/>
  <c r="W232" i="3"/>
  <c r="X336" i="3"/>
  <c r="U336" i="3" s="1"/>
  <c r="W474" i="3"/>
  <c r="X122" i="3"/>
  <c r="U122" i="3" s="1"/>
  <c r="X386" i="3"/>
  <c r="U386" i="3" s="1"/>
  <c r="W416" i="3"/>
  <c r="X279" i="3"/>
  <c r="U279" i="3" s="1"/>
  <c r="W469" i="3"/>
  <c r="W186" i="3"/>
  <c r="W395" i="3"/>
  <c r="W349" i="3"/>
  <c r="X437" i="3"/>
  <c r="U437" i="3" s="1"/>
  <c r="X571" i="3"/>
  <c r="U571" i="3" s="1"/>
  <c r="W558" i="3"/>
  <c r="X761" i="3"/>
  <c r="U761" i="3" s="1"/>
  <c r="X583" i="3"/>
  <c r="U583" i="3" s="1"/>
  <c r="X603" i="3"/>
  <c r="U603" i="3" s="1"/>
  <c r="W671" i="3"/>
  <c r="W769" i="3"/>
  <c r="W712" i="3"/>
  <c r="W657" i="3"/>
  <c r="W828" i="3"/>
  <c r="W763" i="3"/>
  <c r="W705" i="3"/>
  <c r="W983" i="3"/>
  <c r="W895" i="3"/>
  <c r="X962" i="3"/>
  <c r="U962" i="3" s="1"/>
  <c r="W1014" i="3"/>
  <c r="X1031" i="3"/>
  <c r="U1031" i="3" s="1"/>
  <c r="W881" i="3"/>
  <c r="X1037" i="3"/>
  <c r="U1037" i="3" s="1"/>
  <c r="W1032" i="3"/>
  <c r="X1027" i="3"/>
  <c r="U1027" i="3" s="1"/>
  <c r="X1232" i="3"/>
  <c r="U1232" i="3" s="1"/>
  <c r="W1249" i="3"/>
  <c r="W1250" i="3"/>
  <c r="W1140" i="3"/>
  <c r="W272" i="3"/>
  <c r="X376" i="3"/>
  <c r="U376" i="3" s="1"/>
  <c r="X50" i="3"/>
  <c r="U50" i="3" s="1"/>
  <c r="W280" i="3"/>
  <c r="W420" i="3"/>
  <c r="W352" i="3"/>
  <c r="X456" i="3"/>
  <c r="U456" i="3" s="1"/>
  <c r="X350" i="3"/>
  <c r="U350" i="3" s="1"/>
  <c r="X152" i="3"/>
  <c r="U152" i="3" s="1"/>
  <c r="W402" i="3"/>
  <c r="X233" i="3"/>
  <c r="U233" i="3" s="1"/>
  <c r="X312" i="3"/>
  <c r="U312" i="3" s="1"/>
  <c r="W185" i="3"/>
  <c r="X514" i="3"/>
  <c r="U514" i="3" s="1"/>
  <c r="W265" i="3"/>
  <c r="X527" i="3"/>
  <c r="U527" i="3" s="1"/>
  <c r="W552" i="3"/>
  <c r="W382" i="3"/>
  <c r="X597" i="3"/>
  <c r="U597" i="3" s="1"/>
  <c r="W450" i="3"/>
  <c r="W560" i="3"/>
  <c r="W596" i="3"/>
  <c r="W616" i="3"/>
  <c r="X679" i="3"/>
  <c r="U679" i="3" s="1"/>
  <c r="X697" i="3"/>
  <c r="U697" i="3" s="1"/>
  <c r="X718" i="3"/>
  <c r="U718" i="3" s="1"/>
  <c r="W661" i="3"/>
  <c r="W865" i="3"/>
  <c r="X683" i="3"/>
  <c r="U683" i="3" s="1"/>
  <c r="X774" i="3"/>
  <c r="U774" i="3" s="1"/>
  <c r="X867" i="3"/>
  <c r="U867" i="3" s="1"/>
  <c r="X932" i="3"/>
  <c r="U932" i="3" s="1"/>
  <c r="X963" i="3"/>
  <c r="U963" i="3" s="1"/>
  <c r="W906" i="3"/>
  <c r="W859" i="3"/>
  <c r="X968" i="3"/>
  <c r="U968" i="3" s="1"/>
  <c r="X1029" i="3"/>
  <c r="U1029" i="3" s="1"/>
  <c r="W1092" i="3"/>
  <c r="W1034" i="3"/>
  <c r="X892" i="3"/>
  <c r="U892" i="3" s="1"/>
  <c r="X1009" i="3"/>
  <c r="U1009" i="3" s="1"/>
  <c r="X1136" i="3"/>
  <c r="U1136" i="3" s="1"/>
  <c r="W1043" i="3"/>
  <c r="W1180" i="3"/>
  <c r="W1072" i="3"/>
  <c r="X1178" i="3"/>
  <c r="U1178" i="3" s="1"/>
  <c r="W1073" i="3"/>
  <c r="X1224" i="3"/>
  <c r="U1224" i="3" s="1"/>
  <c r="W1200" i="3"/>
  <c r="X80" i="3"/>
  <c r="X304" i="3"/>
  <c r="U304" i="3" s="1"/>
  <c r="W853" i="3"/>
  <c r="X788" i="3"/>
  <c r="U788" i="3" s="1"/>
  <c r="W900" i="3"/>
  <c r="X957" i="3"/>
  <c r="U957" i="3" s="1"/>
  <c r="X109" i="3"/>
  <c r="U109" i="3" s="1"/>
  <c r="X72" i="3"/>
  <c r="U72" i="3" s="1"/>
  <c r="X29" i="3"/>
  <c r="U29" i="3" s="1"/>
  <c r="X311" i="3"/>
  <c r="U311" i="3" s="1"/>
  <c r="X284" i="3"/>
  <c r="U284" i="3" s="1"/>
  <c r="X226" i="3"/>
  <c r="U226" i="3" s="1"/>
  <c r="X211" i="3"/>
  <c r="U211" i="3" s="1"/>
  <c r="X476" i="3"/>
  <c r="U476" i="3" s="1"/>
  <c r="X355" i="3"/>
  <c r="U355" i="3" s="1"/>
  <c r="X485" i="3"/>
  <c r="U485" i="3" s="1"/>
  <c r="W240" i="3"/>
  <c r="X303" i="3"/>
  <c r="U303" i="3" s="1"/>
  <c r="W413" i="3"/>
  <c r="X402" i="3"/>
  <c r="U402" i="3" s="1"/>
  <c r="X428" i="3"/>
  <c r="U428" i="3" s="1"/>
  <c r="W153" i="3"/>
  <c r="W532" i="3"/>
  <c r="W285" i="3"/>
  <c r="W490" i="3"/>
  <c r="X719" i="3"/>
  <c r="U719" i="3" s="1"/>
  <c r="W495" i="3"/>
  <c r="X602" i="3"/>
  <c r="U602" i="3" s="1"/>
  <c r="W565" i="3"/>
  <c r="X598" i="3"/>
  <c r="U598" i="3" s="1"/>
  <c r="X618" i="3"/>
  <c r="U618" i="3" s="1"/>
  <c r="X772" i="3"/>
  <c r="U772" i="3" s="1"/>
  <c r="X756" i="3"/>
  <c r="U756" i="3" s="1"/>
  <c r="X733" i="3"/>
  <c r="U733" i="3" s="1"/>
  <c r="X640" i="3"/>
  <c r="U640" i="3" s="1"/>
  <c r="W651" i="3"/>
  <c r="X805" i="3"/>
  <c r="U805" i="3" s="1"/>
  <c r="W782" i="3"/>
  <c r="W849" i="3"/>
  <c r="W914" i="3"/>
  <c r="W886" i="3"/>
  <c r="X789" i="3"/>
  <c r="U789" i="3" s="1"/>
  <c r="W917" i="3"/>
  <c r="W1038" i="3"/>
  <c r="W873" i="3"/>
  <c r="X1010" i="3"/>
  <c r="U1010" i="3" s="1"/>
  <c r="W1050" i="3"/>
  <c r="W912" i="3"/>
  <c r="X1169" i="3"/>
  <c r="U1169" i="3" s="1"/>
  <c r="X1033" i="3"/>
  <c r="U1033" i="3" s="1"/>
  <c r="X1056" i="3"/>
  <c r="U1056" i="3" s="1"/>
  <c r="X1242" i="3"/>
  <c r="U1242" i="3" s="1"/>
  <c r="X1085" i="3"/>
  <c r="U1085" i="3" s="1"/>
  <c r="W1211" i="3"/>
  <c r="X99" i="3"/>
  <c r="U99" i="3" s="1"/>
  <c r="X244" i="3"/>
  <c r="U244" i="3" s="1"/>
  <c r="W167" i="3"/>
  <c r="W124" i="3"/>
  <c r="X104" i="3"/>
  <c r="U104" i="3" s="1"/>
  <c r="X328" i="3"/>
  <c r="U328" i="3" s="1"/>
  <c r="X148" i="3"/>
  <c r="U148" i="3" s="1"/>
  <c r="W116" i="3"/>
  <c r="X395" i="3"/>
  <c r="U395" i="3" s="1"/>
  <c r="W144" i="3"/>
  <c r="W256" i="3"/>
  <c r="X316" i="3"/>
  <c r="U316" i="3" s="1"/>
  <c r="X135" i="3"/>
  <c r="W289" i="3"/>
  <c r="W444" i="3"/>
  <c r="X413" i="3"/>
  <c r="U413" i="3" s="1"/>
  <c r="W503" i="3"/>
  <c r="W200" i="3"/>
  <c r="W42" i="3"/>
  <c r="X488" i="3"/>
  <c r="U488" i="3" s="1"/>
  <c r="X545" i="3"/>
  <c r="U545" i="3" s="1"/>
  <c r="W554" i="3"/>
  <c r="X323" i="3"/>
  <c r="U323" i="3" s="1"/>
  <c r="X533" i="3"/>
  <c r="U533" i="3" s="1"/>
  <c r="W608" i="3"/>
  <c r="W624" i="3"/>
  <c r="W520" i="3"/>
  <c r="W525" i="3"/>
  <c r="X790" i="3"/>
  <c r="U790" i="3" s="1"/>
  <c r="W643" i="3"/>
  <c r="X576" i="3"/>
  <c r="U576" i="3" s="1"/>
  <c r="W626" i="3"/>
  <c r="X701" i="3"/>
  <c r="U701" i="3" s="1"/>
  <c r="X783" i="3"/>
  <c r="U783" i="3" s="1"/>
  <c r="W736" i="3"/>
  <c r="X676" i="3"/>
  <c r="U676" i="3" s="1"/>
  <c r="X670" i="3"/>
  <c r="U670" i="3" s="1"/>
  <c r="W852" i="3"/>
  <c r="W867" i="3"/>
  <c r="X804" i="3"/>
  <c r="U804" i="3" s="1"/>
  <c r="W905" i="3"/>
  <c r="X797" i="3"/>
  <c r="U797" i="3" s="1"/>
  <c r="X956" i="3"/>
  <c r="U956" i="3" s="1"/>
  <c r="X925" i="3"/>
  <c r="U925" i="3" s="1"/>
  <c r="X1039" i="3"/>
  <c r="U1039" i="3" s="1"/>
  <c r="X996" i="3"/>
  <c r="W1001" i="3"/>
  <c r="X923" i="3"/>
  <c r="U923" i="3" s="1"/>
  <c r="W1179" i="3"/>
  <c r="W1202" i="3"/>
  <c r="X1074" i="3"/>
  <c r="U1074" i="3" s="1"/>
  <c r="X1252" i="3"/>
  <c r="U1252" i="3" s="1"/>
  <c r="X1239" i="3"/>
  <c r="U1239" i="3" s="1"/>
  <c r="W1120" i="3"/>
  <c r="W1237" i="3"/>
  <c r="X484" i="3"/>
  <c r="U484" i="3" s="1"/>
  <c r="W1236" i="3"/>
  <c r="X85" i="3"/>
  <c r="U85" i="3" s="1"/>
  <c r="X180" i="3"/>
  <c r="U180" i="3" s="1"/>
  <c r="W147" i="3"/>
  <c r="X91" i="3"/>
  <c r="U91" i="3" s="1"/>
  <c r="W158" i="3"/>
  <c r="W199" i="3"/>
  <c r="X34" i="3"/>
  <c r="U34" i="3" s="1"/>
  <c r="W488" i="3"/>
  <c r="X364" i="3"/>
  <c r="U364" i="3" s="1"/>
  <c r="X418" i="3"/>
  <c r="U418" i="3" s="1"/>
  <c r="W278" i="3"/>
  <c r="X273" i="3"/>
  <c r="U273" i="3" s="1"/>
  <c r="X365" i="3"/>
  <c r="U365" i="3" s="1"/>
  <c r="X457" i="3"/>
  <c r="U457" i="3" s="1"/>
  <c r="X175" i="3"/>
  <c r="U175" i="3" s="1"/>
  <c r="W155" i="3"/>
  <c r="W501" i="3"/>
  <c r="W579" i="3"/>
  <c r="X406" i="3"/>
  <c r="U406" i="3" s="1"/>
  <c r="X540" i="3"/>
  <c r="U540" i="3" s="1"/>
  <c r="X732" i="3"/>
  <c r="U732" i="3" s="1"/>
  <c r="W578" i="3"/>
  <c r="X628" i="3"/>
  <c r="U628" i="3" s="1"/>
  <c r="X652" i="3"/>
  <c r="U652" i="3" s="1"/>
  <c r="X711" i="3"/>
  <c r="U711" i="3" s="1"/>
  <c r="X775" i="3"/>
  <c r="U775" i="3" s="1"/>
  <c r="X743" i="3"/>
  <c r="U743" i="3" s="1"/>
  <c r="X693" i="3"/>
  <c r="U693" i="3" s="1"/>
  <c r="W866" i="3"/>
  <c r="W796" i="3"/>
  <c r="X748" i="3"/>
  <c r="U748" i="3" s="1"/>
  <c r="W930" i="3"/>
  <c r="X1014" i="3"/>
  <c r="U1014" i="3" s="1"/>
  <c r="X1058" i="3"/>
  <c r="U1058" i="3" s="1"/>
  <c r="X930" i="3"/>
  <c r="U930" i="3" s="1"/>
  <c r="W1036" i="3"/>
  <c r="X1080" i="3"/>
  <c r="U1080" i="3" s="1"/>
  <c r="X1205" i="3"/>
  <c r="U1205" i="3" s="1"/>
  <c r="W1201" i="3"/>
  <c r="X1150" i="3"/>
  <c r="U1150" i="3" s="1"/>
  <c r="X1251" i="3"/>
  <c r="U1251" i="3" s="1"/>
  <c r="X1247" i="3"/>
  <c r="U1247" i="3" s="1"/>
  <c r="W1107" i="3"/>
  <c r="W1113" i="3"/>
  <c r="X320" i="3"/>
  <c r="U320" i="3" s="1"/>
  <c r="S1094" i="1"/>
  <c r="R994" i="1"/>
  <c r="Q6" i="1"/>
  <c r="Q80" i="1"/>
  <c r="S1022" i="1"/>
  <c r="S995" i="1" s="1"/>
  <c r="S80" i="1"/>
  <c r="Q995" i="1"/>
  <c r="Q1129" i="1" s="1"/>
  <c r="S6" i="1"/>
  <c r="S1130" i="1"/>
  <c r="S1255" i="1"/>
  <c r="S81" i="1"/>
  <c r="S994" i="1" s="1"/>
  <c r="Q1255" i="1"/>
  <c r="R1256" i="1"/>
  <c r="H995" i="1"/>
  <c r="H1129" i="1" s="1"/>
  <c r="H1256" i="1" s="1"/>
  <c r="H1258" i="1" s="1"/>
  <c r="P402" i="4" l="1"/>
  <c r="R402" i="4" s="1"/>
  <c r="U402" i="4"/>
  <c r="U315" i="4"/>
  <c r="P315" i="4"/>
  <c r="R315" i="4" s="1"/>
  <c r="U524" i="4"/>
  <c r="P524" i="4"/>
  <c r="R524" i="4" s="1"/>
  <c r="P1191" i="4"/>
  <c r="R1191" i="4" s="1"/>
  <c r="U1191" i="4"/>
  <c r="P457" i="4"/>
  <c r="R457" i="4" s="1"/>
  <c r="U457" i="4"/>
  <c r="P210" i="4"/>
  <c r="R210" i="4" s="1"/>
  <c r="U210" i="4"/>
  <c r="U681" i="4"/>
  <c r="P681" i="4"/>
  <c r="R681" i="4" s="1"/>
  <c r="P353" i="4"/>
  <c r="R353" i="4" s="1"/>
  <c r="U353" i="4"/>
  <c r="P340" i="4"/>
  <c r="R340" i="4" s="1"/>
  <c r="U340" i="4"/>
  <c r="U1051" i="4"/>
  <c r="P1051" i="4"/>
  <c r="R1051" i="4" s="1"/>
  <c r="P498" i="4"/>
  <c r="R498" i="4" s="1"/>
  <c r="U498" i="4"/>
  <c r="U583" i="4"/>
  <c r="P583" i="4"/>
  <c r="R583" i="4" s="1"/>
  <c r="U911" i="4"/>
  <c r="P911" i="4"/>
  <c r="R911" i="4" s="1"/>
  <c r="U1210" i="4"/>
  <c r="P1210" i="4"/>
  <c r="R1210" i="4" s="1"/>
  <c r="U1211" i="4"/>
  <c r="P1211" i="4"/>
  <c r="R1211" i="4" s="1"/>
  <c r="U76" i="4"/>
  <c r="P76" i="4"/>
  <c r="R76" i="4" s="1"/>
  <c r="P819" i="4"/>
  <c r="R819" i="4" s="1"/>
  <c r="U819" i="4"/>
  <c r="U850" i="4"/>
  <c r="P850" i="4"/>
  <c r="R850" i="4" s="1"/>
  <c r="P441" i="4"/>
  <c r="R441" i="4" s="1"/>
  <c r="U441" i="4"/>
  <c r="P381" i="4"/>
  <c r="R381" i="4" s="1"/>
  <c r="U381" i="4"/>
  <c r="U140" i="4"/>
  <c r="P140" i="4"/>
  <c r="R140" i="4" s="1"/>
  <c r="U87" i="4"/>
  <c r="P87" i="4"/>
  <c r="R87" i="4" s="1"/>
  <c r="U182" i="4"/>
  <c r="P182" i="4"/>
  <c r="R182" i="4" s="1"/>
  <c r="U357" i="4"/>
  <c r="P357" i="4"/>
  <c r="R357" i="4" s="1"/>
  <c r="U281" i="4"/>
  <c r="P281" i="4"/>
  <c r="R281" i="4" s="1"/>
  <c r="U274" i="4"/>
  <c r="P274" i="4"/>
  <c r="R274" i="4" s="1"/>
  <c r="U255" i="4"/>
  <c r="P255" i="4"/>
  <c r="R255" i="4" s="1"/>
  <c r="P435" i="4"/>
  <c r="R435" i="4" s="1"/>
  <c r="U435" i="4"/>
  <c r="U390" i="4"/>
  <c r="U501" i="4"/>
  <c r="P501" i="4"/>
  <c r="R501" i="4" s="1"/>
  <c r="U554" i="4"/>
  <c r="P554" i="4"/>
  <c r="R554" i="4" s="1"/>
  <c r="P511" i="4"/>
  <c r="R511" i="4" s="1"/>
  <c r="U511" i="4"/>
  <c r="U507" i="4"/>
  <c r="P507" i="4"/>
  <c r="R507" i="4" s="1"/>
  <c r="P318" i="4"/>
  <c r="R318" i="4" s="1"/>
  <c r="U318" i="4"/>
  <c r="P670" i="4"/>
  <c r="R670" i="4" s="1"/>
  <c r="U670" i="4"/>
  <c r="P704" i="4"/>
  <c r="R704" i="4" s="1"/>
  <c r="U704" i="4"/>
  <c r="P756" i="4"/>
  <c r="R756" i="4" s="1"/>
  <c r="U756" i="4"/>
  <c r="U647" i="4"/>
  <c r="P647" i="4"/>
  <c r="R647" i="4" s="1"/>
  <c r="U889" i="4"/>
  <c r="P889" i="4"/>
  <c r="R889" i="4" s="1"/>
  <c r="U835" i="4"/>
  <c r="P835" i="4"/>
  <c r="R835" i="4" s="1"/>
  <c r="U996" i="4"/>
  <c r="U1095" i="4"/>
  <c r="U1119" i="4"/>
  <c r="P1119" i="4"/>
  <c r="R1119" i="4" s="1"/>
  <c r="P1102" i="4"/>
  <c r="R1102" i="4" s="1"/>
  <c r="U1102" i="4"/>
  <c r="U1185" i="4"/>
  <c r="P1185" i="4"/>
  <c r="R1185" i="4" s="1"/>
  <c r="U1246" i="4"/>
  <c r="P1246" i="4"/>
  <c r="R1246" i="4" s="1"/>
  <c r="U289" i="4"/>
  <c r="P289" i="4"/>
  <c r="R289" i="4" s="1"/>
  <c r="P333" i="4"/>
  <c r="R333" i="4" s="1"/>
  <c r="U333" i="4"/>
  <c r="U791" i="4"/>
  <c r="P791" i="4"/>
  <c r="R791" i="4" s="1"/>
  <c r="P987" i="4"/>
  <c r="R987" i="4" s="1"/>
  <c r="U987" i="4"/>
  <c r="U246" i="4"/>
  <c r="P246" i="4"/>
  <c r="R246" i="4" s="1"/>
  <c r="U221" i="4"/>
  <c r="P221" i="4"/>
  <c r="R221" i="4" s="1"/>
  <c r="U1085" i="4"/>
  <c r="P1085" i="4"/>
  <c r="R1085" i="4" s="1"/>
  <c r="U1220" i="4"/>
  <c r="P1220" i="4"/>
  <c r="R1220" i="4" s="1"/>
  <c r="U535" i="4"/>
  <c r="P535" i="4"/>
  <c r="R535" i="4" s="1"/>
  <c r="P90" i="4"/>
  <c r="R90" i="4" s="1"/>
  <c r="U90" i="4"/>
  <c r="P926" i="4"/>
  <c r="R926" i="4" s="1"/>
  <c r="U926" i="4"/>
  <c r="U434" i="4"/>
  <c r="P434" i="4"/>
  <c r="R434" i="4" s="1"/>
  <c r="U1159" i="4"/>
  <c r="P1159" i="4"/>
  <c r="R1159" i="4" s="1"/>
  <c r="Q994" i="4"/>
  <c r="P844" i="4"/>
  <c r="R844" i="4" s="1"/>
  <c r="U844" i="4"/>
  <c r="P148" i="4"/>
  <c r="R148" i="4" s="1"/>
  <c r="U148" i="4"/>
  <c r="U1032" i="4"/>
  <c r="P1032" i="4"/>
  <c r="R1032" i="4" s="1"/>
  <c r="U873" i="4"/>
  <c r="P873" i="4"/>
  <c r="R873" i="4" s="1"/>
  <c r="U582" i="4"/>
  <c r="P582" i="4"/>
  <c r="R582" i="4" s="1"/>
  <c r="P856" i="4"/>
  <c r="R856" i="4" s="1"/>
  <c r="U856" i="4"/>
  <c r="U1248" i="4"/>
  <c r="P1248" i="4"/>
  <c r="R1248" i="4" s="1"/>
  <c r="U833" i="4"/>
  <c r="P833" i="4"/>
  <c r="R833" i="4" s="1"/>
  <c r="P40" i="4"/>
  <c r="R40" i="4" s="1"/>
  <c r="U40" i="4"/>
  <c r="U15" i="4"/>
  <c r="P15" i="4"/>
  <c r="R15" i="4" s="1"/>
  <c r="P138" i="4"/>
  <c r="R138" i="4" s="1"/>
  <c r="U138" i="4"/>
  <c r="P202" i="4"/>
  <c r="R202" i="4" s="1"/>
  <c r="U202" i="4"/>
  <c r="U231" i="4"/>
  <c r="P231" i="4"/>
  <c r="R231" i="4" s="1"/>
  <c r="P310" i="4"/>
  <c r="R310" i="4" s="1"/>
  <c r="U310" i="4"/>
  <c r="U405" i="4"/>
  <c r="U159" i="4"/>
  <c r="P516" i="4"/>
  <c r="R516" i="4" s="1"/>
  <c r="U516" i="4"/>
  <c r="U561" i="4"/>
  <c r="P561" i="4"/>
  <c r="R561" i="4" s="1"/>
  <c r="P337" i="4"/>
  <c r="R337" i="4" s="1"/>
  <c r="U337" i="4"/>
  <c r="P768" i="4"/>
  <c r="R768" i="4" s="1"/>
  <c r="U768" i="4"/>
  <c r="P440" i="4"/>
  <c r="R440" i="4" s="1"/>
  <c r="U440" i="4"/>
  <c r="P445" i="4"/>
  <c r="R445" i="4" s="1"/>
  <c r="U445" i="4"/>
  <c r="U770" i="4"/>
  <c r="P770" i="4"/>
  <c r="R770" i="4" s="1"/>
  <c r="P758" i="4"/>
  <c r="R758" i="4" s="1"/>
  <c r="U758" i="4"/>
  <c r="U660" i="4"/>
  <c r="P660" i="4"/>
  <c r="R660" i="4" s="1"/>
  <c r="U685" i="4"/>
  <c r="P685" i="4"/>
  <c r="R685" i="4" s="1"/>
  <c r="P900" i="4"/>
  <c r="R900" i="4" s="1"/>
  <c r="U900" i="4"/>
  <c r="U886" i="4"/>
  <c r="P886" i="4"/>
  <c r="R886" i="4" s="1"/>
  <c r="P1089" i="4"/>
  <c r="R1089" i="4" s="1"/>
  <c r="U1089" i="4"/>
  <c r="P984" i="4"/>
  <c r="R984" i="4" s="1"/>
  <c r="U984" i="4"/>
  <c r="U994" i="4"/>
  <c r="P1171" i="4"/>
  <c r="R1171" i="4" s="1"/>
  <c r="U1171" i="4"/>
  <c r="U995" i="4"/>
  <c r="U1138" i="4"/>
  <c r="P1138" i="4"/>
  <c r="R1138" i="4" s="1"/>
  <c r="U1213" i="4"/>
  <c r="P1213" i="4"/>
  <c r="R1213" i="4" s="1"/>
  <c r="U1128" i="4"/>
  <c r="P1128" i="4"/>
  <c r="R1128" i="4" s="1"/>
  <c r="P676" i="4"/>
  <c r="R676" i="4" s="1"/>
  <c r="U676" i="4"/>
  <c r="P295" i="4"/>
  <c r="R295" i="4" s="1"/>
  <c r="U295" i="4"/>
  <c r="U843" i="4"/>
  <c r="P843" i="4"/>
  <c r="R843" i="4" s="1"/>
  <c r="U939" i="4"/>
  <c r="P939" i="4"/>
  <c r="R939" i="4" s="1"/>
  <c r="P346" i="4"/>
  <c r="R346" i="4" s="1"/>
  <c r="U346" i="4"/>
  <c r="U1154" i="4"/>
  <c r="P1154" i="4"/>
  <c r="R1154" i="4" s="1"/>
  <c r="U223" i="4"/>
  <c r="P223" i="4"/>
  <c r="R223" i="4" s="1"/>
  <c r="U539" i="4"/>
  <c r="P539" i="4"/>
  <c r="R539" i="4" s="1"/>
  <c r="U1242" i="4"/>
  <c r="P1242" i="4"/>
  <c r="R1242" i="4" s="1"/>
  <c r="U673" i="4"/>
  <c r="P673" i="4"/>
  <c r="R673" i="4" s="1"/>
  <c r="P1163" i="4"/>
  <c r="R1163" i="4" s="1"/>
  <c r="U1163" i="4"/>
  <c r="P965" i="4"/>
  <c r="R965" i="4" s="1"/>
  <c r="U965" i="4"/>
  <c r="U1031" i="4"/>
  <c r="P1031" i="4"/>
  <c r="R1031" i="4" s="1"/>
  <c r="P901" i="4"/>
  <c r="R901" i="4" s="1"/>
  <c r="U901" i="4"/>
  <c r="U37" i="4"/>
  <c r="P37" i="4"/>
  <c r="R37" i="4" s="1"/>
  <c r="U509" i="4"/>
  <c r="P509" i="4"/>
  <c r="R509" i="4" s="1"/>
  <c r="U1019" i="4"/>
  <c r="P1019" i="4"/>
  <c r="R1019" i="4" s="1"/>
  <c r="U362" i="4"/>
  <c r="P362" i="4"/>
  <c r="R362" i="4" s="1"/>
  <c r="U989" i="4"/>
  <c r="P989" i="4"/>
  <c r="R989" i="4" s="1"/>
  <c r="U375" i="4"/>
  <c r="P375" i="4"/>
  <c r="R375" i="4" s="1"/>
  <c r="U537" i="4"/>
  <c r="P537" i="4"/>
  <c r="R537" i="4" s="1"/>
  <c r="U983" i="4"/>
  <c r="P983" i="4"/>
  <c r="R983" i="4" s="1"/>
  <c r="P557" i="4"/>
  <c r="R557" i="4" s="1"/>
  <c r="U557" i="4"/>
  <c r="U671" i="4"/>
  <c r="P671" i="4"/>
  <c r="R671" i="4" s="1"/>
  <c r="U713" i="4"/>
  <c r="P713" i="4"/>
  <c r="R713" i="4" s="1"/>
  <c r="U701" i="4"/>
  <c r="P701" i="4"/>
  <c r="R701" i="4" s="1"/>
  <c r="P691" i="4"/>
  <c r="R691" i="4" s="1"/>
  <c r="U691" i="4"/>
  <c r="U250" i="4"/>
  <c r="P250" i="4"/>
  <c r="R250" i="4" s="1"/>
  <c r="P66" i="4"/>
  <c r="R66" i="4" s="1"/>
  <c r="U66" i="4"/>
  <c r="U145" i="4"/>
  <c r="P145" i="4"/>
  <c r="R145" i="4" s="1"/>
  <c r="U383" i="4"/>
  <c r="P383" i="4"/>
  <c r="R383" i="4" s="1"/>
  <c r="U341" i="4"/>
  <c r="P341" i="4"/>
  <c r="R341" i="4" s="1"/>
  <c r="U242" i="4"/>
  <c r="P242" i="4"/>
  <c r="R242" i="4" s="1"/>
  <c r="U314" i="4"/>
  <c r="P314" i="4"/>
  <c r="R314" i="4" s="1"/>
  <c r="P201" i="4"/>
  <c r="R201" i="4" s="1"/>
  <c r="U201" i="4"/>
  <c r="P181" i="4"/>
  <c r="R181" i="4" s="1"/>
  <c r="U181" i="4"/>
  <c r="U197" i="4"/>
  <c r="P197" i="4"/>
  <c r="R197" i="4" s="1"/>
  <c r="U268" i="4"/>
  <c r="P268" i="4"/>
  <c r="R268" i="4" s="1"/>
  <c r="P492" i="4"/>
  <c r="R492" i="4" s="1"/>
  <c r="U492" i="4"/>
  <c r="U179" i="4"/>
  <c r="P179" i="4"/>
  <c r="R179" i="4" s="1"/>
  <c r="U716" i="4"/>
  <c r="P716" i="4"/>
  <c r="R716" i="4" s="1"/>
  <c r="P367" i="4"/>
  <c r="R367" i="4" s="1"/>
  <c r="U367" i="4"/>
  <c r="P455" i="4"/>
  <c r="R455" i="4" s="1"/>
  <c r="U455" i="4"/>
  <c r="U769" i="4"/>
  <c r="P769" i="4"/>
  <c r="R769" i="4" s="1"/>
  <c r="U536" i="4"/>
  <c r="P536" i="4"/>
  <c r="R536" i="4" s="1"/>
  <c r="U556" i="4"/>
  <c r="P556" i="4"/>
  <c r="R556" i="4" s="1"/>
  <c r="U782" i="4"/>
  <c r="P782" i="4"/>
  <c r="R782" i="4" s="1"/>
  <c r="P736" i="4"/>
  <c r="R736" i="4" s="1"/>
  <c r="U736" i="4"/>
  <c r="P730" i="4"/>
  <c r="R730" i="4" s="1"/>
  <c r="U730" i="4"/>
  <c r="P962" i="4"/>
  <c r="R962" i="4" s="1"/>
  <c r="U962" i="4"/>
  <c r="U993" i="4"/>
  <c r="P993" i="4"/>
  <c r="R993" i="4" s="1"/>
  <c r="U1028" i="4"/>
  <c r="P1028" i="4"/>
  <c r="R1028" i="4" s="1"/>
  <c r="U1027" i="4"/>
  <c r="P1027" i="4"/>
  <c r="R1027" i="4" s="1"/>
  <c r="U1040" i="4"/>
  <c r="P1040" i="4"/>
  <c r="R1040" i="4" s="1"/>
  <c r="U1011" i="4"/>
  <c r="P1184" i="4"/>
  <c r="R1184" i="4" s="1"/>
  <c r="U1184" i="4"/>
  <c r="P13" i="4"/>
  <c r="R13" i="4" s="1"/>
  <c r="U13" i="4"/>
  <c r="P551" i="4"/>
  <c r="R551" i="4" s="1"/>
  <c r="U551" i="4"/>
  <c r="P279" i="4"/>
  <c r="R279" i="4" s="1"/>
  <c r="U279" i="4"/>
  <c r="P966" i="4"/>
  <c r="R966" i="4" s="1"/>
  <c r="U966" i="4"/>
  <c r="U1090" i="4"/>
  <c r="P1090" i="4"/>
  <c r="R1090" i="4" s="1"/>
  <c r="P565" i="4"/>
  <c r="R565" i="4" s="1"/>
  <c r="U565" i="4"/>
  <c r="U1178" i="4"/>
  <c r="P1178" i="4"/>
  <c r="R1178" i="4" s="1"/>
  <c r="P559" i="4"/>
  <c r="R559" i="4" s="1"/>
  <c r="U559" i="4"/>
  <c r="U1041" i="4"/>
  <c r="P1041" i="4"/>
  <c r="R1041" i="4" s="1"/>
  <c r="U674" i="4"/>
  <c r="P674" i="4"/>
  <c r="R674" i="4" s="1"/>
  <c r="U836" i="4"/>
  <c r="P836" i="4"/>
  <c r="R836" i="4" s="1"/>
  <c r="U110" i="4"/>
  <c r="P110" i="4"/>
  <c r="R110" i="4" s="1"/>
  <c r="U688" i="4"/>
  <c r="P688" i="4"/>
  <c r="R688" i="4" s="1"/>
  <c r="U25" i="4"/>
  <c r="P25" i="4"/>
  <c r="R25" i="4" s="1"/>
  <c r="P894" i="4"/>
  <c r="R894" i="4" s="1"/>
  <c r="U894" i="4"/>
  <c r="P1039" i="4"/>
  <c r="R1039" i="4" s="1"/>
  <c r="U1039" i="4"/>
  <c r="U404" i="4"/>
  <c r="P404" i="4"/>
  <c r="R404" i="4" s="1"/>
  <c r="U359" i="4"/>
  <c r="P359" i="4"/>
  <c r="R359" i="4" s="1"/>
  <c r="U1108" i="4"/>
  <c r="P1108" i="4"/>
  <c r="R1108" i="4" s="1"/>
  <c r="P858" i="4"/>
  <c r="R858" i="4" s="1"/>
  <c r="U858" i="4"/>
  <c r="U1109" i="4"/>
  <c r="P1109" i="4"/>
  <c r="R1109" i="4" s="1"/>
  <c r="U1176" i="4"/>
  <c r="P1176" i="4"/>
  <c r="R1176" i="4" s="1"/>
  <c r="U104" i="4"/>
  <c r="P104" i="4"/>
  <c r="R104" i="4" s="1"/>
  <c r="P643" i="4"/>
  <c r="R643" i="4" s="1"/>
  <c r="U643" i="4"/>
  <c r="U83" i="4"/>
  <c r="P83" i="4"/>
  <c r="U1017" i="4"/>
  <c r="P1017" i="4"/>
  <c r="R1017" i="4" s="1"/>
  <c r="U22" i="4"/>
  <c r="P22" i="4"/>
  <c r="R22" i="4" s="1"/>
  <c r="P349" i="4"/>
  <c r="R349" i="4" s="1"/>
  <c r="U349" i="4"/>
  <c r="U275" i="4"/>
  <c r="P275" i="4"/>
  <c r="R275" i="4" s="1"/>
  <c r="U192" i="4"/>
  <c r="P192" i="4"/>
  <c r="R192" i="4" s="1"/>
  <c r="P370" i="4"/>
  <c r="R370" i="4" s="1"/>
  <c r="U370" i="4"/>
  <c r="P282" i="4"/>
  <c r="R282" i="4" s="1"/>
  <c r="U282" i="4"/>
  <c r="P446" i="4"/>
  <c r="R446" i="4" s="1"/>
  <c r="U446" i="4"/>
  <c r="P487" i="4"/>
  <c r="R487" i="4" s="1"/>
  <c r="U487" i="4"/>
  <c r="U462" i="4"/>
  <c r="P462" i="4"/>
  <c r="R462" i="4" s="1"/>
  <c r="U222" i="4"/>
  <c r="P222" i="4"/>
  <c r="R222" i="4" s="1"/>
  <c r="P604" i="4"/>
  <c r="R604" i="4" s="1"/>
  <c r="U604" i="4"/>
  <c r="P490" i="4"/>
  <c r="R490" i="4" s="1"/>
  <c r="U490" i="4"/>
  <c r="U496" i="4"/>
  <c r="P496" i="4"/>
  <c r="R496" i="4" s="1"/>
  <c r="U812" i="4"/>
  <c r="P812" i="4"/>
  <c r="R812" i="4" s="1"/>
  <c r="U546" i="4"/>
  <c r="P546" i="4"/>
  <c r="R546" i="4" s="1"/>
  <c r="P919" i="4"/>
  <c r="R919" i="4" s="1"/>
  <c r="U919" i="4"/>
  <c r="P638" i="4"/>
  <c r="R638" i="4" s="1"/>
  <c r="U638" i="4"/>
  <c r="U813" i="4"/>
  <c r="P813" i="4"/>
  <c r="R813" i="4" s="1"/>
  <c r="P738" i="4"/>
  <c r="R738" i="4" s="1"/>
  <c r="U738" i="4"/>
  <c r="P718" i="4"/>
  <c r="R718" i="4" s="1"/>
  <c r="U718" i="4"/>
  <c r="P800" i="4"/>
  <c r="R800" i="4" s="1"/>
  <c r="U800" i="4"/>
  <c r="U981" i="4"/>
  <c r="P981" i="4"/>
  <c r="R981" i="4" s="1"/>
  <c r="U943" i="4"/>
  <c r="P943" i="4"/>
  <c r="R943" i="4" s="1"/>
  <c r="P798" i="4"/>
  <c r="R798" i="4" s="1"/>
  <c r="U798" i="4"/>
  <c r="P972" i="4"/>
  <c r="R972" i="4" s="1"/>
  <c r="U972" i="4"/>
  <c r="P1073" i="4"/>
  <c r="R1073" i="4" s="1"/>
  <c r="U1073" i="4"/>
  <c r="U880" i="4"/>
  <c r="P880" i="4"/>
  <c r="R880" i="4" s="1"/>
  <c r="U1127" i="4"/>
  <c r="P1127" i="4"/>
  <c r="R1127" i="4" s="1"/>
  <c r="U1058" i="4"/>
  <c r="P1058" i="4"/>
  <c r="R1058" i="4" s="1"/>
  <c r="Q1255" i="4"/>
  <c r="U1234" i="4"/>
  <c r="U1228" i="4"/>
  <c r="P1228" i="4"/>
  <c r="R1228" i="4" s="1"/>
  <c r="P1038" i="4"/>
  <c r="R1038" i="4" s="1"/>
  <c r="U1038" i="4"/>
  <c r="P98" i="4"/>
  <c r="R98" i="4" s="1"/>
  <c r="U98" i="4"/>
  <c r="U581" i="4"/>
  <c r="P581" i="4"/>
  <c r="R581" i="4" s="1"/>
  <c r="U963" i="4"/>
  <c r="P963" i="4"/>
  <c r="R963" i="4" s="1"/>
  <c r="P961" i="4"/>
  <c r="R961" i="4" s="1"/>
  <c r="U961" i="4"/>
  <c r="P361" i="4"/>
  <c r="R361" i="4" s="1"/>
  <c r="U361" i="4"/>
  <c r="P906" i="4"/>
  <c r="R906" i="4" s="1"/>
  <c r="U906" i="4"/>
  <c r="U158" i="4"/>
  <c r="P158" i="4"/>
  <c r="R158" i="4" s="1"/>
  <c r="U1144" i="4"/>
  <c r="P1144" i="4"/>
  <c r="R1144" i="4" s="1"/>
  <c r="P1080" i="4"/>
  <c r="R1080" i="4" s="1"/>
  <c r="U1080" i="4"/>
  <c r="P497" i="4"/>
  <c r="R497" i="4" s="1"/>
  <c r="U497" i="4"/>
  <c r="U394" i="4"/>
  <c r="P394" i="4"/>
  <c r="R394" i="4" s="1"/>
  <c r="U986" i="4"/>
  <c r="P986" i="4"/>
  <c r="R986" i="4" s="1"/>
  <c r="U593" i="4"/>
  <c r="P593" i="4"/>
  <c r="R593" i="4" s="1"/>
  <c r="U58" i="4"/>
  <c r="P58" i="4"/>
  <c r="R58" i="4" s="1"/>
  <c r="P65" i="4"/>
  <c r="R65" i="4" s="1"/>
  <c r="U65" i="4"/>
  <c r="P715" i="4"/>
  <c r="R715" i="4" s="1"/>
  <c r="U715" i="4"/>
  <c r="U278" i="4"/>
  <c r="P278" i="4"/>
  <c r="R278" i="4" s="1"/>
  <c r="P379" i="4"/>
  <c r="R379" i="4" s="1"/>
  <c r="U379" i="4"/>
  <c r="U1009" i="4"/>
  <c r="P1009" i="4"/>
  <c r="R1009" i="4" s="1"/>
  <c r="U368" i="4"/>
  <c r="P368" i="4"/>
  <c r="R368" i="4" s="1"/>
  <c r="U1175" i="4"/>
  <c r="P1175" i="4"/>
  <c r="R1175" i="4" s="1"/>
  <c r="U683" i="4"/>
  <c r="P683" i="4"/>
  <c r="R683" i="4" s="1"/>
  <c r="U757" i="4"/>
  <c r="P757" i="4"/>
  <c r="R757" i="4" s="1"/>
  <c r="U343" i="4"/>
  <c r="P343" i="4"/>
  <c r="R343" i="4" s="1"/>
  <c r="U817" i="4"/>
  <c r="P817" i="4"/>
  <c r="R817" i="4" s="1"/>
  <c r="U392" i="4"/>
  <c r="P392" i="4"/>
  <c r="R392" i="4" s="1"/>
  <c r="P108" i="4"/>
  <c r="R108" i="4" s="1"/>
  <c r="U108" i="4"/>
  <c r="P285" i="4"/>
  <c r="R285" i="4" s="1"/>
  <c r="U285" i="4"/>
  <c r="U382" i="4"/>
  <c r="P382" i="4"/>
  <c r="R382" i="4" s="1"/>
  <c r="U220" i="4"/>
  <c r="P220" i="4"/>
  <c r="R220" i="4" s="1"/>
  <c r="U156" i="4"/>
  <c r="P156" i="4"/>
  <c r="R156" i="4" s="1"/>
  <c r="P468" i="4"/>
  <c r="R468" i="4" s="1"/>
  <c r="U468" i="4"/>
  <c r="U263" i="4"/>
  <c r="P263" i="4"/>
  <c r="R263" i="4" s="1"/>
  <c r="P734" i="4"/>
  <c r="R734" i="4" s="1"/>
  <c r="U734" i="4"/>
  <c r="U580" i="4"/>
  <c r="P580" i="4"/>
  <c r="R580" i="4" s="1"/>
  <c r="U678" i="4"/>
  <c r="P678" i="4"/>
  <c r="R678" i="4" s="1"/>
  <c r="U415" i="4"/>
  <c r="P415" i="4"/>
  <c r="R415" i="4" s="1"/>
  <c r="U661" i="4"/>
  <c r="P661" i="4"/>
  <c r="R661" i="4" s="1"/>
  <c r="U735" i="4"/>
  <c r="P735" i="4"/>
  <c r="R735" i="4" s="1"/>
  <c r="P693" i="4"/>
  <c r="R693" i="4" s="1"/>
  <c r="U693" i="4"/>
  <c r="U640" i="4"/>
  <c r="P640" i="4"/>
  <c r="R640" i="4" s="1"/>
  <c r="P824" i="4"/>
  <c r="R824" i="4" s="1"/>
  <c r="U824" i="4"/>
  <c r="U740" i="4"/>
  <c r="P740" i="4"/>
  <c r="R740" i="4" s="1"/>
  <c r="U884" i="4"/>
  <c r="P884" i="4"/>
  <c r="R884" i="4" s="1"/>
  <c r="P805" i="4"/>
  <c r="R805" i="4" s="1"/>
  <c r="U805" i="4"/>
  <c r="P1026" i="4"/>
  <c r="R1026" i="4" s="1"/>
  <c r="U1026" i="4"/>
  <c r="P802" i="4"/>
  <c r="R802" i="4" s="1"/>
  <c r="U802" i="4"/>
  <c r="U1071" i="4"/>
  <c r="P1136" i="4"/>
  <c r="R1136" i="4" s="1"/>
  <c r="U1136" i="4"/>
  <c r="U950" i="4"/>
  <c r="P950" i="4"/>
  <c r="R950" i="4" s="1"/>
  <c r="U1179" i="4"/>
  <c r="P1179" i="4"/>
  <c r="R1179" i="4" s="1"/>
  <c r="U1186" i="4"/>
  <c r="P1186" i="4"/>
  <c r="R1186" i="4" s="1"/>
  <c r="U1240" i="4"/>
  <c r="P1240" i="4"/>
  <c r="R1240" i="4" s="1"/>
  <c r="U1252" i="4"/>
  <c r="P1252" i="4"/>
  <c r="R1252" i="4" s="1"/>
  <c r="P612" i="4"/>
  <c r="R612" i="4" s="1"/>
  <c r="U612" i="4"/>
  <c r="P792" i="4"/>
  <c r="R792" i="4" s="1"/>
  <c r="U792" i="4"/>
  <c r="P1088" i="4"/>
  <c r="R1088" i="4" s="1"/>
  <c r="U1088" i="4"/>
  <c r="U724" i="4"/>
  <c r="P724" i="4"/>
  <c r="R724" i="4" s="1"/>
  <c r="U508" i="4"/>
  <c r="P508" i="4"/>
  <c r="R508" i="4" s="1"/>
  <c r="U970" i="4"/>
  <c r="P970" i="4"/>
  <c r="R970" i="4" s="1"/>
  <c r="U473" i="4"/>
  <c r="P473" i="4"/>
  <c r="R473" i="4" s="1"/>
  <c r="P334" i="4"/>
  <c r="R334" i="4" s="1"/>
  <c r="U334" i="4"/>
  <c r="U711" i="4"/>
  <c r="P711" i="4"/>
  <c r="R711" i="4" s="1"/>
  <c r="P841" i="4"/>
  <c r="R841" i="4" s="1"/>
  <c r="U841" i="4"/>
  <c r="P437" i="4"/>
  <c r="R437" i="4" s="1"/>
  <c r="U437" i="4"/>
  <c r="P188" i="4"/>
  <c r="R188" i="4" s="1"/>
  <c r="U188" i="4"/>
  <c r="P332" i="4"/>
  <c r="R332" i="4" s="1"/>
  <c r="U332" i="4"/>
  <c r="U1233" i="4"/>
  <c r="P1233" i="4"/>
  <c r="R1233" i="4" s="1"/>
  <c r="U616" i="4"/>
  <c r="P616" i="4"/>
  <c r="R616" i="4" s="1"/>
  <c r="P739" i="4"/>
  <c r="R739" i="4" s="1"/>
  <c r="U739" i="4"/>
  <c r="U269" i="4"/>
  <c r="P269" i="4"/>
  <c r="R269" i="4" s="1"/>
  <c r="U365" i="4"/>
  <c r="P365" i="4"/>
  <c r="R365" i="4" s="1"/>
  <c r="P61" i="4"/>
  <c r="R61" i="4" s="1"/>
  <c r="U61" i="4"/>
  <c r="U53" i="4"/>
  <c r="P53" i="4"/>
  <c r="R53" i="4" s="1"/>
  <c r="P217" i="4"/>
  <c r="R217" i="4" s="1"/>
  <c r="U217" i="4"/>
  <c r="U465" i="4"/>
  <c r="P465" i="4"/>
  <c r="R465" i="4" s="1"/>
  <c r="U81" i="4"/>
  <c r="U384" i="4"/>
  <c r="P384" i="4"/>
  <c r="R384" i="4" s="1"/>
  <c r="U238" i="4"/>
  <c r="P238" i="4"/>
  <c r="R238" i="4" s="1"/>
  <c r="P505" i="4"/>
  <c r="R505" i="4" s="1"/>
  <c r="U505" i="4"/>
  <c r="U488" i="4"/>
  <c r="P488" i="4"/>
  <c r="R488" i="4" s="1"/>
  <c r="U428" i="4"/>
  <c r="P428" i="4"/>
  <c r="R428" i="4" s="1"/>
  <c r="P658" i="4"/>
  <c r="R658" i="4" s="1"/>
  <c r="U658" i="4"/>
  <c r="U591" i="4"/>
  <c r="P591" i="4"/>
  <c r="R591" i="4" s="1"/>
  <c r="P589" i="4"/>
  <c r="R589" i="4" s="1"/>
  <c r="U589" i="4"/>
  <c r="U750" i="4"/>
  <c r="P750" i="4"/>
  <c r="R750" i="4" s="1"/>
  <c r="P637" i="4"/>
  <c r="R637" i="4" s="1"/>
  <c r="U637" i="4"/>
  <c r="U712" i="4"/>
  <c r="P712" i="4"/>
  <c r="R712" i="4" s="1"/>
  <c r="U999" i="4"/>
  <c r="P999" i="4"/>
  <c r="R999" i="4" s="1"/>
  <c r="P955" i="4"/>
  <c r="R955" i="4" s="1"/>
  <c r="U955" i="4"/>
  <c r="P1112" i="4"/>
  <c r="R1112" i="4" s="1"/>
  <c r="U1112" i="4"/>
  <c r="U1158" i="4"/>
  <c r="P1158" i="4"/>
  <c r="R1158" i="4" s="1"/>
  <c r="U1207" i="4"/>
  <c r="P1207" i="4"/>
  <c r="R1207" i="4" s="1"/>
  <c r="P1150" i="4"/>
  <c r="R1150" i="4" s="1"/>
  <c r="U1150" i="4"/>
  <c r="U605" i="4"/>
  <c r="P605" i="4"/>
  <c r="R605" i="4" s="1"/>
  <c r="P171" i="4"/>
  <c r="R171" i="4" s="1"/>
  <c r="U171" i="4"/>
  <c r="P352" i="4"/>
  <c r="R352" i="4" s="1"/>
  <c r="U352" i="4"/>
  <c r="U316" i="4"/>
  <c r="P316" i="4"/>
  <c r="R316" i="4" s="1"/>
  <c r="U948" i="4"/>
  <c r="P948" i="4"/>
  <c r="R948" i="4" s="1"/>
  <c r="U172" i="4"/>
  <c r="P172" i="4"/>
  <c r="R172" i="4" s="1"/>
  <c r="P421" i="4"/>
  <c r="R421" i="4" s="1"/>
  <c r="U421" i="4"/>
  <c r="U418" i="4"/>
  <c r="P418" i="4"/>
  <c r="R418" i="4" s="1"/>
  <c r="U157" i="4"/>
  <c r="P157" i="4"/>
  <c r="R157" i="4" s="1"/>
  <c r="P447" i="4"/>
  <c r="R447" i="4" s="1"/>
  <c r="U447" i="4"/>
  <c r="U914" i="4"/>
  <c r="P914" i="4"/>
  <c r="R914" i="4" s="1"/>
  <c r="U216" i="4"/>
  <c r="P216" i="4"/>
  <c r="R216" i="4" s="1"/>
  <c r="U727" i="4"/>
  <c r="P727" i="4"/>
  <c r="R727" i="4" s="1"/>
  <c r="U1147" i="4"/>
  <c r="P1147" i="4"/>
  <c r="R1147" i="4" s="1"/>
  <c r="P761" i="4"/>
  <c r="R761" i="4" s="1"/>
  <c r="U761" i="4"/>
  <c r="P112" i="4"/>
  <c r="R112" i="4" s="1"/>
  <c r="U112" i="4"/>
  <c r="P99" i="4"/>
  <c r="R99" i="4" s="1"/>
  <c r="U99" i="4"/>
  <c r="P177" i="4"/>
  <c r="R177" i="4" s="1"/>
  <c r="U177" i="4"/>
  <c r="P226" i="4"/>
  <c r="R226" i="4" s="1"/>
  <c r="U226" i="4"/>
  <c r="P243" i="4"/>
  <c r="R243" i="4" s="1"/>
  <c r="U243" i="4"/>
  <c r="P356" i="4"/>
  <c r="R356" i="4" s="1"/>
  <c r="U356" i="4"/>
  <c r="U548" i="4"/>
  <c r="P548" i="4"/>
  <c r="R548" i="4" s="1"/>
  <c r="U534" i="4"/>
  <c r="P534" i="4"/>
  <c r="R534" i="4" s="1"/>
  <c r="U306" i="4"/>
  <c r="P306" i="4"/>
  <c r="R306" i="4" s="1"/>
  <c r="P491" i="4"/>
  <c r="R491" i="4" s="1"/>
  <c r="U491" i="4"/>
  <c r="U432" i="4"/>
  <c r="P432" i="4"/>
  <c r="R432" i="4" s="1"/>
  <c r="P644" i="4"/>
  <c r="R644" i="4" s="1"/>
  <c r="U644" i="4"/>
  <c r="P598" i="4"/>
  <c r="R598" i="4" s="1"/>
  <c r="U598" i="4"/>
  <c r="U376" i="4"/>
  <c r="P376" i="4"/>
  <c r="R376" i="4" s="1"/>
  <c r="U542" i="4"/>
  <c r="P542" i="4"/>
  <c r="R542" i="4" s="1"/>
  <c r="U615" i="4"/>
  <c r="P615" i="4"/>
  <c r="R615" i="4" s="1"/>
  <c r="U708" i="4"/>
  <c r="P708" i="4"/>
  <c r="R708" i="4" s="1"/>
  <c r="U796" i="4"/>
  <c r="P796" i="4"/>
  <c r="R796" i="4" s="1"/>
  <c r="P787" i="4"/>
  <c r="R787" i="4" s="1"/>
  <c r="U787" i="4"/>
  <c r="U1072" i="4"/>
  <c r="P1072" i="4"/>
  <c r="R1072" i="4" s="1"/>
  <c r="U904" i="4"/>
  <c r="P904" i="4"/>
  <c r="R904" i="4" s="1"/>
  <c r="U997" i="4"/>
  <c r="P934" i="4"/>
  <c r="R934" i="4" s="1"/>
  <c r="U934" i="4"/>
  <c r="U910" i="4"/>
  <c r="P910" i="4"/>
  <c r="R910" i="4" s="1"/>
  <c r="U1007" i="4"/>
  <c r="U868" i="4"/>
  <c r="P868" i="4"/>
  <c r="R868" i="4" s="1"/>
  <c r="U1002" i="4"/>
  <c r="U1161" i="4"/>
  <c r="P1161" i="4"/>
  <c r="R1161" i="4" s="1"/>
  <c r="U1181" i="4"/>
  <c r="P1181" i="4"/>
  <c r="R1181" i="4" s="1"/>
  <c r="U1124" i="4"/>
  <c r="P1124" i="4"/>
  <c r="R1124" i="4" s="1"/>
  <c r="U1215" i="4"/>
  <c r="P1215" i="4"/>
  <c r="R1215" i="4" s="1"/>
  <c r="U1076" i="4"/>
  <c r="P1076" i="4"/>
  <c r="R1076" i="4" s="1"/>
  <c r="U845" i="4"/>
  <c r="P845" i="4"/>
  <c r="R845" i="4" s="1"/>
  <c r="U330" i="4"/>
  <c r="P330" i="4"/>
  <c r="R330" i="4" s="1"/>
  <c r="U816" i="4"/>
  <c r="P816" i="4"/>
  <c r="R816" i="4" s="1"/>
  <c r="P151" i="4"/>
  <c r="R151" i="4" s="1"/>
  <c r="U151" i="4"/>
  <c r="P959" i="4"/>
  <c r="R959" i="4" s="1"/>
  <c r="U959" i="4"/>
  <c r="U867" i="4"/>
  <c r="P867" i="4"/>
  <c r="R867" i="4" s="1"/>
  <c r="U209" i="4"/>
  <c r="P209" i="4"/>
  <c r="R209" i="4" s="1"/>
  <c r="U569" i="4"/>
  <c r="P569" i="4"/>
  <c r="R569" i="4" s="1"/>
  <c r="U932" i="4"/>
  <c r="P932" i="4"/>
  <c r="R932" i="4" s="1"/>
  <c r="U153" i="4"/>
  <c r="P153" i="4"/>
  <c r="R153" i="4" s="1"/>
  <c r="P895" i="4"/>
  <c r="R895" i="4" s="1"/>
  <c r="U895" i="4"/>
  <c r="U482" i="4"/>
  <c r="P482" i="4"/>
  <c r="R482" i="4" s="1"/>
  <c r="P106" i="4"/>
  <c r="R106" i="4" s="1"/>
  <c r="U106" i="4"/>
  <c r="U680" i="4"/>
  <c r="P680" i="4"/>
  <c r="R680" i="4" s="1"/>
  <c r="P921" i="4"/>
  <c r="R921" i="4" s="1"/>
  <c r="U921" i="4"/>
  <c r="U47" i="4"/>
  <c r="P47" i="4"/>
  <c r="R47" i="4" s="1"/>
  <c r="P941" i="4"/>
  <c r="R941" i="4" s="1"/>
  <c r="U941" i="4"/>
  <c r="U393" i="4"/>
  <c r="P393" i="4"/>
  <c r="R393" i="4" s="1"/>
  <c r="U328" i="4"/>
  <c r="P328" i="4"/>
  <c r="R328" i="4" s="1"/>
  <c r="U789" i="4"/>
  <c r="P789" i="4"/>
  <c r="R789" i="4" s="1"/>
  <c r="U377" i="4"/>
  <c r="P377" i="4"/>
  <c r="R377" i="4" s="1"/>
  <c r="P1156" i="4"/>
  <c r="R1156" i="4" s="1"/>
  <c r="U1156" i="4"/>
  <c r="P433" i="4"/>
  <c r="R433" i="4" s="1"/>
  <c r="U433" i="4"/>
  <c r="U642" i="4"/>
  <c r="P642" i="4"/>
  <c r="R642" i="4" s="1"/>
  <c r="U64" i="4"/>
  <c r="P64" i="4"/>
  <c r="R64" i="4" s="1"/>
  <c r="U75" i="4"/>
  <c r="P75" i="4"/>
  <c r="R75" i="4" s="1"/>
  <c r="U212" i="4"/>
  <c r="P212" i="4"/>
  <c r="R212" i="4" s="1"/>
  <c r="U228" i="4"/>
  <c r="P228" i="4"/>
  <c r="R228" i="4" s="1"/>
  <c r="U155" i="4"/>
  <c r="P155" i="4"/>
  <c r="R155" i="4" s="1"/>
  <c r="U170" i="4"/>
  <c r="P170" i="4"/>
  <c r="R170" i="4" s="1"/>
  <c r="U189" i="4"/>
  <c r="P189" i="4"/>
  <c r="R189" i="4" s="1"/>
  <c r="P227" i="4"/>
  <c r="R227" i="4" s="1"/>
  <c r="U227" i="4"/>
  <c r="U276" i="4"/>
  <c r="P276" i="4"/>
  <c r="R276" i="4" s="1"/>
  <c r="P272" i="4"/>
  <c r="R272" i="4" s="1"/>
  <c r="U272" i="4"/>
  <c r="U185" i="4"/>
  <c r="P185" i="4"/>
  <c r="R185" i="4" s="1"/>
  <c r="U385" i="4"/>
  <c r="P385" i="4"/>
  <c r="R385" i="4" s="1"/>
  <c r="U572" i="4"/>
  <c r="P572" i="4"/>
  <c r="R572" i="4" s="1"/>
  <c r="U493" i="4"/>
  <c r="P493" i="4"/>
  <c r="R493" i="4" s="1"/>
  <c r="P645" i="4"/>
  <c r="R645" i="4" s="1"/>
  <c r="U645" i="4"/>
  <c r="U413" i="4"/>
  <c r="P413" i="4"/>
  <c r="R413" i="4" s="1"/>
  <c r="U566" i="4"/>
  <c r="P566" i="4"/>
  <c r="R566" i="4" s="1"/>
  <c r="P664" i="4"/>
  <c r="R664" i="4" s="1"/>
  <c r="U664" i="4"/>
  <c r="P663" i="4"/>
  <c r="R663" i="4" s="1"/>
  <c r="U663" i="4"/>
  <c r="U706" i="4"/>
  <c r="P706" i="4"/>
  <c r="R706" i="4" s="1"/>
  <c r="U784" i="4"/>
  <c r="P784" i="4"/>
  <c r="R784" i="4" s="1"/>
  <c r="U809" i="4"/>
  <c r="P809" i="4"/>
  <c r="R809" i="4" s="1"/>
  <c r="U968" i="4"/>
  <c r="P968" i="4"/>
  <c r="R968" i="4" s="1"/>
  <c r="P1020" i="4"/>
  <c r="R1020" i="4" s="1"/>
  <c r="U1020" i="4"/>
  <c r="P1000" i="4"/>
  <c r="R1000" i="4" s="1"/>
  <c r="U1000" i="4"/>
  <c r="U940" i="4"/>
  <c r="P940" i="4"/>
  <c r="R940" i="4" s="1"/>
  <c r="U1012" i="4"/>
  <c r="P1012" i="4"/>
  <c r="R1012" i="4" s="1"/>
  <c r="U913" i="4"/>
  <c r="P913" i="4"/>
  <c r="R913" i="4" s="1"/>
  <c r="P1111" i="4"/>
  <c r="R1111" i="4" s="1"/>
  <c r="U1111" i="4"/>
  <c r="P1209" i="4"/>
  <c r="R1209" i="4" s="1"/>
  <c r="U1209" i="4"/>
  <c r="U1134" i="4"/>
  <c r="P1134" i="4"/>
  <c r="R1134" i="4" s="1"/>
  <c r="P1165" i="4"/>
  <c r="R1165" i="4" s="1"/>
  <c r="U1165" i="4"/>
  <c r="U1231" i="4"/>
  <c r="P1231" i="4"/>
  <c r="R1231" i="4" s="1"/>
  <c r="P1008" i="4"/>
  <c r="R1008" i="4" s="1"/>
  <c r="U1008" i="4"/>
  <c r="P820" i="4"/>
  <c r="R820" i="4" s="1"/>
  <c r="U820" i="4"/>
  <c r="P260" i="4"/>
  <c r="R260" i="4" s="1"/>
  <c r="U260" i="4"/>
  <c r="U389" i="4"/>
  <c r="P389" i="4"/>
  <c r="R389" i="4" s="1"/>
  <c r="P173" i="4"/>
  <c r="R173" i="4" s="1"/>
  <c r="U173" i="4"/>
  <c r="P59" i="4"/>
  <c r="R59" i="4" s="1"/>
  <c r="U59" i="4"/>
  <c r="P378" i="4"/>
  <c r="R378" i="4" s="1"/>
  <c r="U378" i="4"/>
  <c r="U149" i="4"/>
  <c r="P149" i="4"/>
  <c r="R149" i="4" s="1"/>
  <c r="U176" i="4"/>
  <c r="P176" i="4"/>
  <c r="R176" i="4" s="1"/>
  <c r="U467" i="4"/>
  <c r="P467" i="4"/>
  <c r="R467" i="4" s="1"/>
  <c r="U443" i="4"/>
  <c r="P443" i="4"/>
  <c r="R443" i="4" s="1"/>
  <c r="U1238" i="4"/>
  <c r="P1238" i="4"/>
  <c r="R1238" i="4" s="1"/>
  <c r="U1212" i="4"/>
  <c r="P1212" i="4"/>
  <c r="R1212" i="4" s="1"/>
  <c r="U57" i="4"/>
  <c r="P57" i="4"/>
  <c r="R57" i="4" s="1"/>
  <c r="P838" i="4"/>
  <c r="R838" i="4" s="1"/>
  <c r="U838" i="4"/>
  <c r="U80" i="4"/>
  <c r="U100" i="4"/>
  <c r="P100" i="4"/>
  <c r="R100" i="4" s="1"/>
  <c r="U94" i="4"/>
  <c r="P94" i="4"/>
  <c r="R94" i="4" s="1"/>
  <c r="U51" i="4"/>
  <c r="P161" i="4"/>
  <c r="R161" i="4" s="1"/>
  <c r="U161" i="4"/>
  <c r="U298" i="4"/>
  <c r="P298" i="4"/>
  <c r="R298" i="4" s="1"/>
  <c r="P296" i="4"/>
  <c r="R296" i="4" s="1"/>
  <c r="U296" i="4"/>
  <c r="U187" i="4"/>
  <c r="P187" i="4"/>
  <c r="R187" i="4" s="1"/>
  <c r="U460" i="4"/>
  <c r="P460" i="4"/>
  <c r="R460" i="4" s="1"/>
  <c r="U475" i="4"/>
  <c r="P475" i="4"/>
  <c r="R475" i="4" s="1"/>
  <c r="U585" i="4"/>
  <c r="P585" i="4"/>
  <c r="R585" i="4" s="1"/>
  <c r="U481" i="4"/>
  <c r="P481" i="4"/>
  <c r="R481" i="4" s="1"/>
  <c r="U627" i="4"/>
  <c r="P627" i="4"/>
  <c r="R627" i="4" s="1"/>
  <c r="U763" i="4"/>
  <c r="P763" i="4"/>
  <c r="R763" i="4" s="1"/>
  <c r="U669" i="4"/>
  <c r="P669" i="4"/>
  <c r="R669" i="4" s="1"/>
  <c r="U723" i="4"/>
  <c r="P723" i="4"/>
  <c r="R723" i="4" s="1"/>
  <c r="U969" i="4"/>
  <c r="P969" i="4"/>
  <c r="R969" i="4" s="1"/>
  <c r="P976" i="4"/>
  <c r="R976" i="4" s="1"/>
  <c r="U976" i="4"/>
  <c r="P929" i="4"/>
  <c r="R929" i="4" s="1"/>
  <c r="U929" i="4"/>
  <c r="P917" i="4"/>
  <c r="R917" i="4" s="1"/>
  <c r="U917" i="4"/>
  <c r="U1131" i="4"/>
  <c r="P1065" i="4"/>
  <c r="R1065" i="4" s="1"/>
  <c r="U1065" i="4"/>
  <c r="U1143" i="4"/>
  <c r="P1143" i="4"/>
  <c r="R1143" i="4" s="1"/>
  <c r="U1173" i="4"/>
  <c r="P1173" i="4"/>
  <c r="R1173" i="4" s="1"/>
  <c r="U1204" i="4"/>
  <c r="P1204" i="4"/>
  <c r="R1204" i="4" s="1"/>
  <c r="U1195" i="4"/>
  <c r="P1195" i="4"/>
  <c r="R1195" i="4" s="1"/>
  <c r="P360" i="4"/>
  <c r="R360" i="4" s="1"/>
  <c r="U360" i="4"/>
  <c r="U470" i="4"/>
  <c r="P470" i="4"/>
  <c r="R470" i="4" s="1"/>
  <c r="P131" i="4"/>
  <c r="R131" i="4" s="1"/>
  <c r="U131" i="4"/>
  <c r="U73" i="4"/>
  <c r="P73" i="4"/>
  <c r="R73" i="4" s="1"/>
  <c r="P121" i="4"/>
  <c r="R121" i="4" s="1"/>
  <c r="U121" i="4"/>
  <c r="U103" i="4"/>
  <c r="U169" i="4"/>
  <c r="P169" i="4"/>
  <c r="R169" i="4" s="1"/>
  <c r="P339" i="4"/>
  <c r="R339" i="4" s="1"/>
  <c r="U339" i="4"/>
  <c r="U203" i="4"/>
  <c r="P203" i="4"/>
  <c r="R203" i="4" s="1"/>
  <c r="U322" i="4"/>
  <c r="P322" i="4"/>
  <c r="R322" i="4" s="1"/>
  <c r="P471" i="4"/>
  <c r="R471" i="4" s="1"/>
  <c r="U471" i="4"/>
  <c r="P560" i="4"/>
  <c r="R560" i="4" s="1"/>
  <c r="U560" i="4"/>
  <c r="U191" i="4"/>
  <c r="P191" i="4"/>
  <c r="R191" i="4" s="1"/>
  <c r="U531" i="4"/>
  <c r="P531" i="4"/>
  <c r="R531" i="4" s="1"/>
  <c r="P626" i="4"/>
  <c r="R626" i="4" s="1"/>
  <c r="U626" i="4"/>
  <c r="P338" i="4"/>
  <c r="R338" i="4" s="1"/>
  <c r="U338" i="4"/>
  <c r="P567" i="4"/>
  <c r="R567" i="4" s="1"/>
  <c r="U567" i="4"/>
  <c r="P815" i="4"/>
  <c r="R815" i="4" s="1"/>
  <c r="U815" i="4"/>
  <c r="P794" i="4"/>
  <c r="R794" i="4" s="1"/>
  <c r="U794" i="4"/>
  <c r="U766" i="4"/>
  <c r="P766" i="4"/>
  <c r="R766" i="4" s="1"/>
  <c r="U795" i="4"/>
  <c r="P795" i="4"/>
  <c r="R795" i="4" s="1"/>
  <c r="U752" i="4"/>
  <c r="P752" i="4"/>
  <c r="R752" i="4" s="1"/>
  <c r="P877" i="4"/>
  <c r="R877" i="4" s="1"/>
  <c r="U877" i="4"/>
  <c r="P882" i="4"/>
  <c r="R882" i="4" s="1"/>
  <c r="U882" i="4"/>
  <c r="P831" i="4"/>
  <c r="R831" i="4" s="1"/>
  <c r="U831" i="4"/>
  <c r="P1005" i="4"/>
  <c r="R1005" i="4" s="1"/>
  <c r="U1005" i="4"/>
  <c r="P1024" i="4"/>
  <c r="R1024" i="4" s="1"/>
  <c r="U1024" i="4"/>
  <c r="U1016" i="4"/>
  <c r="P1016" i="4"/>
  <c r="R1016" i="4" s="1"/>
  <c r="U982" i="4"/>
  <c r="P982" i="4"/>
  <c r="R982" i="4" s="1"/>
  <c r="U1068" i="4"/>
  <c r="U1149" i="4"/>
  <c r="P1149" i="4"/>
  <c r="R1149" i="4" s="1"/>
  <c r="U1223" i="4"/>
  <c r="P1223" i="4"/>
  <c r="R1223" i="4" s="1"/>
  <c r="U1118" i="4"/>
  <c r="U444" i="4"/>
  <c r="P444" i="4"/>
  <c r="R444" i="4" s="1"/>
  <c r="U142" i="4"/>
  <c r="P142" i="4"/>
  <c r="R142" i="4" s="1"/>
  <c r="U196" i="4"/>
  <c r="P196" i="4"/>
  <c r="R196" i="4" s="1"/>
  <c r="U543" i="4"/>
  <c r="P543" i="4"/>
  <c r="R543" i="4" s="1"/>
  <c r="P764" i="4"/>
  <c r="R764" i="4" s="1"/>
  <c r="U764" i="4"/>
  <c r="U107" i="4"/>
  <c r="P107" i="4"/>
  <c r="R107" i="4" s="1"/>
  <c r="U808" i="4"/>
  <c r="P808" i="4"/>
  <c r="R808" i="4" s="1"/>
  <c r="U200" i="4"/>
  <c r="P200" i="4"/>
  <c r="R200" i="4" s="1"/>
  <c r="P459" i="4"/>
  <c r="R459" i="4" s="1"/>
  <c r="U459" i="4"/>
  <c r="U1003" i="4"/>
  <c r="P1003" i="4"/>
  <c r="R1003" i="4" s="1"/>
  <c r="U122" i="4"/>
  <c r="P122" i="4"/>
  <c r="R122" i="4" s="1"/>
  <c r="P754" i="4"/>
  <c r="R754" i="4" s="1"/>
  <c r="U754" i="4"/>
  <c r="U576" i="4"/>
  <c r="P576" i="4"/>
  <c r="R576" i="4" s="1"/>
  <c r="U547" i="4"/>
  <c r="P547" i="4"/>
  <c r="R547" i="4" s="1"/>
  <c r="U424" i="4"/>
  <c r="P424" i="4"/>
  <c r="R424" i="4" s="1"/>
  <c r="U119" i="4"/>
  <c r="P119" i="4"/>
  <c r="R119" i="4" s="1"/>
  <c r="U807" i="4"/>
  <c r="P807" i="4"/>
  <c r="R807" i="4" s="1"/>
  <c r="P52" i="4"/>
  <c r="R52" i="4" s="1"/>
  <c r="U52" i="4"/>
  <c r="P224" i="4"/>
  <c r="R224" i="4" s="1"/>
  <c r="U224" i="4"/>
  <c r="P319" i="4"/>
  <c r="R319" i="4" s="1"/>
  <c r="U319" i="4"/>
  <c r="P874" i="4"/>
  <c r="R874" i="4" s="1"/>
  <c r="U874" i="4"/>
  <c r="P991" i="4"/>
  <c r="R991" i="4" s="1"/>
  <c r="U991" i="4"/>
  <c r="U403" i="4"/>
  <c r="P403" i="4"/>
  <c r="R403" i="4" s="1"/>
  <c r="P311" i="4"/>
  <c r="R311" i="4" s="1"/>
  <c r="U311" i="4"/>
  <c r="U93" i="4"/>
  <c r="P93" i="4"/>
  <c r="R93" i="4" s="1"/>
  <c r="U8" i="4"/>
  <c r="P8" i="4"/>
  <c r="U136" i="4"/>
  <c r="P136" i="4"/>
  <c r="R136" i="4" s="1"/>
  <c r="U301" i="4"/>
  <c r="P301" i="4"/>
  <c r="R301" i="4" s="1"/>
  <c r="U198" i="4"/>
  <c r="P198" i="4"/>
  <c r="R198" i="4" s="1"/>
  <c r="U205" i="4"/>
  <c r="P205" i="4"/>
  <c r="R205" i="4" s="1"/>
  <c r="U324" i="4"/>
  <c r="P324" i="4"/>
  <c r="R324" i="4" s="1"/>
  <c r="U449" i="4"/>
  <c r="P449" i="4"/>
  <c r="R449" i="4" s="1"/>
  <c r="U195" i="4"/>
  <c r="P195" i="4"/>
  <c r="R195" i="4" s="1"/>
  <c r="U633" i="4"/>
  <c r="P633" i="4"/>
  <c r="R633" i="4" s="1"/>
  <c r="U412" i="4"/>
  <c r="P412" i="4"/>
  <c r="R412" i="4" s="1"/>
  <c r="U649" i="4"/>
  <c r="P649" i="4"/>
  <c r="R649" i="4" s="1"/>
  <c r="U513" i="4"/>
  <c r="P513" i="4"/>
  <c r="R513" i="4" s="1"/>
  <c r="P590" i="4"/>
  <c r="R590" i="4" s="1"/>
  <c r="U590" i="4"/>
  <c r="P656" i="4"/>
  <c r="R656" i="4" s="1"/>
  <c r="U656" i="4"/>
  <c r="U526" i="4"/>
  <c r="P526" i="4"/>
  <c r="R526" i="4" s="1"/>
  <c r="P823" i="4"/>
  <c r="R823" i="4" s="1"/>
  <c r="U823" i="4"/>
  <c r="U745" i="4"/>
  <c r="P745" i="4"/>
  <c r="R745" i="4" s="1"/>
  <c r="P853" i="4"/>
  <c r="R853" i="4" s="1"/>
  <c r="U853" i="4"/>
  <c r="U1092" i="4"/>
  <c r="P1092" i="4"/>
  <c r="R1092" i="4" s="1"/>
  <c r="P1035" i="4"/>
  <c r="R1035" i="4" s="1"/>
  <c r="U1035" i="4"/>
  <c r="U1075" i="4"/>
  <c r="U1148" i="4"/>
  <c r="P1113" i="4"/>
  <c r="R1113" i="4" s="1"/>
  <c r="U1113" i="4"/>
  <c r="U1236" i="4"/>
  <c r="P1236" i="4"/>
  <c r="R1236" i="4" s="1"/>
  <c r="U1100" i="4"/>
  <c r="P1100" i="4"/>
  <c r="R1100" i="4" s="1"/>
  <c r="U1214" i="4"/>
  <c r="P1214" i="4"/>
  <c r="R1214" i="4" s="1"/>
  <c r="U422" i="4"/>
  <c r="P422" i="4"/>
  <c r="R422" i="4" s="1"/>
  <c r="U271" i="4"/>
  <c r="P271" i="4"/>
  <c r="R271" i="4" s="1"/>
  <c r="U747" i="4"/>
  <c r="P747" i="4"/>
  <c r="R747" i="4" s="1"/>
  <c r="U1200" i="4"/>
  <c r="P1200" i="4"/>
  <c r="R1200" i="4" s="1"/>
  <c r="P677" i="4"/>
  <c r="R677" i="4" s="1"/>
  <c r="U677" i="4"/>
  <c r="P1182" i="4"/>
  <c r="R1182" i="4" s="1"/>
  <c r="U1182" i="4"/>
  <c r="U832" i="4"/>
  <c r="P832" i="4"/>
  <c r="R832" i="4" s="1"/>
  <c r="P84" i="4"/>
  <c r="R84" i="4" s="1"/>
  <c r="U84" i="4"/>
  <c r="P953" i="4"/>
  <c r="R953" i="4" s="1"/>
  <c r="U953" i="4"/>
  <c r="U208" i="4"/>
  <c r="P208" i="4"/>
  <c r="R208" i="4" s="1"/>
  <c r="U918" i="4"/>
  <c r="P918" i="4"/>
  <c r="R918" i="4" s="1"/>
  <c r="U180" i="4"/>
  <c r="P180" i="4"/>
  <c r="R180" i="4" s="1"/>
  <c r="P875" i="4"/>
  <c r="R875" i="4" s="1"/>
  <c r="U875" i="4"/>
  <c r="P308" i="4"/>
  <c r="R308" i="4" s="1"/>
  <c r="U308" i="4"/>
  <c r="P957" i="4"/>
  <c r="R957" i="4" s="1"/>
  <c r="U957" i="4"/>
  <c r="P49" i="4"/>
  <c r="R49" i="4" s="1"/>
  <c r="U49" i="4"/>
  <c r="P458" i="4"/>
  <c r="R458" i="4" s="1"/>
  <c r="U458" i="4"/>
  <c r="U416" i="4"/>
  <c r="P416" i="4"/>
  <c r="R416" i="4" s="1"/>
  <c r="P20" i="4"/>
  <c r="R20" i="4" s="1"/>
  <c r="U20" i="4"/>
  <c r="U144" i="4"/>
  <c r="P144" i="4"/>
  <c r="R144" i="4" s="1"/>
  <c r="U737" i="4"/>
  <c r="P737" i="4"/>
  <c r="R737" i="4" s="1"/>
  <c r="P21" i="4"/>
  <c r="R21" i="4" s="1"/>
  <c r="U21" i="4"/>
  <c r="U898" i="4"/>
  <c r="P898" i="4"/>
  <c r="R898" i="4" s="1"/>
  <c r="P907" i="4"/>
  <c r="R907" i="4" s="1"/>
  <c r="U907" i="4"/>
  <c r="U79" i="4"/>
  <c r="P79" i="4"/>
  <c r="R79" i="4" s="1"/>
  <c r="U632" i="4"/>
  <c r="P632" i="4"/>
  <c r="R632" i="4" s="1"/>
  <c r="P529" i="4"/>
  <c r="R529" i="4" s="1"/>
  <c r="U529" i="4"/>
  <c r="U469" i="4"/>
  <c r="P469" i="4"/>
  <c r="R469" i="4" s="1"/>
  <c r="U489" i="4"/>
  <c r="P489" i="4"/>
  <c r="R489" i="4" s="1"/>
  <c r="U1114" i="4"/>
  <c r="P1114" i="4"/>
  <c r="R1114" i="4" s="1"/>
  <c r="P426" i="4"/>
  <c r="R426" i="4" s="1"/>
  <c r="U426" i="4"/>
  <c r="P280" i="4"/>
  <c r="R280" i="4" s="1"/>
  <c r="U280" i="4"/>
  <c r="U23" i="4"/>
  <c r="P23" i="4"/>
  <c r="R23" i="4" s="1"/>
  <c r="U116" i="4"/>
  <c r="P116" i="4"/>
  <c r="R116" i="4" s="1"/>
  <c r="U31" i="4"/>
  <c r="P31" i="4"/>
  <c r="R31" i="4" s="1"/>
  <c r="U62" i="4"/>
  <c r="P62" i="4"/>
  <c r="R62" i="4" s="1"/>
  <c r="P313" i="4"/>
  <c r="R313" i="4" s="1"/>
  <c r="U313" i="4"/>
  <c r="U193" i="4"/>
  <c r="P193" i="4"/>
  <c r="R193" i="4" s="1"/>
  <c r="U297" i="4"/>
  <c r="P297" i="4"/>
  <c r="R297" i="4" s="1"/>
  <c r="P369" i="4"/>
  <c r="R369" i="4" s="1"/>
  <c r="U369" i="4"/>
  <c r="P218" i="4"/>
  <c r="R218" i="4" s="1"/>
  <c r="U218" i="4"/>
  <c r="P503" i="4"/>
  <c r="R503" i="4" s="1"/>
  <c r="U503" i="4"/>
  <c r="U241" i="4"/>
  <c r="P241" i="4"/>
  <c r="R241" i="4" s="1"/>
  <c r="P699" i="4"/>
  <c r="R699" i="4" s="1"/>
  <c r="U699" i="4"/>
  <c r="U480" i="4"/>
  <c r="P480" i="4"/>
  <c r="R480" i="4" s="1"/>
  <c r="U574" i="4"/>
  <c r="P574" i="4"/>
  <c r="R574" i="4" s="1"/>
  <c r="P578" i="4"/>
  <c r="R578" i="4" s="1"/>
  <c r="U578" i="4"/>
  <c r="P828" i="4"/>
  <c r="R828" i="4" s="1"/>
  <c r="U828" i="4"/>
  <c r="P933" i="4"/>
  <c r="R933" i="4" s="1"/>
  <c r="U933" i="4"/>
  <c r="U709" i="4"/>
  <c r="P709" i="4"/>
  <c r="R709" i="4" s="1"/>
  <c r="U776" i="4"/>
  <c r="P776" i="4"/>
  <c r="R776" i="4" s="1"/>
  <c r="P924" i="4"/>
  <c r="R924" i="4" s="1"/>
  <c r="U924" i="4"/>
  <c r="U866" i="4"/>
  <c r="P866" i="4"/>
  <c r="R866" i="4" s="1"/>
  <c r="P977" i="4"/>
  <c r="R977" i="4" s="1"/>
  <c r="U977" i="4"/>
  <c r="U936" i="4"/>
  <c r="P936" i="4"/>
  <c r="R936" i="4" s="1"/>
  <c r="U801" i="4"/>
  <c r="P801" i="4"/>
  <c r="R801" i="4" s="1"/>
  <c r="U1066" i="4"/>
  <c r="U1168" i="4"/>
  <c r="P1168" i="4"/>
  <c r="R1168" i="4" s="1"/>
  <c r="U1177" i="4"/>
  <c r="P1177" i="4"/>
  <c r="R1177" i="4" s="1"/>
  <c r="P1169" i="4"/>
  <c r="R1169" i="4" s="1"/>
  <c r="U1169" i="4"/>
  <c r="U1243" i="4"/>
  <c r="P1243" i="4"/>
  <c r="R1243" i="4" s="1"/>
  <c r="U1151" i="4"/>
  <c r="P1151" i="4"/>
  <c r="R1151" i="4" s="1"/>
  <c r="U1226" i="4"/>
  <c r="P1226" i="4"/>
  <c r="R1226" i="4" s="1"/>
  <c r="U277" i="4"/>
  <c r="P277" i="4"/>
  <c r="R277" i="4" s="1"/>
  <c r="U998" i="4"/>
  <c r="P998" i="4"/>
  <c r="P629" i="4"/>
  <c r="R629" i="4" s="1"/>
  <c r="U629" i="4"/>
  <c r="P834" i="4"/>
  <c r="R834" i="4" s="1"/>
  <c r="U834" i="4"/>
  <c r="P912" i="4"/>
  <c r="R912" i="4" s="1"/>
  <c r="U912" i="4"/>
  <c r="P1101" i="4"/>
  <c r="R1101" i="4" s="1"/>
  <c r="U1101" i="4"/>
  <c r="P1046" i="4"/>
  <c r="R1046" i="4" s="1"/>
  <c r="U1046" i="4"/>
  <c r="P732" i="4"/>
  <c r="R732" i="4" s="1"/>
  <c r="U732" i="4"/>
  <c r="U287" i="4"/>
  <c r="P287" i="4"/>
  <c r="R287" i="4" s="1"/>
  <c r="P129" i="4"/>
  <c r="R129" i="4" s="1"/>
  <c r="U129" i="4"/>
  <c r="P1160" i="4"/>
  <c r="R1160" i="4" s="1"/>
  <c r="U1160" i="4"/>
  <c r="U821" i="4"/>
  <c r="P821" i="4"/>
  <c r="R821" i="4" s="1"/>
  <c r="P703" i="4"/>
  <c r="R703" i="4" s="1"/>
  <c r="U703" i="4"/>
  <c r="U105" i="4"/>
  <c r="P105" i="4"/>
  <c r="R105" i="4" s="1"/>
  <c r="U862" i="4"/>
  <c r="P862" i="4"/>
  <c r="R862" i="4" s="1"/>
  <c r="U849" i="4"/>
  <c r="P849" i="4"/>
  <c r="R849" i="4" s="1"/>
  <c r="U317" i="4"/>
  <c r="P317" i="4"/>
  <c r="R317" i="4" s="1"/>
  <c r="U355" i="4"/>
  <c r="P355" i="4"/>
  <c r="R355" i="4" s="1"/>
  <c r="U102" i="4"/>
  <c r="P102" i="4"/>
  <c r="R102" i="4" s="1"/>
  <c r="P755" i="4"/>
  <c r="R755" i="4" s="1"/>
  <c r="U755" i="4"/>
  <c r="P525" i="4"/>
  <c r="R525" i="4" s="1"/>
  <c r="U525" i="4"/>
  <c r="U1133" i="4"/>
  <c r="P1133" i="4"/>
  <c r="R1133" i="4" s="1"/>
  <c r="U17" i="4"/>
  <c r="P17" i="4"/>
  <c r="R17" i="4" s="1"/>
  <c r="U479" i="4"/>
  <c r="P479" i="4"/>
  <c r="R479" i="4" s="1"/>
  <c r="U499" i="4"/>
  <c r="P499" i="4"/>
  <c r="R499" i="4" s="1"/>
  <c r="P400" i="4"/>
  <c r="R400" i="4" s="1"/>
  <c r="U400" i="4"/>
  <c r="P130" i="4"/>
  <c r="R130" i="4" s="1"/>
  <c r="U130" i="4"/>
  <c r="U518" i="4"/>
  <c r="P518" i="4"/>
  <c r="R518" i="4" s="1"/>
  <c r="U43" i="4"/>
  <c r="P43" i="4"/>
  <c r="R43" i="4" s="1"/>
  <c r="P335" i="4"/>
  <c r="R335" i="4" s="1"/>
  <c r="U335" i="4"/>
  <c r="U204" i="4"/>
  <c r="P204" i="4"/>
  <c r="R204" i="4" s="1"/>
  <c r="U244" i="4"/>
  <c r="P244" i="4"/>
  <c r="R244" i="4" s="1"/>
  <c r="U215" i="4"/>
  <c r="P215" i="4"/>
  <c r="R215" i="4" s="1"/>
  <c r="P374" i="4"/>
  <c r="R374" i="4" s="1"/>
  <c r="U374" i="4"/>
  <c r="P236" i="4"/>
  <c r="R236" i="4" s="1"/>
  <c r="U236" i="4"/>
  <c r="U358" i="4"/>
  <c r="P358" i="4"/>
  <c r="R358" i="4" s="1"/>
  <c r="U150" i="4"/>
  <c r="P532" i="4"/>
  <c r="R532" i="4" s="1"/>
  <c r="U532" i="4"/>
  <c r="U397" i="4"/>
  <c r="P397" i="4"/>
  <c r="R397" i="4" s="1"/>
  <c r="U620" i="4"/>
  <c r="P620" i="4"/>
  <c r="R620" i="4" s="1"/>
  <c r="U697" i="4"/>
  <c r="P697" i="4"/>
  <c r="R697" i="4" s="1"/>
  <c r="P579" i="4"/>
  <c r="R579" i="4" s="1"/>
  <c r="U579" i="4"/>
  <c r="P599" i="4"/>
  <c r="R599" i="4" s="1"/>
  <c r="U599" i="4"/>
  <c r="U541" i="4"/>
  <c r="P541" i="4"/>
  <c r="R541" i="4" s="1"/>
  <c r="U826" i="4"/>
  <c r="P826" i="4"/>
  <c r="R826" i="4" s="1"/>
  <c r="U883" i="4"/>
  <c r="P883" i="4"/>
  <c r="R883" i="4" s="1"/>
  <c r="P803" i="4"/>
  <c r="R803" i="4" s="1"/>
  <c r="U803" i="4"/>
  <c r="U847" i="4"/>
  <c r="P847" i="4"/>
  <c r="R847" i="4" s="1"/>
  <c r="P1013" i="4"/>
  <c r="R1013" i="4" s="1"/>
  <c r="U1013" i="4"/>
  <c r="U902" i="4"/>
  <c r="P902" i="4"/>
  <c r="R902" i="4" s="1"/>
  <c r="U1117" i="4"/>
  <c r="U1155" i="4"/>
  <c r="P1155" i="4"/>
  <c r="R1155" i="4" s="1"/>
  <c r="U1166" i="4"/>
  <c r="P1166" i="4"/>
  <c r="R1166" i="4" s="1"/>
  <c r="U1230" i="4"/>
  <c r="P1230" i="4"/>
  <c r="R1230" i="4" s="1"/>
  <c r="U746" i="4"/>
  <c r="P746" i="4"/>
  <c r="R746" i="4" s="1"/>
  <c r="U951" i="4"/>
  <c r="P951" i="4"/>
  <c r="R951" i="4" s="1"/>
  <c r="U778" i="4"/>
  <c r="P778" i="4"/>
  <c r="R778" i="4" s="1"/>
  <c r="U329" i="4"/>
  <c r="P329" i="4"/>
  <c r="R329" i="4" s="1"/>
  <c r="U705" i="4"/>
  <c r="P705" i="4"/>
  <c r="R705" i="4" s="1"/>
  <c r="P922" i="4"/>
  <c r="R922" i="4" s="1"/>
  <c r="U922" i="4"/>
  <c r="U1201" i="4"/>
  <c r="P1201" i="4"/>
  <c r="R1201" i="4" s="1"/>
  <c r="U655" i="4"/>
  <c r="P655" i="4"/>
  <c r="R655" i="4" s="1"/>
  <c r="U10" i="4"/>
  <c r="P10" i="4"/>
  <c r="R10" i="4" s="1"/>
  <c r="U302" i="4"/>
  <c r="P302" i="4"/>
  <c r="R302" i="4" s="1"/>
  <c r="U667" i="4"/>
  <c r="P667" i="4"/>
  <c r="R667" i="4" s="1"/>
  <c r="P115" i="4"/>
  <c r="R115" i="4" s="1"/>
  <c r="U115" i="4"/>
  <c r="U892" i="4"/>
  <c r="P892" i="4"/>
  <c r="R892" i="4" s="1"/>
  <c r="P861" i="4"/>
  <c r="R861" i="4" s="1"/>
  <c r="U861" i="4"/>
  <c r="U630" i="4"/>
  <c r="P630" i="4"/>
  <c r="R630" i="4" s="1"/>
  <c r="U1074" i="4"/>
  <c r="P1074" i="4"/>
  <c r="R1074" i="4" s="1"/>
  <c r="U555" i="4"/>
  <c r="P555" i="4"/>
  <c r="R555" i="4" s="1"/>
  <c r="U785" i="4"/>
  <c r="P785" i="4"/>
  <c r="R785" i="4" s="1"/>
  <c r="U96" i="4"/>
  <c r="P96" i="4"/>
  <c r="R96" i="4" s="1"/>
  <c r="U944" i="4"/>
  <c r="P944" i="4"/>
  <c r="R944" i="4" s="1"/>
  <c r="P38" i="4"/>
  <c r="R38" i="4" s="1"/>
  <c r="U38" i="4"/>
  <c r="P1086" i="4"/>
  <c r="R1086" i="4" s="1"/>
  <c r="U1086" i="4"/>
  <c r="P530" i="4"/>
  <c r="R530" i="4" s="1"/>
  <c r="U530" i="4"/>
  <c r="U1096" i="4"/>
  <c r="P1096" i="4"/>
  <c r="R1096" i="4" s="1"/>
  <c r="U35" i="4"/>
  <c r="P69" i="4"/>
  <c r="R69" i="4" s="1"/>
  <c r="U69" i="4"/>
  <c r="U117" i="4"/>
  <c r="P117" i="4"/>
  <c r="R117" i="4" s="1"/>
  <c r="U206" i="4"/>
  <c r="P206" i="4"/>
  <c r="R206" i="4" s="1"/>
  <c r="P371" i="4"/>
  <c r="R371" i="4" s="1"/>
  <c r="U371" i="4"/>
  <c r="U113" i="4"/>
  <c r="U254" i="4"/>
  <c r="U350" i="4"/>
  <c r="P350" i="4"/>
  <c r="R350" i="4" s="1"/>
  <c r="U425" i="4"/>
  <c r="P425" i="4"/>
  <c r="R425" i="4" s="1"/>
  <c r="U423" i="4"/>
  <c r="P423" i="4"/>
  <c r="R423" i="4" s="1"/>
  <c r="U303" i="4"/>
  <c r="P303" i="4"/>
  <c r="R303" i="4" s="1"/>
  <c r="U500" i="4"/>
  <c r="P500" i="4"/>
  <c r="R500" i="4" s="1"/>
  <c r="U628" i="4"/>
  <c r="P628" i="4"/>
  <c r="R628" i="4" s="1"/>
  <c r="P659" i="4"/>
  <c r="R659" i="4" s="1"/>
  <c r="U659" i="4"/>
  <c r="U622" i="4"/>
  <c r="P622" i="4"/>
  <c r="R622" i="4" s="1"/>
  <c r="U665" i="4"/>
  <c r="P665" i="4"/>
  <c r="R665" i="4" s="1"/>
  <c r="U783" i="4"/>
  <c r="P783" i="4"/>
  <c r="R783" i="4" s="1"/>
  <c r="U878" i="4"/>
  <c r="P878" i="4"/>
  <c r="R878" i="4" s="1"/>
  <c r="U771" i="4"/>
  <c r="P771" i="4"/>
  <c r="R771" i="4" s="1"/>
  <c r="P780" i="4"/>
  <c r="R780" i="4" s="1"/>
  <c r="U780" i="4"/>
  <c r="U689" i="4"/>
  <c r="P689" i="4"/>
  <c r="R689" i="4" s="1"/>
  <c r="U1048" i="4"/>
  <c r="P1048" i="4"/>
  <c r="R1048" i="4" s="1"/>
  <c r="P1006" i="4"/>
  <c r="R1006" i="4" s="1"/>
  <c r="U1006" i="4"/>
  <c r="U935" i="4"/>
  <c r="P935" i="4"/>
  <c r="R935" i="4" s="1"/>
  <c r="P979" i="4"/>
  <c r="R979" i="4" s="1"/>
  <c r="U979" i="4"/>
  <c r="U1106" i="4"/>
  <c r="P1106" i="4"/>
  <c r="R1106" i="4" s="1"/>
  <c r="U1120" i="4"/>
  <c r="P1120" i="4"/>
  <c r="R1120" i="4" s="1"/>
  <c r="U1094" i="4"/>
  <c r="P1190" i="4"/>
  <c r="R1190" i="4" s="1"/>
  <c r="U1190" i="4"/>
  <c r="U1235" i="4"/>
  <c r="P1235" i="4"/>
  <c r="R1235" i="4" s="1"/>
  <c r="U1239" i="4"/>
  <c r="P1239" i="4"/>
  <c r="R1239" i="4" s="1"/>
  <c r="P707" i="4"/>
  <c r="R707" i="4" s="1"/>
  <c r="U707" i="4"/>
  <c r="U549" i="4"/>
  <c r="P549" i="4"/>
  <c r="R549" i="4" s="1"/>
  <c r="P307" i="4"/>
  <c r="R307" i="4" s="1"/>
  <c r="U307" i="4"/>
  <c r="U1219" i="4"/>
  <c r="P1219" i="4"/>
  <c r="R1219" i="4" s="1"/>
  <c r="U855" i="4"/>
  <c r="P855" i="4"/>
  <c r="R855" i="4" s="1"/>
  <c r="P896" i="4"/>
  <c r="R896" i="4" s="1"/>
  <c r="U896" i="4"/>
  <c r="P923" i="4"/>
  <c r="R923" i="4" s="1"/>
  <c r="U923" i="4"/>
  <c r="U288" i="4"/>
  <c r="P288" i="4"/>
  <c r="R288" i="4" s="1"/>
  <c r="U160" i="4"/>
  <c r="P160" i="4"/>
  <c r="R160" i="4" s="1"/>
  <c r="U751" i="4"/>
  <c r="P751" i="4"/>
  <c r="R751" i="4" s="1"/>
  <c r="P1057" i="4"/>
  <c r="R1057" i="4" s="1"/>
  <c r="U1057" i="4"/>
  <c r="P573" i="4"/>
  <c r="R573" i="4" s="1"/>
  <c r="U573" i="4"/>
  <c r="U1060" i="4"/>
  <c r="P1060" i="4"/>
  <c r="R1060" i="4" s="1"/>
  <c r="U111" i="4"/>
  <c r="P111" i="4"/>
  <c r="R111" i="4" s="1"/>
  <c r="U700" i="4"/>
  <c r="P700" i="4"/>
  <c r="R700" i="4" s="1"/>
  <c r="U44" i="4"/>
  <c r="P44" i="4"/>
  <c r="R44" i="4" s="1"/>
  <c r="U540" i="4"/>
  <c r="P540" i="4"/>
  <c r="R540" i="4" s="1"/>
  <c r="U55" i="4"/>
  <c r="P55" i="4"/>
  <c r="R55" i="4" s="1"/>
  <c r="U407" i="4"/>
  <c r="P407" i="4"/>
  <c r="R407" i="4" s="1"/>
  <c r="P915" i="4"/>
  <c r="R915" i="4" s="1"/>
  <c r="U915" i="4"/>
  <c r="U270" i="4"/>
  <c r="P270" i="4"/>
  <c r="R270" i="4" s="1"/>
  <c r="U973" i="4"/>
  <c r="P973" i="4"/>
  <c r="R973" i="4" s="1"/>
  <c r="P1069" i="4"/>
  <c r="R1069" i="4" s="1"/>
  <c r="U1069" i="4"/>
  <c r="P30" i="4"/>
  <c r="R30" i="4" s="1"/>
  <c r="U30" i="4"/>
  <c r="U33" i="4"/>
  <c r="P33" i="4"/>
  <c r="R33" i="4" s="1"/>
  <c r="U124" i="4"/>
  <c r="P124" i="4"/>
  <c r="R124" i="4" s="1"/>
  <c r="P386" i="4"/>
  <c r="R386" i="4" s="1"/>
  <c r="U386" i="4"/>
  <c r="P321" i="4"/>
  <c r="R321" i="4" s="1"/>
  <c r="U321" i="4"/>
  <c r="U251" i="4"/>
  <c r="P251" i="4"/>
  <c r="R251" i="4" s="1"/>
  <c r="P259" i="4"/>
  <c r="R259" i="4" s="1"/>
  <c r="U259" i="4"/>
  <c r="P372" i="4"/>
  <c r="R372" i="4" s="1"/>
  <c r="U372" i="4"/>
  <c r="U380" i="4"/>
  <c r="P380" i="4"/>
  <c r="R380" i="4" s="1"/>
  <c r="U214" i="4"/>
  <c r="P214" i="4"/>
  <c r="R214" i="4" s="1"/>
  <c r="U326" i="4"/>
  <c r="P326" i="4"/>
  <c r="R326" i="4" s="1"/>
  <c r="P452" i="4"/>
  <c r="R452" i="4" s="1"/>
  <c r="U452" i="4"/>
  <c r="U562" i="4"/>
  <c r="P562" i="4"/>
  <c r="R562" i="4" s="1"/>
  <c r="P684" i="4"/>
  <c r="R684" i="4" s="1"/>
  <c r="U684" i="4"/>
  <c r="P814" i="4"/>
  <c r="R814" i="4" s="1"/>
  <c r="U814" i="4"/>
  <c r="P762" i="4"/>
  <c r="R762" i="4" s="1"/>
  <c r="U762" i="4"/>
  <c r="U871" i="4"/>
  <c r="P871" i="4"/>
  <c r="R871" i="4" s="1"/>
  <c r="P851" i="4"/>
  <c r="R851" i="4" s="1"/>
  <c r="U851" i="4"/>
  <c r="U909" i="4"/>
  <c r="P909" i="4"/>
  <c r="R909" i="4" s="1"/>
  <c r="U846" i="4"/>
  <c r="P846" i="4"/>
  <c r="R846" i="4" s="1"/>
  <c r="U1062" i="4"/>
  <c r="U1125" i="4"/>
  <c r="P1125" i="4"/>
  <c r="R1125" i="4" s="1"/>
  <c r="P1099" i="4"/>
  <c r="R1099" i="4" s="1"/>
  <c r="U1099" i="4"/>
  <c r="U1192" i="4"/>
  <c r="U668" i="4"/>
  <c r="P668" i="4"/>
  <c r="R668" i="4" s="1"/>
  <c r="U797" i="4"/>
  <c r="P797" i="4"/>
  <c r="R797" i="4" s="1"/>
  <c r="U1045" i="4"/>
  <c r="P1045" i="4"/>
  <c r="R1045" i="4" s="1"/>
  <c r="U692" i="4"/>
  <c r="P692" i="4"/>
  <c r="R692" i="4" s="1"/>
  <c r="U48" i="4"/>
  <c r="P48" i="4"/>
  <c r="R48" i="4" s="1"/>
  <c r="U988" i="4"/>
  <c r="P988" i="4"/>
  <c r="R988" i="4" s="1"/>
  <c r="U207" i="4"/>
  <c r="P207" i="4"/>
  <c r="R207" i="4" s="1"/>
  <c r="U366" i="4"/>
  <c r="P366" i="4"/>
  <c r="R366" i="4" s="1"/>
  <c r="U147" i="4"/>
  <c r="P147" i="4"/>
  <c r="R147" i="4" s="1"/>
  <c r="U420" i="4"/>
  <c r="P420" i="4"/>
  <c r="R420" i="4" s="1"/>
  <c r="P1059" i="4"/>
  <c r="R1059" i="4" s="1"/>
  <c r="U1059" i="4"/>
  <c r="U408" i="4"/>
  <c r="P408" i="4"/>
  <c r="R408" i="4" s="1"/>
  <c r="U78" i="4"/>
  <c r="P78" i="4"/>
  <c r="R78" i="4" s="1"/>
  <c r="U772" i="4"/>
  <c r="P772" i="4"/>
  <c r="R772" i="4" s="1"/>
  <c r="P563" i="4"/>
  <c r="R563" i="4" s="1"/>
  <c r="U563" i="4"/>
  <c r="P980" i="4"/>
  <c r="R980" i="4" s="1"/>
  <c r="U980" i="4"/>
  <c r="U773" i="4"/>
  <c r="P773" i="4"/>
  <c r="R773" i="4" s="1"/>
  <c r="U1218" i="4"/>
  <c r="P1218" i="4"/>
  <c r="R1218" i="4" s="1"/>
  <c r="U141" i="4"/>
  <c r="P141" i="4"/>
  <c r="R141" i="4" s="1"/>
  <c r="U854" i="4"/>
  <c r="P854" i="4"/>
  <c r="R854" i="4" s="1"/>
  <c r="P1093" i="4"/>
  <c r="R1093" i="4" s="1"/>
  <c r="U1093" i="4"/>
  <c r="U284" i="4"/>
  <c r="P284" i="4"/>
  <c r="R284" i="4" s="1"/>
  <c r="P439" i="4"/>
  <c r="R439" i="4" s="1"/>
  <c r="U439" i="4"/>
  <c r="P258" i="4"/>
  <c r="R258" i="4" s="1"/>
  <c r="U258" i="4"/>
  <c r="U495" i="4"/>
  <c r="P495" i="4"/>
  <c r="R495" i="4" s="1"/>
  <c r="P42" i="4"/>
  <c r="R42" i="4" s="1"/>
  <c r="U42" i="4"/>
  <c r="U54" i="4"/>
  <c r="P54" i="4"/>
  <c r="R54" i="4" s="1"/>
  <c r="U109" i="4"/>
  <c r="P109" i="4"/>
  <c r="R109" i="4" s="1"/>
  <c r="U36" i="4"/>
  <c r="P36" i="4"/>
  <c r="R36" i="4" s="1"/>
  <c r="P235" i="4"/>
  <c r="R235" i="4" s="1"/>
  <c r="U235" i="4"/>
  <c r="P325" i="4"/>
  <c r="R325" i="4" s="1"/>
  <c r="U325" i="4"/>
  <c r="U267" i="4"/>
  <c r="P267" i="4"/>
  <c r="R267" i="4" s="1"/>
  <c r="P211" i="4"/>
  <c r="R211" i="4" s="1"/>
  <c r="U211" i="4"/>
  <c r="U162" i="4"/>
  <c r="P162" i="4"/>
  <c r="R162" i="4" s="1"/>
  <c r="P230" i="4"/>
  <c r="R230" i="4" s="1"/>
  <c r="U230" i="4"/>
  <c r="P430" i="4"/>
  <c r="R430" i="4" s="1"/>
  <c r="U430" i="4"/>
  <c r="U595" i="4"/>
  <c r="P595" i="4"/>
  <c r="R595" i="4" s="1"/>
  <c r="P714" i="4"/>
  <c r="R714" i="4" s="1"/>
  <c r="U714" i="4"/>
  <c r="U788" i="4"/>
  <c r="P788" i="4"/>
  <c r="R788" i="4" s="1"/>
  <c r="U742" i="4"/>
  <c r="P742" i="4"/>
  <c r="R742" i="4" s="1"/>
  <c r="P804" i="4"/>
  <c r="R804" i="4" s="1"/>
  <c r="U804" i="4"/>
  <c r="U587" i="4"/>
  <c r="P587" i="4"/>
  <c r="R587" i="4" s="1"/>
  <c r="U830" i="4"/>
  <c r="P830" i="4"/>
  <c r="R830" i="4" s="1"/>
  <c r="U840" i="4"/>
  <c r="P840" i="4"/>
  <c r="R840" i="4" s="1"/>
  <c r="U760" i="4"/>
  <c r="P760" i="4"/>
  <c r="R760" i="4" s="1"/>
  <c r="U720" i="4"/>
  <c r="P720" i="4"/>
  <c r="R720" i="4" s="1"/>
  <c r="U885" i="4"/>
  <c r="P885" i="4"/>
  <c r="R885" i="4" s="1"/>
  <c r="P1081" i="4"/>
  <c r="R1081" i="4" s="1"/>
  <c r="U1081" i="4"/>
  <c r="P903" i="4"/>
  <c r="R903" i="4" s="1"/>
  <c r="U903" i="4"/>
  <c r="P1216" i="4"/>
  <c r="R1216" i="4" s="1"/>
  <c r="U1216" i="4"/>
  <c r="U1123" i="4"/>
  <c r="P1253" i="4"/>
  <c r="R1253" i="4" s="1"/>
  <c r="U1253" i="4"/>
  <c r="U1115" i="4"/>
  <c r="P1115" i="4"/>
  <c r="R1115" i="4" s="1"/>
  <c r="U1129" i="4"/>
  <c r="P600" i="4"/>
  <c r="R600" i="4" s="1"/>
  <c r="U600" i="4"/>
  <c r="U893" i="4"/>
  <c r="P893" i="4"/>
  <c r="R893" i="4" s="1"/>
  <c r="U672" i="4"/>
  <c r="P672" i="4"/>
  <c r="R672" i="4" s="1"/>
  <c r="U1229" i="4"/>
  <c r="P1229" i="4"/>
  <c r="R1229" i="4" s="1"/>
  <c r="P657" i="4"/>
  <c r="R657" i="4" s="1"/>
  <c r="U657" i="4"/>
  <c r="P294" i="4"/>
  <c r="R294" i="4" s="1"/>
  <c r="U294" i="4"/>
  <c r="U603" i="4"/>
  <c r="P603" i="4"/>
  <c r="R603" i="4" s="1"/>
  <c r="P975" i="4"/>
  <c r="R975" i="4" s="1"/>
  <c r="U975" i="4"/>
  <c r="P225" i="4"/>
  <c r="R225" i="4" s="1"/>
  <c r="U225" i="4"/>
  <c r="U1135" i="4"/>
  <c r="P1135" i="4"/>
  <c r="R1135" i="4" s="1"/>
  <c r="U908" i="4"/>
  <c r="P908" i="4"/>
  <c r="R908" i="4" s="1"/>
  <c r="U406" i="4"/>
  <c r="P406" i="4"/>
  <c r="R406" i="4" s="1"/>
  <c r="U811" i="4"/>
  <c r="P811" i="4"/>
  <c r="R811" i="4" s="1"/>
  <c r="P510" i="4"/>
  <c r="R510" i="4" s="1"/>
  <c r="U510" i="4"/>
  <c r="P1189" i="4"/>
  <c r="R1189" i="4" s="1"/>
  <c r="U1189" i="4"/>
  <c r="P818" i="4"/>
  <c r="R818" i="4" s="1"/>
  <c r="U818" i="4"/>
  <c r="U24" i="4"/>
  <c r="P24" i="4"/>
  <c r="R24" i="4" s="1"/>
  <c r="U887" i="4"/>
  <c r="P887" i="4"/>
  <c r="R887" i="4" s="1"/>
  <c r="U411" i="4"/>
  <c r="P411" i="4"/>
  <c r="R411" i="4" s="1"/>
  <c r="U827" i="4"/>
  <c r="P827" i="4"/>
  <c r="R827" i="4" s="1"/>
  <c r="U1194" i="4"/>
  <c r="P1194" i="4"/>
  <c r="R1194" i="4" s="1"/>
  <c r="P631" i="4"/>
  <c r="R631" i="4" s="1"/>
  <c r="U631" i="4"/>
  <c r="U95" i="4"/>
  <c r="P95" i="4"/>
  <c r="R95" i="4" s="1"/>
  <c r="U126" i="4"/>
  <c r="P126" i="4"/>
  <c r="R126" i="4" s="1"/>
  <c r="U388" i="4"/>
  <c r="P388" i="4"/>
  <c r="R388" i="4" s="1"/>
  <c r="U237" i="4"/>
  <c r="P237" i="4"/>
  <c r="R237" i="4" s="1"/>
  <c r="U134" i="4"/>
  <c r="P134" i="4"/>
  <c r="R134" i="4" s="1"/>
  <c r="P347" i="4"/>
  <c r="R347" i="4" s="1"/>
  <c r="U347" i="4"/>
  <c r="P399" i="4"/>
  <c r="R399" i="4" s="1"/>
  <c r="U399" i="4"/>
  <c r="U232" i="4"/>
  <c r="P232" i="4"/>
  <c r="R232" i="4" s="1"/>
  <c r="P577" i="4"/>
  <c r="R577" i="4" s="1"/>
  <c r="U577" i="4"/>
  <c r="P342" i="4"/>
  <c r="R342" i="4" s="1"/>
  <c r="U342" i="4"/>
  <c r="U504" i="4"/>
  <c r="P504" i="4"/>
  <c r="R504" i="4" s="1"/>
  <c r="U648" i="4"/>
  <c r="P648" i="4"/>
  <c r="R648" i="4" s="1"/>
  <c r="P743" i="4"/>
  <c r="R743" i="4" s="1"/>
  <c r="U743" i="4"/>
  <c r="U512" i="4"/>
  <c r="P512" i="4"/>
  <c r="R512" i="4" s="1"/>
  <c r="U777" i="4"/>
  <c r="P777" i="4"/>
  <c r="R777" i="4" s="1"/>
  <c r="P553" i="4"/>
  <c r="R553" i="4" s="1"/>
  <c r="U553" i="4"/>
  <c r="U606" i="4"/>
  <c r="P606" i="4"/>
  <c r="R606" i="4" s="1"/>
  <c r="U937" i="4"/>
  <c r="P937" i="4"/>
  <c r="R937" i="4" s="1"/>
  <c r="U888" i="4"/>
  <c r="P888" i="4"/>
  <c r="R888" i="4" s="1"/>
  <c r="U810" i="4"/>
  <c r="P810" i="4"/>
  <c r="R810" i="4" s="1"/>
  <c r="P879" i="4"/>
  <c r="R879" i="4" s="1"/>
  <c r="U879" i="4"/>
  <c r="U1014" i="4"/>
  <c r="P1014" i="4"/>
  <c r="R1014" i="4" s="1"/>
  <c r="U931" i="4"/>
  <c r="P931" i="4"/>
  <c r="R931" i="4" s="1"/>
  <c r="P1110" i="4"/>
  <c r="R1110" i="4" s="1"/>
  <c r="U1110" i="4"/>
  <c r="U1043" i="4"/>
  <c r="P1043" i="4"/>
  <c r="R1043" i="4" s="1"/>
  <c r="U1105" i="4"/>
  <c r="P1105" i="4"/>
  <c r="R1105" i="4" s="1"/>
  <c r="P958" i="4"/>
  <c r="R958" i="4" s="1"/>
  <c r="U958" i="4"/>
  <c r="U1162" i="4"/>
  <c r="P1162" i="4"/>
  <c r="R1162" i="4" s="1"/>
  <c r="P1153" i="4"/>
  <c r="R1153" i="4" s="1"/>
  <c r="U1153" i="4"/>
  <c r="P822" i="4"/>
  <c r="R822" i="4" s="1"/>
  <c r="U822" i="4"/>
  <c r="U262" i="4"/>
  <c r="P262" i="4"/>
  <c r="R262" i="4" s="1"/>
  <c r="U178" i="4"/>
  <c r="P178" i="4"/>
  <c r="R178" i="4" s="1"/>
  <c r="U639" i="4"/>
  <c r="P639" i="4"/>
  <c r="R639" i="4" s="1"/>
  <c r="P682" i="4"/>
  <c r="R682" i="4" s="1"/>
  <c r="U682" i="4"/>
  <c r="U233" i="4"/>
  <c r="P233" i="4"/>
  <c r="R233" i="4" s="1"/>
  <c r="U899" i="4"/>
  <c r="P899" i="4"/>
  <c r="R899" i="4" s="1"/>
  <c r="U748" i="4"/>
  <c r="P748" i="4"/>
  <c r="R748" i="4" s="1"/>
  <c r="P702" i="4"/>
  <c r="R702" i="4" s="1"/>
  <c r="U702" i="4"/>
  <c r="U60" i="4"/>
  <c r="P60" i="4"/>
  <c r="R60" i="4" s="1"/>
  <c r="U1140" i="4"/>
  <c r="P1140" i="4"/>
  <c r="R1140" i="4" s="1"/>
  <c r="P472" i="4"/>
  <c r="R472" i="4" s="1"/>
  <c r="U472" i="4"/>
  <c r="U945" i="4"/>
  <c r="P945" i="4"/>
  <c r="R945" i="4" s="1"/>
  <c r="P558" i="4"/>
  <c r="R558" i="4" s="1"/>
  <c r="U558" i="4"/>
  <c r="U696" i="4"/>
  <c r="P696" i="4"/>
  <c r="R696" i="4" s="1"/>
  <c r="U1250" i="4"/>
  <c r="P1250" i="4"/>
  <c r="R1250" i="4" s="1"/>
  <c r="P1067" i="4"/>
  <c r="R1067" i="4" s="1"/>
  <c r="U1067" i="4"/>
  <c r="U19" i="4"/>
  <c r="P19" i="4"/>
  <c r="R19" i="4" s="1"/>
  <c r="U779" i="4"/>
  <c r="P779" i="4"/>
  <c r="R779" i="4" s="1"/>
  <c r="P662" i="4"/>
  <c r="R662" i="4" s="1"/>
  <c r="U662" i="4"/>
  <c r="U293" i="4"/>
  <c r="P293" i="4"/>
  <c r="R293" i="4" s="1"/>
  <c r="U264" i="4"/>
  <c r="P264" i="4"/>
  <c r="R264" i="4" s="1"/>
  <c r="U1203" i="4"/>
  <c r="P1203" i="4"/>
  <c r="R1203" i="4" s="1"/>
  <c r="P70" i="4"/>
  <c r="R70" i="4" s="1"/>
  <c r="U70" i="4"/>
  <c r="U82" i="4"/>
  <c r="U34" i="4"/>
  <c r="P34" i="4"/>
  <c r="R34" i="4" s="1"/>
  <c r="U391" i="4"/>
  <c r="P391" i="4"/>
  <c r="R391" i="4" s="1"/>
  <c r="U239" i="4"/>
  <c r="P239" i="4"/>
  <c r="R239" i="4" s="1"/>
  <c r="U323" i="4"/>
  <c r="P323" i="4"/>
  <c r="R323" i="4" s="1"/>
  <c r="U283" i="4"/>
  <c r="P283" i="4"/>
  <c r="R283" i="4" s="1"/>
  <c r="U312" i="4"/>
  <c r="P312" i="4"/>
  <c r="R312" i="4" s="1"/>
  <c r="U252" i="4"/>
  <c r="P252" i="4"/>
  <c r="R252" i="4" s="1"/>
  <c r="U11" i="4"/>
  <c r="P11" i="4"/>
  <c r="R11" i="4" s="1"/>
  <c r="U453" i="4"/>
  <c r="P453" i="4"/>
  <c r="R453" i="4" s="1"/>
  <c r="U429" i="4"/>
  <c r="P429" i="4"/>
  <c r="R429" i="4" s="1"/>
  <c r="P354" i="4"/>
  <c r="R354" i="4" s="1"/>
  <c r="U354" i="4"/>
  <c r="U521" i="4"/>
  <c r="P521" i="4"/>
  <c r="R521" i="4" s="1"/>
  <c r="U494" i="4"/>
  <c r="P494" i="4"/>
  <c r="R494" i="4" s="1"/>
  <c r="U396" i="4"/>
  <c r="P396" i="4"/>
  <c r="R396" i="4" s="1"/>
  <c r="U568" i="4"/>
  <c r="P568" i="4"/>
  <c r="R568" i="4" s="1"/>
  <c r="U623" i="4"/>
  <c r="P623" i="4"/>
  <c r="R623" i="4" s="1"/>
  <c r="U607" i="4"/>
  <c r="P607" i="4"/>
  <c r="R607" i="4" s="1"/>
  <c r="U806" i="4"/>
  <c r="P806" i="4"/>
  <c r="R806" i="4" s="1"/>
  <c r="U733" i="4"/>
  <c r="P733" i="4"/>
  <c r="R733" i="4" s="1"/>
  <c r="P601" i="4"/>
  <c r="R601" i="4" s="1"/>
  <c r="U601" i="4"/>
  <c r="P608" i="4"/>
  <c r="R608" i="4" s="1"/>
  <c r="U608" i="4"/>
  <c r="P857" i="4"/>
  <c r="R857" i="4" s="1"/>
  <c r="U857" i="4"/>
  <c r="U925" i="4"/>
  <c r="P925" i="4"/>
  <c r="R925" i="4" s="1"/>
  <c r="P1053" i="4"/>
  <c r="R1053" i="4" s="1"/>
  <c r="U1053" i="4"/>
  <c r="U1010" i="4"/>
  <c r="P1010" i="4"/>
  <c r="R1010" i="4" s="1"/>
  <c r="U947" i="4"/>
  <c r="P947" i="4"/>
  <c r="R947" i="4" s="1"/>
  <c r="U938" i="4"/>
  <c r="P938" i="4"/>
  <c r="R938" i="4" s="1"/>
  <c r="P1172" i="4"/>
  <c r="R1172" i="4" s="1"/>
  <c r="U1172" i="4"/>
  <c r="U1036" i="4"/>
  <c r="P1036" i="4"/>
  <c r="R1036" i="4" s="1"/>
  <c r="P1146" i="4"/>
  <c r="R1146" i="4" s="1"/>
  <c r="U1146" i="4"/>
  <c r="U1188" i="4"/>
  <c r="P1188" i="4"/>
  <c r="R1188" i="4" s="1"/>
  <c r="U1196" i="4"/>
  <c r="P1196" i="4"/>
  <c r="R1196" i="4" s="1"/>
  <c r="P614" i="4"/>
  <c r="R614" i="4" s="1"/>
  <c r="U614" i="4"/>
  <c r="U1254" i="4"/>
  <c r="P1254" i="4"/>
  <c r="R1254" i="4" s="1"/>
  <c r="U253" i="4"/>
  <c r="P253" i="4"/>
  <c r="R253" i="4" s="1"/>
  <c r="U502" i="4"/>
  <c r="P502" i="4"/>
  <c r="R502" i="4" s="1"/>
  <c r="U240" i="4"/>
  <c r="P240" i="4"/>
  <c r="R240" i="4" s="1"/>
  <c r="P266" i="4"/>
  <c r="R266" i="4" s="1"/>
  <c r="U266" i="4"/>
  <c r="U675" i="4"/>
  <c r="P675" i="4"/>
  <c r="R675" i="4" s="1"/>
  <c r="U91" i="4"/>
  <c r="P91" i="4"/>
  <c r="R91" i="4" s="1"/>
  <c r="P775" i="4"/>
  <c r="R775" i="4" s="1"/>
  <c r="U775" i="4"/>
  <c r="U523" i="4"/>
  <c r="P523" i="4"/>
  <c r="R523" i="4" s="1"/>
  <c r="U1198" i="4"/>
  <c r="P1198" i="4"/>
  <c r="R1198" i="4" s="1"/>
  <c r="U825" i="4"/>
  <c r="P825" i="4"/>
  <c r="R825" i="4" s="1"/>
  <c r="U395" i="4"/>
  <c r="P395" i="4"/>
  <c r="R395" i="4" s="1"/>
  <c r="U575" i="4"/>
  <c r="P575" i="4"/>
  <c r="R575" i="4" s="1"/>
  <c r="P741" i="4"/>
  <c r="R741" i="4" s="1"/>
  <c r="U741" i="4"/>
  <c r="U1249" i="4"/>
  <c r="P1249" i="4"/>
  <c r="R1249" i="4" s="1"/>
  <c r="U687" i="4"/>
  <c r="P687" i="4"/>
  <c r="R687" i="4" s="1"/>
  <c r="U174" i="4"/>
  <c r="P174" i="4"/>
  <c r="R174" i="4" s="1"/>
  <c r="P971" i="4"/>
  <c r="R971" i="4" s="1"/>
  <c r="U971" i="4"/>
  <c r="U290" i="4"/>
  <c r="P290" i="4"/>
  <c r="R290" i="4" s="1"/>
  <c r="P842" i="4"/>
  <c r="R842" i="4" s="1"/>
  <c r="U842" i="4"/>
  <c r="U952" i="4"/>
  <c r="P952" i="4"/>
  <c r="R952" i="4" s="1"/>
  <c r="P137" i="4"/>
  <c r="R137" i="4" s="1"/>
  <c r="U137" i="4"/>
  <c r="U519" i="4"/>
  <c r="P519" i="4"/>
  <c r="R519" i="4" s="1"/>
  <c r="U132" i="4"/>
  <c r="P132" i="4"/>
  <c r="R132" i="4" s="1"/>
  <c r="U77" i="4"/>
  <c r="U190" i="4"/>
  <c r="P190" i="4"/>
  <c r="R190" i="4" s="1"/>
  <c r="P273" i="4"/>
  <c r="R273" i="4" s="1"/>
  <c r="U273" i="4"/>
  <c r="U163" i="4"/>
  <c r="P163" i="4"/>
  <c r="R163" i="4" s="1"/>
  <c r="U336" i="4"/>
  <c r="P336" i="4"/>
  <c r="R336" i="4" s="1"/>
  <c r="U164" i="4"/>
  <c r="P164" i="4"/>
  <c r="R164" i="4" s="1"/>
  <c r="U286" i="4"/>
  <c r="P286" i="4"/>
  <c r="R286" i="4" s="1"/>
  <c r="U461" i="4"/>
  <c r="P461" i="4"/>
  <c r="R461" i="4" s="1"/>
  <c r="U466" i="4"/>
  <c r="P466" i="4"/>
  <c r="R466" i="4" s="1"/>
  <c r="U364" i="4"/>
  <c r="P364" i="4"/>
  <c r="R364" i="4" s="1"/>
  <c r="U527" i="4"/>
  <c r="P527" i="4"/>
  <c r="R527" i="4" s="1"/>
  <c r="P592" i="4"/>
  <c r="R592" i="4" s="1"/>
  <c r="U592" i="4"/>
  <c r="P624" i="4"/>
  <c r="R624" i="4" s="1"/>
  <c r="U624" i="4"/>
  <c r="U799" i="4"/>
  <c r="P799" i="4"/>
  <c r="R799" i="4" s="1"/>
  <c r="U610" i="4"/>
  <c r="P610" i="4"/>
  <c r="R610" i="4" s="1"/>
  <c r="P774" i="4"/>
  <c r="R774" i="4" s="1"/>
  <c r="U774" i="4"/>
  <c r="U865" i="4"/>
  <c r="P865" i="4"/>
  <c r="R865" i="4" s="1"/>
  <c r="P1061" i="4"/>
  <c r="R1061" i="4" s="1"/>
  <c r="U1061" i="4"/>
  <c r="U956" i="4"/>
  <c r="P956" i="4"/>
  <c r="R956" i="4" s="1"/>
  <c r="U978" i="4"/>
  <c r="P978" i="4"/>
  <c r="R978" i="4" s="1"/>
  <c r="P1232" i="4"/>
  <c r="R1232" i="4" s="1"/>
  <c r="U1232" i="4"/>
  <c r="P1121" i="4"/>
  <c r="R1121" i="4" s="1"/>
  <c r="U1121" i="4"/>
  <c r="U1137" i="4"/>
  <c r="P1137" i="4"/>
  <c r="R1137" i="4" s="1"/>
  <c r="P859" i="4"/>
  <c r="R859" i="4" s="1"/>
  <c r="U859" i="4"/>
  <c r="U641" i="4"/>
  <c r="P641" i="4"/>
  <c r="R641" i="4" s="1"/>
  <c r="U152" i="4"/>
  <c r="P152" i="4"/>
  <c r="R152" i="4" s="1"/>
  <c r="P654" i="4"/>
  <c r="R654" i="4" s="1"/>
  <c r="U654" i="4"/>
  <c r="P265" i="4"/>
  <c r="R265" i="4" s="1"/>
  <c r="U265" i="4"/>
  <c r="U753" i="4"/>
  <c r="P753" i="4"/>
  <c r="R753" i="4" s="1"/>
  <c r="P728" i="4"/>
  <c r="R728" i="4" s="1"/>
  <c r="U728" i="4"/>
  <c r="U852" i="4"/>
  <c r="P852" i="4"/>
  <c r="R852" i="4" s="1"/>
  <c r="U974" i="4"/>
  <c r="P974" i="4"/>
  <c r="R974" i="4" s="1"/>
  <c r="U1225" i="4"/>
  <c r="P1225" i="4"/>
  <c r="R1225" i="4" s="1"/>
  <c r="U1004" i="4"/>
  <c r="P1004" i="4"/>
  <c r="R1004" i="4" s="1"/>
  <c r="U431" i="4"/>
  <c r="P431" i="4"/>
  <c r="R431" i="4" s="1"/>
  <c r="P175" i="4"/>
  <c r="R175" i="4" s="1"/>
  <c r="U175" i="4"/>
  <c r="U635" i="4"/>
  <c r="P635" i="4"/>
  <c r="R635" i="4" s="1"/>
  <c r="U88" i="4"/>
  <c r="P88" i="4"/>
  <c r="R88" i="4" s="1"/>
  <c r="U876" i="4"/>
  <c r="P876" i="4"/>
  <c r="R876" i="4" s="1"/>
  <c r="U417" i="4"/>
  <c r="P417" i="4"/>
  <c r="R417" i="4" s="1"/>
  <c r="U864" i="4"/>
  <c r="P864" i="4"/>
  <c r="R864" i="4" s="1"/>
  <c r="U257" i="4"/>
  <c r="P257" i="4"/>
  <c r="R257" i="4" s="1"/>
  <c r="U1033" i="4"/>
  <c r="P1033" i="4"/>
  <c r="R1033" i="4" s="1"/>
  <c r="U101" i="4"/>
  <c r="P101" i="4"/>
  <c r="R101" i="4" s="1"/>
  <c r="U135" i="4"/>
  <c r="U92" i="4"/>
  <c r="P167" i="4"/>
  <c r="R167" i="4" s="1"/>
  <c r="U167" i="4"/>
  <c r="P345" i="4"/>
  <c r="R345" i="4" s="1"/>
  <c r="U345" i="4"/>
  <c r="U261" i="4"/>
  <c r="P261" i="4"/>
  <c r="R261" i="4" s="1"/>
  <c r="U133" i="4"/>
  <c r="P133" i="4"/>
  <c r="R133" i="4" s="1"/>
  <c r="U320" i="4"/>
  <c r="P320" i="4"/>
  <c r="R320" i="4" s="1"/>
  <c r="P373" i="4"/>
  <c r="R373" i="4" s="1"/>
  <c r="U373" i="4"/>
  <c r="U463" i="4"/>
  <c r="P463" i="4"/>
  <c r="R463" i="4" s="1"/>
  <c r="U474" i="4"/>
  <c r="P474" i="4"/>
  <c r="R474" i="4" s="1"/>
  <c r="U464" i="4"/>
  <c r="P464" i="4"/>
  <c r="R464" i="4" s="1"/>
  <c r="P533" i="4"/>
  <c r="R533" i="4" s="1"/>
  <c r="U533" i="4"/>
  <c r="U594" i="4"/>
  <c r="P594" i="4"/>
  <c r="R594" i="4" s="1"/>
  <c r="U666" i="4"/>
  <c r="P666" i="4"/>
  <c r="R666" i="4" s="1"/>
  <c r="P650" i="4"/>
  <c r="R650" i="4" s="1"/>
  <c r="U650" i="4"/>
  <c r="U710" i="4"/>
  <c r="P710" i="4"/>
  <c r="R710" i="4" s="1"/>
  <c r="U652" i="4"/>
  <c r="P652" i="4"/>
  <c r="R652" i="4" s="1"/>
  <c r="U790" i="4"/>
  <c r="P790" i="4"/>
  <c r="R790" i="4" s="1"/>
  <c r="P964" i="4"/>
  <c r="R964" i="4" s="1"/>
  <c r="U964" i="4"/>
  <c r="U870" i="4"/>
  <c r="P870" i="4"/>
  <c r="R870" i="4" s="1"/>
  <c r="U726" i="4"/>
  <c r="P726" i="4"/>
  <c r="R726" i="4" s="1"/>
  <c r="P946" i="4"/>
  <c r="R946" i="4" s="1"/>
  <c r="U946" i="4"/>
  <c r="P930" i="4"/>
  <c r="R930" i="4" s="1"/>
  <c r="U930" i="4"/>
  <c r="P1078" i="4"/>
  <c r="R1078" i="4" s="1"/>
  <c r="U1078" i="4"/>
  <c r="U1170" i="4"/>
  <c r="P1170" i="4"/>
  <c r="R1170" i="4" s="1"/>
  <c r="U1139" i="4"/>
  <c r="P1139" i="4"/>
  <c r="R1139" i="4" s="1"/>
  <c r="U1199" i="4"/>
  <c r="P1199" i="4"/>
  <c r="R1199" i="4" s="1"/>
  <c r="U1251" i="4"/>
  <c r="P1251" i="4"/>
  <c r="R1251" i="4" s="1"/>
  <c r="U427" i="4"/>
  <c r="P427" i="4"/>
  <c r="R427" i="4" s="1"/>
  <c r="U29" i="4"/>
  <c r="P29" i="4"/>
  <c r="R29" i="4" s="1"/>
  <c r="U300" i="4"/>
  <c r="P300" i="4"/>
  <c r="R300" i="4" s="1"/>
  <c r="P837" i="4"/>
  <c r="R837" i="4" s="1"/>
  <c r="U837" i="4"/>
  <c r="P305" i="4"/>
  <c r="R305" i="4" s="1"/>
  <c r="U305" i="4"/>
  <c r="P50" i="4"/>
  <c r="R50" i="4" s="1"/>
  <c r="U50" i="4"/>
  <c r="Q80" i="4"/>
  <c r="P219" i="4"/>
  <c r="R219" i="4" s="1"/>
  <c r="U219" i="4"/>
  <c r="U165" i="4"/>
  <c r="P165" i="4"/>
  <c r="R165" i="4" s="1"/>
  <c r="P249" i="4"/>
  <c r="R249" i="4" s="1"/>
  <c r="U249" i="4"/>
  <c r="P517" i="4"/>
  <c r="R517" i="4" s="1"/>
  <c r="U517" i="4"/>
  <c r="U139" i="4"/>
  <c r="P139" i="4"/>
  <c r="R139" i="4" s="1"/>
  <c r="P331" i="4"/>
  <c r="R331" i="4" s="1"/>
  <c r="U331" i="4"/>
  <c r="P484" i="4"/>
  <c r="R484" i="4" s="1"/>
  <c r="U484" i="4"/>
  <c r="P506" i="4"/>
  <c r="R506" i="4" s="1"/>
  <c r="U506" i="4"/>
  <c r="P485" i="4"/>
  <c r="R485" i="4" s="1"/>
  <c r="U485" i="4"/>
  <c r="U483" i="4"/>
  <c r="P483" i="4"/>
  <c r="R483" i="4" s="1"/>
  <c r="U721" i="4"/>
  <c r="P721" i="4"/>
  <c r="R721" i="4" s="1"/>
  <c r="P717" i="4"/>
  <c r="R717" i="4" s="1"/>
  <c r="U717" i="4"/>
  <c r="U686" i="4"/>
  <c r="P686" i="4"/>
  <c r="R686" i="4" s="1"/>
  <c r="U744" i="4"/>
  <c r="P744" i="4"/>
  <c r="R744" i="4" s="1"/>
  <c r="P928" i="4"/>
  <c r="R928" i="4" s="1"/>
  <c r="U928" i="4"/>
  <c r="P990" i="4"/>
  <c r="R990" i="4" s="1"/>
  <c r="U990" i="4"/>
  <c r="P1015" i="4"/>
  <c r="R1015" i="4" s="1"/>
  <c r="U1015" i="4"/>
  <c r="U1098" i="4"/>
  <c r="P1098" i="4"/>
  <c r="R1098" i="4" s="1"/>
  <c r="P1084" i="4"/>
  <c r="R1084" i="4" s="1"/>
  <c r="U1084" i="4"/>
  <c r="U1193" i="4"/>
  <c r="P1193" i="4"/>
  <c r="R1193" i="4" s="1"/>
  <c r="P1142" i="4"/>
  <c r="R1142" i="4" s="1"/>
  <c r="U1142" i="4"/>
  <c r="P1157" i="4"/>
  <c r="R1157" i="4" s="1"/>
  <c r="U1157" i="4"/>
  <c r="U1205" i="4"/>
  <c r="P1205" i="4"/>
  <c r="R1205" i="4" s="1"/>
  <c r="P1174" i="4"/>
  <c r="R1174" i="4" s="1"/>
  <c r="U1174" i="4"/>
  <c r="P571" i="4"/>
  <c r="R571" i="4" s="1"/>
  <c r="U571" i="4"/>
  <c r="U63" i="4"/>
  <c r="P63" i="4"/>
  <c r="R63" i="4" s="1"/>
  <c r="U419" i="4"/>
  <c r="P419" i="4"/>
  <c r="R419" i="4" s="1"/>
  <c r="U97" i="4"/>
  <c r="P97" i="4"/>
  <c r="R97" i="4" s="1"/>
  <c r="P767" i="4"/>
  <c r="R767" i="4" s="1"/>
  <c r="U767" i="4"/>
  <c r="P1025" i="4"/>
  <c r="R1025" i="4" s="1"/>
  <c r="U1025" i="4"/>
  <c r="U1217" i="4"/>
  <c r="P1217" i="4"/>
  <c r="R1217" i="4" s="1"/>
  <c r="U584" i="4"/>
  <c r="P584" i="4"/>
  <c r="R584" i="4" s="1"/>
  <c r="U916" i="4"/>
  <c r="P916" i="4"/>
  <c r="R916" i="4" s="1"/>
  <c r="P514" i="4"/>
  <c r="R514" i="4" s="1"/>
  <c r="U514" i="4"/>
  <c r="U992" i="4"/>
  <c r="P992" i="4"/>
  <c r="R992" i="4" s="1"/>
  <c r="U890" i="4"/>
  <c r="P890" i="4"/>
  <c r="R890" i="4" s="1"/>
  <c r="P120" i="4"/>
  <c r="R120" i="4" s="1"/>
  <c r="U120" i="4"/>
  <c r="U89" i="4"/>
  <c r="P89" i="4"/>
  <c r="R89" i="4" s="1"/>
  <c r="U1049" i="4"/>
  <c r="P1049" i="4"/>
  <c r="R1049" i="4" s="1"/>
  <c r="U118" i="4"/>
  <c r="P118" i="4"/>
  <c r="R118" i="4" s="1"/>
  <c r="P960" i="4"/>
  <c r="R960" i="4" s="1"/>
  <c r="U960" i="4"/>
  <c r="U438" i="4"/>
  <c r="P438" i="4"/>
  <c r="R438" i="4" s="1"/>
  <c r="U1222" i="4"/>
  <c r="P1222" i="4"/>
  <c r="R1222" i="4" s="1"/>
  <c r="P545" i="4"/>
  <c r="R545" i="4" s="1"/>
  <c r="U545" i="4"/>
  <c r="U476" i="4"/>
  <c r="P476" i="4"/>
  <c r="R476" i="4" s="1"/>
  <c r="P722" i="4"/>
  <c r="R722" i="4" s="1"/>
  <c r="U722" i="4"/>
  <c r="U409" i="4"/>
  <c r="P409" i="4"/>
  <c r="R409" i="4" s="1"/>
  <c r="P920" i="4"/>
  <c r="R920" i="4" s="1"/>
  <c r="U920" i="4"/>
  <c r="U9" i="4"/>
  <c r="P9" i="4"/>
  <c r="R9" i="4" s="1"/>
  <c r="U86" i="4"/>
  <c r="P86" i="4"/>
  <c r="R86" i="4" s="1"/>
  <c r="U67" i="4"/>
  <c r="P67" i="4"/>
  <c r="R67" i="4" s="1"/>
  <c r="P14" i="4"/>
  <c r="R14" i="4" s="1"/>
  <c r="U14" i="4"/>
  <c r="P309" i="4"/>
  <c r="R309" i="4" s="1"/>
  <c r="U309" i="4"/>
  <c r="U256" i="4"/>
  <c r="P256" i="4"/>
  <c r="R256" i="4" s="1"/>
  <c r="P12" i="4"/>
  <c r="R12" i="4" s="1"/>
  <c r="U12" i="4"/>
  <c r="P348" i="4"/>
  <c r="R348" i="4" s="1"/>
  <c r="U348" i="4"/>
  <c r="U154" i="4"/>
  <c r="U183" i="4"/>
  <c r="P183" i="4"/>
  <c r="R183" i="4" s="1"/>
  <c r="U18" i="4"/>
  <c r="P18" i="4"/>
  <c r="R18" i="4" s="1"/>
  <c r="P363" i="4"/>
  <c r="R363" i="4" s="1"/>
  <c r="U363" i="4"/>
  <c r="U520" i="4"/>
  <c r="P520" i="4"/>
  <c r="R520" i="4" s="1"/>
  <c r="U454" i="4"/>
  <c r="P454" i="4"/>
  <c r="R454" i="4" s="1"/>
  <c r="U448" i="4"/>
  <c r="P448" i="4"/>
  <c r="R448" i="4" s="1"/>
  <c r="P442" i="4"/>
  <c r="R442" i="4" s="1"/>
  <c r="U442" i="4"/>
  <c r="P564" i="4"/>
  <c r="R564" i="4" s="1"/>
  <c r="U564" i="4"/>
  <c r="U619" i="4"/>
  <c r="P619" i="4"/>
  <c r="R619" i="4" s="1"/>
  <c r="U725" i="4"/>
  <c r="P725" i="4"/>
  <c r="R725" i="4" s="1"/>
  <c r="U698" i="4"/>
  <c r="P698" i="4"/>
  <c r="R698" i="4" s="1"/>
  <c r="U609" i="4"/>
  <c r="P609" i="4"/>
  <c r="R609" i="4" s="1"/>
  <c r="P731" i="4"/>
  <c r="R731" i="4" s="1"/>
  <c r="U731" i="4"/>
  <c r="P786" i="4"/>
  <c r="R786" i="4" s="1"/>
  <c r="U786" i="4"/>
  <c r="U869" i="4"/>
  <c r="P869" i="4"/>
  <c r="R869" i="4" s="1"/>
  <c r="P881" i="4"/>
  <c r="R881" i="4" s="1"/>
  <c r="U881" i="4"/>
  <c r="U765" i="4"/>
  <c r="P765" i="4"/>
  <c r="R765" i="4" s="1"/>
  <c r="P967" i="4"/>
  <c r="R967" i="4" s="1"/>
  <c r="U967" i="4"/>
  <c r="P897" i="4"/>
  <c r="R897" i="4" s="1"/>
  <c r="U897" i="4"/>
  <c r="U1047" i="4"/>
  <c r="P1082" i="4"/>
  <c r="R1082" i="4" s="1"/>
  <c r="U1082" i="4"/>
  <c r="P1103" i="4"/>
  <c r="R1103" i="4" s="1"/>
  <c r="U1103" i="4"/>
  <c r="P1197" i="4"/>
  <c r="R1197" i="4" s="1"/>
  <c r="U1197" i="4"/>
  <c r="U1023" i="4"/>
  <c r="U1224" i="4"/>
  <c r="P1224" i="4"/>
  <c r="R1224" i="4" s="1"/>
  <c r="P1202" i="4"/>
  <c r="R1202" i="4" s="1"/>
  <c r="U1202" i="4"/>
  <c r="P1034" i="4"/>
  <c r="R1034" i="4" s="1"/>
  <c r="U1034" i="4"/>
  <c r="P570" i="4"/>
  <c r="R570" i="4" s="1"/>
  <c r="U570" i="4"/>
  <c r="P1052" i="4"/>
  <c r="R1052" i="4" s="1"/>
  <c r="U1052" i="4"/>
  <c r="P690" i="4"/>
  <c r="R690" i="4" s="1"/>
  <c r="U690" i="4"/>
  <c r="P729" i="4"/>
  <c r="R729" i="4" s="1"/>
  <c r="U729" i="4"/>
  <c r="P248" i="4"/>
  <c r="R248" i="4" s="1"/>
  <c r="U248" i="4"/>
  <c r="U1070" i="4"/>
  <c r="P1070" i="4"/>
  <c r="R1070" i="4" s="1"/>
  <c r="P478" i="4"/>
  <c r="R478" i="4" s="1"/>
  <c r="U478" i="4"/>
  <c r="U586" i="4"/>
  <c r="P586" i="4"/>
  <c r="R586" i="4" s="1"/>
  <c r="U1208" i="4"/>
  <c r="P1208" i="4"/>
  <c r="R1208" i="4" s="1"/>
  <c r="P552" i="4"/>
  <c r="R552" i="4" s="1"/>
  <c r="U552" i="4"/>
  <c r="P544" i="4"/>
  <c r="R544" i="4" s="1"/>
  <c r="U544" i="4"/>
  <c r="P39" i="4"/>
  <c r="R39" i="4" s="1"/>
  <c r="U39" i="4"/>
  <c r="P839" i="4"/>
  <c r="R839" i="4" s="1"/>
  <c r="U839" i="4"/>
  <c r="P436" i="4"/>
  <c r="R436" i="4" s="1"/>
  <c r="U436" i="4"/>
  <c r="U1107" i="4"/>
  <c r="P1107" i="4"/>
  <c r="R1107" i="4" s="1"/>
  <c r="U793" i="4"/>
  <c r="P793" i="4"/>
  <c r="R793" i="4" s="1"/>
  <c r="P860" i="4"/>
  <c r="R860" i="4" s="1"/>
  <c r="U860" i="4"/>
  <c r="U905" i="4"/>
  <c r="P905" i="4"/>
  <c r="R905" i="4" s="1"/>
  <c r="U1021" i="4"/>
  <c r="P1021" i="4"/>
  <c r="R1021" i="4" s="1"/>
  <c r="P550" i="4"/>
  <c r="R550" i="4" s="1"/>
  <c r="U550" i="4"/>
  <c r="P1056" i="4"/>
  <c r="R1056" i="4" s="1"/>
  <c r="U1056" i="4"/>
  <c r="U1037" i="4"/>
  <c r="P1037" i="4"/>
  <c r="R1037" i="4" s="1"/>
  <c r="P351" i="4"/>
  <c r="R351" i="4" s="1"/>
  <c r="U351" i="4"/>
  <c r="U588" i="4"/>
  <c r="P588" i="4"/>
  <c r="R588" i="4" s="1"/>
  <c r="U1116" i="4"/>
  <c r="P1116" i="4"/>
  <c r="R1116" i="4" s="1"/>
  <c r="U234" i="4"/>
  <c r="P234" i="4"/>
  <c r="R234" i="4" s="1"/>
  <c r="U848" i="4"/>
  <c r="P848" i="4"/>
  <c r="R848" i="4" s="1"/>
  <c r="U127" i="4"/>
  <c r="P127" i="4"/>
  <c r="R127" i="4" s="1"/>
  <c r="P128" i="4"/>
  <c r="R128" i="4" s="1"/>
  <c r="U128" i="4"/>
  <c r="U41" i="4"/>
  <c r="U72" i="4"/>
  <c r="P72" i="4"/>
  <c r="R72" i="4" s="1"/>
  <c r="P16" i="4"/>
  <c r="R16" i="4" s="1"/>
  <c r="U16" i="4"/>
  <c r="U299" i="4"/>
  <c r="P299" i="4"/>
  <c r="R299" i="4" s="1"/>
  <c r="U327" i="4"/>
  <c r="P327" i="4"/>
  <c r="R327" i="4" s="1"/>
  <c r="U186" i="4"/>
  <c r="P186" i="4"/>
  <c r="R186" i="4" s="1"/>
  <c r="U184" i="4"/>
  <c r="P184" i="4"/>
  <c r="R184" i="4" s="1"/>
  <c r="U194" i="4"/>
  <c r="U166" i="4"/>
  <c r="P166" i="4"/>
  <c r="R166" i="4" s="1"/>
  <c r="U199" i="4"/>
  <c r="P199" i="4"/>
  <c r="R199" i="4" s="1"/>
  <c r="U45" i="4"/>
  <c r="P45" i="4"/>
  <c r="R45" i="4" s="1"/>
  <c r="U522" i="4"/>
  <c r="P522" i="4"/>
  <c r="R522" i="4" s="1"/>
  <c r="U450" i="4"/>
  <c r="P450" i="4"/>
  <c r="R450" i="4" s="1"/>
  <c r="P486" i="4"/>
  <c r="R486" i="4" s="1"/>
  <c r="U486" i="4"/>
  <c r="P651" i="4"/>
  <c r="R651" i="4" s="1"/>
  <c r="U651" i="4"/>
  <c r="U602" i="4"/>
  <c r="P602" i="4"/>
  <c r="R602" i="4" s="1"/>
  <c r="U653" i="4"/>
  <c r="P653" i="4"/>
  <c r="R653" i="4" s="1"/>
  <c r="P719" i="4"/>
  <c r="R719" i="4" s="1"/>
  <c r="U719" i="4"/>
  <c r="U618" i="4"/>
  <c r="P618" i="4"/>
  <c r="R618" i="4" s="1"/>
  <c r="P611" i="4"/>
  <c r="R611" i="4" s="1"/>
  <c r="U611" i="4"/>
  <c r="P646" i="4"/>
  <c r="R646" i="4" s="1"/>
  <c r="U646" i="4"/>
  <c r="U679" i="4"/>
  <c r="P679" i="4"/>
  <c r="R679" i="4" s="1"/>
  <c r="U597" i="4"/>
  <c r="P597" i="4"/>
  <c r="R597" i="4" s="1"/>
  <c r="U829" i="4"/>
  <c r="P829" i="4"/>
  <c r="R829" i="4" s="1"/>
  <c r="U617" i="4"/>
  <c r="P617" i="4"/>
  <c r="R617" i="4" s="1"/>
  <c r="U872" i="4"/>
  <c r="P872" i="4"/>
  <c r="R872" i="4" s="1"/>
  <c r="U1054" i="4"/>
  <c r="P1054" i="4"/>
  <c r="R1054" i="4" s="1"/>
  <c r="P1063" i="4"/>
  <c r="R1063" i="4" s="1"/>
  <c r="U1063" i="4"/>
  <c r="U1064" i="4"/>
  <c r="U1145" i="4"/>
  <c r="P1145" i="4"/>
  <c r="R1145" i="4" s="1"/>
  <c r="P1132" i="4"/>
  <c r="U1132" i="4"/>
  <c r="U1187" i="4"/>
  <c r="P1187" i="4"/>
  <c r="R1187" i="4" s="1"/>
  <c r="U1206" i="4"/>
  <c r="P1206" i="4"/>
  <c r="R1206" i="4" s="1"/>
  <c r="U1237" i="4"/>
  <c r="P1237" i="4"/>
  <c r="R1237" i="4" s="1"/>
  <c r="P1221" i="4"/>
  <c r="R1221" i="4" s="1"/>
  <c r="U1221" i="4"/>
  <c r="P528" i="4"/>
  <c r="R528" i="4" s="1"/>
  <c r="U528" i="4"/>
  <c r="U143" i="4"/>
  <c r="P143" i="4"/>
  <c r="R143" i="4" s="1"/>
  <c r="U1167" i="4"/>
  <c r="P1167" i="4"/>
  <c r="R1167" i="4" s="1"/>
  <c r="U1050" i="4"/>
  <c r="P1050" i="4"/>
  <c r="R1050" i="4" s="1"/>
  <c r="U596" i="4"/>
  <c r="P596" i="4"/>
  <c r="R596" i="4" s="1"/>
  <c r="P247" i="4"/>
  <c r="R247" i="4" s="1"/>
  <c r="U247" i="4"/>
  <c r="U949" i="4"/>
  <c r="P949" i="4"/>
  <c r="R949" i="4" s="1"/>
  <c r="U1055" i="4"/>
  <c r="P1055" i="4"/>
  <c r="R1055" i="4" s="1"/>
  <c r="U456" i="4"/>
  <c r="P456" i="4"/>
  <c r="R456" i="4" s="1"/>
  <c r="P1141" i="4"/>
  <c r="R1141" i="4" s="1"/>
  <c r="U1141" i="4"/>
  <c r="P538" i="4"/>
  <c r="R538" i="4" s="1"/>
  <c r="U538" i="4"/>
  <c r="P515" i="4"/>
  <c r="R515" i="4" s="1"/>
  <c r="U515" i="4"/>
  <c r="P114" i="4"/>
  <c r="R114" i="4" s="1"/>
  <c r="U114" i="4"/>
  <c r="U477" i="4"/>
  <c r="P477" i="4"/>
  <c r="R477" i="4" s="1"/>
  <c r="Q1129" i="4"/>
  <c r="P344" i="4"/>
  <c r="R344" i="4" s="1"/>
  <c r="U344" i="4"/>
  <c r="P863" i="4"/>
  <c r="R863" i="4" s="1"/>
  <c r="U863" i="4"/>
  <c r="U304" i="4"/>
  <c r="P304" i="4"/>
  <c r="R304" i="4" s="1"/>
  <c r="U1001" i="4"/>
  <c r="P1001" i="4"/>
  <c r="R1001" i="4" s="1"/>
  <c r="P927" i="4"/>
  <c r="R927" i="4" s="1"/>
  <c r="U927" i="4"/>
  <c r="U954" i="4"/>
  <c r="P954" i="4"/>
  <c r="R954" i="4" s="1"/>
  <c r="U414" i="4"/>
  <c r="P414" i="4"/>
  <c r="R414" i="4" s="1"/>
  <c r="U985" i="4"/>
  <c r="P985" i="4"/>
  <c r="R985" i="4" s="1"/>
  <c r="U1183" i="4"/>
  <c r="P1183" i="4"/>
  <c r="R1183" i="4" s="1"/>
  <c r="P781" i="4"/>
  <c r="R781" i="4" s="1"/>
  <c r="U781" i="4"/>
  <c r="P28" i="4"/>
  <c r="R28" i="4" s="1"/>
  <c r="U28" i="4"/>
  <c r="U27" i="4"/>
  <c r="P27" i="4"/>
  <c r="R27" i="4" s="1"/>
  <c r="U694" i="4"/>
  <c r="P694" i="4"/>
  <c r="R694" i="4" s="1"/>
  <c r="P85" i="4"/>
  <c r="R85" i="4" s="1"/>
  <c r="U85" i="4"/>
  <c r="U398" i="4"/>
  <c r="P398" i="4"/>
  <c r="R398" i="4" s="1"/>
  <c r="P1029" i="4"/>
  <c r="R1029" i="4" s="1"/>
  <c r="U1029" i="4"/>
  <c r="U410" i="4"/>
  <c r="P410" i="4"/>
  <c r="R410" i="4" s="1"/>
  <c r="U123" i="4"/>
  <c r="P123" i="4"/>
  <c r="R123" i="4" s="1"/>
  <c r="U56" i="4"/>
  <c r="U213" i="4"/>
  <c r="P213" i="4"/>
  <c r="R213" i="4" s="1"/>
  <c r="U387" i="4"/>
  <c r="P387" i="4"/>
  <c r="R387" i="4" s="1"/>
  <c r="U168" i="4"/>
  <c r="P168" i="4"/>
  <c r="R168" i="4" s="1"/>
  <c r="U245" i="4"/>
  <c r="P245" i="4"/>
  <c r="R245" i="4" s="1"/>
  <c r="U451" i="4"/>
  <c r="P451" i="4"/>
  <c r="R451" i="4" s="1"/>
  <c r="U291" i="4"/>
  <c r="P634" i="4"/>
  <c r="R634" i="4" s="1"/>
  <c r="U634" i="4"/>
  <c r="U292" i="4"/>
  <c r="P292" i="4"/>
  <c r="R292" i="4" s="1"/>
  <c r="U621" i="4"/>
  <c r="P621" i="4"/>
  <c r="R621" i="4" s="1"/>
  <c r="P636" i="4"/>
  <c r="R636" i="4" s="1"/>
  <c r="U636" i="4"/>
  <c r="U613" i="4"/>
  <c r="P613" i="4"/>
  <c r="R613" i="4" s="1"/>
  <c r="U695" i="4"/>
  <c r="P695" i="4"/>
  <c r="R695" i="4" s="1"/>
  <c r="U749" i="4"/>
  <c r="P749" i="4"/>
  <c r="R749" i="4" s="1"/>
  <c r="P625" i="4"/>
  <c r="R625" i="4" s="1"/>
  <c r="U625" i="4"/>
  <c r="U759" i="4"/>
  <c r="P759" i="4"/>
  <c r="R759" i="4" s="1"/>
  <c r="U942" i="4"/>
  <c r="P942" i="4"/>
  <c r="R942" i="4" s="1"/>
  <c r="U891" i="4"/>
  <c r="P891" i="4"/>
  <c r="R891" i="4" s="1"/>
  <c r="U1077" i="4"/>
  <c r="P1077" i="4"/>
  <c r="R1077" i="4" s="1"/>
  <c r="U1122" i="4"/>
  <c r="P1122" i="4"/>
  <c r="R1122" i="4" s="1"/>
  <c r="U1180" i="4"/>
  <c r="P1180" i="4"/>
  <c r="R1180" i="4" s="1"/>
  <c r="U1091" i="4"/>
  <c r="P1091" i="4"/>
  <c r="R1091" i="4" s="1"/>
  <c r="U1152" i="4"/>
  <c r="P1152" i="4"/>
  <c r="R1152" i="4" s="1"/>
  <c r="U1018" i="4"/>
  <c r="P1018" i="4"/>
  <c r="R1018" i="4" s="1"/>
  <c r="U1247" i="4"/>
  <c r="P1247" i="4"/>
  <c r="R1247" i="4" s="1"/>
  <c r="U1244" i="4"/>
  <c r="P1244" i="4"/>
  <c r="R1244" i="4" s="1"/>
  <c r="P1241" i="4"/>
  <c r="R1241" i="4" s="1"/>
  <c r="U1241" i="4"/>
  <c r="U1255" i="3"/>
  <c r="U80" i="3"/>
  <c r="U994" i="3"/>
  <c r="U1129" i="3"/>
  <c r="Y1097" i="3"/>
  <c r="Y291" i="3"/>
  <c r="Y46" i="3"/>
  <c r="Y1094" i="3"/>
  <c r="Y1023" i="3"/>
  <c r="Y1129" i="3"/>
  <c r="Y405" i="3"/>
  <c r="Y1117" i="3"/>
  <c r="Y1047" i="3"/>
  <c r="Y1245" i="3"/>
  <c r="Y159" i="3"/>
  <c r="Y35" i="3"/>
  <c r="Y56" i="3"/>
  <c r="Y229" i="3"/>
  <c r="Y32" i="3"/>
  <c r="Y113" i="3"/>
  <c r="Y80" i="3"/>
  <c r="Y82" i="3"/>
  <c r="Y1234" i="3"/>
  <c r="Y154" i="3"/>
  <c r="Y1068" i="3"/>
  <c r="T1092" i="3"/>
  <c r="V1092" i="3" s="1"/>
  <c r="Y1092" i="3"/>
  <c r="Y343" i="3"/>
  <c r="T343" i="3"/>
  <c r="V343" i="3" s="1"/>
  <c r="T805" i="3"/>
  <c r="V805" i="3" s="1"/>
  <c r="Y805" i="3"/>
  <c r="T875" i="3"/>
  <c r="V875" i="3" s="1"/>
  <c r="Y875" i="3"/>
  <c r="Y833" i="3"/>
  <c r="T833" i="3"/>
  <c r="V833" i="3" s="1"/>
  <c r="Y1147" i="3"/>
  <c r="T1147" i="3"/>
  <c r="V1147" i="3" s="1"/>
  <c r="Y83" i="3"/>
  <c r="T83" i="3"/>
  <c r="T137" i="3"/>
  <c r="V137" i="3" s="1"/>
  <c r="Y137" i="3"/>
  <c r="T66" i="3"/>
  <c r="V66" i="3" s="1"/>
  <c r="Y66" i="3"/>
  <c r="T245" i="3"/>
  <c r="V245" i="3" s="1"/>
  <c r="Y245" i="3"/>
  <c r="T47" i="3"/>
  <c r="Y47" i="3"/>
  <c r="Y612" i="3"/>
  <c r="T612" i="3"/>
  <c r="V612" i="3" s="1"/>
  <c r="Y593" i="3"/>
  <c r="T593" i="3"/>
  <c r="V593" i="3" s="1"/>
  <c r="T869" i="3"/>
  <c r="V869" i="3" s="1"/>
  <c r="Y869" i="3"/>
  <c r="Y861" i="3"/>
  <c r="T861" i="3"/>
  <c r="V861" i="3" s="1"/>
  <c r="Y921" i="3"/>
  <c r="T921" i="3"/>
  <c r="V921" i="3" s="1"/>
  <c r="Y1020" i="3"/>
  <c r="T1020" i="3"/>
  <c r="V1020" i="3" s="1"/>
  <c r="T1108" i="3"/>
  <c r="V1108" i="3" s="1"/>
  <c r="Y1108" i="3"/>
  <c r="Y1197" i="3"/>
  <c r="T1197" i="3"/>
  <c r="V1197" i="3" s="1"/>
  <c r="Y1070" i="3"/>
  <c r="T1070" i="3"/>
  <c r="V1070" i="3" s="1"/>
  <c r="Y1116" i="3"/>
  <c r="T1116" i="3"/>
  <c r="V1116" i="3" s="1"/>
  <c r="Y643" i="3"/>
  <c r="T643" i="3"/>
  <c r="V643" i="3" s="1"/>
  <c r="T498" i="3"/>
  <c r="V498" i="3" s="1"/>
  <c r="Y498" i="3"/>
  <c r="Y122" i="3"/>
  <c r="T122" i="3"/>
  <c r="V122" i="3" s="1"/>
  <c r="Y1253" i="3"/>
  <c r="T1253" i="3"/>
  <c r="V1253" i="3" s="1"/>
  <c r="Y781" i="3"/>
  <c r="T781" i="3"/>
  <c r="V781" i="3" s="1"/>
  <c r="T764" i="3"/>
  <c r="V764" i="3" s="1"/>
  <c r="Y764" i="3"/>
  <c r="T189" i="3"/>
  <c r="V189" i="3" s="1"/>
  <c r="Y189" i="3"/>
  <c r="Y165" i="3"/>
  <c r="T165" i="3"/>
  <c r="V165" i="3" s="1"/>
  <c r="Y918" i="3"/>
  <c r="T918" i="3"/>
  <c r="V918" i="3" s="1"/>
  <c r="T15" i="3"/>
  <c r="V15" i="3" s="1"/>
  <c r="Y15" i="3"/>
  <c r="T22" i="3"/>
  <c r="V22" i="3" s="1"/>
  <c r="Y22" i="3"/>
  <c r="Y11" i="3"/>
  <c r="T11" i="3"/>
  <c r="V11" i="3" s="1"/>
  <c r="Y18" i="3"/>
  <c r="T18" i="3"/>
  <c r="V18" i="3" s="1"/>
  <c r="T173" i="3"/>
  <c r="V173" i="3" s="1"/>
  <c r="Y173" i="3"/>
  <c r="T288" i="3"/>
  <c r="V288" i="3" s="1"/>
  <c r="Y288" i="3"/>
  <c r="T333" i="3"/>
  <c r="V333" i="3" s="1"/>
  <c r="Y333" i="3"/>
  <c r="Y320" i="3"/>
  <c r="T320" i="3"/>
  <c r="V320" i="3" s="1"/>
  <c r="T523" i="3"/>
  <c r="V523" i="3" s="1"/>
  <c r="Y523" i="3"/>
  <c r="T553" i="3"/>
  <c r="V553" i="3" s="1"/>
  <c r="Y553" i="3"/>
  <c r="Y506" i="3"/>
  <c r="T506" i="3"/>
  <c r="V506" i="3" s="1"/>
  <c r="Y419" i="3"/>
  <c r="T419" i="3"/>
  <c r="V419" i="3" s="1"/>
  <c r="Y628" i="3"/>
  <c r="T628" i="3"/>
  <c r="V628" i="3" s="1"/>
  <c r="T599" i="3"/>
  <c r="V599" i="3" s="1"/>
  <c r="Y599" i="3"/>
  <c r="Y575" i="3"/>
  <c r="T575" i="3"/>
  <c r="V575" i="3" s="1"/>
  <c r="Y567" i="3"/>
  <c r="T567" i="3"/>
  <c r="V567" i="3" s="1"/>
  <c r="Y787" i="3"/>
  <c r="T787" i="3"/>
  <c r="V787" i="3" s="1"/>
  <c r="T720" i="3"/>
  <c r="V720" i="3" s="1"/>
  <c r="Y720" i="3"/>
  <c r="Y814" i="3"/>
  <c r="T814" i="3"/>
  <c r="V814" i="3" s="1"/>
  <c r="T974" i="3"/>
  <c r="V974" i="3" s="1"/>
  <c r="Y974" i="3"/>
  <c r="Y942" i="3"/>
  <c r="T942" i="3"/>
  <c r="V942" i="3" s="1"/>
  <c r="T975" i="3"/>
  <c r="V975" i="3" s="1"/>
  <c r="Y975" i="3"/>
  <c r="Y790" i="3"/>
  <c r="T790" i="3"/>
  <c r="V790" i="3" s="1"/>
  <c r="T1026" i="3"/>
  <c r="V1026" i="3" s="1"/>
  <c r="Y1026" i="3"/>
  <c r="T1003" i="3"/>
  <c r="Y1003" i="3"/>
  <c r="T1093" i="3"/>
  <c r="V1093" i="3" s="1"/>
  <c r="Y1093" i="3"/>
  <c r="Y1121" i="3"/>
  <c r="T1121" i="3"/>
  <c r="V1121" i="3" s="1"/>
  <c r="Y1148" i="3"/>
  <c r="Y1237" i="3"/>
  <c r="T1237" i="3"/>
  <c r="V1237" i="3" s="1"/>
  <c r="Y1039" i="3"/>
  <c r="T1039" i="3"/>
  <c r="V1039" i="3" s="1"/>
  <c r="Y957" i="3"/>
  <c r="T957" i="3"/>
  <c r="V957" i="3" s="1"/>
  <c r="T1215" i="3"/>
  <c r="V1215" i="3" s="1"/>
  <c r="Y1215" i="3"/>
  <c r="T37" i="3"/>
  <c r="V37" i="3" s="1"/>
  <c r="Y37" i="3"/>
  <c r="T298" i="3"/>
  <c r="V298" i="3" s="1"/>
  <c r="Y298" i="3"/>
  <c r="Y356" i="3"/>
  <c r="T356" i="3"/>
  <c r="V356" i="3" s="1"/>
  <c r="Y792" i="3"/>
  <c r="T792" i="3"/>
  <c r="V792" i="3" s="1"/>
  <c r="Y749" i="3"/>
  <c r="T749" i="3"/>
  <c r="V749" i="3" s="1"/>
  <c r="T660" i="3"/>
  <c r="V660" i="3" s="1"/>
  <c r="Y660" i="3"/>
  <c r="T791" i="3"/>
  <c r="V791" i="3" s="1"/>
  <c r="Y791" i="3"/>
  <c r="Y75" i="3"/>
  <c r="T75" i="3"/>
  <c r="Y132" i="3"/>
  <c r="T132" i="3"/>
  <c r="V132" i="3" s="1"/>
  <c r="T435" i="3"/>
  <c r="V435" i="3" s="1"/>
  <c r="Y435" i="3"/>
  <c r="Y486" i="3"/>
  <c r="T486" i="3"/>
  <c r="V486" i="3" s="1"/>
  <c r="T492" i="3"/>
  <c r="V492" i="3" s="1"/>
  <c r="Y492" i="3"/>
  <c r="T455" i="3"/>
  <c r="V455" i="3" s="1"/>
  <c r="Y455" i="3"/>
  <c r="Y487" i="3"/>
  <c r="T487" i="3"/>
  <c r="V487" i="3" s="1"/>
  <c r="Y675" i="3"/>
  <c r="T675" i="3"/>
  <c r="V675" i="3" s="1"/>
  <c r="T659" i="3"/>
  <c r="V659" i="3" s="1"/>
  <c r="Y659" i="3"/>
  <c r="Y721" i="3"/>
  <c r="T721" i="3"/>
  <c r="V721" i="3" s="1"/>
  <c r="T976" i="3"/>
  <c r="V976" i="3" s="1"/>
  <c r="Y976" i="3"/>
  <c r="Y1247" i="3"/>
  <c r="T1247" i="3"/>
  <c r="V1247" i="3" s="1"/>
  <c r="Y1120" i="3"/>
  <c r="T1120" i="3"/>
  <c r="V1120" i="3" s="1"/>
  <c r="Y651" i="3"/>
  <c r="T651" i="3"/>
  <c r="V651" i="3" s="1"/>
  <c r="Y185" i="3"/>
  <c r="T185" i="3"/>
  <c r="V185" i="3" s="1"/>
  <c r="T895" i="3"/>
  <c r="V895" i="3" s="1"/>
  <c r="Y895" i="3"/>
  <c r="T952" i="3"/>
  <c r="V952" i="3" s="1"/>
  <c r="Y952" i="3"/>
  <c r="Y438" i="3"/>
  <c r="T438" i="3"/>
  <c r="V438" i="3" s="1"/>
  <c r="T882" i="3"/>
  <c r="V882" i="3" s="1"/>
  <c r="Y882" i="3"/>
  <c r="T963" i="3"/>
  <c r="V963" i="3" s="1"/>
  <c r="Y963" i="3"/>
  <c r="T510" i="3"/>
  <c r="V510" i="3" s="1"/>
  <c r="Y510" i="3"/>
  <c r="Y212" i="3"/>
  <c r="T212" i="3"/>
  <c r="V212" i="3" s="1"/>
  <c r="T30" i="3"/>
  <c r="V30" i="3" s="1"/>
  <c r="Y30" i="3"/>
  <c r="Y381" i="3"/>
  <c r="T381" i="3"/>
  <c r="V381" i="3" s="1"/>
  <c r="Y1113" i="3"/>
  <c r="T1113" i="3"/>
  <c r="V1113" i="3" s="1"/>
  <c r="Y983" i="3"/>
  <c r="T983" i="3"/>
  <c r="V983" i="3" s="1"/>
  <c r="T232" i="3"/>
  <c r="V232" i="3" s="1"/>
  <c r="Y232" i="3"/>
  <c r="T1010" i="3"/>
  <c r="V1010" i="3" s="1"/>
  <c r="Y1010" i="3"/>
  <c r="T408" i="3"/>
  <c r="V408" i="3" s="1"/>
  <c r="Y408" i="3"/>
  <c r="Y809" i="3"/>
  <c r="T809" i="3"/>
  <c r="V809" i="3" s="1"/>
  <c r="Y136" i="3"/>
  <c r="T136" i="3"/>
  <c r="T688" i="3"/>
  <c r="V688" i="3" s="1"/>
  <c r="Y688" i="3"/>
  <c r="Y175" i="3"/>
  <c r="T175" i="3"/>
  <c r="V175" i="3" s="1"/>
  <c r="Y1031" i="3"/>
  <c r="T1031" i="3"/>
  <c r="T440" i="3"/>
  <c r="V440" i="3" s="1"/>
  <c r="Y440" i="3"/>
  <c r="T509" i="3"/>
  <c r="V509" i="3" s="1"/>
  <c r="Y509" i="3"/>
  <c r="T176" i="3"/>
  <c r="V176" i="3" s="1"/>
  <c r="Y176" i="3"/>
  <c r="Y762" i="3"/>
  <c r="T762" i="3"/>
  <c r="V762" i="3" s="1"/>
  <c r="Y316" i="3"/>
  <c r="T316" i="3"/>
  <c r="V316" i="3" s="1"/>
  <c r="T854" i="3"/>
  <c r="V854" i="3" s="1"/>
  <c r="Y854" i="3"/>
  <c r="Y362" i="3"/>
  <c r="T362" i="3"/>
  <c r="V362" i="3" s="1"/>
  <c r="T483" i="3"/>
  <c r="V483" i="3" s="1"/>
  <c r="Y483" i="3"/>
  <c r="Y698" i="3"/>
  <c r="T698" i="3"/>
  <c r="V698" i="3" s="1"/>
  <c r="Y646" i="3"/>
  <c r="T646" i="3"/>
  <c r="V646" i="3" s="1"/>
  <c r="Y725" i="3"/>
  <c r="T725" i="3"/>
  <c r="V725" i="3" s="1"/>
  <c r="T70" i="3"/>
  <c r="V70" i="3" s="1"/>
  <c r="Y70" i="3"/>
  <c r="Y27" i="3"/>
  <c r="T27" i="3"/>
  <c r="Y26" i="3"/>
  <c r="Y276" i="3"/>
  <c r="T276" i="3"/>
  <c r="V276" i="3" s="1"/>
  <c r="T31" i="3"/>
  <c r="V31" i="3" s="1"/>
  <c r="Y31" i="3"/>
  <c r="T263" i="3"/>
  <c r="V263" i="3" s="1"/>
  <c r="Y263" i="3"/>
  <c r="T183" i="3"/>
  <c r="V183" i="3" s="1"/>
  <c r="Y183" i="3"/>
  <c r="Y562" i="3"/>
  <c r="T562" i="3"/>
  <c r="V562" i="3" s="1"/>
  <c r="Y81" i="3"/>
  <c r="Y367" i="3"/>
  <c r="T367" i="3"/>
  <c r="V367" i="3" s="1"/>
  <c r="T156" i="3"/>
  <c r="V156" i="3" s="1"/>
  <c r="Y156" i="3"/>
  <c r="Y380" i="3"/>
  <c r="T380" i="3"/>
  <c r="V380" i="3" s="1"/>
  <c r="T547" i="3"/>
  <c r="V547" i="3" s="1"/>
  <c r="Y547" i="3"/>
  <c r="Y107" i="3"/>
  <c r="T107" i="3"/>
  <c r="V107" i="3" s="1"/>
  <c r="Y219" i="3"/>
  <c r="T219" i="3"/>
  <c r="V219" i="3" s="1"/>
  <c r="Y421" i="3"/>
  <c r="T421" i="3"/>
  <c r="V421" i="3" s="1"/>
  <c r="T496" i="3"/>
  <c r="V496" i="3" s="1"/>
  <c r="Y496" i="3"/>
  <c r="Y202" i="3"/>
  <c r="T202" i="3"/>
  <c r="V202" i="3" s="1"/>
  <c r="Y507" i="3"/>
  <c r="T507" i="3"/>
  <c r="V507" i="3" s="1"/>
  <c r="T617" i="3"/>
  <c r="V617" i="3" s="1"/>
  <c r="Y617" i="3"/>
  <c r="Y582" i="3"/>
  <c r="T582" i="3"/>
  <c r="V582" i="3" s="1"/>
  <c r="T817" i="3"/>
  <c r="V817" i="3" s="1"/>
  <c r="Y817" i="3"/>
  <c r="Y748" i="3"/>
  <c r="T748" i="3"/>
  <c r="V748" i="3" s="1"/>
  <c r="Y475" i="3"/>
  <c r="T475" i="3"/>
  <c r="V475" i="3" s="1"/>
  <c r="Y689" i="3"/>
  <c r="T689" i="3"/>
  <c r="V689" i="3" s="1"/>
  <c r="Y770" i="3"/>
  <c r="T770" i="3"/>
  <c r="V770" i="3" s="1"/>
  <c r="T832" i="3"/>
  <c r="V832" i="3" s="1"/>
  <c r="Y832" i="3"/>
  <c r="Y1045" i="3"/>
  <c r="T1045" i="3"/>
  <c r="Y1029" i="3"/>
  <c r="T1029" i="3"/>
  <c r="V1029" i="3" s="1"/>
  <c r="Y1106" i="3"/>
  <c r="T1106" i="3"/>
  <c r="Y879" i="3"/>
  <c r="T879" i="3"/>
  <c r="V879" i="3" s="1"/>
  <c r="T1187" i="3"/>
  <c r="V1187" i="3" s="1"/>
  <c r="Y1187" i="3"/>
  <c r="T1208" i="3"/>
  <c r="V1208" i="3" s="1"/>
  <c r="Y1208" i="3"/>
  <c r="Y1044" i="3"/>
  <c r="Y1162" i="3"/>
  <c r="T1162" i="3"/>
  <c r="V1162" i="3" s="1"/>
  <c r="Y1240" i="3"/>
  <c r="T1240" i="3"/>
  <c r="V1240" i="3" s="1"/>
  <c r="T1025" i="3"/>
  <c r="V1025" i="3" s="1"/>
  <c r="Y1025" i="3"/>
  <c r="T216" i="3"/>
  <c r="V216" i="3" s="1"/>
  <c r="Y216" i="3"/>
  <c r="T1214" i="3"/>
  <c r="V1214" i="3" s="1"/>
  <c r="Y1214" i="3"/>
  <c r="T848" i="3"/>
  <c r="V848" i="3" s="1"/>
  <c r="Y848" i="3"/>
  <c r="Y394" i="3"/>
  <c r="T394" i="3"/>
  <c r="V394" i="3" s="1"/>
  <c r="T511" i="3"/>
  <c r="V511" i="3" s="1"/>
  <c r="Y511" i="3"/>
  <c r="Y502" i="3"/>
  <c r="T502" i="3"/>
  <c r="V502" i="3" s="1"/>
  <c r="Y615" i="3"/>
  <c r="T615" i="3"/>
  <c r="V615" i="3" s="1"/>
  <c r="Y733" i="3"/>
  <c r="T733" i="3"/>
  <c r="V733" i="3" s="1"/>
  <c r="Y243" i="3"/>
  <c r="T243" i="3"/>
  <c r="V243" i="3" s="1"/>
  <c r="Y892" i="3"/>
  <c r="T892" i="3"/>
  <c r="V892" i="3" s="1"/>
  <c r="Y718" i="3"/>
  <c r="T718" i="3"/>
  <c r="V718" i="3" s="1"/>
  <c r="Y590" i="3"/>
  <c r="T590" i="3"/>
  <c r="V590" i="3" s="1"/>
  <c r="Y716" i="3"/>
  <c r="T716" i="3"/>
  <c r="V716" i="3" s="1"/>
  <c r="Y571" i="3"/>
  <c r="T571" i="3"/>
  <c r="V571" i="3" s="1"/>
  <c r="Y88" i="3"/>
  <c r="T88" i="3"/>
  <c r="V88" i="3" s="1"/>
  <c r="Y87" i="3"/>
  <c r="T87" i="3"/>
  <c r="V87" i="3" s="1"/>
  <c r="Y114" i="3"/>
  <c r="T114" i="3"/>
  <c r="Y315" i="3"/>
  <c r="T315" i="3"/>
  <c r="V315" i="3" s="1"/>
  <c r="Y319" i="3"/>
  <c r="T319" i="3"/>
  <c r="V319" i="3" s="1"/>
  <c r="Y220" i="3"/>
  <c r="T220" i="3"/>
  <c r="V220" i="3" s="1"/>
  <c r="T299" i="3"/>
  <c r="V299" i="3" s="1"/>
  <c r="Y299" i="3"/>
  <c r="T101" i="3"/>
  <c r="V101" i="3" s="1"/>
  <c r="Y101" i="3"/>
  <c r="Y613" i="3"/>
  <c r="T613" i="3"/>
  <c r="V613" i="3" s="1"/>
  <c r="Y228" i="3"/>
  <c r="T228" i="3"/>
  <c r="V228" i="3" s="1"/>
  <c r="Y430" i="3"/>
  <c r="T430" i="3"/>
  <c r="V430" i="3" s="1"/>
  <c r="Y234" i="3"/>
  <c r="T234" i="3"/>
  <c r="V234" i="3" s="1"/>
  <c r="Y636" i="3"/>
  <c r="T636" i="3"/>
  <c r="V636" i="3" s="1"/>
  <c r="T738" i="3"/>
  <c r="V738" i="3" s="1"/>
  <c r="Y738" i="3"/>
  <c r="Y648" i="3"/>
  <c r="T648" i="3"/>
  <c r="V648" i="3" s="1"/>
  <c r="Y630" i="3"/>
  <c r="T630" i="3"/>
  <c r="V630" i="3" s="1"/>
  <c r="Y637" i="3"/>
  <c r="T637" i="3"/>
  <c r="V637" i="3" s="1"/>
  <c r="T988" i="3"/>
  <c r="V988" i="3" s="1"/>
  <c r="Y988" i="3"/>
  <c r="Y1063" i="3"/>
  <c r="T1063" i="3"/>
  <c r="Y1052" i="3"/>
  <c r="T1052" i="3"/>
  <c r="V1052" i="3" s="1"/>
  <c r="Y1049" i="3"/>
  <c r="T1049" i="3"/>
  <c r="V1049" i="3" s="1"/>
  <c r="Y997" i="3"/>
  <c r="Y1030" i="3"/>
  <c r="Y1021" i="3"/>
  <c r="T1021" i="3"/>
  <c r="V1021" i="3" s="1"/>
  <c r="T1190" i="3"/>
  <c r="V1190" i="3" s="1"/>
  <c r="Y1190" i="3"/>
  <c r="Y1077" i="3"/>
  <c r="T1077" i="3"/>
  <c r="V1077" i="3" s="1"/>
  <c r="Y1193" i="3"/>
  <c r="T1193" i="3"/>
  <c r="V1193" i="3" s="1"/>
  <c r="Y734" i="3"/>
  <c r="T734" i="3"/>
  <c r="V734" i="3" s="1"/>
  <c r="T117" i="3"/>
  <c r="V117" i="3" s="1"/>
  <c r="Y117" i="3"/>
  <c r="T926" i="3"/>
  <c r="V926" i="3" s="1"/>
  <c r="Y926" i="3"/>
  <c r="Y911" i="3"/>
  <c r="T911" i="3"/>
  <c r="V911" i="3" s="1"/>
  <c r="Y1037" i="3"/>
  <c r="T1037" i="3"/>
  <c r="V1037" i="3" s="1"/>
  <c r="Y456" i="3"/>
  <c r="T456" i="3"/>
  <c r="V456" i="3" s="1"/>
  <c r="T1085" i="3"/>
  <c r="V1085" i="3" s="1"/>
  <c r="Y1085" i="3"/>
  <c r="T104" i="3"/>
  <c r="Y104" i="3"/>
  <c r="Y151" i="3"/>
  <c r="T151" i="3"/>
  <c r="T757" i="3"/>
  <c r="V757" i="3" s="1"/>
  <c r="Y757" i="3"/>
  <c r="T336" i="3"/>
  <c r="V336" i="3" s="1"/>
  <c r="Y336" i="3"/>
  <c r="Y237" i="3"/>
  <c r="T237" i="3"/>
  <c r="V237" i="3" s="1"/>
  <c r="T172" i="3"/>
  <c r="V172" i="3" s="1"/>
  <c r="Y172" i="3"/>
  <c r="T371" i="3"/>
  <c r="V371" i="3" s="1"/>
  <c r="Y371" i="3"/>
  <c r="Y106" i="3"/>
  <c r="T106" i="3"/>
  <c r="V106" i="3" s="1"/>
  <c r="Y19" i="3"/>
  <c r="T19" i="3"/>
  <c r="V19" i="3" s="1"/>
  <c r="T65" i="3"/>
  <c r="V65" i="3" s="1"/>
  <c r="Y65" i="3"/>
  <c r="T223" i="3"/>
  <c r="V223" i="3" s="1"/>
  <c r="Y223" i="3"/>
  <c r="Y206" i="3"/>
  <c r="T206" i="3"/>
  <c r="V206" i="3" s="1"/>
  <c r="Y312" i="3"/>
  <c r="T312" i="3"/>
  <c r="V312" i="3" s="1"/>
  <c r="T241" i="3"/>
  <c r="V241" i="3" s="1"/>
  <c r="Y241" i="3"/>
  <c r="T127" i="3"/>
  <c r="V127" i="3" s="1"/>
  <c r="Y127" i="3"/>
  <c r="Y461" i="3"/>
  <c r="T461" i="3"/>
  <c r="V461" i="3" s="1"/>
  <c r="T451" i="3"/>
  <c r="V451" i="3" s="1"/>
  <c r="Y451" i="3"/>
  <c r="T535" i="3"/>
  <c r="V535" i="3" s="1"/>
  <c r="Y535" i="3"/>
  <c r="T268" i="3"/>
  <c r="V268" i="3" s="1"/>
  <c r="Y268" i="3"/>
  <c r="Y146" i="3"/>
  <c r="T806" i="3"/>
  <c r="V806" i="3" s="1"/>
  <c r="Y806" i="3"/>
  <c r="Y222" i="3"/>
  <c r="T222" i="3"/>
  <c r="V222" i="3" s="1"/>
  <c r="Y595" i="3"/>
  <c r="T595" i="3"/>
  <c r="V595" i="3" s="1"/>
  <c r="Y423" i="3"/>
  <c r="T423" i="3"/>
  <c r="V423" i="3" s="1"/>
  <c r="T838" i="3"/>
  <c r="V838" i="3" s="1"/>
  <c r="Y838" i="3"/>
  <c r="T747" i="3"/>
  <c r="V747" i="3" s="1"/>
  <c r="Y747" i="3"/>
  <c r="Y730" i="3"/>
  <c r="T730" i="3"/>
  <c r="V730" i="3" s="1"/>
  <c r="Y704" i="3"/>
  <c r="T704" i="3"/>
  <c r="V704" i="3" s="1"/>
  <c r="Y863" i="3"/>
  <c r="T863" i="3"/>
  <c r="V863" i="3" s="1"/>
  <c r="Y647" i="3"/>
  <c r="T647" i="3"/>
  <c r="V647" i="3" s="1"/>
  <c r="T819" i="3"/>
  <c r="V819" i="3" s="1"/>
  <c r="Y819" i="3"/>
  <c r="Y735" i="3"/>
  <c r="T735" i="3"/>
  <c r="V735" i="3" s="1"/>
  <c r="Y696" i="3"/>
  <c r="T696" i="3"/>
  <c r="V696" i="3" s="1"/>
  <c r="T919" i="3"/>
  <c r="V919" i="3" s="1"/>
  <c r="Y919" i="3"/>
  <c r="T1005" i="3"/>
  <c r="V1005" i="3" s="1"/>
  <c r="Y1005" i="3"/>
  <c r="Y877" i="3"/>
  <c r="T877" i="3"/>
  <c r="V877" i="3" s="1"/>
  <c r="Y1088" i="3"/>
  <c r="T1088" i="3"/>
  <c r="Y1069" i="3"/>
  <c r="T1069" i="3"/>
  <c r="Y1110" i="3"/>
  <c r="T1110" i="3"/>
  <c r="V1110" i="3" s="1"/>
  <c r="T1061" i="3"/>
  <c r="V1061" i="3" s="1"/>
  <c r="Y1061" i="3"/>
  <c r="Y1220" i="3"/>
  <c r="T1220" i="3"/>
  <c r="V1220" i="3" s="1"/>
  <c r="Y1171" i="3"/>
  <c r="T1171" i="3"/>
  <c r="V1171" i="3" s="1"/>
  <c r="Y1066" i="3"/>
  <c r="Y743" i="3"/>
  <c r="T743" i="3"/>
  <c r="V743" i="3" s="1"/>
  <c r="T1194" i="3"/>
  <c r="Y1194" i="3"/>
  <c r="Y650" i="3"/>
  <c r="T650" i="3"/>
  <c r="V650" i="3" s="1"/>
  <c r="T1248" i="3"/>
  <c r="V1248" i="3" s="1"/>
  <c r="Y1248" i="3"/>
  <c r="T332" i="3"/>
  <c r="V332" i="3" s="1"/>
  <c r="Y332" i="3"/>
  <c r="Y775" i="3"/>
  <c r="T775" i="3"/>
  <c r="V775" i="3" s="1"/>
  <c r="T751" i="3"/>
  <c r="V751" i="3" s="1"/>
  <c r="Y751" i="3"/>
  <c r="Y793" i="3"/>
  <c r="T793" i="3"/>
  <c r="V793" i="3" s="1"/>
  <c r="T166" i="3"/>
  <c r="V166" i="3" s="1"/>
  <c r="Y166" i="3"/>
  <c r="Y494" i="3"/>
  <c r="T494" i="3"/>
  <c r="V494" i="3" s="1"/>
  <c r="T683" i="3"/>
  <c r="V683" i="3" s="1"/>
  <c r="Y683" i="3"/>
  <c r="T233" i="3"/>
  <c r="V233" i="3" s="1"/>
  <c r="Y233" i="3"/>
  <c r="T224" i="3"/>
  <c r="V224" i="3" s="1"/>
  <c r="Y224" i="3"/>
  <c r="T528" i="3"/>
  <c r="V528" i="3" s="1"/>
  <c r="Y528" i="3"/>
  <c r="T192" i="3"/>
  <c r="V192" i="3" s="1"/>
  <c r="Y192" i="3"/>
  <c r="T161" i="3"/>
  <c r="V161" i="3" s="1"/>
  <c r="Y161" i="3"/>
  <c r="T64" i="3"/>
  <c r="V64" i="3" s="1"/>
  <c r="Y64" i="3"/>
  <c r="Y95" i="3"/>
  <c r="T95" i="3"/>
  <c r="V95" i="3" s="1"/>
  <c r="Y247" i="3"/>
  <c r="T247" i="3"/>
  <c r="V247" i="3" s="1"/>
  <c r="T226" i="3"/>
  <c r="V226" i="3" s="1"/>
  <c r="Y226" i="3"/>
  <c r="T477" i="3"/>
  <c r="V477" i="3" s="1"/>
  <c r="Y477" i="3"/>
  <c r="Y77" i="3"/>
  <c r="Y576" i="3"/>
  <c r="T576" i="3"/>
  <c r="V576" i="3" s="1"/>
  <c r="Y270" i="3"/>
  <c r="T270" i="3"/>
  <c r="V270" i="3" s="1"/>
  <c r="T607" i="3"/>
  <c r="V607" i="3" s="1"/>
  <c r="Y607" i="3"/>
  <c r="Y555" i="3"/>
  <c r="T555" i="3"/>
  <c r="V555" i="3" s="1"/>
  <c r="Y401" i="3"/>
  <c r="T772" i="3"/>
  <c r="V772" i="3" s="1"/>
  <c r="Y772" i="3"/>
  <c r="Y669" i="3"/>
  <c r="T669" i="3"/>
  <c r="V669" i="3" s="1"/>
  <c r="T778" i="3"/>
  <c r="V778" i="3" s="1"/>
  <c r="Y778" i="3"/>
  <c r="Y653" i="3"/>
  <c r="T653" i="3"/>
  <c r="V653" i="3" s="1"/>
  <c r="Y668" i="3"/>
  <c r="T668" i="3"/>
  <c r="V668" i="3" s="1"/>
  <c r="Y842" i="3"/>
  <c r="T842" i="3"/>
  <c r="V842" i="3" s="1"/>
  <c r="Y754" i="3"/>
  <c r="T754" i="3"/>
  <c r="V754" i="3" s="1"/>
  <c r="T927" i="3"/>
  <c r="V927" i="3" s="1"/>
  <c r="Y927" i="3"/>
  <c r="T799" i="3"/>
  <c r="V799" i="3" s="1"/>
  <c r="Y799" i="3"/>
  <c r="Y1012" i="3"/>
  <c r="T1012" i="3"/>
  <c r="V1012" i="3" s="1"/>
  <c r="T1086" i="3"/>
  <c r="V1086" i="3" s="1"/>
  <c r="Y1086" i="3"/>
  <c r="T1155" i="3"/>
  <c r="V1155" i="3" s="1"/>
  <c r="Y1155" i="3"/>
  <c r="Y1064" i="3"/>
  <c r="T1102" i="3"/>
  <c r="V1102" i="3" s="1"/>
  <c r="Y1102" i="3"/>
  <c r="T1174" i="3"/>
  <c r="V1174" i="3" s="1"/>
  <c r="Y1174" i="3"/>
  <c r="Y1235" i="3"/>
  <c r="T1235" i="3"/>
  <c r="V1235" i="3" s="1"/>
  <c r="Y76" i="3"/>
  <c r="T76" i="3"/>
  <c r="V76" i="3" s="1"/>
  <c r="Y374" i="3"/>
  <c r="T374" i="3"/>
  <c r="V374" i="3" s="1"/>
  <c r="T605" i="3"/>
  <c r="V605" i="3" s="1"/>
  <c r="Y605" i="3"/>
  <c r="Y221" i="3"/>
  <c r="T221" i="3"/>
  <c r="V221" i="3" s="1"/>
  <c r="Y676" i="3"/>
  <c r="T676" i="3"/>
  <c r="V676" i="3" s="1"/>
  <c r="Y174" i="3"/>
  <c r="T174" i="3"/>
  <c r="V174" i="3" s="1"/>
  <c r="T894" i="3"/>
  <c r="V894" i="3" s="1"/>
  <c r="Y894" i="3"/>
  <c r="T618" i="3"/>
  <c r="V618" i="3" s="1"/>
  <c r="Y618" i="3"/>
  <c r="Y248" i="3"/>
  <c r="T248" i="3"/>
  <c r="V248" i="3" s="1"/>
  <c r="T29" i="3"/>
  <c r="V29" i="3" s="1"/>
  <c r="Y29" i="3"/>
  <c r="T585" i="3"/>
  <c r="V585" i="3" s="1"/>
  <c r="Y585" i="3"/>
  <c r="T85" i="3"/>
  <c r="V85" i="3" s="1"/>
  <c r="Y85" i="3"/>
  <c r="Y823" i="3"/>
  <c r="T823" i="3"/>
  <c r="V823" i="3" s="1"/>
  <c r="Y1243" i="3"/>
  <c r="T1243" i="3"/>
  <c r="V1243" i="3" s="1"/>
  <c r="T497" i="3"/>
  <c r="V497" i="3" s="1"/>
  <c r="Y497" i="3"/>
  <c r="T188" i="3"/>
  <c r="V188" i="3" s="1"/>
  <c r="Y188" i="3"/>
  <c r="T43" i="3"/>
  <c r="V43" i="3" s="1"/>
  <c r="Y43" i="3"/>
  <c r="Y379" i="3"/>
  <c r="T379" i="3"/>
  <c r="V379" i="3" s="1"/>
  <c r="T446" i="3"/>
  <c r="V446" i="3" s="1"/>
  <c r="Y446" i="3"/>
  <c r="T257" i="3"/>
  <c r="V257" i="3" s="1"/>
  <c r="Y257" i="3"/>
  <c r="T246" i="3"/>
  <c r="V246" i="3" s="1"/>
  <c r="Y246" i="3"/>
  <c r="T458" i="3"/>
  <c r="V458" i="3" s="1"/>
  <c r="Y458" i="3"/>
  <c r="Y103" i="3"/>
  <c r="Y307" i="3"/>
  <c r="T307" i="3"/>
  <c r="V307" i="3" s="1"/>
  <c r="T652" i="3"/>
  <c r="V652" i="3" s="1"/>
  <c r="Y652" i="3"/>
  <c r="T441" i="3"/>
  <c r="V441" i="3" s="1"/>
  <c r="Y441" i="3"/>
  <c r="T569" i="3"/>
  <c r="V569" i="3" s="1"/>
  <c r="Y569" i="3"/>
  <c r="T706" i="3"/>
  <c r="V706" i="3" s="1"/>
  <c r="Y706" i="3"/>
  <c r="Y741" i="3"/>
  <c r="T741" i="3"/>
  <c r="V741" i="3" s="1"/>
  <c r="T719" i="3"/>
  <c r="V719" i="3" s="1"/>
  <c r="Y719" i="3"/>
  <c r="T760" i="3"/>
  <c r="V760" i="3" s="1"/>
  <c r="Y760" i="3"/>
  <c r="Y774" i="3"/>
  <c r="T774" i="3"/>
  <c r="V774" i="3" s="1"/>
  <c r="Y802" i="3"/>
  <c r="T802" i="3"/>
  <c r="V802" i="3" s="1"/>
  <c r="Y903" i="3"/>
  <c r="T903" i="3"/>
  <c r="V903" i="3" s="1"/>
  <c r="T1018" i="3"/>
  <c r="V1018" i="3" s="1"/>
  <c r="Y1018" i="3"/>
  <c r="T1017" i="3"/>
  <c r="V1017" i="3" s="1"/>
  <c r="Y1017" i="3"/>
  <c r="Y1075" i="3"/>
  <c r="Y1177" i="3"/>
  <c r="T1177" i="3"/>
  <c r="V1177" i="3" s="1"/>
  <c r="T1167" i="3"/>
  <c r="Y1167" i="3"/>
  <c r="Y1132" i="3"/>
  <c r="T1132" i="3"/>
  <c r="Y1206" i="3"/>
  <c r="T1206" i="3"/>
  <c r="V1206" i="3" s="1"/>
  <c r="Y304" i="3"/>
  <c r="T304" i="3"/>
  <c r="V304" i="3" s="1"/>
  <c r="Y1158" i="3"/>
  <c r="T1158" i="3"/>
  <c r="V1158" i="3" s="1"/>
  <c r="Y84" i="3"/>
  <c r="T84" i="3"/>
  <c r="V84" i="3" s="1"/>
  <c r="Y692" i="3"/>
  <c r="T692" i="3"/>
  <c r="V692" i="3" s="1"/>
  <c r="T732" i="3"/>
  <c r="V732" i="3" s="1"/>
  <c r="Y732" i="3"/>
  <c r="Y609" i="3"/>
  <c r="T609" i="3"/>
  <c r="V609" i="3" s="1"/>
  <c r="Y38" i="3"/>
  <c r="T38" i="3"/>
  <c r="V38" i="3" s="1"/>
  <c r="Y13" i="3"/>
  <c r="T13" i="3"/>
  <c r="V13" i="3" s="1"/>
  <c r="T573" i="3"/>
  <c r="V573" i="3" s="1"/>
  <c r="Y573" i="3"/>
  <c r="Y60" i="3"/>
  <c r="T60" i="3"/>
  <c r="V60" i="3" s="1"/>
  <c r="T459" i="3"/>
  <c r="V459" i="3" s="1"/>
  <c r="Y459" i="3"/>
  <c r="Y121" i="3"/>
  <c r="T121" i="3"/>
  <c r="V121" i="3" s="1"/>
  <c r="Y254" i="3"/>
  <c r="T187" i="3"/>
  <c r="V187" i="3" s="1"/>
  <c r="Y187" i="3"/>
  <c r="T465" i="3"/>
  <c r="V465" i="3" s="1"/>
  <c r="Y465" i="3"/>
  <c r="Y145" i="3"/>
  <c r="T145" i="3"/>
  <c r="V145" i="3" s="1"/>
  <c r="Y327" i="3"/>
  <c r="T327" i="3"/>
  <c r="V327" i="3" s="1"/>
  <c r="T491" i="3"/>
  <c r="V491" i="3" s="1"/>
  <c r="Y491" i="3"/>
  <c r="Y522" i="3"/>
  <c r="T522" i="3"/>
  <c r="V522" i="3" s="1"/>
  <c r="Y236" i="3"/>
  <c r="T236" i="3"/>
  <c r="V236" i="3" s="1"/>
  <c r="T592" i="3"/>
  <c r="V592" i="3" s="1"/>
  <c r="Y592" i="3"/>
  <c r="Y614" i="3"/>
  <c r="T614" i="3"/>
  <c r="V614" i="3" s="1"/>
  <c r="Y499" i="3"/>
  <c r="T499" i="3"/>
  <c r="V499" i="3" s="1"/>
  <c r="T836" i="3"/>
  <c r="V836" i="3" s="1"/>
  <c r="Y836" i="3"/>
  <c r="T745" i="3"/>
  <c r="V745" i="3" s="1"/>
  <c r="Y745" i="3"/>
  <c r="Y766" i="3"/>
  <c r="T766" i="3"/>
  <c r="V766" i="3" s="1"/>
  <c r="T812" i="3"/>
  <c r="V812" i="3" s="1"/>
  <c r="Y812" i="3"/>
  <c r="T801" i="3"/>
  <c r="V801" i="3" s="1"/>
  <c r="Y801" i="3"/>
  <c r="Y883" i="3"/>
  <c r="T883" i="3"/>
  <c r="V883" i="3" s="1"/>
  <c r="T980" i="3"/>
  <c r="V980" i="3" s="1"/>
  <c r="Y980" i="3"/>
  <c r="Y978" i="3"/>
  <c r="T978" i="3"/>
  <c r="V978" i="3" s="1"/>
  <c r="T1082" i="3"/>
  <c r="V1082" i="3" s="1"/>
  <c r="Y1082" i="3"/>
  <c r="Y1124" i="3"/>
  <c r="T1124" i="3"/>
  <c r="Y880" i="3"/>
  <c r="T880" i="3"/>
  <c r="V880" i="3" s="1"/>
  <c r="Y1125" i="3"/>
  <c r="T1125" i="3"/>
  <c r="V1125" i="3" s="1"/>
  <c r="Y1067" i="3"/>
  <c r="T1067" i="3"/>
  <c r="Y1169" i="3"/>
  <c r="T1169" i="3"/>
  <c r="V1169" i="3" s="1"/>
  <c r="T1166" i="3"/>
  <c r="V1166" i="3" s="1"/>
  <c r="Y1166" i="3"/>
  <c r="Y1089" i="3"/>
  <c r="T1089" i="3"/>
  <c r="V1089" i="3" s="1"/>
  <c r="Y1228" i="3"/>
  <c r="T1228" i="3"/>
  <c r="V1228" i="3" s="1"/>
  <c r="T685" i="3"/>
  <c r="V685" i="3" s="1"/>
  <c r="Y685" i="3"/>
  <c r="Y1141" i="3"/>
  <c r="T1141" i="3"/>
  <c r="V1141" i="3" s="1"/>
  <c r="Y418" i="3"/>
  <c r="T418" i="3"/>
  <c r="V418" i="3" s="1"/>
  <c r="Y489" i="3"/>
  <c r="T489" i="3"/>
  <c r="V489" i="3" s="1"/>
  <c r="T91" i="3"/>
  <c r="V91" i="3" s="1"/>
  <c r="Y91" i="3"/>
  <c r="Y12" i="3"/>
  <c r="T12" i="3"/>
  <c r="V12" i="3" s="1"/>
  <c r="T191" i="3"/>
  <c r="V191" i="3" s="1"/>
  <c r="Y191" i="3"/>
  <c r="T305" i="3"/>
  <c r="V305" i="3" s="1"/>
  <c r="Y305" i="3"/>
  <c r="Y14" i="3"/>
  <c r="T14" i="3"/>
  <c r="V14" i="3" s="1"/>
  <c r="Y281" i="3"/>
  <c r="T281" i="3"/>
  <c r="V281" i="3" s="1"/>
  <c r="Y120" i="3"/>
  <c r="T120" i="3"/>
  <c r="V120" i="3" s="1"/>
  <c r="Y390" i="3"/>
  <c r="Y442" i="3"/>
  <c r="T442" i="3"/>
  <c r="V442" i="3" s="1"/>
  <c r="T306" i="3"/>
  <c r="V306" i="3" s="1"/>
  <c r="Y306" i="3"/>
  <c r="Y543" i="3"/>
  <c r="T543" i="3"/>
  <c r="V543" i="3" s="1"/>
  <c r="Y846" i="3"/>
  <c r="T846" i="3"/>
  <c r="V846" i="3" s="1"/>
  <c r="Y857" i="3"/>
  <c r="T857" i="3"/>
  <c r="V857" i="3" s="1"/>
  <c r="T707" i="3"/>
  <c r="V707" i="3" s="1"/>
  <c r="Y707" i="3"/>
  <c r="T855" i="3"/>
  <c r="V855" i="3" s="1"/>
  <c r="Y855" i="3"/>
  <c r="Y827" i="3"/>
  <c r="T827" i="3"/>
  <c r="V827" i="3" s="1"/>
  <c r="Y858" i="3"/>
  <c r="T858" i="3"/>
  <c r="V858" i="3" s="1"/>
  <c r="T902" i="3"/>
  <c r="V902" i="3" s="1"/>
  <c r="Y902" i="3"/>
  <c r="T989" i="3"/>
  <c r="V989" i="3" s="1"/>
  <c r="Y989" i="3"/>
  <c r="T1019" i="3"/>
  <c r="V1019" i="3" s="1"/>
  <c r="Y1019" i="3"/>
  <c r="Y996" i="3"/>
  <c r="T1176" i="3"/>
  <c r="V1176" i="3" s="1"/>
  <c r="Y1176" i="3"/>
  <c r="T1225" i="3"/>
  <c r="V1225" i="3" s="1"/>
  <c r="Y1225" i="3"/>
  <c r="T58" i="3"/>
  <c r="V58" i="3" s="1"/>
  <c r="Y58" i="3"/>
  <c r="Y164" i="3"/>
  <c r="T164" i="3"/>
  <c r="V164" i="3" s="1"/>
  <c r="T131" i="3"/>
  <c r="V131" i="3" s="1"/>
  <c r="Y131" i="3"/>
  <c r="Y89" i="3"/>
  <c r="T89" i="3"/>
  <c r="V89" i="3" s="1"/>
  <c r="Y347" i="3"/>
  <c r="T347" i="3"/>
  <c r="V347" i="3" s="1"/>
  <c r="Y308" i="3"/>
  <c r="T308" i="3"/>
  <c r="V308" i="3" s="1"/>
  <c r="T388" i="3"/>
  <c r="V388" i="3" s="1"/>
  <c r="Y388" i="3"/>
  <c r="T261" i="3"/>
  <c r="V261" i="3" s="1"/>
  <c r="Y261" i="3"/>
  <c r="T209" i="3"/>
  <c r="V209" i="3" s="1"/>
  <c r="Y209" i="3"/>
  <c r="T534" i="3"/>
  <c r="V534" i="3" s="1"/>
  <c r="Y534" i="3"/>
  <c r="Y203" i="3"/>
  <c r="T203" i="3"/>
  <c r="V203" i="3" s="1"/>
  <c r="Y392" i="3"/>
  <c r="T392" i="3"/>
  <c r="V392" i="3" s="1"/>
  <c r="T524" i="3"/>
  <c r="V524" i="3" s="1"/>
  <c r="Y524" i="3"/>
  <c r="Y481" i="3"/>
  <c r="T481" i="3"/>
  <c r="V481" i="3" s="1"/>
  <c r="T603" i="3"/>
  <c r="V603" i="3" s="1"/>
  <c r="Y603" i="3"/>
  <c r="Y606" i="3"/>
  <c r="T606" i="3"/>
  <c r="V606" i="3" s="1"/>
  <c r="T574" i="3"/>
  <c r="V574" i="3" s="1"/>
  <c r="Y574" i="3"/>
  <c r="Y740" i="3"/>
  <c r="T740" i="3"/>
  <c r="V740" i="3" s="1"/>
  <c r="Y623" i="3"/>
  <c r="T623" i="3"/>
  <c r="V623" i="3" s="1"/>
  <c r="T844" i="3"/>
  <c r="V844" i="3" s="1"/>
  <c r="Y844" i="3"/>
  <c r="T851" i="3"/>
  <c r="V851" i="3" s="1"/>
  <c r="Y851" i="3"/>
  <c r="T1040" i="3"/>
  <c r="V1040" i="3" s="1"/>
  <c r="Y1040" i="3"/>
  <c r="Y1007" i="3"/>
  <c r="Y924" i="3"/>
  <c r="T924" i="3"/>
  <c r="V924" i="3" s="1"/>
  <c r="Y1222" i="3"/>
  <c r="T1222" i="3"/>
  <c r="V1222" i="3" s="1"/>
  <c r="Y1226" i="3"/>
  <c r="T1226" i="3"/>
  <c r="V1226" i="3" s="1"/>
  <c r="T1057" i="3"/>
  <c r="V1057" i="3" s="1"/>
  <c r="Y1057" i="3"/>
  <c r="T396" i="3"/>
  <c r="V396" i="3" s="1"/>
  <c r="Y396" i="3"/>
  <c r="Y468" i="3"/>
  <c r="T468" i="3"/>
  <c r="V468" i="3" s="1"/>
  <c r="T211" i="3"/>
  <c r="V211" i="3" s="1"/>
  <c r="Y211" i="3"/>
  <c r="Y462" i="3"/>
  <c r="T462" i="3"/>
  <c r="V462" i="3" s="1"/>
  <c r="Y505" i="3"/>
  <c r="T505" i="3"/>
  <c r="V505" i="3" s="1"/>
  <c r="T679" i="3"/>
  <c r="V679" i="3" s="1"/>
  <c r="Y679" i="3"/>
  <c r="Y642" i="3"/>
  <c r="T642" i="3"/>
  <c r="V642" i="3" s="1"/>
  <c r="T292" i="3"/>
  <c r="V292" i="3" s="1"/>
  <c r="Y292" i="3"/>
  <c r="Y600" i="3"/>
  <c r="T600" i="3"/>
  <c r="V600" i="3" s="1"/>
  <c r="Y620" i="3"/>
  <c r="T620" i="3"/>
  <c r="V620" i="3" s="1"/>
  <c r="Y889" i="3"/>
  <c r="T889" i="3"/>
  <c r="V889" i="3" s="1"/>
  <c r="Y723" i="3"/>
  <c r="T723" i="3"/>
  <c r="V723" i="3" s="1"/>
  <c r="Y425" i="3"/>
  <c r="T425" i="3"/>
  <c r="V425" i="3" s="1"/>
  <c r="T843" i="3"/>
  <c r="V843" i="3" s="1"/>
  <c r="Y843" i="3"/>
  <c r="Y773" i="3"/>
  <c r="T773" i="3"/>
  <c r="V773" i="3" s="1"/>
  <c r="Y929" i="3"/>
  <c r="T929" i="3"/>
  <c r="V929" i="3" s="1"/>
  <c r="Y1042" i="3"/>
  <c r="Y876" i="3"/>
  <c r="T876" i="3"/>
  <c r="V876" i="3" s="1"/>
  <c r="Y959" i="3"/>
  <c r="T959" i="3"/>
  <c r="V959" i="3" s="1"/>
  <c r="Y1111" i="3"/>
  <c r="T1111" i="3"/>
  <c r="V1111" i="3" s="1"/>
  <c r="Y1196" i="3"/>
  <c r="T1196" i="3"/>
  <c r="V1196" i="3" s="1"/>
  <c r="Y1209" i="3"/>
  <c r="T1209" i="3"/>
  <c r="V1209" i="3" s="1"/>
  <c r="Y1217" i="3"/>
  <c r="T1217" i="3"/>
  <c r="V1217" i="3" s="1"/>
  <c r="Y1230" i="3"/>
  <c r="T1230" i="3"/>
  <c r="V1230" i="3" s="1"/>
  <c r="T579" i="3"/>
  <c r="V579" i="3" s="1"/>
  <c r="Y579" i="3"/>
  <c r="Y167" i="3"/>
  <c r="T167" i="3"/>
  <c r="V167" i="3" s="1"/>
  <c r="T402" i="3"/>
  <c r="Y402" i="3"/>
  <c r="Y213" i="3"/>
  <c r="T213" i="3"/>
  <c r="V213" i="3" s="1"/>
  <c r="Y501" i="3"/>
  <c r="T501" i="3"/>
  <c r="V501" i="3" s="1"/>
  <c r="T887" i="3"/>
  <c r="V887" i="3" s="1"/>
  <c r="Y887" i="3"/>
  <c r="T821" i="3"/>
  <c r="V821" i="3" s="1"/>
  <c r="Y821" i="3"/>
  <c r="Y608" i="3"/>
  <c r="T608" i="3"/>
  <c r="V608" i="3" s="1"/>
  <c r="Y393" i="3"/>
  <c r="T393" i="3"/>
  <c r="V393" i="3" s="1"/>
  <c r="T439" i="3"/>
  <c r="V439" i="3" s="1"/>
  <c r="Y439" i="3"/>
  <c r="T804" i="3"/>
  <c r="V804" i="3" s="1"/>
  <c r="Y804" i="3"/>
  <c r="Y1172" i="3"/>
  <c r="T1172" i="3"/>
  <c r="V1172" i="3" s="1"/>
  <c r="T900" i="3"/>
  <c r="V900" i="3" s="1"/>
  <c r="Y900" i="3"/>
  <c r="Y769" i="3"/>
  <c r="T769" i="3"/>
  <c r="V769" i="3" s="1"/>
  <c r="Y945" i="3"/>
  <c r="T945" i="3"/>
  <c r="V945" i="3" s="1"/>
  <c r="Y907" i="3"/>
  <c r="T907" i="3"/>
  <c r="V907" i="3" s="1"/>
  <c r="Y290" i="3"/>
  <c r="T290" i="3"/>
  <c r="V290" i="3" s="1"/>
  <c r="T238" i="3"/>
  <c r="V238" i="3" s="1"/>
  <c r="Y238" i="3"/>
  <c r="T201" i="3"/>
  <c r="V201" i="3" s="1"/>
  <c r="Y201" i="3"/>
  <c r="Y149" i="3"/>
  <c r="T149" i="3"/>
  <c r="V149" i="3" s="1"/>
  <c r="Y1035" i="3"/>
  <c r="T1035" i="3"/>
  <c r="V1035" i="3" s="1"/>
  <c r="Y1218" i="3"/>
  <c r="T1218" i="3"/>
  <c r="V1218" i="3" s="1"/>
  <c r="Y865" i="3"/>
  <c r="T865" i="3"/>
  <c r="V865" i="3" s="1"/>
  <c r="T253" i="3"/>
  <c r="V253" i="3" s="1"/>
  <c r="Y253" i="3"/>
  <c r="T744" i="3"/>
  <c r="V744" i="3" s="1"/>
  <c r="Y744" i="3"/>
  <c r="T138" i="3"/>
  <c r="V138" i="3" s="1"/>
  <c r="Y138" i="3"/>
  <c r="Y424" i="3"/>
  <c r="T424" i="3"/>
  <c r="V424" i="3" s="1"/>
  <c r="T90" i="3"/>
  <c r="V90" i="3" s="1"/>
  <c r="Y90" i="3"/>
  <c r="T62" i="3"/>
  <c r="V62" i="3" s="1"/>
  <c r="Y62" i="3"/>
  <c r="Y1233" i="3"/>
  <c r="T1233" i="3"/>
  <c r="V1233" i="3" s="1"/>
  <c r="Y570" i="3"/>
  <c r="T570" i="3"/>
  <c r="V570" i="3" s="1"/>
  <c r="Y680" i="3"/>
  <c r="T680" i="3"/>
  <c r="V680" i="3" s="1"/>
  <c r="T1059" i="3"/>
  <c r="V1059" i="3" s="1"/>
  <c r="Y1059" i="3"/>
  <c r="T1207" i="3"/>
  <c r="V1207" i="3" s="1"/>
  <c r="Y1207" i="3"/>
  <c r="Y41" i="3"/>
  <c r="T45" i="3"/>
  <c r="V45" i="3" s="1"/>
  <c r="Y45" i="3"/>
  <c r="T294" i="3"/>
  <c r="V294" i="3" s="1"/>
  <c r="Y294" i="3"/>
  <c r="T111" i="3"/>
  <c r="V111" i="3" s="1"/>
  <c r="Y111" i="3"/>
  <c r="Y342" i="3"/>
  <c r="T342" i="3"/>
  <c r="V342" i="3" s="1"/>
  <c r="Y235" i="3"/>
  <c r="T235" i="3"/>
  <c r="V235" i="3" s="1"/>
  <c r="Y661" i="3"/>
  <c r="T661" i="3"/>
  <c r="V661" i="3" s="1"/>
  <c r="Y847" i="3"/>
  <c r="T847" i="3"/>
  <c r="V847" i="3" s="1"/>
  <c r="T803" i="3"/>
  <c r="V803" i="3" s="1"/>
  <c r="Y803" i="3"/>
  <c r="T731" i="3"/>
  <c r="V731" i="3" s="1"/>
  <c r="Y731" i="3"/>
  <c r="T452" i="3"/>
  <c r="V452" i="3" s="1"/>
  <c r="Y452" i="3"/>
  <c r="Y52" i="3"/>
  <c r="T52" i="3"/>
  <c r="T874" i="3"/>
  <c r="V874" i="3" s="1"/>
  <c r="Y874" i="3"/>
  <c r="T1024" i="3"/>
  <c r="Y1024" i="3"/>
  <c r="T1133" i="3"/>
  <c r="Y1133" i="3"/>
  <c r="Y533" i="3"/>
  <c r="T533" i="3"/>
  <c r="V533" i="3" s="1"/>
  <c r="Y412" i="3"/>
  <c r="T412" i="3"/>
  <c r="V412" i="3" s="1"/>
  <c r="Y961" i="3"/>
  <c r="T961" i="3"/>
  <c r="V961" i="3" s="1"/>
  <c r="T551" i="3"/>
  <c r="V551" i="3" s="1"/>
  <c r="Y551" i="3"/>
  <c r="Y296" i="3"/>
  <c r="T296" i="3"/>
  <c r="V296" i="3" s="1"/>
  <c r="Y1150" i="3"/>
  <c r="T1150" i="3"/>
  <c r="Y542" i="3"/>
  <c r="T542" i="3"/>
  <c r="V542" i="3" s="1"/>
  <c r="Y53" i="3"/>
  <c r="T53" i="3"/>
  <c r="V53" i="3" s="1"/>
  <c r="T59" i="3"/>
  <c r="V59" i="3" s="1"/>
  <c r="Y59" i="3"/>
  <c r="T94" i="3"/>
  <c r="V94" i="3" s="1"/>
  <c r="Y94" i="3"/>
  <c r="Y67" i="3"/>
  <c r="T67" i="3"/>
  <c r="V67" i="3" s="1"/>
  <c r="T78" i="3"/>
  <c r="Y78" i="3"/>
  <c r="T123" i="3"/>
  <c r="V123" i="3" s="1"/>
  <c r="Y123" i="3"/>
  <c r="T566" i="3"/>
  <c r="V566" i="3" s="1"/>
  <c r="Y566" i="3"/>
  <c r="Y398" i="3"/>
  <c r="T398" i="3"/>
  <c r="V398" i="3" s="1"/>
  <c r="T169" i="3"/>
  <c r="V169" i="3" s="1"/>
  <c r="Y169" i="3"/>
  <c r="Y378" i="3"/>
  <c r="T378" i="3"/>
  <c r="V378" i="3" s="1"/>
  <c r="Y293" i="3"/>
  <c r="T293" i="3"/>
  <c r="Y20" i="3"/>
  <c r="T20" i="3"/>
  <c r="V20" i="3" s="1"/>
  <c r="Y601" i="3"/>
  <c r="T601" i="3"/>
  <c r="V601" i="3" s="1"/>
  <c r="Y557" i="3"/>
  <c r="T557" i="3"/>
  <c r="V557" i="3" s="1"/>
  <c r="T318" i="3"/>
  <c r="V318" i="3" s="1"/>
  <c r="Y318" i="3"/>
  <c r="T633" i="3"/>
  <c r="V633" i="3" s="1"/>
  <c r="Y633" i="3"/>
  <c r="T761" i="3"/>
  <c r="V761" i="3" s="1"/>
  <c r="Y761" i="3"/>
  <c r="Y526" i="3"/>
  <c r="T526" i="3"/>
  <c r="V526" i="3" s="1"/>
  <c r="Y702" i="3"/>
  <c r="T702" i="3"/>
  <c r="V702" i="3" s="1"/>
  <c r="Y831" i="3"/>
  <c r="T831" i="3"/>
  <c r="V831" i="3" s="1"/>
  <c r="Y728" i="3"/>
  <c r="T728" i="3"/>
  <c r="V728" i="3" s="1"/>
  <c r="Y577" i="3"/>
  <c r="T577" i="3"/>
  <c r="V577" i="3" s="1"/>
  <c r="T856" i="3"/>
  <c r="V856" i="3" s="1"/>
  <c r="Y856" i="3"/>
  <c r="Y835" i="3"/>
  <c r="T835" i="3"/>
  <c r="V835" i="3" s="1"/>
  <c r="T940" i="3"/>
  <c r="V940" i="3" s="1"/>
  <c r="Y940" i="3"/>
  <c r="T981" i="3"/>
  <c r="V981" i="3" s="1"/>
  <c r="Y981" i="3"/>
  <c r="T750" i="3"/>
  <c r="V750" i="3" s="1"/>
  <c r="Y750" i="3"/>
  <c r="Y1054" i="3"/>
  <c r="T1054" i="3"/>
  <c r="V1054" i="3" s="1"/>
  <c r="Y1046" i="3"/>
  <c r="T1046" i="3"/>
  <c r="V1046" i="3" s="1"/>
  <c r="T896" i="3"/>
  <c r="V896" i="3" s="1"/>
  <c r="Y896" i="3"/>
  <c r="Y1138" i="3"/>
  <c r="T1138" i="3"/>
  <c r="V1138" i="3" s="1"/>
  <c r="Y1139" i="3"/>
  <c r="T1139" i="3"/>
  <c r="V1139" i="3" s="1"/>
  <c r="T1142" i="3"/>
  <c r="V1142" i="3" s="1"/>
  <c r="Y1142" i="3"/>
  <c r="Y1223" i="3"/>
  <c r="T1223" i="3"/>
  <c r="V1223" i="3" s="1"/>
  <c r="T1151" i="3"/>
  <c r="V1151" i="3" s="1"/>
  <c r="Y1151" i="3"/>
  <c r="Y583" i="3"/>
  <c r="T583" i="3"/>
  <c r="V583" i="3" s="1"/>
  <c r="T684" i="3"/>
  <c r="V684" i="3" s="1"/>
  <c r="Y684" i="3"/>
  <c r="T1107" i="3"/>
  <c r="V1107" i="3" s="1"/>
  <c r="Y1107" i="3"/>
  <c r="T705" i="3"/>
  <c r="V705" i="3" s="1"/>
  <c r="Y705" i="3"/>
  <c r="Y207" i="3"/>
  <c r="T207" i="3"/>
  <c r="V207" i="3" s="1"/>
  <c r="T470" i="3"/>
  <c r="V470" i="3" s="1"/>
  <c r="Y470" i="3"/>
  <c r="Y1056" i="3"/>
  <c r="T1056" i="3"/>
  <c r="V1056" i="3" s="1"/>
  <c r="T1202" i="3"/>
  <c r="V1202" i="3" s="1"/>
  <c r="Y1202" i="3"/>
  <c r="Y828" i="3"/>
  <c r="T828" i="3"/>
  <c r="V828" i="3" s="1"/>
  <c r="Y955" i="3"/>
  <c r="T955" i="3"/>
  <c r="V955" i="3" s="1"/>
  <c r="Y1179" i="3"/>
  <c r="T1179" i="3"/>
  <c r="V1179" i="3" s="1"/>
  <c r="Y993" i="3"/>
  <c r="T993" i="3"/>
  <c r="V993" i="3" s="1"/>
  <c r="Y1114" i="3"/>
  <c r="T1114" i="3"/>
  <c r="V1114" i="3" s="1"/>
  <c r="T1009" i="3"/>
  <c r="V1009" i="3" s="1"/>
  <c r="Y1009" i="3"/>
  <c r="T712" i="3"/>
  <c r="V712" i="3" s="1"/>
  <c r="Y712" i="3"/>
  <c r="T453" i="3"/>
  <c r="V453" i="3" s="1"/>
  <c r="Y453" i="3"/>
  <c r="Y986" i="3"/>
  <c r="T986" i="3"/>
  <c r="V986" i="3" s="1"/>
  <c r="Y355" i="3"/>
  <c r="T355" i="3"/>
  <c r="V355" i="3" s="1"/>
  <c r="Y985" i="3"/>
  <c r="T985" i="3"/>
  <c r="V985" i="3" s="1"/>
  <c r="T540" i="3"/>
  <c r="V540" i="3" s="1"/>
  <c r="Y540" i="3"/>
  <c r="T565" i="3"/>
  <c r="V565" i="3" s="1"/>
  <c r="Y565" i="3"/>
  <c r="T359" i="3"/>
  <c r="V359" i="3" s="1"/>
  <c r="Y359" i="3"/>
  <c r="Y400" i="3"/>
  <c r="T400" i="3"/>
  <c r="V400" i="3" s="1"/>
  <c r="T591" i="3"/>
  <c r="V591" i="3" s="1"/>
  <c r="Y591" i="3"/>
  <c r="Y519" i="3"/>
  <c r="T519" i="3"/>
  <c r="V519" i="3" s="1"/>
  <c r="Y495" i="3"/>
  <c r="T495" i="3"/>
  <c r="V495" i="3" s="1"/>
  <c r="T938" i="3"/>
  <c r="V938" i="3" s="1"/>
  <c r="Y938" i="3"/>
  <c r="Y654" i="3"/>
  <c r="T654" i="3"/>
  <c r="V654" i="3" s="1"/>
  <c r="Y794" i="3"/>
  <c r="T794" i="3"/>
  <c r="V794" i="3" s="1"/>
  <c r="T951" i="3"/>
  <c r="V951" i="3" s="1"/>
  <c r="Y951" i="3"/>
  <c r="Y872" i="3"/>
  <c r="T872" i="3"/>
  <c r="V872" i="3" s="1"/>
  <c r="T604" i="3"/>
  <c r="V604" i="3" s="1"/>
  <c r="Y604" i="3"/>
  <c r="Y711" i="3"/>
  <c r="T711" i="3"/>
  <c r="V711" i="3" s="1"/>
  <c r="Y372" i="3"/>
  <c r="T372" i="3"/>
  <c r="V372" i="3" s="1"/>
  <c r="Y621" i="3"/>
  <c r="T621" i="3"/>
  <c r="V621" i="3" s="1"/>
  <c r="Y74" i="3"/>
  <c r="Y24" i="3"/>
  <c r="T24" i="3"/>
  <c r="V24" i="3" s="1"/>
  <c r="T403" i="3"/>
  <c r="V403" i="3" s="1"/>
  <c r="Y403" i="3"/>
  <c r="T278" i="3"/>
  <c r="V278" i="3" s="1"/>
  <c r="Y278" i="3"/>
  <c r="Y42" i="3"/>
  <c r="T42" i="3"/>
  <c r="T490" i="3"/>
  <c r="V490" i="3" s="1"/>
  <c r="Y490" i="3"/>
  <c r="T771" i="3"/>
  <c r="V771" i="3" s="1"/>
  <c r="Y771" i="3"/>
  <c r="T23" i="3"/>
  <c r="V23" i="3" s="1"/>
  <c r="Y23" i="3"/>
  <c r="Y714" i="3"/>
  <c r="T714" i="3"/>
  <c r="V714" i="3" s="1"/>
  <c r="Y834" i="3"/>
  <c r="T834" i="3"/>
  <c r="V834" i="3" s="1"/>
  <c r="Y899" i="3"/>
  <c r="T899" i="3"/>
  <c r="V899" i="3" s="1"/>
  <c r="Y1231" i="3"/>
  <c r="T1231" i="3"/>
  <c r="V1231" i="3" s="1"/>
  <c r="Y539" i="3"/>
  <c r="T539" i="3"/>
  <c r="V539" i="3" s="1"/>
  <c r="Y375" i="3"/>
  <c r="T375" i="3"/>
  <c r="V375" i="3" s="1"/>
  <c r="T797" i="3"/>
  <c r="V797" i="3" s="1"/>
  <c r="Y797" i="3"/>
  <c r="T28" i="3"/>
  <c r="V28" i="3" s="1"/>
  <c r="Y28" i="3"/>
  <c r="Y443" i="3"/>
  <c r="T443" i="3"/>
  <c r="V443" i="3" s="1"/>
  <c r="Y682" i="3"/>
  <c r="T682" i="3"/>
  <c r="V682" i="3" s="1"/>
  <c r="Y949" i="3"/>
  <c r="T949" i="3"/>
  <c r="V949" i="3" s="1"/>
  <c r="T1159" i="3"/>
  <c r="V1159" i="3" s="1"/>
  <c r="Y1159" i="3"/>
  <c r="Y180" i="3"/>
  <c r="T180" i="3"/>
  <c r="V180" i="3" s="1"/>
  <c r="Y1112" i="3"/>
  <c r="T1112" i="3"/>
  <c r="V1112" i="3" s="1"/>
  <c r="Y602" i="3"/>
  <c r="T602" i="3"/>
  <c r="V602" i="3" s="1"/>
  <c r="Y1252" i="3"/>
  <c r="T1252" i="3"/>
  <c r="V1252" i="3" s="1"/>
  <c r="Y118" i="3"/>
  <c r="T118" i="3"/>
  <c r="V118" i="3" s="1"/>
  <c r="T63" i="3"/>
  <c r="V63" i="3" s="1"/>
  <c r="Y63" i="3"/>
  <c r="Y119" i="3"/>
  <c r="T119" i="3"/>
  <c r="V119" i="3" s="1"/>
  <c r="Y368" i="3"/>
  <c r="T368" i="3"/>
  <c r="V368" i="3" s="1"/>
  <c r="T105" i="3"/>
  <c r="V105" i="3" s="1"/>
  <c r="Y105" i="3"/>
  <c r="Y48" i="3"/>
  <c r="T48" i="3"/>
  <c r="V48" i="3" s="1"/>
  <c r="Y163" i="3"/>
  <c r="T163" i="3"/>
  <c r="V163" i="3" s="1"/>
  <c r="Y162" i="3"/>
  <c r="T162" i="3"/>
  <c r="V162" i="3" s="1"/>
  <c r="Y426" i="3"/>
  <c r="T426" i="3"/>
  <c r="V426" i="3" s="1"/>
  <c r="Y385" i="3"/>
  <c r="T385" i="3"/>
  <c r="V385" i="3" s="1"/>
  <c r="Y404" i="3"/>
  <c r="T404" i="3"/>
  <c r="V404" i="3" s="1"/>
  <c r="T340" i="3"/>
  <c r="V340" i="3" s="1"/>
  <c r="Y340" i="3"/>
  <c r="Y54" i="3"/>
  <c r="T54" i="3"/>
  <c r="V54" i="3" s="1"/>
  <c r="Y629" i="3"/>
  <c r="T629" i="3"/>
  <c r="V629" i="3" s="1"/>
  <c r="Y51" i="3"/>
  <c r="Y460" i="3"/>
  <c r="T460" i="3"/>
  <c r="V460" i="3" s="1"/>
  <c r="T69" i="3"/>
  <c r="Y69" i="3"/>
  <c r="Y411" i="3"/>
  <c r="T411" i="3"/>
  <c r="V411" i="3" s="1"/>
  <c r="Y581" i="3"/>
  <c r="T581" i="3"/>
  <c r="V581" i="3" s="1"/>
  <c r="T337" i="3"/>
  <c r="V337" i="3" s="1"/>
  <c r="Y337" i="3"/>
  <c r="T777" i="3"/>
  <c r="V777" i="3" s="1"/>
  <c r="Y777" i="3"/>
  <c r="T746" i="3"/>
  <c r="V746" i="3" s="1"/>
  <c r="Y746" i="3"/>
  <c r="Y649" i="3"/>
  <c r="T649" i="3"/>
  <c r="V649" i="3" s="1"/>
  <c r="Y909" i="3"/>
  <c r="T909" i="3"/>
  <c r="V909" i="3" s="1"/>
  <c r="Y715" i="3"/>
  <c r="T715" i="3"/>
  <c r="V715" i="3" s="1"/>
  <c r="Y972" i="3"/>
  <c r="T972" i="3"/>
  <c r="V972" i="3" s="1"/>
  <c r="T934" i="3"/>
  <c r="V934" i="3" s="1"/>
  <c r="Y934" i="3"/>
  <c r="T1156" i="3"/>
  <c r="V1156" i="3" s="1"/>
  <c r="Y1156" i="3"/>
  <c r="T1143" i="3"/>
  <c r="V1143" i="3" s="1"/>
  <c r="Y1143" i="3"/>
  <c r="T1213" i="3"/>
  <c r="V1213" i="3" s="1"/>
  <c r="Y1213" i="3"/>
  <c r="T384" i="3"/>
  <c r="V384" i="3" s="1"/>
  <c r="Y384" i="3"/>
  <c r="T124" i="3"/>
  <c r="V124" i="3" s="1"/>
  <c r="Y124" i="3"/>
  <c r="Y859" i="3"/>
  <c r="T859" i="3"/>
  <c r="V859" i="3" s="1"/>
  <c r="Y763" i="3"/>
  <c r="T763" i="3"/>
  <c r="V763" i="3" s="1"/>
  <c r="Y624" i="3"/>
  <c r="T624" i="3"/>
  <c r="V624" i="3" s="1"/>
  <c r="Y152" i="3"/>
  <c r="T152" i="3"/>
  <c r="V152" i="3" s="1"/>
  <c r="T365" i="3"/>
  <c r="V365" i="3" s="1"/>
  <c r="Y365" i="3"/>
  <c r="Y840" i="3"/>
  <c r="T840" i="3"/>
  <c r="V840" i="3" s="1"/>
  <c r="Y625" i="3"/>
  <c r="T625" i="3"/>
  <c r="V625" i="3" s="1"/>
  <c r="Y1001" i="3"/>
  <c r="T1001" i="3"/>
  <c r="V1001" i="3" s="1"/>
  <c r="Y231" i="3"/>
  <c r="T231" i="3"/>
  <c r="Y956" i="3"/>
  <c r="T956" i="3"/>
  <c r="V956" i="3" s="1"/>
  <c r="T665" i="3"/>
  <c r="V665" i="3" s="1"/>
  <c r="Y665" i="3"/>
  <c r="T837" i="3"/>
  <c r="V837" i="3" s="1"/>
  <c r="Y837" i="3"/>
  <c r="Y589" i="3"/>
  <c r="T589" i="3"/>
  <c r="V589" i="3" s="1"/>
  <c r="T420" i="3"/>
  <c r="V420" i="3" s="1"/>
  <c r="Y420" i="3"/>
  <c r="T466" i="3"/>
  <c r="V466" i="3" s="1"/>
  <c r="Y466" i="3"/>
  <c r="Y410" i="3"/>
  <c r="T410" i="3"/>
  <c r="V410" i="3" s="1"/>
  <c r="T1212" i="3"/>
  <c r="V1212" i="3" s="1"/>
  <c r="Y1212" i="3"/>
  <c r="T1036" i="3"/>
  <c r="V1036" i="3" s="1"/>
  <c r="Y1036" i="3"/>
  <c r="Y853" i="3"/>
  <c r="T853" i="3"/>
  <c r="V853" i="3" s="1"/>
  <c r="T280" i="3"/>
  <c r="V280" i="3" s="1"/>
  <c r="Y280" i="3"/>
  <c r="T912" i="3"/>
  <c r="V912" i="3" s="1"/>
  <c r="Y912" i="3"/>
  <c r="Y272" i="3"/>
  <c r="T272" i="3"/>
  <c r="V272" i="3" s="1"/>
  <c r="Y755" i="3"/>
  <c r="T755" i="3"/>
  <c r="V755" i="3" s="1"/>
  <c r="Y297" i="3"/>
  <c r="T297" i="3"/>
  <c r="V297" i="3" s="1"/>
  <c r="T717" i="3"/>
  <c r="V717" i="3" s="1"/>
  <c r="Y717" i="3"/>
  <c r="T1060" i="3"/>
  <c r="V1060" i="3" s="1"/>
  <c r="Y1060" i="3"/>
  <c r="Y215" i="3"/>
  <c r="T215" i="3"/>
  <c r="V215" i="3" s="1"/>
  <c r="T527" i="3"/>
  <c r="V527" i="3" s="1"/>
  <c r="Y527" i="3"/>
  <c r="Y697" i="3"/>
  <c r="T697" i="3"/>
  <c r="V697" i="3" s="1"/>
  <c r="Y564" i="3"/>
  <c r="T564" i="3"/>
  <c r="V564" i="3" s="1"/>
  <c r="Y1242" i="3"/>
  <c r="T1242" i="3"/>
  <c r="V1242" i="3" s="1"/>
  <c r="Y266" i="3"/>
  <c r="T266" i="3"/>
  <c r="V266" i="3" s="1"/>
  <c r="T645" i="3"/>
  <c r="V645" i="3" s="1"/>
  <c r="Y645" i="3"/>
  <c r="T44" i="3"/>
  <c r="V44" i="3" s="1"/>
  <c r="Y44" i="3"/>
  <c r="Y182" i="3"/>
  <c r="T182" i="3"/>
  <c r="V182" i="3" s="1"/>
  <c r="T171" i="3"/>
  <c r="V171" i="3" s="1"/>
  <c r="Y171" i="3"/>
  <c r="T338" i="3"/>
  <c r="V338" i="3" s="1"/>
  <c r="Y338" i="3"/>
  <c r="T178" i="3"/>
  <c r="V178" i="3" s="1"/>
  <c r="Y178" i="3"/>
  <c r="T415" i="3"/>
  <c r="V415" i="3" s="1"/>
  <c r="Y415" i="3"/>
  <c r="Y328" i="3"/>
  <c r="T328" i="3"/>
  <c r="V328" i="3" s="1"/>
  <c r="Y125" i="3"/>
  <c r="T324" i="3"/>
  <c r="V324" i="3" s="1"/>
  <c r="Y324" i="3"/>
  <c r="T478" i="3"/>
  <c r="V478" i="3" s="1"/>
  <c r="Y478" i="3"/>
  <c r="T170" i="3"/>
  <c r="V170" i="3" s="1"/>
  <c r="Y170" i="3"/>
  <c r="T546" i="3"/>
  <c r="V546" i="3" s="1"/>
  <c r="Y546" i="3"/>
  <c r="Y135" i="3"/>
  <c r="Y429" i="3"/>
  <c r="T429" i="3"/>
  <c r="V429" i="3" s="1"/>
  <c r="Y588" i="3"/>
  <c r="T588" i="3"/>
  <c r="V588" i="3" s="1"/>
  <c r="Y556" i="3"/>
  <c r="T556" i="3"/>
  <c r="V556" i="3" s="1"/>
  <c r="T641" i="3"/>
  <c r="V641" i="3" s="1"/>
  <c r="Y641" i="3"/>
  <c r="T920" i="3"/>
  <c r="V920" i="3" s="1"/>
  <c r="Y920" i="3"/>
  <c r="Y891" i="3"/>
  <c r="T891" i="3"/>
  <c r="V891" i="3" s="1"/>
  <c r="Y977" i="3"/>
  <c r="T977" i="3"/>
  <c r="V977" i="3" s="1"/>
  <c r="Y1084" i="3"/>
  <c r="T1084" i="3"/>
  <c r="T913" i="3"/>
  <c r="V913" i="3" s="1"/>
  <c r="Y913" i="3"/>
  <c r="Y1137" i="3"/>
  <c r="T1137" i="3"/>
  <c r="V1137" i="3" s="1"/>
  <c r="T1058" i="3"/>
  <c r="V1058" i="3" s="1"/>
  <c r="Y1058" i="3"/>
  <c r="Y1198" i="3"/>
  <c r="T1198" i="3"/>
  <c r="V1198" i="3" s="1"/>
  <c r="Y1210" i="3"/>
  <c r="T1210" i="3"/>
  <c r="V1210" i="3" s="1"/>
  <c r="Y457" i="3"/>
  <c r="T457" i="3"/>
  <c r="V457" i="3" s="1"/>
  <c r="Y525" i="3"/>
  <c r="T525" i="3"/>
  <c r="V525" i="3" s="1"/>
  <c r="Y520" i="3"/>
  <c r="T520" i="3"/>
  <c r="V520" i="3" s="1"/>
  <c r="T906" i="3"/>
  <c r="V906" i="3" s="1"/>
  <c r="Y906" i="3"/>
  <c r="T932" i="3"/>
  <c r="V932" i="3" s="1"/>
  <c r="Y932" i="3"/>
  <c r="Y369" i="3"/>
  <c r="T369" i="3"/>
  <c r="V369" i="3" s="1"/>
  <c r="Y109" i="3"/>
  <c r="T109" i="3"/>
  <c r="V109" i="3" s="1"/>
  <c r="T155" i="3"/>
  <c r="Y155" i="3"/>
  <c r="Y657" i="3"/>
  <c r="T657" i="3"/>
  <c r="V657" i="3" s="1"/>
  <c r="Y354" i="3"/>
  <c r="T354" i="3"/>
  <c r="V354" i="3" s="1"/>
  <c r="Y937" i="3"/>
  <c r="T937" i="3"/>
  <c r="V937" i="3" s="1"/>
  <c r="T1201" i="3"/>
  <c r="V1201" i="3" s="1"/>
  <c r="Y1201" i="3"/>
  <c r="Y1211" i="3"/>
  <c r="T1211" i="3"/>
  <c r="V1211" i="3" s="1"/>
  <c r="Y335" i="3"/>
  <c r="T335" i="3"/>
  <c r="V335" i="3" s="1"/>
  <c r="T783" i="3"/>
  <c r="V783" i="3" s="1"/>
  <c r="Y783" i="3"/>
  <c r="T352" i="3"/>
  <c r="V352" i="3" s="1"/>
  <c r="Y352" i="3"/>
  <c r="T273" i="3"/>
  <c r="V273" i="3" s="1"/>
  <c r="Y273" i="3"/>
  <c r="Y1033" i="3"/>
  <c r="T1033" i="3"/>
  <c r="V1033" i="3" s="1"/>
  <c r="Y756" i="3"/>
  <c r="T756" i="3"/>
  <c r="V756" i="3" s="1"/>
  <c r="T554" i="3"/>
  <c r="V554" i="3" s="1"/>
  <c r="Y554" i="3"/>
  <c r="Y671" i="3"/>
  <c r="T671" i="3"/>
  <c r="V671" i="3" s="1"/>
  <c r="Y943" i="3"/>
  <c r="T943" i="3"/>
  <c r="V943" i="3" s="1"/>
  <c r="Y898" i="3"/>
  <c r="T898" i="3"/>
  <c r="V898" i="3" s="1"/>
  <c r="Y1254" i="3"/>
  <c r="T1254" i="3"/>
  <c r="V1254" i="3" s="1"/>
  <c r="Y795" i="3"/>
  <c r="T795" i="3"/>
  <c r="V795" i="3" s="1"/>
  <c r="T678" i="3"/>
  <c r="V678" i="3" s="1"/>
  <c r="Y678" i="3"/>
  <c r="T200" i="3"/>
  <c r="V200" i="3" s="1"/>
  <c r="Y200" i="3"/>
  <c r="T285" i="3"/>
  <c r="V285" i="3" s="1"/>
  <c r="Y285" i="3"/>
  <c r="T1200" i="3"/>
  <c r="V1200" i="3" s="1"/>
  <c r="Y1200" i="3"/>
  <c r="Y558" i="3"/>
  <c r="T558" i="3"/>
  <c r="V558" i="3" s="1"/>
  <c r="T36" i="3"/>
  <c r="Y36" i="3"/>
  <c r="T325" i="3"/>
  <c r="V325" i="3" s="1"/>
  <c r="Y325" i="3"/>
  <c r="Y128" i="3"/>
  <c r="T128" i="3"/>
  <c r="V128" i="3" s="1"/>
  <c r="T713" i="3"/>
  <c r="V713" i="3" s="1"/>
  <c r="Y713" i="3"/>
  <c r="Y100" i="3"/>
  <c r="T100" i="3"/>
  <c r="V100" i="3" s="1"/>
  <c r="Y930" i="3"/>
  <c r="T930" i="3"/>
  <c r="V930" i="3" s="1"/>
  <c r="Y488" i="3"/>
  <c r="T488" i="3"/>
  <c r="V488" i="3" s="1"/>
  <c r="Y905" i="3"/>
  <c r="T905" i="3"/>
  <c r="V905" i="3" s="1"/>
  <c r="T503" i="3"/>
  <c r="V503" i="3" s="1"/>
  <c r="Y503" i="3"/>
  <c r="Y1050" i="3"/>
  <c r="T1050" i="3"/>
  <c r="V1050" i="3" s="1"/>
  <c r="T532" i="3"/>
  <c r="V532" i="3" s="1"/>
  <c r="Y532" i="3"/>
  <c r="Y1140" i="3"/>
  <c r="T1140" i="3"/>
  <c r="V1140" i="3" s="1"/>
  <c r="Y97" i="3"/>
  <c r="T97" i="3"/>
  <c r="V97" i="3" s="1"/>
  <c r="Y141" i="3"/>
  <c r="T141" i="3"/>
  <c r="V141" i="3" s="1"/>
  <c r="Y1186" i="3"/>
  <c r="T1186" i="3"/>
  <c r="V1186" i="3" s="1"/>
  <c r="Y303" i="3"/>
  <c r="T303" i="3"/>
  <c r="V303" i="3" s="1"/>
  <c r="T1232" i="3"/>
  <c r="V1232" i="3" s="1"/>
  <c r="Y1232" i="3"/>
  <c r="T818" i="3"/>
  <c r="V818" i="3" s="1"/>
  <c r="Y818" i="3"/>
  <c r="Y1115" i="3"/>
  <c r="T1115" i="3"/>
  <c r="V1115" i="3" s="1"/>
  <c r="Y1128" i="3"/>
  <c r="T1128" i="3"/>
  <c r="V1128" i="3" s="1"/>
  <c r="Y1244" i="3"/>
  <c r="T1244" i="3"/>
  <c r="V1244" i="3" s="1"/>
  <c r="Y1099" i="3"/>
  <c r="T1099" i="3"/>
  <c r="T559" i="3"/>
  <c r="V559" i="3" s="1"/>
  <c r="Y559" i="3"/>
  <c r="Y544" i="3"/>
  <c r="T544" i="3"/>
  <c r="V544" i="3" s="1"/>
  <c r="Y250" i="3"/>
  <c r="T250" i="3"/>
  <c r="V250" i="3" s="1"/>
  <c r="Y1127" i="3"/>
  <c r="T1127" i="3"/>
  <c r="T287" i="3"/>
  <c r="V287" i="3" s="1"/>
  <c r="Y287" i="3"/>
  <c r="Y282" i="3"/>
  <c r="T282" i="3"/>
  <c r="V282" i="3" s="1"/>
  <c r="T86" i="3"/>
  <c r="V86" i="3" s="1"/>
  <c r="Y86" i="3"/>
  <c r="T262" i="3"/>
  <c r="V262" i="3" s="1"/>
  <c r="Y262" i="3"/>
  <c r="Y134" i="3"/>
  <c r="T134" i="3"/>
  <c r="V134" i="3" s="1"/>
  <c r="Y25" i="3"/>
  <c r="T25" i="3"/>
  <c r="V25" i="3" s="1"/>
  <c r="Y181" i="3"/>
  <c r="T181" i="3"/>
  <c r="V181" i="3" s="1"/>
  <c r="T432" i="3"/>
  <c r="V432" i="3" s="1"/>
  <c r="Y432" i="3"/>
  <c r="T331" i="3"/>
  <c r="V331" i="3" s="1"/>
  <c r="Y331" i="3"/>
  <c r="Y448" i="3"/>
  <c r="T448" i="3"/>
  <c r="V448" i="3" s="1"/>
  <c r="T383" i="3"/>
  <c r="V383" i="3" s="1"/>
  <c r="Y383" i="3"/>
  <c r="Y517" i="3"/>
  <c r="T517" i="3"/>
  <c r="V517" i="3" s="1"/>
  <c r="T197" i="3"/>
  <c r="V197" i="3" s="1"/>
  <c r="Y197" i="3"/>
  <c r="Y594" i="3"/>
  <c r="T594" i="3"/>
  <c r="V594" i="3" s="1"/>
  <c r="T454" i="3"/>
  <c r="V454" i="3" s="1"/>
  <c r="Y454" i="3"/>
  <c r="Y587" i="3"/>
  <c r="T587" i="3"/>
  <c r="V587" i="3" s="1"/>
  <c r="T681" i="3"/>
  <c r="V681" i="3" s="1"/>
  <c r="Y681" i="3"/>
  <c r="Y673" i="3"/>
  <c r="T673" i="3"/>
  <c r="V673" i="3" s="1"/>
  <c r="T727" i="3"/>
  <c r="V727" i="3" s="1"/>
  <c r="Y727" i="3"/>
  <c r="T759" i="3"/>
  <c r="V759" i="3" s="1"/>
  <c r="Y759" i="3"/>
  <c r="T666" i="3"/>
  <c r="V666" i="3" s="1"/>
  <c r="Y666" i="3"/>
  <c r="T901" i="3"/>
  <c r="V901" i="3" s="1"/>
  <c r="Y901" i="3"/>
  <c r="Y948" i="3"/>
  <c r="T948" i="3"/>
  <c r="V948" i="3" s="1"/>
  <c r="Y922" i="3"/>
  <c r="T922" i="3"/>
  <c r="V922" i="3" s="1"/>
  <c r="Y990" i="3"/>
  <c r="T990" i="3"/>
  <c r="V990" i="3" s="1"/>
  <c r="Y915" i="3"/>
  <c r="T915" i="3"/>
  <c r="V915" i="3" s="1"/>
  <c r="Y994" i="3"/>
  <c r="Y1095" i="3"/>
  <c r="T1101" i="3"/>
  <c r="V1101" i="3" s="1"/>
  <c r="Y1101" i="3"/>
  <c r="Y1011" i="3"/>
  <c r="Y1163" i="3"/>
  <c r="T1163" i="3"/>
  <c r="V1163" i="3" s="1"/>
  <c r="Y55" i="3"/>
  <c r="T55" i="3"/>
  <c r="V55" i="3" s="1"/>
  <c r="Y860" i="3"/>
  <c r="T860" i="3"/>
  <c r="V860" i="3" s="1"/>
  <c r="T370" i="3"/>
  <c r="V370" i="3" s="1"/>
  <c r="Y370" i="3"/>
  <c r="Y102" i="3"/>
  <c r="T102" i="3"/>
  <c r="V102" i="3" s="1"/>
  <c r="Y954" i="3"/>
  <c r="T954" i="3"/>
  <c r="V954" i="3" s="1"/>
  <c r="T931" i="3"/>
  <c r="V931" i="3" s="1"/>
  <c r="Y931" i="3"/>
  <c r="Y437" i="3"/>
  <c r="T437" i="3"/>
  <c r="V437" i="3" s="1"/>
  <c r="Y1119" i="3"/>
  <c r="T1119" i="3"/>
  <c r="Y500" i="3"/>
  <c r="T500" i="3"/>
  <c r="V500" i="3" s="1"/>
  <c r="Y638" i="3"/>
  <c r="T638" i="3"/>
  <c r="V638" i="3" s="1"/>
  <c r="Y529" i="3"/>
  <c r="T529" i="3"/>
  <c r="V529" i="3" s="1"/>
  <c r="T1154" i="3"/>
  <c r="V1154" i="3" s="1"/>
  <c r="Y1154" i="3"/>
  <c r="T1004" i="3"/>
  <c r="V1004" i="3" s="1"/>
  <c r="Y1004" i="3"/>
  <c r="T515" i="3"/>
  <c r="V515" i="3" s="1"/>
  <c r="Y515" i="3"/>
  <c r="Y1109" i="3"/>
  <c r="T1109" i="3"/>
  <c r="V1109" i="3" s="1"/>
  <c r="Y71" i="3"/>
  <c r="T196" i="3"/>
  <c r="Y196" i="3"/>
  <c r="T377" i="3"/>
  <c r="V377" i="3" s="1"/>
  <c r="Y377" i="3"/>
  <c r="Y194" i="3"/>
  <c r="Y108" i="3"/>
  <c r="T108" i="3"/>
  <c r="V108" i="3" s="1"/>
  <c r="T295" i="3"/>
  <c r="V295" i="3" s="1"/>
  <c r="Y295" i="3"/>
  <c r="Y346" i="3"/>
  <c r="T346" i="3"/>
  <c r="V346" i="3" s="1"/>
  <c r="T358" i="3"/>
  <c r="V358" i="3" s="1"/>
  <c r="Y358" i="3"/>
  <c r="Y537" i="3"/>
  <c r="T537" i="3"/>
  <c r="V537" i="3" s="1"/>
  <c r="Y218" i="3"/>
  <c r="T218" i="3"/>
  <c r="V218" i="3" s="1"/>
  <c r="T467" i="3"/>
  <c r="V467" i="3" s="1"/>
  <c r="Y467" i="3"/>
  <c r="T785" i="3"/>
  <c r="V785" i="3" s="1"/>
  <c r="Y785" i="3"/>
  <c r="T694" i="3"/>
  <c r="V694" i="3" s="1"/>
  <c r="Y694" i="3"/>
  <c r="Y767" i="3"/>
  <c r="T767" i="3"/>
  <c r="V767" i="3" s="1"/>
  <c r="T687" i="3"/>
  <c r="V687" i="3" s="1"/>
  <c r="Y687" i="3"/>
  <c r="T634" i="3"/>
  <c r="V634" i="3" s="1"/>
  <c r="Y634" i="3"/>
  <c r="T693" i="3"/>
  <c r="V693" i="3" s="1"/>
  <c r="Y693" i="3"/>
  <c r="Y916" i="3"/>
  <c r="T916" i="3"/>
  <c r="V916" i="3" s="1"/>
  <c r="T813" i="3"/>
  <c r="V813" i="3" s="1"/>
  <c r="Y813" i="3"/>
  <c r="Y966" i="3"/>
  <c r="T966" i="3"/>
  <c r="V966" i="3" s="1"/>
  <c r="Y941" i="3"/>
  <c r="T941" i="3"/>
  <c r="V941" i="3" s="1"/>
  <c r="Y992" i="3"/>
  <c r="T992" i="3"/>
  <c r="V992" i="3" s="1"/>
  <c r="T971" i="3"/>
  <c r="V971" i="3" s="1"/>
  <c r="Y971" i="3"/>
  <c r="Y1173" i="3"/>
  <c r="T1173" i="3"/>
  <c r="V1173" i="3" s="1"/>
  <c r="T1152" i="3"/>
  <c r="V1152" i="3" s="1"/>
  <c r="Y1152" i="3"/>
  <c r="Y1131" i="3"/>
  <c r="Y1183" i="3"/>
  <c r="T1183" i="3"/>
  <c r="V1183" i="3" s="1"/>
  <c r="Y1227" i="3"/>
  <c r="Y1246" i="3"/>
  <c r="T1246" i="3"/>
  <c r="Y873" i="3"/>
  <c r="T873" i="3"/>
  <c r="V873" i="3" s="1"/>
  <c r="T49" i="3"/>
  <c r="V49" i="3" s="1"/>
  <c r="Y49" i="3"/>
  <c r="T1144" i="3"/>
  <c r="V1144" i="3" s="1"/>
  <c r="Y1144" i="3"/>
  <c r="Y1161" i="3"/>
  <c r="T1161" i="3"/>
  <c r="V1161" i="3" s="1"/>
  <c r="Y830" i="3"/>
  <c r="T830" i="3"/>
  <c r="V830" i="3" s="1"/>
  <c r="Y129" i="3"/>
  <c r="T129" i="3"/>
  <c r="V129" i="3" s="1"/>
  <c r="Y664" i="3"/>
  <c r="T664" i="3"/>
  <c r="V664" i="3" s="1"/>
  <c r="Y789" i="3"/>
  <c r="T789" i="3"/>
  <c r="V789" i="3" s="1"/>
  <c r="Y329" i="3"/>
  <c r="T329" i="3"/>
  <c r="V329" i="3" s="1"/>
  <c r="T1008" i="3"/>
  <c r="Y1008" i="3"/>
  <c r="T1219" i="3"/>
  <c r="V1219" i="3" s="1"/>
  <c r="Y1219" i="3"/>
  <c r="T765" i="3"/>
  <c r="V765" i="3" s="1"/>
  <c r="Y765" i="3"/>
  <c r="Y387" i="3"/>
  <c r="T387" i="3"/>
  <c r="V387" i="3" s="1"/>
  <c r="T611" i="3"/>
  <c r="V611" i="3" s="1"/>
  <c r="Y611" i="3"/>
  <c r="Y72" i="3"/>
  <c r="T72" i="3"/>
  <c r="Y255" i="3"/>
  <c r="T255" i="3"/>
  <c r="V255" i="3" s="1"/>
  <c r="T239" i="3"/>
  <c r="V239" i="3" s="1"/>
  <c r="Y239" i="3"/>
  <c r="Y242" i="3"/>
  <c r="T242" i="3"/>
  <c r="V242" i="3" s="1"/>
  <c r="T314" i="3"/>
  <c r="V314" i="3" s="1"/>
  <c r="Y314" i="3"/>
  <c r="T373" i="3"/>
  <c r="V373" i="3" s="1"/>
  <c r="Y373" i="3"/>
  <c r="Y140" i="3"/>
  <c r="T140" i="3"/>
  <c r="V140" i="3" s="1"/>
  <c r="T360" i="3"/>
  <c r="V360" i="3" s="1"/>
  <c r="Y360" i="3"/>
  <c r="T598" i="3"/>
  <c r="V598" i="3" s="1"/>
  <c r="Y598" i="3"/>
  <c r="T428" i="3"/>
  <c r="V428" i="3" s="1"/>
  <c r="Y428" i="3"/>
  <c r="T251" i="3"/>
  <c r="V251" i="3" s="1"/>
  <c r="Y251" i="3"/>
  <c r="Y227" i="3"/>
  <c r="T227" i="3"/>
  <c r="V227" i="3" s="1"/>
  <c r="T516" i="3"/>
  <c r="V516" i="3" s="1"/>
  <c r="Y516" i="3"/>
  <c r="Y473" i="3"/>
  <c r="T473" i="3"/>
  <c r="V473" i="3" s="1"/>
  <c r="Y635" i="3"/>
  <c r="T635" i="3"/>
  <c r="V635" i="3" s="1"/>
  <c r="Y729" i="3"/>
  <c r="T729" i="3"/>
  <c r="V729" i="3" s="1"/>
  <c r="Y695" i="3"/>
  <c r="T695" i="3"/>
  <c r="V695" i="3" s="1"/>
  <c r="T690" i="3"/>
  <c r="V690" i="3" s="1"/>
  <c r="Y690" i="3"/>
  <c r="T779" i="3"/>
  <c r="V779" i="3" s="1"/>
  <c r="Y779" i="3"/>
  <c r="Y890" i="3"/>
  <c r="T890" i="3"/>
  <c r="V890" i="3" s="1"/>
  <c r="T816" i="3"/>
  <c r="V816" i="3" s="1"/>
  <c r="Y816" i="3"/>
  <c r="Y1048" i="3"/>
  <c r="T1048" i="3"/>
  <c r="Y979" i="3"/>
  <c r="T979" i="3"/>
  <c r="V979" i="3" s="1"/>
  <c r="T982" i="3"/>
  <c r="V982" i="3" s="1"/>
  <c r="Y982" i="3"/>
  <c r="Y878" i="3"/>
  <c r="T878" i="3"/>
  <c r="V878" i="3" s="1"/>
  <c r="Y1122" i="3"/>
  <c r="T1122" i="3"/>
  <c r="V1122" i="3" s="1"/>
  <c r="Y925" i="3"/>
  <c r="T925" i="3"/>
  <c r="V925" i="3" s="1"/>
  <c r="T1195" i="3"/>
  <c r="V1195" i="3" s="1"/>
  <c r="Y1195" i="3"/>
  <c r="Y1145" i="3"/>
  <c r="T1145" i="3"/>
  <c r="V1145" i="3" s="1"/>
  <c r="Y1216" i="3"/>
  <c r="T1216" i="3"/>
  <c r="V1216" i="3" s="1"/>
  <c r="Y1239" i="3"/>
  <c r="T1239" i="3"/>
  <c r="V1239" i="3" s="1"/>
  <c r="Y482" i="3"/>
  <c r="T482" i="3"/>
  <c r="V482" i="3" s="1"/>
  <c r="T962" i="3"/>
  <c r="V962" i="3" s="1"/>
  <c r="Y962" i="3"/>
  <c r="Y407" i="3"/>
  <c r="T407" i="3"/>
  <c r="V407" i="3" s="1"/>
  <c r="Y1251" i="3"/>
  <c r="T1251" i="3"/>
  <c r="V1251" i="3" s="1"/>
  <c r="T708" i="3"/>
  <c r="V708" i="3" s="1"/>
  <c r="Y708" i="3"/>
  <c r="Y148" i="3"/>
  <c r="T148" i="3"/>
  <c r="V148" i="3" s="1"/>
  <c r="Y670" i="3"/>
  <c r="T670" i="3"/>
  <c r="V670" i="3" s="1"/>
  <c r="T110" i="3"/>
  <c r="V110" i="3" s="1"/>
  <c r="Y110" i="3"/>
  <c r="T933" i="3"/>
  <c r="V933" i="3" s="1"/>
  <c r="Y933" i="3"/>
  <c r="T464" i="3"/>
  <c r="V464" i="3" s="1"/>
  <c r="Y464" i="3"/>
  <c r="T1027" i="3"/>
  <c r="V1027" i="3" s="1"/>
  <c r="Y1027" i="3"/>
  <c r="T1175" i="3"/>
  <c r="V1175" i="3" s="1"/>
  <c r="Y1175" i="3"/>
  <c r="T521" i="3"/>
  <c r="V521" i="3" s="1"/>
  <c r="Y521" i="3"/>
  <c r="T160" i="3"/>
  <c r="Y160" i="3"/>
  <c r="T350" i="3"/>
  <c r="V350" i="3" s="1"/>
  <c r="Y350" i="3"/>
  <c r="Y133" i="3"/>
  <c r="T133" i="3"/>
  <c r="V133" i="3" s="1"/>
  <c r="Y92" i="3"/>
  <c r="T16" i="3"/>
  <c r="V16" i="3" s="1"/>
  <c r="Y16" i="3"/>
  <c r="T317" i="3"/>
  <c r="V317" i="3" s="1"/>
  <c r="Y317" i="3"/>
  <c r="T190" i="3"/>
  <c r="V190" i="3" s="1"/>
  <c r="Y190" i="3"/>
  <c r="Y309" i="3"/>
  <c r="T309" i="3"/>
  <c r="V309" i="3" s="1"/>
  <c r="T512" i="3"/>
  <c r="V512" i="3" s="1"/>
  <c r="Y512" i="3"/>
  <c r="Y518" i="3"/>
  <c r="T518" i="3"/>
  <c r="V518" i="3" s="1"/>
  <c r="Y655" i="3"/>
  <c r="T655" i="3"/>
  <c r="V655" i="3" s="1"/>
  <c r="Y808" i="3"/>
  <c r="T808" i="3"/>
  <c r="V808" i="3" s="1"/>
  <c r="Y780" i="3"/>
  <c r="T780" i="3"/>
  <c r="V780" i="3" s="1"/>
  <c r="T709" i="3"/>
  <c r="V709" i="3" s="1"/>
  <c r="Y709" i="3"/>
  <c r="T700" i="3"/>
  <c r="V700" i="3" s="1"/>
  <c r="Y700" i="3"/>
  <c r="T739" i="3"/>
  <c r="V739" i="3" s="1"/>
  <c r="Y739" i="3"/>
  <c r="T810" i="3"/>
  <c r="V810" i="3" s="1"/>
  <c r="Y810" i="3"/>
  <c r="Y884" i="3"/>
  <c r="T884" i="3"/>
  <c r="V884" i="3" s="1"/>
  <c r="Y845" i="3"/>
  <c r="T845" i="3"/>
  <c r="V845" i="3" s="1"/>
  <c r="Y984" i="3"/>
  <c r="T984" i="3"/>
  <c r="V984" i="3" s="1"/>
  <c r="Y1078" i="3"/>
  <c r="T1078" i="3"/>
  <c r="V1078" i="3" s="1"/>
  <c r="Y1083" i="3"/>
  <c r="T1096" i="3"/>
  <c r="Y1096" i="3"/>
  <c r="Y1229" i="3"/>
  <c r="T1229" i="3"/>
  <c r="Y1199" i="3"/>
  <c r="T1199" i="3"/>
  <c r="V1199" i="3" s="1"/>
  <c r="Y391" i="3"/>
  <c r="T391" i="3"/>
  <c r="Y258" i="3"/>
  <c r="T258" i="3"/>
  <c r="V258" i="3" s="1"/>
  <c r="T1188" i="3"/>
  <c r="V1188" i="3" s="1"/>
  <c r="Y1188" i="3"/>
  <c r="Y1013" i="3"/>
  <c r="T1013" i="3"/>
  <c r="Y323" i="3"/>
  <c r="T323" i="3"/>
  <c r="V323" i="3" s="1"/>
  <c r="Y686" i="3"/>
  <c r="T686" i="3"/>
  <c r="V686" i="3" s="1"/>
  <c r="T311" i="3"/>
  <c r="V311" i="3" s="1"/>
  <c r="Y311" i="3"/>
  <c r="T968" i="3"/>
  <c r="V968" i="3" s="1"/>
  <c r="Y968" i="3"/>
  <c r="T168" i="3"/>
  <c r="V168" i="3" s="1"/>
  <c r="Y168" i="3"/>
  <c r="Y910" i="3"/>
  <c r="T910" i="3"/>
  <c r="V910" i="3" s="1"/>
  <c r="T17" i="3"/>
  <c r="V17" i="3" s="1"/>
  <c r="Y17" i="3"/>
  <c r="T177" i="3"/>
  <c r="V177" i="3" s="1"/>
  <c r="Y177" i="3"/>
  <c r="Y301" i="3"/>
  <c r="T301" i="3"/>
  <c r="V301" i="3" s="1"/>
  <c r="Y40" i="3"/>
  <c r="T40" i="3"/>
  <c r="V40" i="3" s="1"/>
  <c r="Y472" i="3"/>
  <c r="T472" i="3"/>
  <c r="V472" i="3" s="1"/>
  <c r="Y264" i="3"/>
  <c r="T264" i="3"/>
  <c r="V264" i="3" s="1"/>
  <c r="Y436" i="3"/>
  <c r="T436" i="3"/>
  <c r="V436" i="3" s="1"/>
  <c r="Y193" i="3"/>
  <c r="T193" i="3"/>
  <c r="V193" i="3" s="1"/>
  <c r="T434" i="3"/>
  <c r="V434" i="3" s="1"/>
  <c r="Y434" i="3"/>
  <c r="Y195" i="3"/>
  <c r="T195" i="3"/>
  <c r="V195" i="3" s="1"/>
  <c r="Y341" i="3"/>
  <c r="T341" i="3"/>
  <c r="V341" i="3" s="1"/>
  <c r="T536" i="3"/>
  <c r="V536" i="3" s="1"/>
  <c r="Y536" i="3"/>
  <c r="T701" i="3"/>
  <c r="V701" i="3" s="1"/>
  <c r="Y701" i="3"/>
  <c r="Y619" i="3"/>
  <c r="T619" i="3"/>
  <c r="V619" i="3" s="1"/>
  <c r="T632" i="3"/>
  <c r="V632" i="3" s="1"/>
  <c r="Y632" i="3"/>
  <c r="Y214" i="3"/>
  <c r="T214" i="3"/>
  <c r="V214" i="3" s="1"/>
  <c r="T658" i="3"/>
  <c r="V658" i="3" s="1"/>
  <c r="Y658" i="3"/>
  <c r="Y742" i="3"/>
  <c r="T742" i="3"/>
  <c r="V742" i="3" s="1"/>
  <c r="T800" i="3"/>
  <c r="V800" i="3" s="1"/>
  <c r="Y800" i="3"/>
  <c r="Y946" i="3"/>
  <c r="T946" i="3"/>
  <c r="V946" i="3" s="1"/>
  <c r="Y928" i="3"/>
  <c r="T928" i="3"/>
  <c r="V928" i="3" s="1"/>
  <c r="T998" i="3"/>
  <c r="Y998" i="3"/>
  <c r="Y991" i="3"/>
  <c r="T991" i="3"/>
  <c r="V991" i="3" s="1"/>
  <c r="Y1087" i="3"/>
  <c r="T1105" i="3"/>
  <c r="V1105" i="3" s="1"/>
  <c r="Y1105" i="3"/>
  <c r="Y1157" i="3"/>
  <c r="T1157" i="3"/>
  <c r="V1157" i="3" s="1"/>
  <c r="Y1002" i="3"/>
  <c r="Y1149" i="3"/>
  <c r="T1149" i="3"/>
  <c r="V1149" i="3" s="1"/>
  <c r="T414" i="3"/>
  <c r="V414" i="3" s="1"/>
  <c r="Y414" i="3"/>
  <c r="T586" i="3"/>
  <c r="V586" i="3" s="1"/>
  <c r="Y586" i="3"/>
  <c r="Y822" i="3"/>
  <c r="T822" i="3"/>
  <c r="V822" i="3" s="1"/>
  <c r="Y259" i="3"/>
  <c r="T259" i="3"/>
  <c r="V259" i="3" s="1"/>
  <c r="T944" i="3"/>
  <c r="V944" i="3" s="1"/>
  <c r="Y944" i="3"/>
  <c r="T260" i="3"/>
  <c r="V260" i="3" s="1"/>
  <c r="Y260" i="3"/>
  <c r="T9" i="3"/>
  <c r="V9" i="3" s="1"/>
  <c r="Y9" i="3"/>
  <c r="Y300" i="3"/>
  <c r="T300" i="3"/>
  <c r="V300" i="3" s="1"/>
  <c r="Y366" i="3"/>
  <c r="T366" i="3"/>
  <c r="V366" i="3" s="1"/>
  <c r="Y68" i="3"/>
  <c r="Y406" i="3"/>
  <c r="T406" i="3"/>
  <c r="Y449" i="3"/>
  <c r="T449" i="3"/>
  <c r="V449" i="3" s="1"/>
  <c r="Y274" i="3"/>
  <c r="T274" i="3"/>
  <c r="V274" i="3" s="1"/>
  <c r="T427" i="3"/>
  <c r="V427" i="3" s="1"/>
  <c r="Y427" i="3"/>
  <c r="Y550" i="3"/>
  <c r="T550" i="3"/>
  <c r="V550" i="3" s="1"/>
  <c r="T530" i="3"/>
  <c r="V530" i="3" s="1"/>
  <c r="Y530" i="3"/>
  <c r="Y283" i="3"/>
  <c r="T283" i="3"/>
  <c r="V283" i="3" s="1"/>
  <c r="T568" i="3"/>
  <c r="V568" i="3" s="1"/>
  <c r="Y568" i="3"/>
  <c r="T627" i="3"/>
  <c r="V627" i="3" s="1"/>
  <c r="Y627" i="3"/>
  <c r="Y230" i="3"/>
  <c r="T230" i="3"/>
  <c r="V230" i="3" s="1"/>
  <c r="T677" i="3"/>
  <c r="V677" i="3" s="1"/>
  <c r="Y677" i="3"/>
  <c r="T811" i="3"/>
  <c r="V811" i="3" s="1"/>
  <c r="Y811" i="3"/>
  <c r="T784" i="3"/>
  <c r="V784" i="3" s="1"/>
  <c r="Y784" i="3"/>
  <c r="Y815" i="3"/>
  <c r="T815" i="3"/>
  <c r="V815" i="3" s="1"/>
  <c r="Y622" i="3"/>
  <c r="T622" i="3"/>
  <c r="V622" i="3" s="1"/>
  <c r="Y885" i="3"/>
  <c r="T885" i="3"/>
  <c r="V885" i="3" s="1"/>
  <c r="T826" i="3"/>
  <c r="V826" i="3" s="1"/>
  <c r="Y826" i="3"/>
  <c r="Y947" i="3"/>
  <c r="T947" i="3"/>
  <c r="V947" i="3" s="1"/>
  <c r="T1028" i="3"/>
  <c r="V1028" i="3" s="1"/>
  <c r="Y1028" i="3"/>
  <c r="Y1098" i="3"/>
  <c r="T1098" i="3"/>
  <c r="V1098" i="3" s="1"/>
  <c r="Y1153" i="3"/>
  <c r="T1153" i="3"/>
  <c r="V1153" i="3" s="1"/>
  <c r="T1160" i="3"/>
  <c r="V1160" i="3" s="1"/>
  <c r="Y1160" i="3"/>
  <c r="T1203" i="3"/>
  <c r="V1203" i="3" s="1"/>
  <c r="Y1203" i="3"/>
  <c r="Y1146" i="3"/>
  <c r="T1146" i="3"/>
  <c r="V1146" i="3" s="1"/>
  <c r="Y1185" i="3"/>
  <c r="T1185" i="3"/>
  <c r="V1185" i="3" s="1"/>
  <c r="Y204" i="3"/>
  <c r="T204" i="3"/>
  <c r="V204" i="3" s="1"/>
  <c r="Y935" i="3"/>
  <c r="T935" i="3"/>
  <c r="V935" i="3" s="1"/>
  <c r="Y1205" i="3"/>
  <c r="T1205" i="3"/>
  <c r="V1205" i="3" s="1"/>
  <c r="T142" i="3"/>
  <c r="V142" i="3" s="1"/>
  <c r="Y142" i="3"/>
  <c r="Y184" i="3"/>
  <c r="T184" i="3"/>
  <c r="V184" i="3" s="1"/>
  <c r="T57" i="3"/>
  <c r="Y57" i="3"/>
  <c r="T79" i="3"/>
  <c r="V79" i="3" s="1"/>
  <c r="Y79" i="3"/>
  <c r="T33" i="3"/>
  <c r="Y33" i="3"/>
  <c r="Y321" i="3"/>
  <c r="T321" i="3"/>
  <c r="V321" i="3" s="1"/>
  <c r="Y139" i="3"/>
  <c r="T139" i="3"/>
  <c r="V139" i="3" s="1"/>
  <c r="T433" i="3"/>
  <c r="V433" i="3" s="1"/>
  <c r="Y433" i="3"/>
  <c r="T397" i="3"/>
  <c r="V397" i="3" s="1"/>
  <c r="Y397" i="3"/>
  <c r="Y334" i="3"/>
  <c r="T334" i="3"/>
  <c r="V334" i="3" s="1"/>
  <c r="T504" i="3"/>
  <c r="V504" i="3" s="1"/>
  <c r="Y504" i="3"/>
  <c r="T417" i="3"/>
  <c r="V417" i="3" s="1"/>
  <c r="Y417" i="3"/>
  <c r="T326" i="3"/>
  <c r="V326" i="3" s="1"/>
  <c r="Y326" i="3"/>
  <c r="T267" i="3"/>
  <c r="V267" i="3" s="1"/>
  <c r="Y267" i="3"/>
  <c r="Y249" i="3"/>
  <c r="T249" i="3"/>
  <c r="V249" i="3" s="1"/>
  <c r="Y862" i="3"/>
  <c r="T862" i="3"/>
  <c r="V862" i="3" s="1"/>
  <c r="T807" i="3"/>
  <c r="V807" i="3" s="1"/>
  <c r="Y807" i="3"/>
  <c r="Y786" i="3"/>
  <c r="T786" i="3"/>
  <c r="V786" i="3" s="1"/>
  <c r="T871" i="3"/>
  <c r="V871" i="3" s="1"/>
  <c r="Y871" i="3"/>
  <c r="Y1062" i="3"/>
  <c r="Y1104" i="3"/>
  <c r="Y1123" i="3"/>
  <c r="Y1191" i="3"/>
  <c r="T1191" i="3"/>
  <c r="V1191" i="3" s="1"/>
  <c r="T1006" i="3"/>
  <c r="V1006" i="3" s="1"/>
  <c r="Y1006" i="3"/>
  <c r="Y1134" i="3"/>
  <c r="T1134" i="3"/>
  <c r="V1134" i="3" s="1"/>
  <c r="Y1164" i="3"/>
  <c r="Y1238" i="3"/>
  <c r="T1238" i="3"/>
  <c r="V1238" i="3" s="1"/>
  <c r="Y1192" i="3"/>
  <c r="Y399" i="3"/>
  <c r="T399" i="3"/>
  <c r="V399" i="3" s="1"/>
  <c r="T549" i="3"/>
  <c r="V549" i="3" s="1"/>
  <c r="Y549" i="3"/>
  <c r="Y353" i="3"/>
  <c r="T353" i="3"/>
  <c r="V353" i="3" s="1"/>
  <c r="T357" i="3"/>
  <c r="V357" i="3" s="1"/>
  <c r="Y357" i="3"/>
  <c r="T662" i="3"/>
  <c r="V662" i="3" s="1"/>
  <c r="Y662" i="3"/>
  <c r="T580" i="3"/>
  <c r="V580" i="3" s="1"/>
  <c r="Y580" i="3"/>
  <c r="Y691" i="3"/>
  <c r="T691" i="3"/>
  <c r="V691" i="3" s="1"/>
  <c r="Y722" i="3"/>
  <c r="T722" i="3"/>
  <c r="V722" i="3" s="1"/>
  <c r="T824" i="3"/>
  <c r="V824" i="3" s="1"/>
  <c r="Y824" i="3"/>
  <c r="Y839" i="3"/>
  <c r="T839" i="3"/>
  <c r="V839" i="3" s="1"/>
  <c r="T672" i="3"/>
  <c r="V672" i="3" s="1"/>
  <c r="Y672" i="3"/>
  <c r="T776" i="3"/>
  <c r="V776" i="3" s="1"/>
  <c r="Y776" i="3"/>
  <c r="Y904" i="3"/>
  <c r="T904" i="3"/>
  <c r="V904" i="3" s="1"/>
  <c r="T950" i="3"/>
  <c r="V950" i="3" s="1"/>
  <c r="Y950" i="3"/>
  <c r="T965" i="3"/>
  <c r="V965" i="3" s="1"/>
  <c r="Y965" i="3"/>
  <c r="T1165" i="3"/>
  <c r="V1165" i="3" s="1"/>
  <c r="Y1165" i="3"/>
  <c r="Y1170" i="3"/>
  <c r="T1170" i="3"/>
  <c r="V1170" i="3" s="1"/>
  <c r="Y1041" i="3"/>
  <c r="T1041" i="3"/>
  <c r="V1041" i="3" s="1"/>
  <c r="Y1204" i="3"/>
  <c r="T1204" i="3"/>
  <c r="V1204" i="3" s="1"/>
  <c r="Y1182" i="3"/>
  <c r="T1182" i="3"/>
  <c r="V1182" i="3" s="1"/>
  <c r="Y1079" i="3"/>
  <c r="Y578" i="3"/>
  <c r="T578" i="3"/>
  <c r="V578" i="3" s="1"/>
  <c r="T153" i="3"/>
  <c r="V153" i="3" s="1"/>
  <c r="Y153" i="3"/>
  <c r="T616" i="3"/>
  <c r="V616" i="3" s="1"/>
  <c r="Y616" i="3"/>
  <c r="T796" i="3"/>
  <c r="V796" i="3" s="1"/>
  <c r="Y796" i="3"/>
  <c r="Y867" i="3"/>
  <c r="T867" i="3"/>
  <c r="V867" i="3" s="1"/>
  <c r="T158" i="3"/>
  <c r="V158" i="3" s="1"/>
  <c r="Y158" i="3"/>
  <c r="Y852" i="3"/>
  <c r="T852" i="3"/>
  <c r="V852" i="3" s="1"/>
  <c r="Y289" i="3"/>
  <c r="T289" i="3"/>
  <c r="V289" i="3" s="1"/>
  <c r="T1038" i="3"/>
  <c r="V1038" i="3" s="1"/>
  <c r="Y1038" i="3"/>
  <c r="Y1072" i="3"/>
  <c r="T1072" i="3"/>
  <c r="T395" i="3"/>
  <c r="V395" i="3" s="1"/>
  <c r="Y395" i="3"/>
  <c r="Y663" i="3"/>
  <c r="T663" i="3"/>
  <c r="V663" i="3" s="1"/>
  <c r="Y476" i="3"/>
  <c r="T476" i="3"/>
  <c r="V476" i="3" s="1"/>
  <c r="Y631" i="3"/>
  <c r="T631" i="3"/>
  <c r="V631" i="3" s="1"/>
  <c r="T1180" i="3"/>
  <c r="V1180" i="3" s="1"/>
  <c r="Y1180" i="3"/>
  <c r="T572" i="3"/>
  <c r="V572" i="3" s="1"/>
  <c r="Y572" i="3"/>
  <c r="T639" i="3"/>
  <c r="V639" i="3" s="1"/>
  <c r="Y639" i="3"/>
  <c r="Y508" i="3"/>
  <c r="T508" i="3"/>
  <c r="V508" i="3" s="1"/>
  <c r="Y126" i="3"/>
  <c r="T126" i="3"/>
  <c r="Y1168" i="3"/>
  <c r="T1168" i="3"/>
  <c r="V1168" i="3" s="1"/>
  <c r="Y1043" i="3"/>
  <c r="T1043" i="3"/>
  <c r="T1032" i="3"/>
  <c r="V1032" i="3" s="1"/>
  <c r="Y1032" i="3"/>
  <c r="Y829" i="3"/>
  <c r="T829" i="3"/>
  <c r="V829" i="3" s="1"/>
  <c r="T644" i="3"/>
  <c r="V644" i="3" s="1"/>
  <c r="Y644" i="3"/>
  <c r="Y463" i="3"/>
  <c r="T463" i="3"/>
  <c r="V463" i="3" s="1"/>
  <c r="Y1224" i="3"/>
  <c r="T1224" i="3"/>
  <c r="V1224" i="3" s="1"/>
  <c r="Y736" i="3"/>
  <c r="T736" i="3"/>
  <c r="V736" i="3" s="1"/>
  <c r="Y886" i="3"/>
  <c r="T886" i="3"/>
  <c r="V886" i="3" s="1"/>
  <c r="T1181" i="3"/>
  <c r="V1181" i="3" s="1"/>
  <c r="Y1181" i="3"/>
  <c r="T610" i="3"/>
  <c r="V610" i="3" s="1"/>
  <c r="Y610" i="3"/>
  <c r="T820" i="3"/>
  <c r="V820" i="3" s="1"/>
  <c r="Y820" i="3"/>
  <c r="Y788" i="3"/>
  <c r="T788" i="3"/>
  <c r="V788" i="3" s="1"/>
  <c r="T1051" i="3"/>
  <c r="V1051" i="3" s="1"/>
  <c r="Y1051" i="3"/>
  <c r="T279" i="3"/>
  <c r="V279" i="3" s="1"/>
  <c r="Y279" i="3"/>
  <c r="Y271" i="3"/>
  <c r="T271" i="3"/>
  <c r="V271" i="3" s="1"/>
  <c r="T970" i="3"/>
  <c r="V970" i="3" s="1"/>
  <c r="Y970" i="3"/>
  <c r="T144" i="3"/>
  <c r="V144" i="3" s="1"/>
  <c r="Y144" i="3"/>
  <c r="Y552" i="3"/>
  <c r="T552" i="3"/>
  <c r="V552" i="3" s="1"/>
  <c r="T416" i="3"/>
  <c r="V416" i="3" s="1"/>
  <c r="Y416" i="3"/>
  <c r="T640" i="3"/>
  <c r="V640" i="3" s="1"/>
  <c r="Y640" i="3"/>
  <c r="T1000" i="3"/>
  <c r="V1000" i="3" s="1"/>
  <c r="Y1000" i="3"/>
  <c r="T50" i="3"/>
  <c r="V50" i="3" s="1"/>
  <c r="Y50" i="3"/>
  <c r="T1081" i="3"/>
  <c r="V1081" i="3" s="1"/>
  <c r="Y1081" i="3"/>
  <c r="T409" i="3"/>
  <c r="V409" i="3" s="1"/>
  <c r="Y409" i="3"/>
  <c r="Y363" i="3"/>
  <c r="T363" i="3"/>
  <c r="V363" i="3" s="1"/>
  <c r="Y964" i="3"/>
  <c r="T964" i="3"/>
  <c r="V964" i="3" s="1"/>
  <c r="Y1016" i="3"/>
  <c r="T1016" i="3"/>
  <c r="V1016" i="3" s="1"/>
  <c r="Y277" i="3"/>
  <c r="T277" i="3"/>
  <c r="V277" i="3" s="1"/>
  <c r="Y34" i="3"/>
  <c r="T34" i="3"/>
  <c r="V34" i="3" s="1"/>
  <c r="Y737" i="3"/>
  <c r="T737" i="3"/>
  <c r="V737" i="3" s="1"/>
  <c r="Y850" i="3"/>
  <c r="T850" i="3"/>
  <c r="V850" i="3" s="1"/>
  <c r="Y897" i="3"/>
  <c r="T897" i="3"/>
  <c r="V897" i="3" s="1"/>
  <c r="Y205" i="3"/>
  <c r="T205" i="3"/>
  <c r="V205" i="3" s="1"/>
  <c r="T112" i="3"/>
  <c r="V112" i="3" s="1"/>
  <c r="Y112" i="3"/>
  <c r="T208" i="3"/>
  <c r="V208" i="3" s="1"/>
  <c r="Y208" i="3"/>
  <c r="T447" i="3"/>
  <c r="V447" i="3" s="1"/>
  <c r="Y447" i="3"/>
  <c r="Y1236" i="3"/>
  <c r="T1236" i="3"/>
  <c r="T849" i="3"/>
  <c r="V849" i="3" s="1"/>
  <c r="Y849" i="3"/>
  <c r="T584" i="3"/>
  <c r="V584" i="3" s="1"/>
  <c r="Y584" i="3"/>
  <c r="T1136" i="3"/>
  <c r="V1136" i="3" s="1"/>
  <c r="Y1136" i="3"/>
  <c r="T967" i="3"/>
  <c r="V967" i="3" s="1"/>
  <c r="Y967" i="3"/>
  <c r="Y841" i="3"/>
  <c r="T841" i="3"/>
  <c r="V841" i="3" s="1"/>
  <c r="Y513" i="3"/>
  <c r="T513" i="3"/>
  <c r="V513" i="3" s="1"/>
  <c r="Y61" i="3"/>
  <c r="T61" i="3"/>
  <c r="V61" i="3" s="1"/>
  <c r="Y656" i="3"/>
  <c r="T656" i="3"/>
  <c r="V656" i="3" s="1"/>
  <c r="Y888" i="3"/>
  <c r="T888" i="3"/>
  <c r="V888" i="3" s="1"/>
  <c r="Y752" i="3"/>
  <c r="T752" i="3"/>
  <c r="V752" i="3" s="1"/>
  <c r="T244" i="3"/>
  <c r="V244" i="3" s="1"/>
  <c r="Y244" i="3"/>
  <c r="T351" i="3"/>
  <c r="V351" i="3" s="1"/>
  <c r="Y351" i="3"/>
  <c r="Y1076" i="3"/>
  <c r="T1076" i="3"/>
  <c r="Y322" i="3"/>
  <c r="T322" i="3"/>
  <c r="V322" i="3" s="1"/>
  <c r="Y798" i="3"/>
  <c r="T798" i="3"/>
  <c r="V798" i="3" s="1"/>
  <c r="T130" i="3"/>
  <c r="V130" i="3" s="1"/>
  <c r="Y130" i="3"/>
  <c r="Y21" i="3"/>
  <c r="T21" i="3"/>
  <c r="V21" i="3" s="1"/>
  <c r="T275" i="3"/>
  <c r="V275" i="3" s="1"/>
  <c r="Y275" i="3"/>
  <c r="Y39" i="3"/>
  <c r="T39" i="3"/>
  <c r="V39" i="3" s="1"/>
  <c r="T269" i="3"/>
  <c r="V269" i="3" s="1"/>
  <c r="Y269" i="3"/>
  <c r="Y73" i="3"/>
  <c r="T73" i="3"/>
  <c r="V73" i="3" s="1"/>
  <c r="Y361" i="3"/>
  <c r="T361" i="3"/>
  <c r="V361" i="3" s="1"/>
  <c r="T471" i="3"/>
  <c r="V471" i="3" s="1"/>
  <c r="Y471" i="3"/>
  <c r="Y422" i="3"/>
  <c r="T422" i="3"/>
  <c r="V422" i="3" s="1"/>
  <c r="T389" i="3"/>
  <c r="V389" i="3" s="1"/>
  <c r="Y389" i="3"/>
  <c r="Y348" i="3"/>
  <c r="T348" i="3"/>
  <c r="V348" i="3" s="1"/>
  <c r="Y480" i="3"/>
  <c r="T480" i="3"/>
  <c r="V480" i="3" s="1"/>
  <c r="T548" i="3"/>
  <c r="V548" i="3" s="1"/>
  <c r="Y548" i="3"/>
  <c r="T339" i="3"/>
  <c r="V339" i="3" s="1"/>
  <c r="Y339" i="3"/>
  <c r="Y386" i="3"/>
  <c r="T386" i="3"/>
  <c r="V386" i="3" s="1"/>
  <c r="Y703" i="3"/>
  <c r="T703" i="3"/>
  <c r="V703" i="3" s="1"/>
  <c r="Y667" i="3"/>
  <c r="T667" i="3"/>
  <c r="V667" i="3" s="1"/>
  <c r="Y445" i="3"/>
  <c r="T445" i="3"/>
  <c r="V445" i="3" s="1"/>
  <c r="Y674" i="3"/>
  <c r="T674" i="3"/>
  <c r="V674" i="3" s="1"/>
  <c r="T726" i="3"/>
  <c r="V726" i="3" s="1"/>
  <c r="Y726" i="3"/>
  <c r="T1103" i="3"/>
  <c r="V1103" i="3" s="1"/>
  <c r="Y1103" i="3"/>
  <c r="Y987" i="3"/>
  <c r="T987" i="3"/>
  <c r="V987" i="3" s="1"/>
  <c r="Y973" i="3"/>
  <c r="T973" i="3"/>
  <c r="V973" i="3" s="1"/>
  <c r="Y1053" i="3"/>
  <c r="T1053" i="3"/>
  <c r="V1053" i="3" s="1"/>
  <c r="T969" i="3"/>
  <c r="V969" i="3" s="1"/>
  <c r="Y969" i="3"/>
  <c r="Y1189" i="3"/>
  <c r="T1189" i="3"/>
  <c r="V1189" i="3" s="1"/>
  <c r="T868" i="3"/>
  <c r="V868" i="3" s="1"/>
  <c r="Y868" i="3"/>
  <c r="Y936" i="3"/>
  <c r="T936" i="3"/>
  <c r="V936" i="3" s="1"/>
  <c r="Y1221" i="3"/>
  <c r="T1221" i="3"/>
  <c r="V1221" i="3" s="1"/>
  <c r="T1065" i="3"/>
  <c r="Y1065" i="3"/>
  <c r="Y1184" i="3"/>
  <c r="T1184" i="3"/>
  <c r="V1184" i="3" s="1"/>
  <c r="Y1126" i="3"/>
  <c r="Y474" i="3"/>
  <c r="T474" i="3"/>
  <c r="V474" i="3" s="1"/>
  <c r="Y1073" i="3"/>
  <c r="T1073" i="3"/>
  <c r="V1073" i="3" s="1"/>
  <c r="Y1250" i="3"/>
  <c r="T1250" i="3"/>
  <c r="V1250" i="3" s="1"/>
  <c r="Y199" i="3"/>
  <c r="T199" i="3"/>
  <c r="V199" i="3" s="1"/>
  <c r="T444" i="3"/>
  <c r="V444" i="3" s="1"/>
  <c r="Y444" i="3"/>
  <c r="Y596" i="3"/>
  <c r="T596" i="3"/>
  <c r="V596" i="3" s="1"/>
  <c r="Y1249" i="3"/>
  <c r="T1249" i="3"/>
  <c r="V1249" i="3" s="1"/>
  <c r="Y349" i="3"/>
  <c r="T349" i="3"/>
  <c r="V349" i="3" s="1"/>
  <c r="Y753" i="3"/>
  <c r="T753" i="3"/>
  <c r="V753" i="3" s="1"/>
  <c r="Y198" i="3"/>
  <c r="T198" i="3"/>
  <c r="V198" i="3" s="1"/>
  <c r="Y866" i="3"/>
  <c r="T866" i="3"/>
  <c r="V866" i="3" s="1"/>
  <c r="T560" i="3"/>
  <c r="V560" i="3" s="1"/>
  <c r="Y560" i="3"/>
  <c r="Y1074" i="3"/>
  <c r="T1074" i="3"/>
  <c r="V1074" i="3" s="1"/>
  <c r="T1178" i="3"/>
  <c r="V1178" i="3" s="1"/>
  <c r="Y1178" i="3"/>
  <c r="Y917" i="3"/>
  <c r="T917" i="3"/>
  <c r="V917" i="3" s="1"/>
  <c r="Y413" i="3"/>
  <c r="T413" i="3"/>
  <c r="V413" i="3" s="1"/>
  <c r="Y450" i="3"/>
  <c r="T450" i="3"/>
  <c r="V450" i="3" s="1"/>
  <c r="T186" i="3"/>
  <c r="V186" i="3" s="1"/>
  <c r="Y186" i="3"/>
  <c r="Y115" i="3"/>
  <c r="T115" i="3"/>
  <c r="V115" i="3" s="1"/>
  <c r="T98" i="3"/>
  <c r="V98" i="3" s="1"/>
  <c r="Y98" i="3"/>
  <c r="T147" i="3"/>
  <c r="Y147" i="3"/>
  <c r="Y469" i="3"/>
  <c r="T469" i="3"/>
  <c r="V469" i="3" s="1"/>
  <c r="Y563" i="3"/>
  <c r="T563" i="3"/>
  <c r="V563" i="3" s="1"/>
  <c r="Y284" i="3"/>
  <c r="T284" i="3"/>
  <c r="V284" i="3" s="1"/>
  <c r="T1091" i="3"/>
  <c r="V1091" i="3" s="1"/>
  <c r="Y1091" i="3"/>
  <c r="T252" i="3"/>
  <c r="V252" i="3" s="1"/>
  <c r="Y252" i="3"/>
  <c r="T561" i="3"/>
  <c r="V561" i="3" s="1"/>
  <c r="Y561" i="3"/>
  <c r="T217" i="3"/>
  <c r="V217" i="3" s="1"/>
  <c r="Y217" i="3"/>
  <c r="Y310" i="3"/>
  <c r="T310" i="3"/>
  <c r="V310" i="3" s="1"/>
  <c r="T256" i="3"/>
  <c r="Y256" i="3"/>
  <c r="T240" i="3"/>
  <c r="V240" i="3" s="1"/>
  <c r="Y240" i="3"/>
  <c r="T382" i="3"/>
  <c r="V382" i="3" s="1"/>
  <c r="Y382" i="3"/>
  <c r="Y431" i="3"/>
  <c r="T431" i="3"/>
  <c r="V431" i="3" s="1"/>
  <c r="T364" i="3"/>
  <c r="V364" i="3" s="1"/>
  <c r="Y364" i="3"/>
  <c r="Y514" i="3"/>
  <c r="T514" i="3"/>
  <c r="V514" i="3" s="1"/>
  <c r="T330" i="3"/>
  <c r="V330" i="3" s="1"/>
  <c r="Y330" i="3"/>
  <c r="Y724" i="3"/>
  <c r="T724" i="3"/>
  <c r="V724" i="3" s="1"/>
  <c r="T914" i="3"/>
  <c r="V914" i="3" s="1"/>
  <c r="Y914" i="3"/>
  <c r="T881" i="3"/>
  <c r="V881" i="3" s="1"/>
  <c r="Y881" i="3"/>
  <c r="Y531" i="3"/>
  <c r="T531" i="3"/>
  <c r="V531" i="3" s="1"/>
  <c r="Y541" i="3"/>
  <c r="T541" i="3"/>
  <c r="V541" i="3" s="1"/>
  <c r="T344" i="3"/>
  <c r="V344" i="3" s="1"/>
  <c r="Y344" i="3"/>
  <c r="Y157" i="3"/>
  <c r="T157" i="3"/>
  <c r="V157" i="3" s="1"/>
  <c r="T8" i="3"/>
  <c r="Y8" i="3"/>
  <c r="Y179" i="3"/>
  <c r="T179" i="3"/>
  <c r="V179" i="3" s="1"/>
  <c r="T626" i="3"/>
  <c r="V626" i="3" s="1"/>
  <c r="Y626" i="3"/>
  <c r="T116" i="3"/>
  <c r="V116" i="3" s="1"/>
  <c r="Y116" i="3"/>
  <c r="Y782" i="3"/>
  <c r="T782" i="3"/>
  <c r="V782" i="3" s="1"/>
  <c r="Y1034" i="3"/>
  <c r="T1034" i="3"/>
  <c r="V1034" i="3" s="1"/>
  <c r="Y265" i="3"/>
  <c r="T265" i="3"/>
  <c r="V265" i="3" s="1"/>
  <c r="Y1014" i="3"/>
  <c r="T1014" i="3"/>
  <c r="V1014" i="3" s="1"/>
  <c r="Y1090" i="3"/>
  <c r="T1090" i="3"/>
  <c r="V1090" i="3" s="1"/>
  <c r="Y484" i="3"/>
  <c r="T484" i="3"/>
  <c r="V484" i="3" s="1"/>
  <c r="Y545" i="3"/>
  <c r="T545" i="3"/>
  <c r="V545" i="3" s="1"/>
  <c r="Y923" i="3"/>
  <c r="T923" i="3"/>
  <c r="V923" i="3" s="1"/>
  <c r="Y1080" i="3"/>
  <c r="T1080" i="3"/>
  <c r="Y210" i="3"/>
  <c r="T210" i="3"/>
  <c r="V210" i="3" s="1"/>
  <c r="Y96" i="3"/>
  <c r="T96" i="3"/>
  <c r="V96" i="3" s="1"/>
  <c r="Y825" i="3"/>
  <c r="T825" i="3"/>
  <c r="V825" i="3" s="1"/>
  <c r="T376" i="3"/>
  <c r="V376" i="3" s="1"/>
  <c r="Y376" i="3"/>
  <c r="T893" i="3"/>
  <c r="V893" i="3" s="1"/>
  <c r="Y893" i="3"/>
  <c r="Y345" i="3"/>
  <c r="T345" i="3"/>
  <c r="V345" i="3" s="1"/>
  <c r="T1135" i="3"/>
  <c r="V1135" i="3" s="1"/>
  <c r="Y1135" i="3"/>
  <c r="T870" i="3"/>
  <c r="V870" i="3" s="1"/>
  <c r="Y870" i="3"/>
  <c r="T93" i="3"/>
  <c r="Y93" i="3"/>
  <c r="Y99" i="3"/>
  <c r="T99" i="3"/>
  <c r="V99" i="3" s="1"/>
  <c r="Y302" i="3"/>
  <c r="T302" i="3"/>
  <c r="V302" i="3" s="1"/>
  <c r="Y10" i="3"/>
  <c r="T10" i="3"/>
  <c r="V10" i="3" s="1"/>
  <c r="T313" i="3"/>
  <c r="V313" i="3" s="1"/>
  <c r="Y313" i="3"/>
  <c r="T143" i="3"/>
  <c r="V143" i="3" s="1"/>
  <c r="Y143" i="3"/>
  <c r="T225" i="3"/>
  <c r="V225" i="3" s="1"/>
  <c r="Y225" i="3"/>
  <c r="Y286" i="3"/>
  <c r="T286" i="3"/>
  <c r="V286" i="3" s="1"/>
  <c r="Y538" i="3"/>
  <c r="T538" i="3"/>
  <c r="V538" i="3" s="1"/>
  <c r="Y493" i="3"/>
  <c r="T493" i="3"/>
  <c r="V493" i="3" s="1"/>
  <c r="T479" i="3"/>
  <c r="V479" i="3" s="1"/>
  <c r="Y479" i="3"/>
  <c r="T485" i="3"/>
  <c r="V485" i="3" s="1"/>
  <c r="Y485" i="3"/>
  <c r="T758" i="3"/>
  <c r="V758" i="3" s="1"/>
  <c r="Y758" i="3"/>
  <c r="Y864" i="3"/>
  <c r="T864" i="3"/>
  <c r="V864" i="3" s="1"/>
  <c r="Y597" i="3"/>
  <c r="T597" i="3"/>
  <c r="V597" i="3" s="1"/>
  <c r="Y710" i="3"/>
  <c r="T710" i="3"/>
  <c r="V710" i="3" s="1"/>
  <c r="Y768" i="3"/>
  <c r="T768" i="3"/>
  <c r="V768" i="3" s="1"/>
  <c r="Y908" i="3"/>
  <c r="T908" i="3"/>
  <c r="V908" i="3" s="1"/>
  <c r="Y953" i="3"/>
  <c r="T953" i="3"/>
  <c r="V953" i="3" s="1"/>
  <c r="Y699" i="3"/>
  <c r="T699" i="3"/>
  <c r="V699" i="3" s="1"/>
  <c r="T939" i="3"/>
  <c r="V939" i="3" s="1"/>
  <c r="Y939" i="3"/>
  <c r="T999" i="3"/>
  <c r="V999" i="3" s="1"/>
  <c r="Y999" i="3"/>
  <c r="Y1055" i="3"/>
  <c r="T1055" i="3"/>
  <c r="V1055" i="3" s="1"/>
  <c r="Y995" i="3"/>
  <c r="Y958" i="3"/>
  <c r="T958" i="3"/>
  <c r="V958" i="3" s="1"/>
  <c r="Y960" i="3"/>
  <c r="T960" i="3"/>
  <c r="V960" i="3" s="1"/>
  <c r="T1100" i="3"/>
  <c r="V1100" i="3" s="1"/>
  <c r="Y1100" i="3"/>
  <c r="Y1015" i="3"/>
  <c r="T1015" i="3"/>
  <c r="V1015" i="3" s="1"/>
  <c r="T1241" i="3"/>
  <c r="V1241" i="3" s="1"/>
  <c r="Y1241" i="3"/>
  <c r="S1129" i="1"/>
  <c r="S1256" i="1" s="1"/>
  <c r="S1257" i="1" s="1"/>
  <c r="S1258" i="1" s="1"/>
  <c r="S1260" i="1" s="1"/>
  <c r="X1259" i="1" s="1"/>
  <c r="Q1256" i="1"/>
  <c r="Q1257" i="1" s="1"/>
  <c r="Q1258" i="1" s="1"/>
  <c r="Q1260" i="1" s="1"/>
  <c r="R1257" i="1"/>
  <c r="R1258" i="1" s="1"/>
  <c r="R1260" i="1" s="1"/>
  <c r="R1259" i="1"/>
  <c r="P1255" i="4" l="1"/>
  <c r="R1132" i="4"/>
  <c r="R1255" i="4" s="1"/>
  <c r="P1129" i="4"/>
  <c r="R998" i="4"/>
  <c r="R1129" i="4" s="1"/>
  <c r="P80" i="4"/>
  <c r="R8" i="4"/>
  <c r="R80" i="4" s="1"/>
  <c r="P994" i="4"/>
  <c r="R83" i="4"/>
  <c r="R994" i="4" s="1"/>
  <c r="Q1256" i="4"/>
  <c r="T80" i="3"/>
  <c r="T994" i="3"/>
  <c r="V1132" i="3"/>
  <c r="T1255" i="3"/>
  <c r="T1129" i="3"/>
  <c r="V1076" i="3"/>
  <c r="V231" i="3"/>
  <c r="V1024" i="3"/>
  <c r="V1124" i="3"/>
  <c r="V1167" i="3"/>
  <c r="V1072" i="3"/>
  <c r="V1119" i="3"/>
  <c r="V69" i="3"/>
  <c r="V151" i="3"/>
  <c r="V27" i="3"/>
  <c r="V75" i="3"/>
  <c r="V1236" i="3"/>
  <c r="V391" i="3"/>
  <c r="V1048" i="3"/>
  <c r="V1246" i="3"/>
  <c r="V52" i="3"/>
  <c r="V1069" i="3"/>
  <c r="V47" i="3"/>
  <c r="V1043" i="3"/>
  <c r="V406" i="3"/>
  <c r="V1127" i="3"/>
  <c r="V1088" i="3"/>
  <c r="V104" i="3"/>
  <c r="V1031" i="3"/>
  <c r="V1080" i="3"/>
  <c r="V1065" i="3"/>
  <c r="V160" i="3"/>
  <c r="V8" i="3"/>
  <c r="V147" i="3"/>
  <c r="V155" i="3"/>
  <c r="V126" i="3"/>
  <c r="V1229" i="3"/>
  <c r="V1008" i="3"/>
  <c r="V196" i="3"/>
  <c r="V36" i="3"/>
  <c r="V1084" i="3"/>
  <c r="V293" i="3"/>
  <c r="V1150" i="3"/>
  <c r="V1003" i="3"/>
  <c r="V1063" i="3"/>
  <c r="V83" i="3"/>
  <c r="V994" i="3" s="1"/>
  <c r="V33" i="3"/>
  <c r="V1096" i="3"/>
  <c r="V136" i="3"/>
  <c r="V93" i="3"/>
  <c r="V42" i="3"/>
  <c r="V256" i="3"/>
  <c r="V1099" i="3"/>
  <c r="V998" i="3"/>
  <c r="V1194" i="3"/>
  <c r="V57" i="3"/>
  <c r="V402" i="3"/>
  <c r="V1067" i="3"/>
  <c r="V114" i="3"/>
  <c r="V1106" i="3"/>
  <c r="V1013" i="3"/>
  <c r="V72" i="3"/>
  <c r="V78" i="3"/>
  <c r="V1133" i="3"/>
  <c r="V1045" i="3"/>
  <c r="X254" i="1"/>
  <c r="X1022" i="1"/>
  <c r="X1094" i="1"/>
  <c r="X1118" i="1"/>
  <c r="X995" i="1"/>
  <c r="X1117" i="1"/>
  <c r="X135" i="1"/>
  <c r="X159" i="1"/>
  <c r="X1023" i="1"/>
  <c r="X1047" i="1"/>
  <c r="X1071" i="1"/>
  <c r="X1095" i="1"/>
  <c r="X1192" i="1"/>
  <c r="X41" i="1"/>
  <c r="X113" i="1"/>
  <c r="X401" i="1"/>
  <c r="X1097" i="1"/>
  <c r="X1002" i="1"/>
  <c r="X1075" i="1"/>
  <c r="X1123" i="1"/>
  <c r="X68" i="1"/>
  <c r="X92" i="1"/>
  <c r="X1148" i="1"/>
  <c r="X405" i="1"/>
  <c r="X1245" i="1"/>
  <c r="X46" i="1"/>
  <c r="X1030" i="1"/>
  <c r="X1126" i="1"/>
  <c r="X1246" i="1"/>
  <c r="X35" i="1"/>
  <c r="X71" i="1"/>
  <c r="X191" i="1"/>
  <c r="X1007" i="1"/>
  <c r="X1079" i="1"/>
  <c r="X1247" i="1"/>
  <c r="X1104" i="1"/>
  <c r="X1248" i="1"/>
  <c r="X179" i="1"/>
  <c r="X145" i="1"/>
  <c r="X1129" i="1"/>
  <c r="X1249" i="1"/>
  <c r="X26" i="1"/>
  <c r="X74" i="1"/>
  <c r="X146" i="1"/>
  <c r="X170" i="1"/>
  <c r="X194" i="1"/>
  <c r="X1130" i="1"/>
  <c r="X1250" i="1"/>
  <c r="X51" i="1"/>
  <c r="X291" i="1"/>
  <c r="X1011" i="1"/>
  <c r="X1083" i="1"/>
  <c r="X1131" i="1"/>
  <c r="X1227" i="1"/>
  <c r="X1251" i="1"/>
  <c r="X1252" i="1"/>
  <c r="X77" i="1"/>
  <c r="X125" i="1"/>
  <c r="X1253" i="1"/>
  <c r="X150" i="1"/>
  <c r="X390" i="1"/>
  <c r="X1062" i="1"/>
  <c r="X1254" i="1"/>
  <c r="X103" i="1"/>
  <c r="X1087" i="1"/>
  <c r="X32" i="1"/>
  <c r="X56" i="1"/>
  <c r="X80" i="1"/>
  <c r="X1064" i="1"/>
  <c r="X81" i="1"/>
  <c r="X82" i="1"/>
  <c r="X154" i="1"/>
  <c r="X994" i="1"/>
  <c r="X1042" i="1"/>
  <c r="X1066" i="1"/>
  <c r="X1234" i="1"/>
  <c r="X996" i="1"/>
  <c r="X1044" i="1"/>
  <c r="X1068" i="1"/>
  <c r="X1164" i="1"/>
  <c r="X229" i="1"/>
  <c r="X997" i="1"/>
  <c r="X1121" i="1"/>
  <c r="X733" i="1"/>
  <c r="X101" i="1"/>
  <c r="X756" i="1"/>
  <c r="X174" i="1"/>
  <c r="X683" i="1"/>
  <c r="X99" i="1"/>
  <c r="X706" i="1"/>
  <c r="X122" i="1"/>
  <c r="X753" i="1"/>
  <c r="X171" i="1"/>
  <c r="X800" i="1"/>
  <c r="X220" i="1"/>
  <c r="X871" i="1"/>
  <c r="X267" i="1"/>
  <c r="X894" i="1"/>
  <c r="X316" i="1"/>
  <c r="X941" i="1"/>
  <c r="X364" i="1"/>
  <c r="X964" i="1"/>
  <c r="X387" i="1"/>
  <c r="X1159" i="1"/>
  <c r="X579" i="1"/>
  <c r="X1218" i="1"/>
  <c r="X746" i="1"/>
  <c r="X163" i="1"/>
  <c r="X913" i="1"/>
  <c r="X336" i="1"/>
  <c r="X1057" i="1"/>
  <c r="X479" i="1"/>
  <c r="X1106" i="1"/>
  <c r="X527" i="1"/>
  <c r="X1178" i="1"/>
  <c r="X526" i="1"/>
  <c r="X1153" i="1"/>
  <c r="X525" i="1"/>
  <c r="X1176" i="1"/>
  <c r="X596" i="1"/>
  <c r="X10" i="1"/>
  <c r="X667" i="1"/>
  <c r="X58" i="1"/>
  <c r="X714" i="1"/>
  <c r="X57" i="1"/>
  <c r="X665" i="1"/>
  <c r="X566" i="1"/>
  <c r="X640" i="1"/>
  <c r="X55" i="1"/>
  <c r="X759" i="1"/>
  <c r="X177" i="1"/>
  <c r="X17" i="1"/>
  <c r="X830" i="1"/>
  <c r="X709" i="1"/>
  <c r="X76" i="1"/>
  <c r="X732" i="1"/>
  <c r="X149" i="1"/>
  <c r="X659" i="1"/>
  <c r="X50" i="1"/>
  <c r="X682" i="1"/>
  <c r="X98" i="1"/>
  <c r="X729" i="1"/>
  <c r="X121" i="1"/>
  <c r="X776" i="1"/>
  <c r="X196" i="1"/>
  <c r="X847" i="1"/>
  <c r="X243" i="1"/>
  <c r="X870" i="1"/>
  <c r="X292" i="1"/>
  <c r="X917" i="1"/>
  <c r="X340" i="1"/>
  <c r="X940" i="1"/>
  <c r="X363" i="1"/>
  <c r="X1135" i="1"/>
  <c r="X555" i="1"/>
  <c r="X902" i="1"/>
  <c r="X722" i="1"/>
  <c r="X138" i="1"/>
  <c r="X889" i="1"/>
  <c r="X311" i="1"/>
  <c r="X1033" i="1"/>
  <c r="X455" i="1"/>
  <c r="X1080" i="1"/>
  <c r="X502" i="1"/>
  <c r="X1154" i="1"/>
  <c r="X501" i="1"/>
  <c r="X1128" i="1"/>
  <c r="X500" i="1"/>
  <c r="X1152" i="1"/>
  <c r="X572" i="1"/>
  <c r="X102" i="1"/>
  <c r="X643" i="1"/>
  <c r="X33" i="1"/>
  <c r="X690" i="1"/>
  <c r="X202" i="1"/>
  <c r="X641" i="1"/>
  <c r="X1244" i="1"/>
  <c r="X616" i="1"/>
  <c r="X30" i="1"/>
  <c r="X735" i="1"/>
  <c r="X152" i="1"/>
  <c r="X603" i="1"/>
  <c r="X734" i="1"/>
  <c r="X685" i="1"/>
  <c r="X52" i="1"/>
  <c r="X708" i="1"/>
  <c r="X124" i="1"/>
  <c r="X635" i="1"/>
  <c r="X25" i="1"/>
  <c r="X658" i="1"/>
  <c r="X73" i="1"/>
  <c r="X705" i="1"/>
  <c r="X97" i="1"/>
  <c r="X752" i="1"/>
  <c r="X169" i="1"/>
  <c r="X823" i="1"/>
  <c r="X219" i="1"/>
  <c r="X846" i="1"/>
  <c r="X266" i="1"/>
  <c r="X893" i="1"/>
  <c r="X315" i="1"/>
  <c r="X916" i="1"/>
  <c r="X339" i="1"/>
  <c r="X1110" i="1"/>
  <c r="X531" i="1"/>
  <c r="X782" i="1"/>
  <c r="X698" i="1"/>
  <c r="X114" i="1"/>
  <c r="X865" i="1"/>
  <c r="X287" i="1"/>
  <c r="X1009" i="1"/>
  <c r="X431" i="1"/>
  <c r="X1056" i="1"/>
  <c r="X478" i="1"/>
  <c r="X1105" i="1"/>
  <c r="X477" i="1"/>
  <c r="X1078" i="1"/>
  <c r="X476" i="1"/>
  <c r="X1127" i="1"/>
  <c r="X548" i="1"/>
  <c r="X1223" i="1"/>
  <c r="X619" i="1"/>
  <c r="X9" i="1"/>
  <c r="X666" i="1"/>
  <c r="X1221" i="1"/>
  <c r="X617" i="1"/>
  <c r="X1220" i="1"/>
  <c r="X592" i="1"/>
  <c r="X999" i="1"/>
  <c r="X711" i="1"/>
  <c r="X127" i="1"/>
  <c r="X895" i="1"/>
  <c r="X518" i="1"/>
  <c r="X661" i="1"/>
  <c r="X27" i="1"/>
  <c r="X684" i="1"/>
  <c r="X100" i="1"/>
  <c r="X611" i="1"/>
  <c r="X250" i="1"/>
  <c r="X634" i="1"/>
  <c r="X49" i="1"/>
  <c r="X681" i="1"/>
  <c r="X72" i="1"/>
  <c r="X728" i="1"/>
  <c r="X144" i="1"/>
  <c r="X799" i="1"/>
  <c r="X195" i="1"/>
  <c r="X822" i="1"/>
  <c r="X242" i="1"/>
  <c r="X869" i="1"/>
  <c r="X265" i="1"/>
  <c r="X892" i="1"/>
  <c r="X314" i="1"/>
  <c r="X1086" i="1"/>
  <c r="X506" i="1"/>
  <c r="X686" i="1"/>
  <c r="X674" i="1"/>
  <c r="X90" i="1"/>
  <c r="X841" i="1"/>
  <c r="X261" i="1"/>
  <c r="X984" i="1"/>
  <c r="X407" i="1"/>
  <c r="X1032" i="1"/>
  <c r="X454" i="1"/>
  <c r="X1055" i="1"/>
  <c r="X453" i="1"/>
  <c r="X1054" i="1"/>
  <c r="X452" i="1"/>
  <c r="X1103" i="1"/>
  <c r="X524" i="1"/>
  <c r="X1199" i="1"/>
  <c r="X595" i="1"/>
  <c r="X151" i="1"/>
  <c r="X642" i="1"/>
  <c r="X1197" i="1"/>
  <c r="X593" i="1"/>
  <c r="X1196" i="1"/>
  <c r="X568" i="1"/>
  <c r="X638" i="1"/>
  <c r="X687" i="1"/>
  <c r="X78" i="1"/>
  <c r="X197" i="1"/>
  <c r="X1241" i="1"/>
  <c r="X637" i="1"/>
  <c r="X1242" i="1"/>
  <c r="X660" i="1"/>
  <c r="X75" i="1"/>
  <c r="X587" i="1"/>
  <c r="X1238" i="1"/>
  <c r="X610" i="1"/>
  <c r="X24" i="1"/>
  <c r="X657" i="1"/>
  <c r="X48" i="1"/>
  <c r="X704" i="1"/>
  <c r="X120" i="1"/>
  <c r="X775" i="1"/>
  <c r="X168" i="1"/>
  <c r="X798" i="1"/>
  <c r="X218" i="1"/>
  <c r="X845" i="1"/>
  <c r="X241" i="1"/>
  <c r="X868" i="1"/>
  <c r="X290" i="1"/>
  <c r="X1060" i="1"/>
  <c r="X482" i="1"/>
  <c r="X542" i="1"/>
  <c r="X650" i="1"/>
  <c r="X65" i="1"/>
  <c r="X817" i="1"/>
  <c r="X237" i="1"/>
  <c r="X960" i="1"/>
  <c r="X383" i="1"/>
  <c r="X1008" i="1"/>
  <c r="X430" i="1"/>
  <c r="X1031" i="1"/>
  <c r="X429" i="1"/>
  <c r="X1006" i="1"/>
  <c r="X428" i="1"/>
  <c r="X1077" i="1"/>
  <c r="X499" i="1"/>
  <c r="X1175" i="1"/>
  <c r="X571" i="1"/>
  <c r="X1222" i="1"/>
  <c r="X618" i="1"/>
  <c r="X1173" i="1"/>
  <c r="X569" i="1"/>
  <c r="X1172" i="1"/>
  <c r="X544" i="1"/>
  <c r="X1243" i="1"/>
  <c r="X663" i="1"/>
  <c r="X54" i="1"/>
  <c r="X757" i="1"/>
  <c r="X1217" i="1"/>
  <c r="X613" i="1"/>
  <c r="X926" i="1"/>
  <c r="X636" i="1"/>
  <c r="X421" i="1"/>
  <c r="X563" i="1"/>
  <c r="X1214" i="1"/>
  <c r="X586" i="1"/>
  <c r="X300" i="1"/>
  <c r="X633" i="1"/>
  <c r="X23" i="1"/>
  <c r="X680" i="1"/>
  <c r="X96" i="1"/>
  <c r="X751" i="1"/>
  <c r="X143" i="1"/>
  <c r="X774" i="1"/>
  <c r="X167" i="1"/>
  <c r="X821" i="1"/>
  <c r="X217" i="1"/>
  <c r="X844" i="1"/>
  <c r="X264" i="1"/>
  <c r="X1036" i="1"/>
  <c r="X458" i="1"/>
  <c r="X349" i="1"/>
  <c r="X626" i="1"/>
  <c r="X16" i="1"/>
  <c r="X793" i="1"/>
  <c r="X213" i="1"/>
  <c r="X936" i="1"/>
  <c r="X359" i="1"/>
  <c r="X983" i="1"/>
  <c r="X406" i="1"/>
  <c r="X982" i="1"/>
  <c r="X381" i="1"/>
  <c r="X981" i="1"/>
  <c r="X404" i="1"/>
  <c r="X1053" i="1"/>
  <c r="X475" i="1"/>
  <c r="X1151" i="1"/>
  <c r="X547" i="1"/>
  <c r="X1198" i="1"/>
  <c r="X594" i="1"/>
  <c r="X1149" i="1"/>
  <c r="X545" i="1"/>
  <c r="X1099" i="1"/>
  <c r="X520" i="1"/>
  <c r="X1219" i="1"/>
  <c r="X639" i="1"/>
  <c r="X29" i="1"/>
  <c r="X200" i="1"/>
  <c r="X1193" i="1"/>
  <c r="X589" i="1"/>
  <c r="X590" i="1"/>
  <c r="X612" i="1"/>
  <c r="X1239" i="1"/>
  <c r="X539" i="1"/>
  <c r="X1190" i="1"/>
  <c r="X562" i="1"/>
  <c r="X1237" i="1"/>
  <c r="X609" i="1"/>
  <c r="X275" i="1"/>
  <c r="X656" i="1"/>
  <c r="X47" i="1"/>
  <c r="X727" i="1"/>
  <c r="X119" i="1"/>
  <c r="X750" i="1"/>
  <c r="X142" i="1"/>
  <c r="X797" i="1"/>
  <c r="X193" i="1"/>
  <c r="X820" i="1"/>
  <c r="X240" i="1"/>
  <c r="X1012" i="1"/>
  <c r="X434" i="1"/>
  <c r="X1230" i="1"/>
  <c r="X602" i="1"/>
  <c r="X1194" i="1"/>
  <c r="X769" i="1"/>
  <c r="X188" i="1"/>
  <c r="X912" i="1"/>
  <c r="X335" i="1"/>
  <c r="X959" i="1"/>
  <c r="X382" i="1"/>
  <c r="X958" i="1"/>
  <c r="X357" i="1"/>
  <c r="X957" i="1"/>
  <c r="X380" i="1"/>
  <c r="X1029" i="1"/>
  <c r="X451" i="1"/>
  <c r="X1102" i="1"/>
  <c r="X523" i="1"/>
  <c r="X1174" i="1"/>
  <c r="X570" i="1"/>
  <c r="X1124" i="1"/>
  <c r="X521" i="1"/>
  <c r="X1073" i="1"/>
  <c r="X495" i="1"/>
  <c r="X1195" i="1"/>
  <c r="X615" i="1"/>
  <c r="X244" i="1"/>
  <c r="X1169" i="1"/>
  <c r="X565" i="1"/>
  <c r="X1240" i="1"/>
  <c r="X588" i="1"/>
  <c r="X1215" i="1"/>
  <c r="X515" i="1"/>
  <c r="X1166" i="1"/>
  <c r="X538" i="1"/>
  <c r="X1213" i="1"/>
  <c r="X585" i="1"/>
  <c r="X1236" i="1"/>
  <c r="X632" i="1"/>
  <c r="X22" i="1"/>
  <c r="X703" i="1"/>
  <c r="X95" i="1"/>
  <c r="X726" i="1"/>
  <c r="X118" i="1"/>
  <c r="X773" i="1"/>
  <c r="X166" i="1"/>
  <c r="X796" i="1"/>
  <c r="X216" i="1"/>
  <c r="X987" i="1"/>
  <c r="X410" i="1"/>
  <c r="X1206" i="1"/>
  <c r="X578" i="1"/>
  <c r="X974" i="1"/>
  <c r="X745" i="1"/>
  <c r="X162" i="1"/>
  <c r="X888" i="1"/>
  <c r="X310" i="1"/>
  <c r="X935" i="1"/>
  <c r="X358" i="1"/>
  <c r="X934" i="1"/>
  <c r="X333" i="1"/>
  <c r="X933" i="1"/>
  <c r="X356" i="1"/>
  <c r="X1005" i="1"/>
  <c r="X427" i="1"/>
  <c r="X1076" i="1"/>
  <c r="X498" i="1"/>
  <c r="X1150" i="1"/>
  <c r="X546" i="1"/>
  <c r="X1100" i="1"/>
  <c r="X496" i="1"/>
  <c r="X1049" i="1"/>
  <c r="X471" i="1"/>
  <c r="X1171" i="1"/>
  <c r="X591" i="1"/>
  <c r="X777" i="1"/>
  <c r="X1145" i="1"/>
  <c r="X541" i="1"/>
  <c r="X1216" i="1"/>
  <c r="X564" i="1"/>
  <c r="X1191" i="1"/>
  <c r="X490" i="1"/>
  <c r="X1142" i="1"/>
  <c r="X514" i="1"/>
  <c r="X1189" i="1"/>
  <c r="X561" i="1"/>
  <c r="X1212" i="1"/>
  <c r="X608" i="1"/>
  <c r="X176" i="1"/>
  <c r="X679" i="1"/>
  <c r="X70" i="1"/>
  <c r="X702" i="1"/>
  <c r="X94" i="1"/>
  <c r="X749" i="1"/>
  <c r="X141" i="1"/>
  <c r="X772" i="1"/>
  <c r="X192" i="1"/>
  <c r="X963" i="1"/>
  <c r="X386" i="1"/>
  <c r="X1182" i="1"/>
  <c r="X554" i="1"/>
  <c r="X758" i="1"/>
  <c r="X721" i="1"/>
  <c r="X137" i="1"/>
  <c r="X864" i="1"/>
  <c r="X286" i="1"/>
  <c r="X911" i="1"/>
  <c r="X334" i="1"/>
  <c r="X910" i="1"/>
  <c r="X308" i="1"/>
  <c r="X909" i="1"/>
  <c r="X332" i="1"/>
  <c r="X980" i="1"/>
  <c r="X403" i="1"/>
  <c r="X1052" i="1"/>
  <c r="X474" i="1"/>
  <c r="X1125" i="1"/>
  <c r="X522" i="1"/>
  <c r="X1074" i="1"/>
  <c r="X472" i="1"/>
  <c r="X1025" i="1"/>
  <c r="X447" i="1"/>
  <c r="X1147" i="1"/>
  <c r="X567" i="1"/>
  <c r="X824" i="1"/>
  <c r="X1120" i="1"/>
  <c r="X517" i="1"/>
  <c r="X1168" i="1"/>
  <c r="X540" i="1"/>
  <c r="X1167" i="1"/>
  <c r="X466" i="1"/>
  <c r="X1093" i="1"/>
  <c r="X489" i="1"/>
  <c r="X1165" i="1"/>
  <c r="X537" i="1"/>
  <c r="X1188" i="1"/>
  <c r="X584" i="1"/>
  <c r="X8" i="1"/>
  <c r="X655" i="1"/>
  <c r="X21" i="1"/>
  <c r="X678" i="1"/>
  <c r="X69" i="1"/>
  <c r="X725" i="1"/>
  <c r="X117" i="1"/>
  <c r="X748" i="1"/>
  <c r="X165" i="1"/>
  <c r="X939" i="1"/>
  <c r="X362" i="1"/>
  <c r="X1158" i="1"/>
  <c r="X530" i="1"/>
  <c r="X614" i="1"/>
  <c r="X697" i="1"/>
  <c r="X89" i="1"/>
  <c r="X840" i="1"/>
  <c r="X260" i="1"/>
  <c r="X887" i="1"/>
  <c r="X309" i="1"/>
  <c r="X886" i="1"/>
  <c r="X284" i="1"/>
  <c r="X885" i="1"/>
  <c r="X307" i="1"/>
  <c r="X956" i="1"/>
  <c r="X379" i="1"/>
  <c r="X1028" i="1"/>
  <c r="X450" i="1"/>
  <c r="X1101" i="1"/>
  <c r="X497" i="1"/>
  <c r="X1050" i="1"/>
  <c r="X448" i="1"/>
  <c r="X1001" i="1"/>
  <c r="X423" i="1"/>
  <c r="X1122" i="1"/>
  <c r="X543" i="1"/>
  <c r="X411" i="1"/>
  <c r="X770" i="1"/>
  <c r="X937" i="1"/>
  <c r="X360" i="1"/>
  <c r="X503" i="1"/>
  <c r="X551" i="1"/>
  <c r="X550" i="1"/>
  <c r="X620" i="1"/>
  <c r="X691" i="1"/>
  <c r="X106" i="1"/>
  <c r="X79" i="1"/>
  <c r="X1096" i="1"/>
  <c r="X492" i="1"/>
  <c r="X1144" i="1"/>
  <c r="X516" i="1"/>
  <c r="X1143" i="1"/>
  <c r="X442" i="1"/>
  <c r="X1067" i="1"/>
  <c r="X465" i="1"/>
  <c r="X1141" i="1"/>
  <c r="X512" i="1"/>
  <c r="X1140" i="1"/>
  <c r="X560" i="1"/>
  <c r="X1235" i="1"/>
  <c r="X631" i="1"/>
  <c r="X126" i="1"/>
  <c r="X654" i="1"/>
  <c r="X45" i="1"/>
  <c r="X701" i="1"/>
  <c r="X93" i="1"/>
  <c r="X724" i="1"/>
  <c r="X140" i="1"/>
  <c r="X915" i="1"/>
  <c r="X338" i="1"/>
  <c r="X1134" i="1"/>
  <c r="X505" i="1"/>
  <c r="X445" i="1"/>
  <c r="X673" i="1"/>
  <c r="X64" i="1"/>
  <c r="X816" i="1"/>
  <c r="X236" i="1"/>
  <c r="X863" i="1"/>
  <c r="X285" i="1"/>
  <c r="X862" i="1"/>
  <c r="X258" i="1"/>
  <c r="X861" i="1"/>
  <c r="X283" i="1"/>
  <c r="X932" i="1"/>
  <c r="X355" i="1"/>
  <c r="X1004" i="1"/>
  <c r="X426" i="1"/>
  <c r="X1051" i="1"/>
  <c r="X473" i="1"/>
  <c r="X1026" i="1"/>
  <c r="X424" i="1"/>
  <c r="X976" i="1"/>
  <c r="X399" i="1"/>
  <c r="X1098" i="1"/>
  <c r="X519" i="1"/>
  <c r="X1183" i="1"/>
  <c r="X1070" i="1"/>
  <c r="X468" i="1"/>
  <c r="X1119" i="1"/>
  <c r="X491" i="1"/>
  <c r="X1020" i="1"/>
  <c r="X418" i="1"/>
  <c r="X1043" i="1"/>
  <c r="X441" i="1"/>
  <c r="X1116" i="1"/>
  <c r="X488" i="1"/>
  <c r="X1115" i="1"/>
  <c r="X536" i="1"/>
  <c r="X1211" i="1"/>
  <c r="X607" i="1"/>
  <c r="X1210" i="1"/>
  <c r="X630" i="1"/>
  <c r="X20" i="1"/>
  <c r="X677" i="1"/>
  <c r="X44" i="1"/>
  <c r="X700" i="1"/>
  <c r="X116" i="1"/>
  <c r="X891" i="1"/>
  <c r="X313" i="1"/>
  <c r="X1109" i="1"/>
  <c r="X481" i="1"/>
  <c r="X1229" i="1"/>
  <c r="X649" i="1"/>
  <c r="X40" i="1"/>
  <c r="X792" i="1"/>
  <c r="X212" i="1"/>
  <c r="X839" i="1"/>
  <c r="X259" i="1"/>
  <c r="X838" i="1"/>
  <c r="X234" i="1"/>
  <c r="X837" i="1"/>
  <c r="X257" i="1"/>
  <c r="X908" i="1"/>
  <c r="X331" i="1"/>
  <c r="X979" i="1"/>
  <c r="X402" i="1"/>
  <c r="X1027" i="1"/>
  <c r="X449" i="1"/>
  <c r="X977" i="1"/>
  <c r="X400" i="1"/>
  <c r="X952" i="1"/>
  <c r="X375" i="1"/>
  <c r="X1072" i="1"/>
  <c r="X494" i="1"/>
  <c r="X388" i="1"/>
  <c r="X1177" i="1"/>
  <c r="X107" i="1"/>
  <c r="X664" i="1"/>
  <c r="X1046" i="1"/>
  <c r="X444" i="1"/>
  <c r="X1069" i="1"/>
  <c r="X467" i="1"/>
  <c r="X971" i="1"/>
  <c r="X394" i="1"/>
  <c r="X1019" i="1"/>
  <c r="X417" i="1"/>
  <c r="X1092" i="1"/>
  <c r="X464" i="1"/>
  <c r="X1091" i="1"/>
  <c r="X511" i="1"/>
  <c r="X1187" i="1"/>
  <c r="X583" i="1"/>
  <c r="X1186" i="1"/>
  <c r="X606" i="1"/>
  <c r="X325" i="1"/>
  <c r="X653" i="1"/>
  <c r="X19" i="1"/>
  <c r="X676" i="1"/>
  <c r="X67" i="1"/>
  <c r="X867" i="1"/>
  <c r="X289" i="1"/>
  <c r="X1059" i="1"/>
  <c r="X457" i="1"/>
  <c r="X1205" i="1"/>
  <c r="X625" i="1"/>
  <c r="X15" i="1"/>
  <c r="X768" i="1"/>
  <c r="X187" i="1"/>
  <c r="X815" i="1"/>
  <c r="X235" i="1"/>
  <c r="X814" i="1"/>
  <c r="X210" i="1"/>
  <c r="X813" i="1"/>
  <c r="X233" i="1"/>
  <c r="X884" i="1"/>
  <c r="X306" i="1"/>
  <c r="X955" i="1"/>
  <c r="X378" i="1"/>
  <c r="X1003" i="1"/>
  <c r="X425" i="1"/>
  <c r="X953" i="1"/>
  <c r="X376" i="1"/>
  <c r="X928" i="1"/>
  <c r="X351" i="1"/>
  <c r="X1048" i="1"/>
  <c r="X470" i="1"/>
  <c r="X988" i="1"/>
  <c r="X998" i="1"/>
  <c r="X420" i="1"/>
  <c r="X1045" i="1"/>
  <c r="X443" i="1"/>
  <c r="X947" i="1"/>
  <c r="X370" i="1"/>
  <c r="X970" i="1"/>
  <c r="X393" i="1"/>
  <c r="X1018" i="1"/>
  <c r="X440" i="1"/>
  <c r="X1065" i="1"/>
  <c r="X487" i="1"/>
  <c r="X1163" i="1"/>
  <c r="X559" i="1"/>
  <c r="X1162" i="1"/>
  <c r="X582" i="1"/>
  <c r="X1233" i="1"/>
  <c r="X629" i="1"/>
  <c r="X373" i="1"/>
  <c r="X652" i="1"/>
  <c r="X43" i="1"/>
  <c r="X843" i="1"/>
  <c r="X263" i="1"/>
  <c r="X1035" i="1"/>
  <c r="X433" i="1"/>
  <c r="X1181" i="1"/>
  <c r="X601" i="1"/>
  <c r="X1170" i="1"/>
  <c r="X744" i="1"/>
  <c r="X161" i="1"/>
  <c r="X791" i="1"/>
  <c r="X211" i="1"/>
  <c r="X790" i="1"/>
  <c r="X185" i="1"/>
  <c r="X789" i="1"/>
  <c r="X209" i="1"/>
  <c r="X860" i="1"/>
  <c r="X282" i="1"/>
  <c r="X931" i="1"/>
  <c r="X354" i="1"/>
  <c r="X978" i="1"/>
  <c r="X377" i="1"/>
  <c r="X929" i="1"/>
  <c r="X352" i="1"/>
  <c r="X904" i="1"/>
  <c r="X327" i="1"/>
  <c r="X1024" i="1"/>
  <c r="X446" i="1"/>
  <c r="X707" i="1"/>
  <c r="X973" i="1"/>
  <c r="X396" i="1"/>
  <c r="X1021" i="1"/>
  <c r="X419" i="1"/>
  <c r="X923" i="1"/>
  <c r="X346" i="1"/>
  <c r="X946" i="1"/>
  <c r="X369" i="1"/>
  <c r="X993" i="1"/>
  <c r="X416" i="1"/>
  <c r="X1041" i="1"/>
  <c r="X463" i="1"/>
  <c r="X1139" i="1"/>
  <c r="X535" i="1"/>
  <c r="X1138" i="1"/>
  <c r="X558" i="1"/>
  <c r="X1209" i="1"/>
  <c r="X605" i="1"/>
  <c r="X1232" i="1"/>
  <c r="X628" i="1"/>
  <c r="X18" i="1"/>
  <c r="X819" i="1"/>
  <c r="X239" i="1"/>
  <c r="X986" i="1"/>
  <c r="X409" i="1"/>
  <c r="X1157" i="1"/>
  <c r="X577" i="1"/>
  <c r="X854" i="1"/>
  <c r="X720" i="1"/>
  <c r="X136" i="1"/>
  <c r="X767" i="1"/>
  <c r="X186" i="1"/>
  <c r="X766" i="1"/>
  <c r="X134" i="1"/>
  <c r="X765" i="1"/>
  <c r="X184" i="1"/>
  <c r="X836" i="1"/>
  <c r="X256" i="1"/>
  <c r="X907" i="1"/>
  <c r="X330" i="1"/>
  <c r="X954" i="1"/>
  <c r="X353" i="1"/>
  <c r="X905" i="1"/>
  <c r="X328" i="1"/>
  <c r="X880" i="1"/>
  <c r="X302" i="1"/>
  <c r="X1000" i="1"/>
  <c r="X422" i="1"/>
  <c r="X175" i="1"/>
  <c r="X949" i="1"/>
  <c r="X372" i="1"/>
  <c r="X972" i="1"/>
  <c r="X395" i="1"/>
  <c r="X899" i="1"/>
  <c r="X322" i="1"/>
  <c r="X922" i="1"/>
  <c r="X345" i="1"/>
  <c r="X969" i="1"/>
  <c r="X392" i="1"/>
  <c r="X1017" i="1"/>
  <c r="X439" i="1"/>
  <c r="X1114" i="1"/>
  <c r="X510" i="1"/>
  <c r="X1113" i="1"/>
  <c r="X534" i="1"/>
  <c r="X1185" i="1"/>
  <c r="X581" i="1"/>
  <c r="X1208" i="1"/>
  <c r="X604" i="1"/>
  <c r="X1146" i="1"/>
  <c r="X795" i="1"/>
  <c r="X215" i="1"/>
  <c r="X962" i="1"/>
  <c r="X385" i="1"/>
  <c r="X1133" i="1"/>
  <c r="X553" i="1"/>
  <c r="X710" i="1"/>
  <c r="X696" i="1"/>
  <c r="X112" i="1"/>
  <c r="X743" i="1"/>
  <c r="X160" i="1"/>
  <c r="X742" i="1"/>
  <c r="X110" i="1"/>
  <c r="X741" i="1"/>
  <c r="X158" i="1"/>
  <c r="X812" i="1"/>
  <c r="X232" i="1"/>
  <c r="X883" i="1"/>
  <c r="X305" i="1"/>
  <c r="X930" i="1"/>
  <c r="X329" i="1"/>
  <c r="X881" i="1"/>
  <c r="X303" i="1"/>
  <c r="X856" i="1"/>
  <c r="X278" i="1"/>
  <c r="X975" i="1"/>
  <c r="X398" i="1"/>
  <c r="X730" i="1"/>
  <c r="X925" i="1"/>
  <c r="X348" i="1"/>
  <c r="X948" i="1"/>
  <c r="X371" i="1"/>
  <c r="X875" i="1"/>
  <c r="X297" i="1"/>
  <c r="X898" i="1"/>
  <c r="X321" i="1"/>
  <c r="X945" i="1"/>
  <c r="X368" i="1"/>
  <c r="X992" i="1"/>
  <c r="X415" i="1"/>
  <c r="X1090" i="1"/>
  <c r="X486" i="1"/>
  <c r="X1089" i="1"/>
  <c r="X509" i="1"/>
  <c r="X1161" i="1"/>
  <c r="X557" i="1"/>
  <c r="X1184" i="1"/>
  <c r="X580" i="1"/>
  <c r="X950" i="1"/>
  <c r="X771" i="1"/>
  <c r="X190" i="1"/>
  <c r="X938" i="1"/>
  <c r="X361" i="1"/>
  <c r="X1108" i="1"/>
  <c r="X529" i="1"/>
  <c r="X493" i="1"/>
  <c r="X672" i="1"/>
  <c r="X88" i="1"/>
  <c r="X719" i="1"/>
  <c r="X111" i="1"/>
  <c r="X718" i="1"/>
  <c r="X86" i="1"/>
  <c r="X717" i="1"/>
  <c r="X133" i="1"/>
  <c r="X788" i="1"/>
  <c r="X208" i="1"/>
  <c r="X859" i="1"/>
  <c r="X281" i="1"/>
  <c r="X906" i="1"/>
  <c r="X304" i="1"/>
  <c r="X857" i="1"/>
  <c r="X279" i="1"/>
  <c r="X832" i="1"/>
  <c r="X252" i="1"/>
  <c r="X951" i="1"/>
  <c r="X374" i="1"/>
  <c r="X780" i="1"/>
  <c r="X901" i="1"/>
  <c r="X324" i="1"/>
  <c r="X924" i="1"/>
  <c r="X347" i="1"/>
  <c r="X851" i="1"/>
  <c r="X271" i="1"/>
  <c r="X874" i="1"/>
  <c r="X296" i="1"/>
  <c r="X921" i="1"/>
  <c r="X344" i="1"/>
  <c r="X968" i="1"/>
  <c r="X391" i="1"/>
  <c r="X1040" i="1"/>
  <c r="X462" i="1"/>
  <c r="X1063" i="1"/>
  <c r="X485" i="1"/>
  <c r="X1137" i="1"/>
  <c r="X533" i="1"/>
  <c r="X1160" i="1"/>
  <c r="X556" i="1"/>
  <c r="X806" i="1"/>
  <c r="X747" i="1"/>
  <c r="X164" i="1"/>
  <c r="X914" i="1"/>
  <c r="X337" i="1"/>
  <c r="X1082" i="1"/>
  <c r="X504" i="1"/>
  <c r="X1228" i="1"/>
  <c r="X648" i="1"/>
  <c r="X63" i="1"/>
  <c r="X695" i="1"/>
  <c r="X87" i="1"/>
  <c r="X694" i="1"/>
  <c r="X61" i="1"/>
  <c r="X693" i="1"/>
  <c r="X109" i="1"/>
  <c r="X764" i="1"/>
  <c r="X183" i="1"/>
  <c r="X835" i="1"/>
  <c r="X255" i="1"/>
  <c r="X882" i="1"/>
  <c r="X280" i="1"/>
  <c r="X833" i="1"/>
  <c r="X253" i="1"/>
  <c r="X808" i="1"/>
  <c r="X228" i="1"/>
  <c r="X927" i="1"/>
  <c r="X350" i="1"/>
  <c r="X147" i="1"/>
  <c r="X877" i="1"/>
  <c r="X299" i="1"/>
  <c r="X900" i="1"/>
  <c r="X323" i="1"/>
  <c r="X827" i="1"/>
  <c r="X247" i="1"/>
  <c r="X850" i="1"/>
  <c r="X270" i="1"/>
  <c r="X897" i="1"/>
  <c r="X319" i="1"/>
  <c r="X944" i="1"/>
  <c r="X367" i="1"/>
  <c r="X1016" i="1"/>
  <c r="X438" i="1"/>
  <c r="X1039" i="1"/>
  <c r="X461" i="1"/>
  <c r="X1112" i="1"/>
  <c r="X508" i="1"/>
  <c r="X1136" i="1"/>
  <c r="X532" i="1"/>
  <c r="X662" i="1"/>
  <c r="X723" i="1"/>
  <c r="X139" i="1"/>
  <c r="X890" i="1"/>
  <c r="X312" i="1"/>
  <c r="X1058" i="1"/>
  <c r="X480" i="1"/>
  <c r="X1204" i="1"/>
  <c r="X624" i="1"/>
  <c r="X39" i="1"/>
  <c r="X671" i="1"/>
  <c r="X62" i="1"/>
  <c r="X670" i="1"/>
  <c r="X37" i="1"/>
  <c r="X669" i="1"/>
  <c r="X85" i="1"/>
  <c r="X740" i="1"/>
  <c r="X157" i="1"/>
  <c r="X811" i="1"/>
  <c r="X231" i="1"/>
  <c r="X858" i="1"/>
  <c r="X230" i="1"/>
  <c r="X809" i="1"/>
  <c r="X205" i="1"/>
  <c r="X784" i="1"/>
  <c r="X204" i="1"/>
  <c r="X903" i="1"/>
  <c r="X326" i="1"/>
  <c r="X123" i="1"/>
  <c r="X853" i="1"/>
  <c r="X273" i="1"/>
  <c r="X876" i="1"/>
  <c r="X298" i="1"/>
  <c r="X803" i="1"/>
  <c r="X223" i="1"/>
  <c r="X826" i="1"/>
  <c r="X246" i="1"/>
  <c r="X873" i="1"/>
  <c r="X295" i="1"/>
  <c r="X920" i="1"/>
  <c r="X343" i="1"/>
  <c r="X991" i="1"/>
  <c r="X414" i="1"/>
  <c r="X1015" i="1"/>
  <c r="X437" i="1"/>
  <c r="X1088" i="1"/>
  <c r="X484" i="1"/>
  <c r="X1111" i="1"/>
  <c r="X507" i="1"/>
  <c r="X469" i="1"/>
  <c r="X699" i="1"/>
  <c r="X115" i="1"/>
  <c r="X866" i="1"/>
  <c r="X288" i="1"/>
  <c r="X1034" i="1"/>
  <c r="X456" i="1"/>
  <c r="X1180" i="1"/>
  <c r="X600" i="1"/>
  <c r="X14" i="1"/>
  <c r="X647" i="1"/>
  <c r="X38" i="1"/>
  <c r="X646" i="1"/>
  <c r="X12" i="1"/>
  <c r="X645" i="1"/>
  <c r="X60" i="1"/>
  <c r="X716" i="1"/>
  <c r="X132" i="1"/>
  <c r="X787" i="1"/>
  <c r="X207" i="1"/>
  <c r="X834" i="1"/>
  <c r="X206" i="1"/>
  <c r="X785" i="1"/>
  <c r="X180" i="1"/>
  <c r="X760" i="1"/>
  <c r="X178" i="1"/>
  <c r="X879" i="1"/>
  <c r="X301" i="1"/>
  <c r="X293" i="1"/>
  <c r="X829" i="1"/>
  <c r="X249" i="1"/>
  <c r="X852" i="1"/>
  <c r="X272" i="1"/>
  <c r="X779" i="1"/>
  <c r="X199" i="1"/>
  <c r="X802" i="1"/>
  <c r="X222" i="1"/>
  <c r="X849" i="1"/>
  <c r="X269" i="1"/>
  <c r="X896" i="1"/>
  <c r="X318" i="1"/>
  <c r="X967" i="1"/>
  <c r="X366" i="1"/>
  <c r="X990" i="1"/>
  <c r="X413" i="1"/>
  <c r="X1038" i="1"/>
  <c r="X460" i="1"/>
  <c r="X1061" i="1"/>
  <c r="X483" i="1"/>
  <c r="X28" i="1"/>
  <c r="X675" i="1"/>
  <c r="X91" i="1"/>
  <c r="X842" i="1"/>
  <c r="X262" i="1"/>
  <c r="X1010" i="1"/>
  <c r="X432" i="1"/>
  <c r="X1156" i="1"/>
  <c r="X576" i="1"/>
  <c r="X226" i="1"/>
  <c r="X623" i="1"/>
  <c r="X13" i="1"/>
  <c r="X622" i="1"/>
  <c r="X53" i="1"/>
  <c r="X621" i="1"/>
  <c r="X36" i="1"/>
  <c r="X692" i="1"/>
  <c r="X108" i="1"/>
  <c r="X763" i="1"/>
  <c r="X182" i="1"/>
  <c r="X810" i="1"/>
  <c r="X181" i="1"/>
  <c r="X761" i="1"/>
  <c r="X129" i="1"/>
  <c r="X736" i="1"/>
  <c r="X153" i="1"/>
  <c r="X855" i="1"/>
  <c r="X276" i="1"/>
  <c r="X918" i="1"/>
  <c r="X805" i="1"/>
  <c r="X225" i="1"/>
  <c r="X828" i="1"/>
  <c r="X248" i="1"/>
  <c r="X755" i="1"/>
  <c r="X173" i="1"/>
  <c r="X778" i="1"/>
  <c r="X198" i="1"/>
  <c r="X825" i="1"/>
  <c r="X245" i="1"/>
  <c r="X872" i="1"/>
  <c r="X294" i="1"/>
  <c r="X943" i="1"/>
  <c r="X342" i="1"/>
  <c r="X966" i="1"/>
  <c r="X389" i="1"/>
  <c r="X1014" i="1"/>
  <c r="X436" i="1"/>
  <c r="X1037" i="1"/>
  <c r="X459" i="1"/>
  <c r="X1231" i="1"/>
  <c r="X651" i="1"/>
  <c r="X66" i="1"/>
  <c r="X818" i="1"/>
  <c r="X238" i="1"/>
  <c r="X985" i="1"/>
  <c r="X408" i="1"/>
  <c r="X1132" i="1"/>
  <c r="X552" i="1"/>
  <c r="X1203" i="1"/>
  <c r="X599" i="1"/>
  <c r="X397" i="1"/>
  <c r="X598" i="1"/>
  <c r="X1225" i="1"/>
  <c r="X597" i="1"/>
  <c r="X11" i="1"/>
  <c r="X668" i="1"/>
  <c r="X84" i="1"/>
  <c r="X739" i="1"/>
  <c r="X156" i="1"/>
  <c r="X786" i="1"/>
  <c r="X155" i="1"/>
  <c r="X737" i="1"/>
  <c r="X105" i="1"/>
  <c r="X712" i="1"/>
  <c r="X128" i="1"/>
  <c r="X831" i="1"/>
  <c r="X251" i="1"/>
  <c r="X965" i="1"/>
  <c r="X189" i="1"/>
  <c r="X1081" i="1"/>
  <c r="X1155" i="1"/>
  <c r="X1202" i="1"/>
  <c r="X549" i="1"/>
  <c r="X34" i="1"/>
  <c r="X738" i="1"/>
  <c r="X878" i="1"/>
  <c r="X783" i="1"/>
  <c r="X781" i="1"/>
  <c r="X201" i="1"/>
  <c r="X804" i="1"/>
  <c r="X224" i="1"/>
  <c r="X731" i="1"/>
  <c r="X148" i="1"/>
  <c r="X754" i="1"/>
  <c r="X172" i="1"/>
  <c r="X801" i="1"/>
  <c r="X221" i="1"/>
  <c r="X848" i="1"/>
  <c r="X268" i="1"/>
  <c r="X919" i="1"/>
  <c r="X317" i="1"/>
  <c r="X942" i="1"/>
  <c r="X365" i="1"/>
  <c r="X989" i="1"/>
  <c r="X412" i="1"/>
  <c r="X1013" i="1"/>
  <c r="X435" i="1"/>
  <c r="X1207" i="1"/>
  <c r="X627" i="1"/>
  <c r="X42" i="1"/>
  <c r="X794" i="1"/>
  <c r="X214" i="1"/>
  <c r="X961" i="1"/>
  <c r="X384" i="1"/>
  <c r="X1107" i="1"/>
  <c r="X528" i="1"/>
  <c r="X1179" i="1"/>
  <c r="X575" i="1"/>
  <c r="X1226" i="1"/>
  <c r="X574" i="1"/>
  <c r="X1201" i="1"/>
  <c r="X573" i="1"/>
  <c r="X1224" i="1"/>
  <c r="X644" i="1"/>
  <c r="X59" i="1"/>
  <c r="X715" i="1"/>
  <c r="X131" i="1"/>
  <c r="X762" i="1"/>
  <c r="X130" i="1"/>
  <c r="X713" i="1"/>
  <c r="X31" i="1"/>
  <c r="X688" i="1"/>
  <c r="X104" i="1"/>
  <c r="X807" i="1"/>
  <c r="X227" i="1"/>
  <c r="X341" i="1"/>
  <c r="X1200" i="1"/>
  <c r="X689" i="1"/>
  <c r="X203" i="1"/>
  <c r="X1084" i="1"/>
  <c r="X1085" i="1"/>
  <c r="X320" i="1"/>
  <c r="X513" i="1"/>
  <c r="X274" i="1"/>
  <c r="X83" i="1"/>
  <c r="X277" i="1"/>
  <c r="W45" i="1"/>
  <c r="W69" i="1"/>
  <c r="W81" i="1"/>
  <c r="W249" i="1"/>
  <c r="W357" i="1"/>
  <c r="W405" i="1"/>
  <c r="W465" i="1"/>
  <c r="W597" i="1"/>
  <c r="W669" i="1"/>
  <c r="W801" i="1"/>
  <c r="W813" i="1"/>
  <c r="W969" i="1"/>
  <c r="W14" i="1"/>
  <c r="W26" i="1"/>
  <c r="W74" i="1"/>
  <c r="W146" i="1"/>
  <c r="W170" i="1"/>
  <c r="W194" i="1"/>
  <c r="W230" i="1"/>
  <c r="W254" i="1"/>
  <c r="W314" i="1"/>
  <c r="W326" i="1"/>
  <c r="Y326" i="1" s="1"/>
  <c r="W338" i="1"/>
  <c r="W506" i="1"/>
  <c r="W566" i="1"/>
  <c r="Y566" i="1" s="1"/>
  <c r="W770" i="1"/>
  <c r="W902" i="1"/>
  <c r="W1022" i="1"/>
  <c r="W51" i="1"/>
  <c r="W75" i="1"/>
  <c r="W135" i="1"/>
  <c r="W159" i="1"/>
  <c r="W195" i="1"/>
  <c r="W255" i="1"/>
  <c r="W267" i="1"/>
  <c r="W291" i="1"/>
  <c r="W339" i="1"/>
  <c r="W435" i="1"/>
  <c r="W567" i="1"/>
  <c r="W627" i="1"/>
  <c r="W699" i="1"/>
  <c r="W759" i="1"/>
  <c r="W879" i="1"/>
  <c r="W891" i="1"/>
  <c r="W1011" i="1"/>
  <c r="W1023" i="1"/>
  <c r="W32" i="1"/>
  <c r="W56" i="1"/>
  <c r="W68" i="1"/>
  <c r="W80" i="1"/>
  <c r="W92" i="1"/>
  <c r="W536" i="1"/>
  <c r="W740" i="1"/>
  <c r="Y740" i="1" s="1"/>
  <c r="W1018" i="1"/>
  <c r="Y1018" i="1" s="1"/>
  <c r="W1044" i="1"/>
  <c r="W1068" i="1"/>
  <c r="W1104" i="1"/>
  <c r="W1152" i="1"/>
  <c r="W1164" i="1"/>
  <c r="W121" i="1"/>
  <c r="W154" i="1"/>
  <c r="W730" i="1"/>
  <c r="Y730" i="1" s="1"/>
  <c r="W868" i="1"/>
  <c r="W958" i="1"/>
  <c r="W979" i="1"/>
  <c r="W994" i="1"/>
  <c r="W1097" i="1"/>
  <c r="W1169" i="1"/>
  <c r="W1193" i="1"/>
  <c r="W1241" i="1"/>
  <c r="W113" i="1"/>
  <c r="W401" i="1"/>
  <c r="W689" i="1"/>
  <c r="Y689" i="1" s="1"/>
  <c r="W720" i="1"/>
  <c r="W18" i="1"/>
  <c r="W82" i="1"/>
  <c r="W145" i="1"/>
  <c r="W226" i="1"/>
  <c r="Y226" i="1" s="1"/>
  <c r="W241" i="1"/>
  <c r="W306" i="1"/>
  <c r="W337" i="1"/>
  <c r="W546" i="1"/>
  <c r="W577" i="1"/>
  <c r="W658" i="1"/>
  <c r="W1012" i="1"/>
  <c r="W760" i="1"/>
  <c r="W31" i="1"/>
  <c r="W281" i="1"/>
  <c r="W348" i="1"/>
  <c r="W415" i="1"/>
  <c r="W485" i="1"/>
  <c r="W709" i="1"/>
  <c r="W857" i="1"/>
  <c r="W1075" i="1"/>
  <c r="W1105" i="1"/>
  <c r="W35" i="1"/>
  <c r="W125" i="1"/>
  <c r="W191" i="1"/>
  <c r="W486" i="1"/>
  <c r="W1151" i="1"/>
  <c r="W11" i="1"/>
  <c r="W214" i="1"/>
  <c r="W1166" i="1"/>
  <c r="Y1166" i="1" s="1"/>
  <c r="W800" i="1"/>
  <c r="W1030" i="1"/>
  <c r="W556" i="1"/>
  <c r="W12" i="1"/>
  <c r="W103" i="1"/>
  <c r="W331" i="1"/>
  <c r="W263" i="1"/>
  <c r="W16" i="1"/>
  <c r="W445" i="1"/>
  <c r="W41" i="1"/>
  <c r="W268" i="1"/>
  <c r="W222" i="1"/>
  <c r="W292" i="1"/>
  <c r="W358" i="1"/>
  <c r="W516" i="1"/>
  <c r="W1126" i="1"/>
  <c r="W1129" i="1"/>
  <c r="W179" i="1"/>
  <c r="Y179" i="1" s="1"/>
  <c r="W719" i="1"/>
  <c r="Y719" i="1" s="1"/>
  <c r="W1066" i="1"/>
  <c r="W1245" i="1"/>
  <c r="W1173" i="1"/>
  <c r="Y1173" i="1" s="1"/>
  <c r="W475" i="1"/>
  <c r="W1083" i="1"/>
  <c r="W607" i="1"/>
  <c r="W1143" i="1"/>
  <c r="W383" i="1"/>
  <c r="W1002" i="1"/>
  <c r="W496" i="1"/>
  <c r="W587" i="1"/>
  <c r="W924" i="1"/>
  <c r="W1020" i="1"/>
  <c r="W1098" i="1"/>
  <c r="W46" i="1"/>
  <c r="W251" i="1"/>
  <c r="W318" i="1"/>
  <c r="W205" i="1"/>
  <c r="W71" i="1"/>
  <c r="W229" i="1"/>
  <c r="W455" i="1"/>
  <c r="W187" i="1"/>
  <c r="W390" i="1"/>
  <c r="W367" i="1"/>
  <c r="W990" i="1"/>
  <c r="W1058" i="1"/>
  <c r="W1134" i="1"/>
  <c r="W1149" i="1"/>
  <c r="W1015" i="1"/>
  <c r="W1138" i="1"/>
  <c r="W1162" i="1"/>
  <c r="W925" i="1"/>
  <c r="W1042" i="1"/>
  <c r="W1234" i="1"/>
  <c r="W526" i="1"/>
  <c r="W1117" i="1"/>
  <c r="W1165" i="1"/>
  <c r="W1213" i="1"/>
  <c r="W1235" i="1"/>
  <c r="W1047" i="1"/>
  <c r="W1094" i="1"/>
  <c r="W1118" i="1"/>
  <c r="W1190" i="1"/>
  <c r="W1146" i="1"/>
  <c r="W77" i="1"/>
  <c r="W1192" i="1"/>
  <c r="W647" i="1"/>
  <c r="W648" i="1"/>
  <c r="W802" i="1"/>
  <c r="W1095" i="1"/>
  <c r="W835" i="1"/>
  <c r="W1071" i="1"/>
  <c r="W1048" i="1"/>
  <c r="W1240" i="1"/>
  <c r="W995" i="1"/>
  <c r="W936" i="1"/>
  <c r="W996" i="1"/>
  <c r="W1100" i="1"/>
  <c r="W617" i="1"/>
  <c r="W659" i="1"/>
  <c r="W1148" i="1"/>
  <c r="W1247" i="1"/>
  <c r="W1131" i="1"/>
  <c r="W1227" i="1"/>
  <c r="W1228" i="1"/>
  <c r="W997" i="1"/>
  <c r="W1102" i="1"/>
  <c r="Y1102" i="1" s="1"/>
  <c r="W1130" i="1"/>
  <c r="W780" i="1"/>
  <c r="W1132" i="1"/>
  <c r="Y1132" i="1" s="1"/>
  <c r="W1123" i="1"/>
  <c r="W301" i="1"/>
  <c r="W1079" i="1"/>
  <c r="W913" i="1"/>
  <c r="W1007" i="1"/>
  <c r="W1206" i="1"/>
  <c r="W1062" i="1"/>
  <c r="W846" i="1"/>
  <c r="W880" i="1"/>
  <c r="W1155" i="1"/>
  <c r="Y1155" i="1" s="1"/>
  <c r="W1153" i="1"/>
  <c r="W1170" i="1"/>
  <c r="W947" i="1"/>
  <c r="W1185" i="1"/>
  <c r="W750" i="1"/>
  <c r="W978" i="1"/>
  <c r="W790" i="1"/>
  <c r="W824" i="1"/>
  <c r="W1184" i="1"/>
  <c r="W1111" i="1"/>
  <c r="W1230" i="1"/>
  <c r="W425" i="1"/>
  <c r="W637" i="1"/>
  <c r="W679" i="1"/>
  <c r="W1064" i="1"/>
  <c r="W52" i="1"/>
  <c r="W524" i="1"/>
  <c r="W766" i="1"/>
  <c r="W364" i="1"/>
  <c r="W322" i="1"/>
  <c r="W224" i="1"/>
  <c r="W650" i="1"/>
  <c r="W271" i="1"/>
  <c r="W911" i="1"/>
  <c r="W421" i="1"/>
  <c r="W257" i="1"/>
  <c r="W283" i="1"/>
  <c r="W513" i="1"/>
  <c r="W247" i="1"/>
  <c r="W183" i="1"/>
  <c r="W1032" i="1"/>
  <c r="W907" i="1"/>
  <c r="W1013" i="1"/>
  <c r="W1128" i="1"/>
  <c r="Y1128" i="1" s="1"/>
  <c r="W1160" i="1"/>
  <c r="W1086" i="1"/>
  <c r="W643" i="1"/>
  <c r="W743" i="1"/>
  <c r="W44" i="1"/>
  <c r="Y44" i="1" s="1"/>
  <c r="W876" i="1"/>
  <c r="W559" i="1"/>
  <c r="Y559" i="1" s="1"/>
  <c r="W1176" i="1"/>
  <c r="W953" i="1"/>
  <c r="W887" i="1"/>
  <c r="Y887" i="1" s="1"/>
  <c r="W1112" i="1"/>
  <c r="W1145" i="1"/>
  <c r="W1019" i="1"/>
  <c r="W1091" i="1"/>
  <c r="W84" i="1"/>
  <c r="W772" i="1"/>
  <c r="W764" i="1"/>
  <c r="W614" i="1"/>
  <c r="W865" i="1"/>
  <c r="W469" i="1"/>
  <c r="W1175" i="1"/>
  <c r="W661" i="1"/>
  <c r="W1056" i="1"/>
  <c r="W1010" i="1"/>
  <c r="W196" i="1"/>
  <c r="Y196" i="1" s="1"/>
  <c r="W549" i="1"/>
  <c r="W130" i="1"/>
  <c r="W150" i="1"/>
  <c r="W373" i="1"/>
  <c r="W442" i="1"/>
  <c r="W63" i="1"/>
  <c r="W391" i="1"/>
  <c r="Y391" i="1" s="1"/>
  <c r="W928" i="1"/>
  <c r="W446" i="1"/>
  <c r="W155" i="1"/>
  <c r="W352" i="1"/>
  <c r="W538" i="1"/>
  <c r="W377" i="1"/>
  <c r="W447" i="1"/>
  <c r="W1060" i="1"/>
  <c r="Y1060" i="1" s="1"/>
  <c r="W932" i="1"/>
  <c r="W1024" i="1"/>
  <c r="W1140" i="1"/>
  <c r="W1181" i="1"/>
  <c r="W1108" i="1"/>
  <c r="W1054" i="1"/>
  <c r="W685" i="1"/>
  <c r="Y685" i="1" s="1"/>
  <c r="W810" i="1"/>
  <c r="Y810" i="1" s="1"/>
  <c r="W323" i="1"/>
  <c r="W901" i="1"/>
  <c r="W684" i="1"/>
  <c r="W1219" i="1"/>
  <c r="W1028" i="1"/>
  <c r="W920" i="1"/>
  <c r="W1136" i="1"/>
  <c r="W1186" i="1"/>
  <c r="W1050" i="1"/>
  <c r="W1103" i="1"/>
  <c r="W110" i="1"/>
  <c r="W814" i="1"/>
  <c r="W806" i="1"/>
  <c r="W639" i="1"/>
  <c r="W882" i="1"/>
  <c r="W494" i="1"/>
  <c r="W1183" i="1"/>
  <c r="W694" i="1"/>
  <c r="W1121" i="1"/>
  <c r="W1051" i="1"/>
  <c r="W656" i="1"/>
  <c r="W233" i="1"/>
  <c r="W574" i="1"/>
  <c r="W234" i="1"/>
  <c r="W501" i="1"/>
  <c r="W492" i="1"/>
  <c r="W525" i="1"/>
  <c r="W131" i="1"/>
  <c r="Y131" i="1" s="1"/>
  <c r="W459" i="1"/>
  <c r="W134" i="1"/>
  <c r="W454" i="1"/>
  <c r="W266" i="1"/>
  <c r="W413" i="1"/>
  <c r="W588" i="1"/>
  <c r="W438" i="1"/>
  <c r="W480" i="1"/>
  <c r="W1073" i="1"/>
  <c r="W965" i="1"/>
  <c r="W1033" i="1"/>
  <c r="W1199" i="1"/>
  <c r="W260" i="1"/>
  <c r="W599" i="1"/>
  <c r="W398" i="1"/>
  <c r="W53" i="1"/>
  <c r="W600" i="1"/>
  <c r="W575" i="1"/>
  <c r="W198" i="1"/>
  <c r="Y198" i="1" s="1"/>
  <c r="W542" i="1"/>
  <c r="W219" i="1"/>
  <c r="W479" i="1"/>
  <c r="W67" i="1"/>
  <c r="Y67" i="1" s="1"/>
  <c r="W488" i="1"/>
  <c r="Y488" i="1" s="1"/>
  <c r="W621" i="1"/>
  <c r="W604" i="1"/>
  <c r="W497" i="1"/>
  <c r="W1084" i="1"/>
  <c r="Y1084" i="1" s="1"/>
  <c r="W982" i="1"/>
  <c r="W1061" i="1"/>
  <c r="W381" i="1"/>
  <c r="W295" i="1"/>
  <c r="W632" i="1"/>
  <c r="W104" i="1"/>
  <c r="W296" i="1"/>
  <c r="W140" i="1"/>
  <c r="W54" i="1"/>
  <c r="Y54" i="1" s="1"/>
  <c r="W252" i="1"/>
  <c r="W742" i="1"/>
  <c r="W274" i="1"/>
  <c r="W504" i="1"/>
  <c r="Y504" i="1" s="1"/>
  <c r="W58" i="1"/>
  <c r="Y58" i="1" s="1"/>
  <c r="W521" i="1"/>
  <c r="Y521" i="1" s="1"/>
  <c r="W746" i="1"/>
  <c r="W629" i="1"/>
  <c r="W530" i="1"/>
  <c r="W1125" i="1"/>
  <c r="W1041" i="1"/>
  <c r="W1074" i="1"/>
  <c r="W432" i="1"/>
  <c r="W649" i="1"/>
  <c r="W558" i="1"/>
  <c r="W160" i="1"/>
  <c r="W216" i="1"/>
  <c r="W207" i="1"/>
  <c r="W297" i="1"/>
  <c r="W23" i="1"/>
  <c r="W334" i="1"/>
  <c r="Y334" i="1" s="1"/>
  <c r="W529" i="1"/>
  <c r="W190" i="1"/>
  <c r="W554" i="1"/>
  <c r="W763" i="1"/>
  <c r="W704" i="1"/>
  <c r="W563" i="1"/>
  <c r="W1171" i="1"/>
  <c r="W1093" i="1"/>
  <c r="W1085" i="1"/>
  <c r="Y1085" i="1" s="1"/>
  <c r="W457" i="1"/>
  <c r="W657" i="1"/>
  <c r="W825" i="1"/>
  <c r="W733" i="1"/>
  <c r="Y733" i="1" s="1"/>
  <c r="W279" i="1"/>
  <c r="W262" i="1"/>
  <c r="W340" i="1"/>
  <c r="W114" i="1"/>
  <c r="W343" i="1"/>
  <c r="W562" i="1"/>
  <c r="W173" i="1"/>
  <c r="W571" i="1"/>
  <c r="W19" i="1"/>
  <c r="W729" i="1"/>
  <c r="W580" i="1"/>
  <c r="W1188" i="1"/>
  <c r="W1127" i="1"/>
  <c r="W1150" i="1"/>
  <c r="Y1150" i="1" s="1"/>
  <c r="W507" i="1"/>
  <c r="W674" i="1"/>
  <c r="W833" i="1"/>
  <c r="W826" i="1"/>
  <c r="W365" i="1"/>
  <c r="Y365" i="1" s="1"/>
  <c r="W509" i="1"/>
  <c r="Y509" i="1" s="1"/>
  <c r="W426" i="1"/>
  <c r="W151" i="1"/>
  <c r="W360" i="1"/>
  <c r="W579" i="1"/>
  <c r="W721" i="1"/>
  <c r="Y721" i="1" s="1"/>
  <c r="W654" i="1"/>
  <c r="W83" i="1"/>
  <c r="W779" i="1"/>
  <c r="W638" i="1"/>
  <c r="W1232" i="1"/>
  <c r="W1159" i="1"/>
  <c r="W1172" i="1"/>
  <c r="Y1172" i="1" s="1"/>
  <c r="W515" i="1"/>
  <c r="W707" i="1"/>
  <c r="W858" i="1"/>
  <c r="W138" i="1"/>
  <c r="W399" i="1"/>
  <c r="W87" i="1"/>
  <c r="W692" i="1"/>
  <c r="W282" i="1"/>
  <c r="W385" i="1"/>
  <c r="W612" i="1"/>
  <c r="W258" i="1"/>
  <c r="W671" i="1"/>
  <c r="W100" i="1"/>
  <c r="W59" i="1"/>
  <c r="W646" i="1"/>
  <c r="W1242" i="1"/>
  <c r="W1180" i="1"/>
  <c r="W1189" i="1"/>
  <c r="W540" i="1"/>
  <c r="W724" i="1"/>
  <c r="W866" i="1"/>
  <c r="W683" i="1"/>
  <c r="W434" i="1"/>
  <c r="W178" i="1"/>
  <c r="W105" i="1"/>
  <c r="W437" i="1"/>
  <c r="Y437" i="1" s="1"/>
  <c r="W394" i="1"/>
  <c r="Y394" i="1" s="1"/>
  <c r="W645" i="1"/>
  <c r="W310" i="1"/>
  <c r="W771" i="1"/>
  <c r="W118" i="1"/>
  <c r="W136" i="1"/>
  <c r="W590" i="1"/>
  <c r="W1215" i="1"/>
  <c r="W1207" i="1"/>
  <c r="W42" i="1"/>
  <c r="W757" i="1"/>
  <c r="W388" i="1"/>
  <c r="W246" i="1"/>
  <c r="W592" i="1"/>
  <c r="W368" i="1"/>
  <c r="W169" i="1"/>
  <c r="W495" i="1"/>
  <c r="W403" i="1"/>
  <c r="W687" i="1"/>
  <c r="Y687" i="1" s="1"/>
  <c r="W553" i="1"/>
  <c r="W821" i="1"/>
  <c r="W156" i="1"/>
  <c r="W192" i="1"/>
  <c r="W623" i="1"/>
  <c r="W1223" i="1"/>
  <c r="W1233" i="1"/>
  <c r="Y1233" i="1" s="1"/>
  <c r="W1174" i="1"/>
  <c r="W34" i="1"/>
  <c r="W576" i="1"/>
  <c r="Y576" i="1" s="1"/>
  <c r="W162" i="1"/>
  <c r="W909" i="1"/>
  <c r="W502" i="1"/>
  <c r="Y502" i="1" s="1"/>
  <c r="W123" i="1"/>
  <c r="W89" i="1"/>
  <c r="W1195" i="1"/>
  <c r="W672" i="1"/>
  <c r="W248" i="1"/>
  <c r="W221" i="1"/>
  <c r="W93" i="1"/>
  <c r="W449" i="1"/>
  <c r="W1139" i="1"/>
  <c r="W72" i="1"/>
  <c r="Y72" i="1" s="1"/>
  <c r="W774" i="1"/>
  <c r="Y774" i="1" s="1"/>
  <c r="W270" i="1"/>
  <c r="W30" i="1"/>
  <c r="W625" i="1"/>
  <c r="Y625" i="1" s="1"/>
  <c r="W61" i="1"/>
  <c r="W351" i="1"/>
  <c r="W520" i="1"/>
  <c r="W429" i="1"/>
  <c r="Y429" i="1" s="1"/>
  <c r="W325" i="1"/>
  <c r="W126" i="1"/>
  <c r="Y126" i="1" s="1"/>
  <c r="W854" i="1"/>
  <c r="W174" i="1"/>
  <c r="W220" i="1"/>
  <c r="W665" i="1"/>
  <c r="W47" i="1"/>
  <c r="W1243" i="1"/>
  <c r="W792" i="1"/>
  <c r="W1182" i="1"/>
  <c r="W225" i="1"/>
  <c r="W651" i="1"/>
  <c r="W419" i="1"/>
  <c r="W926" i="1"/>
  <c r="W535" i="1"/>
  <c r="W236" i="1"/>
  <c r="W98" i="1"/>
  <c r="W1203" i="1"/>
  <c r="W705" i="1"/>
  <c r="W302" i="1"/>
  <c r="W240" i="1"/>
  <c r="W101" i="1"/>
  <c r="W482" i="1"/>
  <c r="W1198" i="1"/>
  <c r="Y1198" i="1" s="1"/>
  <c r="W223" i="1"/>
  <c r="W148" i="1"/>
  <c r="W389" i="1"/>
  <c r="W129" i="1"/>
  <c r="W667" i="1"/>
  <c r="W269" i="1"/>
  <c r="W206" i="1"/>
  <c r="Y206" i="1" s="1"/>
  <c r="W628" i="1"/>
  <c r="W462" i="1"/>
  <c r="W570" i="1"/>
  <c r="W210" i="1"/>
  <c r="W28" i="1"/>
  <c r="W327" i="1"/>
  <c r="W239" i="1"/>
  <c r="W690" i="1"/>
  <c r="W21" i="1"/>
  <c r="W404" i="1"/>
  <c r="W809" i="1"/>
  <c r="W1191" i="1"/>
  <c r="W349" i="1"/>
  <c r="Y349" i="1" s="1"/>
  <c r="W676" i="1"/>
  <c r="Y676" i="1" s="1"/>
  <c r="W452" i="1"/>
  <c r="Y452" i="1" s="1"/>
  <c r="W967" i="1"/>
  <c r="W65" i="1"/>
  <c r="Y65" i="1" s="1"/>
  <c r="W298" i="1"/>
  <c r="W107" i="1"/>
  <c r="W1229" i="1"/>
  <c r="W680" i="1"/>
  <c r="W29" i="1"/>
  <c r="W319" i="1"/>
  <c r="Y319" i="1" s="1"/>
  <c r="W259" i="1"/>
  <c r="W119" i="1"/>
  <c r="W499" i="1"/>
  <c r="W1254" i="1"/>
  <c r="W1099" i="1"/>
  <c r="W777" i="1"/>
  <c r="W333" i="1"/>
  <c r="W894" i="1"/>
  <c r="W611" i="1"/>
  <c r="Y907" i="1"/>
  <c r="W242" i="1"/>
  <c r="W62" i="1"/>
  <c r="W616" i="1"/>
  <c r="W204" i="1"/>
  <c r="W96" i="1"/>
  <c r="W346" i="1"/>
  <c r="W508" i="1"/>
  <c r="W636" i="1"/>
  <c r="W512" i="1"/>
  <c r="W48" i="1"/>
  <c r="W99" i="1"/>
  <c r="W49" i="1"/>
  <c r="W422" i="1"/>
  <c r="W275" i="1"/>
  <c r="W698" i="1"/>
  <c r="W85" i="1"/>
  <c r="W725" i="1"/>
  <c r="Y725" i="1" s="1"/>
  <c r="W842" i="1"/>
  <c r="W1217" i="1"/>
  <c r="W493" i="1"/>
  <c r="W701" i="1"/>
  <c r="W585" i="1"/>
  <c r="W55" i="1"/>
  <c r="W124" i="1"/>
  <c r="Y124" i="1" s="1"/>
  <c r="W341" i="1"/>
  <c r="Y341" i="1" s="1"/>
  <c r="W116" i="1"/>
  <c r="W713" i="1"/>
  <c r="Y713" i="1" s="1"/>
  <c r="W137" i="1"/>
  <c r="Y137" i="1" s="1"/>
  <c r="W353" i="1"/>
  <c r="W276" i="1"/>
  <c r="W157" i="1"/>
  <c r="W532" i="1"/>
  <c r="W1120" i="1"/>
  <c r="W819" i="1"/>
  <c r="W342" i="1"/>
  <c r="W952" i="1"/>
  <c r="Y952" i="1" s="1"/>
  <c r="W644" i="1"/>
  <c r="Y1058" i="1"/>
  <c r="W304" i="1"/>
  <c r="W149" i="1"/>
  <c r="Y149" i="1" s="1"/>
  <c r="W633" i="1"/>
  <c r="W277" i="1"/>
  <c r="W161" i="1"/>
  <c r="W197" i="1"/>
  <c r="W86" i="1"/>
  <c r="Y86" i="1" s="1"/>
  <c r="W653" i="1"/>
  <c r="Y653" i="1" s="1"/>
  <c r="W537" i="1"/>
  <c r="W201" i="1"/>
  <c r="W471" i="1"/>
  <c r="W127" i="1"/>
  <c r="W505" i="1"/>
  <c r="W335" i="1"/>
  <c r="W748" i="1"/>
  <c r="W94" i="1"/>
  <c r="W758" i="1"/>
  <c r="Y758" i="1" s="1"/>
  <c r="W321" i="1"/>
  <c r="W433" i="1"/>
  <c r="W675" i="1"/>
  <c r="W397" i="1"/>
  <c r="W288" i="1"/>
  <c r="Y288" i="1" s="1"/>
  <c r="W112" i="1"/>
  <c r="W186" i="1"/>
  <c r="W670" i="1"/>
  <c r="W545" i="1"/>
  <c r="W38" i="1"/>
  <c r="W211" i="1"/>
  <c r="W144" i="1"/>
  <c r="W613" i="1"/>
  <c r="W395" i="1"/>
  <c r="W765" i="1"/>
  <c r="W102" i="1"/>
  <c r="W791" i="1"/>
  <c r="W775" i="1"/>
  <c r="Y775" i="1" s="1"/>
  <c r="W355" i="1"/>
  <c r="W458" i="1"/>
  <c r="W700" i="1"/>
  <c r="W215" i="1"/>
  <c r="W213" i="1"/>
  <c r="W168" i="1"/>
  <c r="W533" i="1"/>
  <c r="W678" i="1"/>
  <c r="W595" i="1"/>
  <c r="Y595" i="1" s="1"/>
  <c r="W754" i="1"/>
  <c r="Y754" i="1" s="1"/>
  <c r="W17" i="1"/>
  <c r="W202" i="1"/>
  <c r="W688" i="1"/>
  <c r="W596" i="1"/>
  <c r="W798" i="1"/>
  <c r="W111" i="1"/>
  <c r="W799" i="1"/>
  <c r="W817" i="1"/>
  <c r="W372" i="1"/>
  <c r="W541" i="1"/>
  <c r="W708" i="1"/>
  <c r="Y708" i="1" s="1"/>
  <c r="W347" i="1"/>
  <c r="W22" i="1"/>
  <c r="W313" i="1"/>
  <c r="W716" i="1"/>
  <c r="W703" i="1"/>
  <c r="W620" i="1"/>
  <c r="W265" i="1"/>
  <c r="W470" i="1"/>
  <c r="W231" i="1"/>
  <c r="W376" i="1"/>
  <c r="W663" i="1"/>
  <c r="W807" i="1"/>
  <c r="W120" i="1"/>
  <c r="W808" i="1"/>
  <c r="W883" i="1"/>
  <c r="Y883" i="1" s="1"/>
  <c r="W850" i="1"/>
  <c r="W380" i="1"/>
  <c r="W591" i="1"/>
  <c r="W37" i="1"/>
  <c r="W95" i="1"/>
  <c r="W287" i="1"/>
  <c r="W450" i="1"/>
  <c r="W305" i="1"/>
  <c r="W728" i="1"/>
  <c r="W662" i="1"/>
  <c r="Y662" i="1" s="1"/>
  <c r="W164" i="1"/>
  <c r="W487" i="1"/>
  <c r="W293" i="1"/>
  <c r="W66" i="1"/>
  <c r="W696" i="1"/>
  <c r="W840" i="1"/>
  <c r="W158" i="1"/>
  <c r="W841" i="1"/>
  <c r="Y841" i="1" s="1"/>
  <c r="W916" i="1"/>
  <c r="W908" i="1"/>
  <c r="W408" i="1"/>
  <c r="W624" i="1"/>
  <c r="W278" i="1"/>
  <c r="W177" i="1"/>
  <c r="W330" i="1"/>
  <c r="W583" i="1"/>
  <c r="W409" i="1"/>
  <c r="Y409" i="1" s="1"/>
  <c r="W753" i="1"/>
  <c r="W695" i="1"/>
  <c r="W369" i="1"/>
  <c r="W238" i="1"/>
  <c r="Y238" i="1" s="1"/>
  <c r="W344" i="1"/>
  <c r="W143" i="1"/>
  <c r="W796" i="1"/>
  <c r="W873" i="1"/>
  <c r="W167" i="1"/>
  <c r="W874" i="1"/>
  <c r="W941" i="1"/>
  <c r="W933" i="1"/>
  <c r="W441" i="1"/>
  <c r="Y441" i="1" s="1"/>
  <c r="W666" i="1"/>
  <c r="W767" i="1"/>
  <c r="W417" i="1"/>
  <c r="W500" i="1"/>
  <c r="W73" i="1"/>
  <c r="W517" i="1"/>
  <c r="W778" i="1"/>
  <c r="W745" i="1"/>
  <c r="W805" i="1"/>
  <c r="W90" i="1"/>
  <c r="W361" i="1"/>
  <c r="W317" i="1"/>
  <c r="W9" i="1"/>
  <c r="W898" i="1"/>
  <c r="W176" i="1"/>
  <c r="Y176" i="1" s="1"/>
  <c r="W899" i="1"/>
  <c r="W974" i="1"/>
  <c r="W966" i="1"/>
  <c r="W466" i="1"/>
  <c r="W691" i="1"/>
  <c r="W363" i="1"/>
  <c r="W483" i="1"/>
  <c r="W641" i="1"/>
  <c r="W243" i="1"/>
  <c r="W550" i="1"/>
  <c r="W820" i="1"/>
  <c r="W762" i="1"/>
  <c r="W228" i="1"/>
  <c r="W117" i="1"/>
  <c r="W386" i="1"/>
  <c r="W8" i="1"/>
  <c r="W91" i="1"/>
  <c r="W948" i="1"/>
  <c r="W185" i="1"/>
  <c r="W949" i="1"/>
  <c r="W991" i="1"/>
  <c r="W474" i="1"/>
  <c r="W741" i="1"/>
  <c r="W139" i="1"/>
  <c r="W608" i="1"/>
  <c r="W783" i="1"/>
  <c r="W356" i="1"/>
  <c r="W122" i="1"/>
  <c r="W853" i="1"/>
  <c r="W603" i="1"/>
  <c r="W412" i="1"/>
  <c r="W182" i="1"/>
  <c r="W430" i="1"/>
  <c r="W79" i="1"/>
  <c r="W109" i="1"/>
  <c r="W956" i="1"/>
  <c r="W816" i="1"/>
  <c r="W491" i="1"/>
  <c r="W749" i="1"/>
  <c r="W261" i="1"/>
  <c r="W43" i="1"/>
  <c r="W33" i="1"/>
  <c r="W467" i="1"/>
  <c r="W235" i="1"/>
  <c r="Y235" i="1" s="1"/>
  <c r="W903" i="1"/>
  <c r="W300" i="1"/>
  <c r="W27" i="1"/>
  <c r="W309" i="1"/>
  <c r="W463" i="1"/>
  <c r="W108" i="1"/>
  <c r="W165" i="1"/>
  <c r="W1021" i="1"/>
  <c r="W849" i="1"/>
  <c r="W957" i="1"/>
  <c r="W1076" i="1"/>
  <c r="W934" i="1"/>
  <c r="W332" i="1"/>
  <c r="W626" i="1"/>
  <c r="W776" i="1"/>
  <c r="W200" i="1"/>
  <c r="W1090" i="1"/>
  <c r="W905" i="1"/>
  <c r="W739" i="1"/>
  <c r="W396" i="1"/>
  <c r="W581" i="1"/>
  <c r="W1052" i="1"/>
  <c r="Y1052" i="1" s="1"/>
  <c r="Y49" i="1"/>
  <c r="W752" i="1"/>
  <c r="W761" i="1"/>
  <c r="W786" i="1"/>
  <c r="W303" i="1"/>
  <c r="W906" i="1"/>
  <c r="W1003" i="1"/>
  <c r="W1208" i="1"/>
  <c r="W1087" i="1"/>
  <c r="W693" i="1"/>
  <c r="W843" i="1"/>
  <c r="Y843" i="1" s="1"/>
  <c r="W818" i="1"/>
  <c r="W209" i="1"/>
  <c r="W88" i="1"/>
  <c r="Y88" i="1" s="1"/>
  <c r="W1156" i="1"/>
  <c r="W930" i="1"/>
  <c r="W781" i="1"/>
  <c r="W456" i="1"/>
  <c r="W40" i="1"/>
  <c r="W1106" i="1"/>
  <c r="W852" i="1"/>
  <c r="Y239" i="1"/>
  <c r="W769" i="1"/>
  <c r="W828" i="1"/>
  <c r="W320" i="1"/>
  <c r="W931" i="1"/>
  <c r="W1053" i="1"/>
  <c r="W1244" i="1"/>
  <c r="W1161" i="1"/>
  <c r="W1005" i="1"/>
  <c r="W851" i="1"/>
  <c r="W218" i="1"/>
  <c r="W115" i="1"/>
  <c r="W712" i="1"/>
  <c r="W1177" i="1"/>
  <c r="W963" i="1"/>
  <c r="W39" i="1"/>
  <c r="W514" i="1"/>
  <c r="Y514" i="1" s="1"/>
  <c r="W70" i="1"/>
  <c r="W1115" i="1"/>
  <c r="W910" i="1"/>
  <c r="W794" i="1"/>
  <c r="W861" i="1"/>
  <c r="Y861" i="1" s="1"/>
  <c r="W354" i="1"/>
  <c r="W964" i="1"/>
  <c r="W1116" i="1"/>
  <c r="W25" i="1"/>
  <c r="W1225" i="1"/>
  <c r="W171" i="1"/>
  <c r="W1065" i="1"/>
  <c r="W141" i="1"/>
  <c r="W237" i="1"/>
  <c r="W152" i="1"/>
  <c r="W737" i="1"/>
  <c r="W1220" i="1"/>
  <c r="W738" i="1"/>
  <c r="W980" i="1"/>
  <c r="W284" i="1"/>
  <c r="W378" i="1"/>
  <c r="W589" i="1"/>
  <c r="W250" i="1"/>
  <c r="Y250" i="1" s="1"/>
  <c r="W927" i="1"/>
  <c r="W803" i="1"/>
  <c r="W886" i="1"/>
  <c r="W371" i="1"/>
  <c r="W981" i="1"/>
  <c r="W983" i="1"/>
  <c r="W1236" i="1"/>
  <c r="W289" i="1"/>
  <c r="W1133" i="1"/>
  <c r="W188" i="1"/>
  <c r="W382" i="1"/>
  <c r="W307" i="1"/>
  <c r="W787" i="1"/>
  <c r="W1239" i="1"/>
  <c r="W788" i="1"/>
  <c r="W988" i="1"/>
  <c r="W370" i="1"/>
  <c r="W414" i="1"/>
  <c r="W622" i="1"/>
  <c r="W286" i="1"/>
  <c r="Y286" i="1" s="1"/>
  <c r="W785" i="1"/>
  <c r="W935" i="1"/>
  <c r="W811" i="1"/>
  <c r="W919" i="1"/>
  <c r="Y919" i="1" s="1"/>
  <c r="W379" i="1"/>
  <c r="W989" i="1"/>
  <c r="W1043" i="1"/>
  <c r="Y1043" i="1" s="1"/>
  <c r="W527" i="1"/>
  <c r="W1209" i="1"/>
  <c r="W208" i="1"/>
  <c r="W418" i="1"/>
  <c r="W477" i="1"/>
  <c r="W795" i="1"/>
  <c r="W829" i="1"/>
  <c r="W1250" i="1"/>
  <c r="W830" i="1"/>
  <c r="W1000" i="1"/>
  <c r="W406" i="1"/>
  <c r="W472" i="1"/>
  <c r="Y472" i="1" s="1"/>
  <c r="W697" i="1"/>
  <c r="W312" i="1"/>
  <c r="W827" i="1"/>
  <c r="W960" i="1"/>
  <c r="W836" i="1"/>
  <c r="W944" i="1"/>
  <c r="W407" i="1"/>
  <c r="W1001" i="1"/>
  <c r="W1096" i="1"/>
  <c r="W560" i="1"/>
  <c r="W280" i="1"/>
  <c r="W476" i="1"/>
  <c r="W610" i="1"/>
  <c r="W804" i="1"/>
  <c r="W862" i="1"/>
  <c r="W863" i="1"/>
  <c r="W1039" i="1"/>
  <c r="W489" i="1"/>
  <c r="W555" i="1"/>
  <c r="W747" i="1"/>
  <c r="Y747" i="1" s="1"/>
  <c r="W329" i="1"/>
  <c r="W860" i="1"/>
  <c r="W968" i="1"/>
  <c r="W844" i="1"/>
  <c r="W977" i="1"/>
  <c r="W440" i="1"/>
  <c r="W1040" i="1"/>
  <c r="W1216" i="1"/>
  <c r="W710" i="1"/>
  <c r="W24" i="1"/>
  <c r="W315" i="1"/>
  <c r="W734" i="1"/>
  <c r="Y734" i="1" s="1"/>
  <c r="W57" i="1"/>
  <c r="W812" i="1"/>
  <c r="W937" i="1"/>
  <c r="W888" i="1"/>
  <c r="W1124" i="1"/>
  <c r="W522" i="1"/>
  <c r="W572" i="1"/>
  <c r="W839" i="1"/>
  <c r="W416" i="1"/>
  <c r="Y416" i="1" s="1"/>
  <c r="W885" i="1"/>
  <c r="W985" i="1"/>
  <c r="W869" i="1"/>
  <c r="W1163" i="1"/>
  <c r="W473" i="1"/>
  <c r="Y473" i="1" s="1"/>
  <c r="W1092" i="1"/>
  <c r="W1224" i="1"/>
  <c r="W718" i="1"/>
  <c r="W106" i="1"/>
  <c r="Y106" i="1" s="1"/>
  <c r="W400" i="1"/>
  <c r="W975" i="1"/>
  <c r="W78" i="1"/>
  <c r="W837" i="1"/>
  <c r="W945" i="1"/>
  <c r="W921" i="1"/>
  <c r="W1137" i="1"/>
  <c r="W547" i="1"/>
  <c r="W605" i="1"/>
  <c r="W872" i="1"/>
  <c r="Y872" i="1" s="1"/>
  <c r="W424" i="1"/>
  <c r="Y581" i="1"/>
  <c r="W918" i="1"/>
  <c r="W1016" i="1"/>
  <c r="W877" i="1"/>
  <c r="W1194" i="1"/>
  <c r="W490" i="1"/>
  <c r="W1158" i="1"/>
  <c r="W285" i="1"/>
  <c r="Y285" i="1" s="1"/>
  <c r="W917" i="1"/>
  <c r="W735" i="1"/>
  <c r="W36" i="1"/>
  <c r="W543" i="1"/>
  <c r="W1119" i="1"/>
  <c r="W153" i="1"/>
  <c r="W845" i="1"/>
  <c r="W970" i="1"/>
  <c r="W938" i="1"/>
  <c r="W1157" i="1"/>
  <c r="W212" i="1"/>
  <c r="W630" i="1"/>
  <c r="W897" i="1"/>
  <c r="W557" i="1"/>
  <c r="Y271" i="1"/>
  <c r="W943" i="1"/>
  <c r="W1046" i="1"/>
  <c r="W256" i="1"/>
  <c r="W1006" i="1"/>
  <c r="W1202" i="1"/>
  <c r="W523" i="1"/>
  <c r="W1179" i="1"/>
  <c r="W1141" i="1"/>
  <c r="W534" i="1"/>
  <c r="W227" i="1"/>
  <c r="W618" i="1"/>
  <c r="W410" i="1"/>
  <c r="W163" i="1"/>
  <c r="W870" i="1"/>
  <c r="W1008" i="1"/>
  <c r="W946" i="1"/>
  <c r="W1178" i="1"/>
  <c r="W232" i="1"/>
  <c r="Y232" i="1" s="1"/>
  <c r="W655" i="1"/>
  <c r="Y655" i="1" s="1"/>
  <c r="W1031" i="1"/>
  <c r="W565" i="1"/>
  <c r="Y801" i="1"/>
  <c r="W976" i="1"/>
  <c r="W350" i="1"/>
  <c r="W1088" i="1"/>
  <c r="W273" i="1"/>
  <c r="W1027" i="1"/>
  <c r="W789" i="1"/>
  <c r="W548" i="1"/>
  <c r="W1214" i="1"/>
  <c r="W1200" i="1"/>
  <c r="W834" i="1"/>
  <c r="W245" i="1"/>
  <c r="W668" i="1"/>
  <c r="W443" i="1"/>
  <c r="W172" i="1"/>
  <c r="W878" i="1"/>
  <c r="W1049" i="1"/>
  <c r="W971" i="1"/>
  <c r="W1221" i="1"/>
  <c r="W336" i="1"/>
  <c r="W722" i="1"/>
  <c r="W1059" i="1"/>
  <c r="W582" i="1"/>
  <c r="W993" i="1"/>
  <c r="W375" i="1"/>
  <c r="W1218" i="1"/>
  <c r="Y1218" i="1" s="1"/>
  <c r="W299" i="1"/>
  <c r="Y299" i="1" s="1"/>
  <c r="W1036" i="1"/>
  <c r="W290" i="1"/>
  <c r="W831" i="1"/>
  <c r="W573" i="1"/>
  <c r="W1222" i="1"/>
  <c r="W884" i="1"/>
  <c r="W264" i="1"/>
  <c r="W768" i="1"/>
  <c r="W634" i="1"/>
  <c r="W181" i="1"/>
  <c r="W895" i="1"/>
  <c r="W1057" i="1"/>
  <c r="W838" i="1"/>
  <c r="W1009" i="1"/>
  <c r="W387" i="1"/>
  <c r="W755" i="1"/>
  <c r="W1072" i="1"/>
  <c r="Y1072" i="1" s="1"/>
  <c r="W615" i="1"/>
  <c r="W1055" i="1"/>
  <c r="W411" i="1"/>
  <c r="W1226" i="1"/>
  <c r="W316" i="1"/>
  <c r="W1067" i="1"/>
  <c r="W308" i="1"/>
  <c r="Y308" i="1" s="1"/>
  <c r="W864" i="1"/>
  <c r="W598" i="1"/>
  <c r="W1253" i="1"/>
  <c r="W272" i="1"/>
  <c r="W942" i="1"/>
  <c r="Y942" i="1" s="1"/>
  <c r="W324" i="1"/>
  <c r="W1026" i="1"/>
  <c r="W984" i="1"/>
  <c r="Y984" i="1" s="1"/>
  <c r="W961" i="1"/>
  <c r="W1037" i="1"/>
  <c r="Y1037" i="1" s="1"/>
  <c r="W1122" i="1"/>
  <c r="W871" i="1"/>
  <c r="W1168" i="1"/>
  <c r="W464" i="1"/>
  <c r="W822" i="1"/>
  <c r="W1082" i="1"/>
  <c r="W640" i="1"/>
  <c r="W1142" i="1"/>
  <c r="Y1142" i="1" s="1"/>
  <c r="W436" i="1"/>
  <c r="W1237" i="1"/>
  <c r="W359" i="1"/>
  <c r="W1078" i="1"/>
  <c r="W420" i="1"/>
  <c r="W881" i="1"/>
  <c r="W606" i="1"/>
  <c r="W244" i="1"/>
  <c r="W484" i="1"/>
  <c r="Y484" i="1" s="1"/>
  <c r="W1077" i="1"/>
  <c r="W15" i="1"/>
  <c r="W986" i="1"/>
  <c r="W1069" i="1"/>
  <c r="W1167" i="1"/>
  <c r="W896" i="1"/>
  <c r="W1196" i="1"/>
  <c r="W539" i="1"/>
  <c r="Y539" i="1" s="1"/>
  <c r="W847" i="1"/>
  <c r="Y847" i="1" s="1"/>
  <c r="W20" i="1"/>
  <c r="Y20" i="1" s="1"/>
  <c r="W682" i="1"/>
  <c r="W1201" i="1"/>
  <c r="W444" i="1"/>
  <c r="W384" i="1"/>
  <c r="W1110" i="1"/>
  <c r="Y650" i="1"/>
  <c r="W453" i="1"/>
  <c r="Y453" i="1" s="1"/>
  <c r="W889" i="1"/>
  <c r="W631" i="1"/>
  <c r="W875" i="1"/>
  <c r="W959" i="1"/>
  <c r="W609" i="1"/>
  <c r="W1109" i="1"/>
  <c r="W427" i="1"/>
  <c r="W998" i="1"/>
  <c r="W1080" i="1"/>
  <c r="W954" i="1"/>
  <c r="W1204" i="1"/>
  <c r="W664" i="1"/>
  <c r="W50" i="1"/>
  <c r="W166" i="1"/>
  <c r="W715" i="1"/>
  <c r="W519" i="1"/>
  <c r="W393" i="1"/>
  <c r="Y393" i="1" s="1"/>
  <c r="W1154" i="1"/>
  <c r="W478" i="1"/>
  <c r="W914" i="1"/>
  <c r="W673" i="1"/>
  <c r="W892" i="1"/>
  <c r="W451" i="1"/>
  <c r="W1045" i="1"/>
  <c r="W784" i="1"/>
  <c r="W460" i="1"/>
  <c r="W1017" i="1"/>
  <c r="W1101" i="1"/>
  <c r="W1029" i="1"/>
  <c r="W797" i="1"/>
  <c r="W60" i="1"/>
  <c r="W184" i="1"/>
  <c r="W732" i="1"/>
  <c r="W552" i="1"/>
  <c r="W402" i="1"/>
  <c r="W1210" i="1"/>
  <c r="W503" i="1"/>
  <c r="W922" i="1"/>
  <c r="W706" i="1"/>
  <c r="W900" i="1"/>
  <c r="W584" i="1"/>
  <c r="W64" i="1"/>
  <c r="W859" i="1"/>
  <c r="W510" i="1"/>
  <c r="Y510" i="1" s="1"/>
  <c r="W1089" i="1"/>
  <c r="W1144" i="1"/>
  <c r="W904" i="1"/>
  <c r="W1070" i="1"/>
  <c r="W431" i="1"/>
  <c r="W955" i="1"/>
  <c r="W128" i="1"/>
  <c r="W311" i="1"/>
  <c r="W782" i="1"/>
  <c r="W569" i="1"/>
  <c r="W428" i="1"/>
  <c r="Y428" i="1" s="1"/>
  <c r="W528" i="1"/>
  <c r="W939" i="1"/>
  <c r="W723" i="1"/>
  <c r="W950" i="1"/>
  <c r="W642" i="1"/>
  <c r="W132" i="1"/>
  <c r="W992" i="1"/>
  <c r="W76" i="1"/>
  <c r="W660" i="1"/>
  <c r="W1135" i="1"/>
  <c r="W1211" i="1"/>
  <c r="W912" i="1"/>
  <c r="Y912" i="1" s="1"/>
  <c r="W1081" i="1"/>
  <c r="W1187" i="1"/>
  <c r="W10" i="1"/>
  <c r="W147" i="1"/>
  <c r="W328" i="1"/>
  <c r="W832" i="1"/>
  <c r="W602" i="1"/>
  <c r="W461" i="1"/>
  <c r="Y461" i="1" s="1"/>
  <c r="W561" i="1"/>
  <c r="W972" i="1"/>
  <c r="W756" i="1"/>
  <c r="W1004" i="1"/>
  <c r="W717" i="1"/>
  <c r="W217" i="1"/>
  <c r="W374" i="1"/>
  <c r="W97" i="1"/>
  <c r="W793" i="1"/>
  <c r="W1238" i="1"/>
  <c r="Y1238" i="1" s="1"/>
  <c r="W1249" i="1"/>
  <c r="W929" i="1"/>
  <c r="W1212" i="1"/>
  <c r="W1231" i="1"/>
  <c r="W175" i="1"/>
  <c r="W193" i="1"/>
  <c r="W423" i="1"/>
  <c r="W890" i="1"/>
  <c r="W635" i="1"/>
  <c r="W511" i="1"/>
  <c r="W578" i="1"/>
  <c r="W1114" i="1"/>
  <c r="W773" i="1"/>
  <c r="Y773" i="1" s="1"/>
  <c r="W1014" i="1"/>
  <c r="W867" i="1"/>
  <c r="W253" i="1"/>
  <c r="W468" i="1"/>
  <c r="W180" i="1"/>
  <c r="W893" i="1"/>
  <c r="W962" i="1"/>
  <c r="W1252" i="1"/>
  <c r="W481" i="1"/>
  <c r="W203" i="1"/>
  <c r="W448" i="1"/>
  <c r="W915" i="1"/>
  <c r="W652" i="1"/>
  <c r="W544" i="1"/>
  <c r="W586" i="1"/>
  <c r="W1147" i="1"/>
  <c r="W815" i="1"/>
  <c r="W1025" i="1"/>
  <c r="W568" i="1"/>
  <c r="Y568" i="1" s="1"/>
  <c r="W366" i="1"/>
  <c r="W518" i="1"/>
  <c r="W133" i="1"/>
  <c r="W951" i="1"/>
  <c r="W987" i="1"/>
  <c r="W681" i="1"/>
  <c r="W294" i="1"/>
  <c r="W498" i="1"/>
  <c r="W923" i="1"/>
  <c r="W677" i="1"/>
  <c r="W594" i="1"/>
  <c r="W686" i="1"/>
  <c r="W1197" i="1"/>
  <c r="Y1197" i="1" s="1"/>
  <c r="W823" i="1"/>
  <c r="W1034" i="1"/>
  <c r="W751" i="1"/>
  <c r="W392" i="1"/>
  <c r="W551" i="1"/>
  <c r="W142" i="1"/>
  <c r="W1035" i="1"/>
  <c r="W999" i="1"/>
  <c r="W439" i="1"/>
  <c r="W714" i="1"/>
  <c r="W345" i="1"/>
  <c r="W531" i="1"/>
  <c r="W940" i="1"/>
  <c r="Y339" i="1"/>
  <c r="W702" i="1"/>
  <c r="W619" i="1"/>
  <c r="W711" i="1"/>
  <c r="W1205" i="1"/>
  <c r="W848" i="1"/>
  <c r="W1063" i="1"/>
  <c r="W601" i="1"/>
  <c r="Y601" i="1" s="1"/>
  <c r="W199" i="1"/>
  <c r="W593" i="1"/>
  <c r="W726" i="1"/>
  <c r="W189" i="1"/>
  <c r="W1246" i="1"/>
  <c r="W1038" i="1"/>
  <c r="W855" i="1"/>
  <c r="W731" i="1"/>
  <c r="W362" i="1"/>
  <c r="W564" i="1"/>
  <c r="W973" i="1"/>
  <c r="W727" i="1"/>
  <c r="W744" i="1"/>
  <c r="W736" i="1"/>
  <c r="W856" i="1"/>
  <c r="W1113" i="1"/>
  <c r="W1107" i="1"/>
  <c r="W1251" i="1"/>
  <c r="W13" i="1"/>
  <c r="W1248" i="1"/>
  <c r="T145" i="1"/>
  <c r="U1259" i="1"/>
  <c r="V1259" i="1" s="1"/>
  <c r="S1259" i="1"/>
  <c r="X1260" i="1" s="1"/>
  <c r="Q1259" i="1"/>
  <c r="T16" i="1"/>
  <c r="T101" i="1"/>
  <c r="T1229" i="1"/>
  <c r="T373" i="1"/>
  <c r="T911" i="1"/>
  <c r="T553" i="1"/>
  <c r="T151" i="1"/>
  <c r="T340" i="1"/>
  <c r="T224" i="1"/>
  <c r="T1160" i="1"/>
  <c r="T333" i="1"/>
  <c r="T459" i="1"/>
  <c r="T1203" i="1"/>
  <c r="T87" i="1"/>
  <c r="T353" i="1"/>
  <c r="T497" i="1"/>
  <c r="T763" i="1"/>
  <c r="T757" i="1"/>
  <c r="T259" i="1"/>
  <c r="T538" i="1"/>
  <c r="T592" i="1"/>
  <c r="T1051" i="1"/>
  <c r="T61" i="1"/>
  <c r="T966" i="1"/>
  <c r="T835" i="1"/>
  <c r="T526" i="1"/>
  <c r="T241" i="1"/>
  <c r="T121" i="1"/>
  <c r="T234" i="1"/>
  <c r="T981" i="1"/>
  <c r="Y93" i="1"/>
  <c r="Y806" i="1"/>
  <c r="Y118" i="1"/>
  <c r="Y865" i="1"/>
  <c r="Y622" i="1"/>
  <c r="Y661" i="1"/>
  <c r="Y761" i="1"/>
  <c r="Y542" i="1"/>
  <c r="Y798" i="1"/>
  <c r="Y672" i="1"/>
  <c r="Y909" i="1"/>
  <c r="Y413" i="1"/>
  <c r="Y1056" i="1"/>
  <c r="Y778" i="1"/>
  <c r="Y1136" i="1"/>
  <c r="Y218" i="1"/>
  <c r="Y457" i="1"/>
  <c r="Y190" i="1"/>
  <c r="Y1090" i="1"/>
  <c r="Y342" i="1"/>
  <c r="Y396" i="1"/>
  <c r="Y156" i="1"/>
  <c r="Y99" i="1"/>
  <c r="Y211" i="1"/>
  <c r="Y174" i="1"/>
  <c r="Y571" i="1"/>
  <c r="Y116" i="1"/>
  <c r="Y946" i="1"/>
  <c r="Y1091" i="1"/>
  <c r="Y119" i="1"/>
  <c r="Y545" i="1"/>
  <c r="Y854" i="1"/>
  <c r="Y809" i="1"/>
  <c r="Y876" i="1"/>
  <c r="Y1183" i="1"/>
  <c r="Y497" i="1"/>
  <c r="Y168" i="1"/>
  <c r="Y202" i="1"/>
  <c r="Y853" i="1"/>
  <c r="Y117" i="1"/>
  <c r="Y638" i="1"/>
  <c r="Y507" i="1"/>
  <c r="Y275" i="1"/>
  <c r="Y684" i="1"/>
  <c r="Y1031" i="1"/>
  <c r="Y629" i="1"/>
  <c r="Y100" i="1"/>
  <c r="Y928" i="1"/>
  <c r="Y821" i="1"/>
  <c r="Y389" i="1"/>
  <c r="Y157" i="1"/>
  <c r="Y273" i="1"/>
  <c r="Y188" i="1"/>
  <c r="Y70" i="1"/>
  <c r="Y474" i="1"/>
  <c r="Y592" i="1"/>
  <c r="Y33" i="1"/>
  <c r="Y1104" i="1"/>
  <c r="Y121" i="1"/>
  <c r="Y465" i="1"/>
  <c r="Y435" i="1"/>
  <c r="Y626" i="1"/>
  <c r="Y1012" i="1"/>
  <c r="Y445" i="1"/>
  <c r="Y607" i="1"/>
  <c r="Y1254" i="1"/>
  <c r="Y21" i="1"/>
  <c r="Y1186" i="1"/>
  <c r="Y750" i="1"/>
  <c r="Y760" i="1"/>
  <c r="Y249" i="1"/>
  <c r="Y9" i="1"/>
  <c r="Y155" i="1"/>
  <c r="Y1074" i="1"/>
  <c r="Y617" i="1"/>
  <c r="Y1240" i="1"/>
  <c r="Y1125" i="1"/>
  <c r="Y816" i="1"/>
  <c r="Y1024" i="1"/>
  <c r="Y1062" i="1"/>
  <c r="Y1227" i="1"/>
  <c r="Y26" i="1"/>
  <c r="Y401" i="1"/>
  <c r="Y432" i="1"/>
  <c r="Y541" i="1"/>
  <c r="Y641" i="1"/>
  <c r="Y1153" i="1"/>
  <c r="Y159" i="1"/>
  <c r="Y916" i="1"/>
  <c r="Y1007" i="1"/>
  <c r="Y145" i="1"/>
  <c r="Y846" i="1"/>
  <c r="Y556" i="1"/>
  <c r="Y266" i="1"/>
  <c r="Y1220" i="1"/>
  <c r="Y82" i="1"/>
  <c r="Y1027" i="1"/>
  <c r="Y136" i="1"/>
  <c r="Y74" i="1"/>
  <c r="Y648" i="1"/>
  <c r="Y164" i="1"/>
  <c r="Y1174" i="1"/>
  <c r="Y421" i="1"/>
  <c r="Y304" i="1"/>
  <c r="Y172" i="1"/>
  <c r="Y352" i="1"/>
  <c r="Y858" i="1"/>
  <c r="Y649" i="1"/>
  <c r="Y698" i="1"/>
  <c r="Y134" i="1"/>
  <c r="Y1190" i="1"/>
  <c r="Y292" i="1"/>
  <c r="Y1083" i="1"/>
  <c r="Y491" i="1"/>
  <c r="Y1234" i="1"/>
  <c r="Y357" i="1"/>
  <c r="Y41" i="1"/>
  <c r="Y224" i="1"/>
  <c r="Y894" i="1"/>
  <c r="Y167" i="1"/>
  <c r="Y920" i="1"/>
  <c r="Y1013" i="1"/>
  <c r="Y146" i="1"/>
  <c r="Y229" i="1"/>
  <c r="Y935" i="1"/>
  <c r="Y1003" i="1"/>
  <c r="Y1203" i="1"/>
  <c r="Y659" i="1"/>
  <c r="Y1164" i="1"/>
  <c r="Y1138" i="1"/>
  <c r="Y69" i="1"/>
  <c r="Y277" i="1"/>
  <c r="Y1185" i="1"/>
  <c r="Y1241" i="1"/>
  <c r="Y51" i="1"/>
  <c r="Y107" i="1"/>
  <c r="Y1249" i="1"/>
  <c r="Y902" i="1"/>
  <c r="Y990" i="1"/>
  <c r="Y1066" i="1"/>
  <c r="Y385" i="1"/>
  <c r="Y141" i="1"/>
  <c r="Y833" i="1"/>
  <c r="Y262" i="1"/>
  <c r="Y947" i="1"/>
  <c r="Y709" i="1"/>
  <c r="Y759" i="1"/>
  <c r="Y1042" i="1"/>
  <c r="Y191" i="1"/>
  <c r="Y446" i="1"/>
  <c r="Y1112" i="1"/>
  <c r="Y783" i="1"/>
  <c r="Y670" i="1"/>
  <c r="Y98" i="1"/>
  <c r="Y1030" i="1"/>
  <c r="Y910" i="1"/>
  <c r="Y1159" i="1"/>
  <c r="Y565" i="1"/>
  <c r="Y632" i="1"/>
  <c r="Y449" i="1"/>
  <c r="Y683" i="1"/>
  <c r="Y1146" i="1"/>
  <c r="Y536" i="1"/>
  <c r="Y331" i="1"/>
  <c r="Y458" i="1"/>
  <c r="Y724" i="1"/>
  <c r="Y1033" i="1"/>
  <c r="Y94" i="1"/>
  <c r="Y590" i="1"/>
  <c r="Y802" i="1"/>
  <c r="Y627" i="1"/>
  <c r="Y422" i="1"/>
  <c r="Y114" i="1"/>
  <c r="Y397" i="1"/>
  <c r="Y346" i="1"/>
  <c r="Y597" i="1"/>
  <c r="Y348" i="1"/>
  <c r="Y475" i="1"/>
  <c r="Y958" i="1"/>
  <c r="Y135" i="1"/>
  <c r="Y11" i="1"/>
  <c r="Q1257" i="4" l="1"/>
  <c r="Q1258" i="4" s="1"/>
  <c r="R1256" i="4"/>
  <c r="P1256" i="4"/>
  <c r="V80" i="3"/>
  <c r="V1129" i="3"/>
  <c r="V1255" i="3"/>
  <c r="U1256" i="3"/>
  <c r="T859" i="1"/>
  <c r="T143" i="1"/>
  <c r="T678" i="1"/>
  <c r="T931" i="1"/>
  <c r="Y104" i="1"/>
  <c r="Y981" i="1"/>
  <c r="T168" i="1"/>
  <c r="Y914" i="1"/>
  <c r="Y1133" i="1"/>
  <c r="Y577" i="1"/>
  <c r="Y1170" i="1"/>
  <c r="Y16" i="1"/>
  <c r="Y658" i="1"/>
  <c r="Y501" i="1"/>
  <c r="Y729" i="1"/>
  <c r="Y194" i="1"/>
  <c r="Y1126" i="1"/>
  <c r="Y113" i="1"/>
  <c r="Y361" i="1"/>
  <c r="Y768" i="1"/>
  <c r="Y447" i="1"/>
  <c r="Y963" i="1"/>
  <c r="Y221" i="1"/>
  <c r="Y1156" i="1"/>
  <c r="Y742" i="1"/>
  <c r="Y1191" i="1"/>
  <c r="Y1071" i="1"/>
  <c r="T1041" i="1"/>
  <c r="Y144" i="1"/>
  <c r="T139" i="1"/>
  <c r="Y959" i="1"/>
  <c r="Y789" i="1"/>
  <c r="Y1103" i="1"/>
  <c r="T663" i="1"/>
  <c r="Y123" i="1"/>
  <c r="T1222" i="1"/>
  <c r="Y247" i="1"/>
  <c r="Y312" i="1"/>
  <c r="Y68" i="1"/>
  <c r="Y324" i="1"/>
  <c r="Y948" i="1"/>
  <c r="Y710" i="1"/>
  <c r="Y283" i="1"/>
  <c r="Y383" i="1"/>
  <c r="Y596" i="1"/>
  <c r="Y337" i="1"/>
  <c r="Y1206" i="1"/>
  <c r="Y75" i="1"/>
  <c r="Y1105" i="1"/>
  <c r="Y91" i="1"/>
  <c r="Y214" i="1"/>
  <c r="Y651" i="1"/>
  <c r="Y276" i="1"/>
  <c r="T107" i="1"/>
  <c r="T170" i="1"/>
  <c r="Y139" i="1"/>
  <c r="Y40" i="1"/>
  <c r="T63" i="1"/>
  <c r="T162" i="1"/>
  <c r="Y705" i="1"/>
  <c r="Y1093" i="1"/>
  <c r="Y154" i="1"/>
  <c r="T780" i="1"/>
  <c r="Y1192" i="1"/>
  <c r="Y101" i="1"/>
  <c r="T148" i="1"/>
  <c r="T605" i="1"/>
  <c r="Y1117" i="1"/>
  <c r="Y170" i="1"/>
  <c r="Y353" i="1"/>
  <c r="T387" i="1"/>
  <c r="Y405" i="1"/>
  <c r="T1093" i="1"/>
  <c r="Y333" i="1"/>
  <c r="Y553" i="1"/>
  <c r="T1174" i="1"/>
  <c r="Y125" i="1"/>
  <c r="T638" i="1"/>
  <c r="Y780" i="1"/>
  <c r="Y1041" i="1"/>
  <c r="T40" i="1"/>
  <c r="Y663" i="1"/>
  <c r="Y36" i="1"/>
  <c r="Y820" i="1"/>
  <c r="Y1217" i="1"/>
  <c r="Y941" i="1"/>
  <c r="Y665" i="1"/>
  <c r="T395" i="1"/>
  <c r="Y654" i="1"/>
  <c r="Y939" i="1"/>
  <c r="Y974" i="1"/>
  <c r="Y151" i="1"/>
  <c r="Y77" i="1"/>
  <c r="Y395" i="1"/>
  <c r="U811" i="1"/>
  <c r="U680" i="1"/>
  <c r="T1063" i="1"/>
  <c r="T619" i="1"/>
  <c r="T439" i="1"/>
  <c r="U209" i="1"/>
  <c r="U122" i="1"/>
  <c r="U1048" i="1"/>
  <c r="U1086" i="1"/>
  <c r="T962" i="1"/>
  <c r="U646" i="1"/>
  <c r="U755" i="1"/>
  <c r="U128" i="1"/>
  <c r="U483" i="1"/>
  <c r="T1135" i="1"/>
  <c r="U911" i="1"/>
  <c r="U1168" i="1"/>
  <c r="T922" i="1"/>
  <c r="U388" i="1"/>
  <c r="U1209" i="1"/>
  <c r="U408" i="1"/>
  <c r="T715" i="1"/>
  <c r="U130" i="1"/>
  <c r="U822" i="1"/>
  <c r="T244" i="1"/>
  <c r="U1181" i="1"/>
  <c r="T1082" i="1"/>
  <c r="U181" i="1"/>
  <c r="U870" i="1"/>
  <c r="U1229" i="1"/>
  <c r="T1059" i="1"/>
  <c r="U230" i="1"/>
  <c r="U918" i="1"/>
  <c r="T534" i="1"/>
  <c r="T1202" i="1"/>
  <c r="T897" i="1"/>
  <c r="U280" i="1"/>
  <c r="U966" i="1"/>
  <c r="T718" i="1"/>
  <c r="T1163" i="1"/>
  <c r="T839" i="1"/>
  <c r="U329" i="1"/>
  <c r="U1015" i="1"/>
  <c r="T560" i="1"/>
  <c r="T944" i="1"/>
  <c r="T697" i="1"/>
  <c r="U377" i="1"/>
  <c r="U95" i="1"/>
  <c r="T289" i="1"/>
  <c r="T886" i="1"/>
  <c r="T589" i="1"/>
  <c r="U425" i="1"/>
  <c r="U143" i="1"/>
  <c r="U1137" i="1"/>
  <c r="T828" i="1"/>
  <c r="T456" i="1"/>
  <c r="U522" i="1"/>
  <c r="U195" i="1"/>
  <c r="T332" i="1"/>
  <c r="U926" i="1"/>
  <c r="T386" i="1"/>
  <c r="T745" i="1"/>
  <c r="T583" i="1"/>
  <c r="T37" i="1"/>
  <c r="T817" i="1"/>
  <c r="T102" i="1"/>
  <c r="T748" i="1"/>
  <c r="U695" i="1"/>
  <c r="U993" i="1"/>
  <c r="T55" i="1"/>
  <c r="T204" i="1"/>
  <c r="U165" i="1"/>
  <c r="T29" i="1"/>
  <c r="T690" i="1"/>
  <c r="T482" i="1"/>
  <c r="T47" i="1"/>
  <c r="U707" i="1"/>
  <c r="T34" i="1"/>
  <c r="T42" i="1"/>
  <c r="T1180" i="1"/>
  <c r="T1232" i="1"/>
  <c r="T19" i="1"/>
  <c r="T529" i="1"/>
  <c r="T252" i="1"/>
  <c r="T53" i="1"/>
  <c r="T233" i="1"/>
  <c r="T1121" i="1"/>
  <c r="U371" i="1"/>
  <c r="U808" i="1"/>
  <c r="U771" i="1"/>
  <c r="T764" i="1"/>
  <c r="U300" i="1"/>
  <c r="T1184" i="1"/>
  <c r="T1228" i="1"/>
  <c r="T205" i="1"/>
  <c r="T358" i="1"/>
  <c r="T857" i="1"/>
  <c r="T338" i="1"/>
  <c r="U524" i="1"/>
  <c r="U368" i="1"/>
  <c r="U398" i="1"/>
  <c r="U313" i="1"/>
  <c r="U1200" i="1"/>
  <c r="U933" i="1"/>
  <c r="U898" i="1"/>
  <c r="T815" i="1"/>
  <c r="T652" i="1"/>
  <c r="U1251" i="1"/>
  <c r="U186" i="1"/>
  <c r="U347" i="1"/>
  <c r="U736" i="1"/>
  <c r="U1160" i="1"/>
  <c r="T660" i="1"/>
  <c r="U624" i="1"/>
  <c r="U829" i="1"/>
  <c r="U496" i="1"/>
  <c r="U45" i="1"/>
  <c r="T784" i="1"/>
  <c r="U1133" i="1"/>
  <c r="T166" i="1"/>
  <c r="U786" i="1"/>
  <c r="U486" i="1"/>
  <c r="U1161" i="1"/>
  <c r="T420" i="1"/>
  <c r="T822" i="1"/>
  <c r="U834" i="1"/>
  <c r="U535" i="1"/>
  <c r="U1063" i="1"/>
  <c r="T290" i="1"/>
  <c r="T722" i="1"/>
  <c r="U882" i="1"/>
  <c r="U583" i="1"/>
  <c r="U1113" i="1"/>
  <c r="U90" i="1"/>
  <c r="T630" i="1"/>
  <c r="U930" i="1"/>
  <c r="U679" i="1"/>
  <c r="U1162" i="1"/>
  <c r="U138" i="1"/>
  <c r="T572" i="1"/>
  <c r="U978" i="1"/>
  <c r="U727" i="1"/>
  <c r="U1210" i="1"/>
  <c r="U189" i="1"/>
  <c r="T472" i="1"/>
  <c r="U1027" i="1"/>
  <c r="U775" i="1"/>
  <c r="U238" i="1"/>
  <c r="T378" i="1"/>
  <c r="U823" i="1"/>
  <c r="T1161" i="1"/>
  <c r="U288" i="1"/>
  <c r="T781" i="1"/>
  <c r="U131" i="1"/>
  <c r="U871" i="1"/>
  <c r="T934" i="1"/>
  <c r="T956" i="1"/>
  <c r="T117" i="1"/>
  <c r="T778" i="1"/>
  <c r="T330" i="1"/>
  <c r="T591" i="1"/>
  <c r="U1167" i="1"/>
  <c r="U518" i="1"/>
  <c r="T335" i="1"/>
  <c r="U260" i="1"/>
  <c r="U489" i="1"/>
  <c r="T585" i="1"/>
  <c r="T616" i="1"/>
  <c r="U748" i="1"/>
  <c r="U1125" i="1"/>
  <c r="T239" i="1"/>
  <c r="U28" i="1"/>
  <c r="U149" i="1"/>
  <c r="U102" i="1"/>
  <c r="T571" i="1"/>
  <c r="T334" i="1"/>
  <c r="T54" i="1"/>
  <c r="T398" i="1"/>
  <c r="U54" i="1"/>
  <c r="U16" i="1"/>
  <c r="U948" i="1"/>
  <c r="T1108" i="1"/>
  <c r="T1010" i="1"/>
  <c r="T1175" i="1"/>
  <c r="T772" i="1"/>
  <c r="U878" i="1"/>
  <c r="T824" i="1"/>
  <c r="T318" i="1"/>
  <c r="T292" i="1"/>
  <c r="T709" i="1"/>
  <c r="T1169" i="1"/>
  <c r="T326" i="1"/>
  <c r="T1248" i="1"/>
  <c r="U158" i="1"/>
  <c r="U73" i="1"/>
  <c r="U1000" i="1"/>
  <c r="U987" i="1"/>
  <c r="T999" i="1"/>
  <c r="U598" i="1"/>
  <c r="U611" i="1"/>
  <c r="U79" i="1"/>
  <c r="U387" i="1"/>
  <c r="U1252" i="1"/>
  <c r="U863" i="1"/>
  <c r="U1119" i="1"/>
  <c r="T972" i="1"/>
  <c r="T76" i="1"/>
  <c r="U360" i="1"/>
  <c r="T782" i="1"/>
  <c r="U726" i="1"/>
  <c r="T1045" i="1"/>
  <c r="T478" i="1"/>
  <c r="T50" i="1"/>
  <c r="U402" i="1"/>
  <c r="U220" i="1"/>
  <c r="U1211" i="1"/>
  <c r="U674" i="1"/>
  <c r="T464" i="1"/>
  <c r="U450" i="1"/>
  <c r="U318" i="1"/>
  <c r="U8" i="1"/>
  <c r="U722" i="1"/>
  <c r="T336" i="1"/>
  <c r="U498" i="1"/>
  <c r="U367" i="1"/>
  <c r="T1141" i="1"/>
  <c r="U770" i="1"/>
  <c r="T212" i="1"/>
  <c r="U547" i="1"/>
  <c r="U415" i="1"/>
  <c r="U1140" i="1"/>
  <c r="U818" i="1"/>
  <c r="T522" i="1"/>
  <c r="U643" i="1"/>
  <c r="U463" i="1"/>
  <c r="U1188" i="1"/>
  <c r="U866" i="1"/>
  <c r="T406" i="1"/>
  <c r="U691" i="1"/>
  <c r="U511" i="1"/>
  <c r="U962" i="1"/>
  <c r="T284" i="1"/>
  <c r="U739" i="1"/>
  <c r="U608" i="1"/>
  <c r="U1100" i="1"/>
  <c r="U787" i="1"/>
  <c r="U656" i="1"/>
  <c r="T1076" i="1"/>
  <c r="T109" i="1"/>
  <c r="T228" i="1"/>
  <c r="T517" i="1"/>
  <c r="T177" i="1"/>
  <c r="T380" i="1"/>
  <c r="T799" i="1"/>
  <c r="T505" i="1"/>
  <c r="U840" i="1"/>
  <c r="U50" i="1"/>
  <c r="T701" i="1"/>
  <c r="T62" i="1"/>
  <c r="T1099" i="1"/>
  <c r="U1076" i="1"/>
  <c r="T327" i="1"/>
  <c r="T240" i="1"/>
  <c r="U614" i="1"/>
  <c r="U732" i="1"/>
  <c r="U1115" i="1"/>
  <c r="T1207" i="1"/>
  <c r="U686" i="1"/>
  <c r="T779" i="1"/>
  <c r="T173" i="1"/>
  <c r="T23" i="1"/>
  <c r="T140" i="1"/>
  <c r="T599" i="1"/>
  <c r="U639" i="1"/>
  <c r="U602" i="1"/>
  <c r="U372" i="1"/>
  <c r="T1181" i="1"/>
  <c r="U376" i="1"/>
  <c r="T469" i="1"/>
  <c r="T84" i="1"/>
  <c r="T1032" i="1"/>
  <c r="T790" i="1"/>
  <c r="T251" i="1"/>
  <c r="T222" i="1"/>
  <c r="T485" i="1"/>
  <c r="T891" i="1"/>
  <c r="T314" i="1"/>
  <c r="T13" i="1"/>
  <c r="U837" i="1"/>
  <c r="U850" i="1"/>
  <c r="T848" i="1"/>
  <c r="T702" i="1"/>
  <c r="U1106" i="1"/>
  <c r="U87" i="1"/>
  <c r="U298" i="1"/>
  <c r="U688" i="1"/>
  <c r="U1111" i="1"/>
  <c r="T893" i="1"/>
  <c r="U528" i="1"/>
  <c r="U781" i="1"/>
  <c r="U448" i="1"/>
  <c r="U1014" i="1"/>
  <c r="T992" i="1"/>
  <c r="U1034" i="1"/>
  <c r="T311" i="1"/>
  <c r="U714" i="1"/>
  <c r="U438" i="1"/>
  <c r="T451" i="1"/>
  <c r="U578" i="1"/>
  <c r="T664" i="1"/>
  <c r="U59" i="1"/>
  <c r="U968" i="1"/>
  <c r="U1141" i="1"/>
  <c r="T1078" i="1"/>
  <c r="U1222" i="1"/>
  <c r="U108" i="1"/>
  <c r="U1017" i="1"/>
  <c r="U1189" i="1"/>
  <c r="T1036" i="1"/>
  <c r="T1221" i="1"/>
  <c r="U208" i="1"/>
  <c r="U48" i="1"/>
  <c r="T1006" i="1"/>
  <c r="T1157" i="1"/>
  <c r="U256" i="1"/>
  <c r="U97" i="1"/>
  <c r="T1224" i="1"/>
  <c r="T869" i="1"/>
  <c r="Y1124" i="1"/>
  <c r="U306" i="1"/>
  <c r="U197" i="1"/>
  <c r="T1096" i="1"/>
  <c r="T1000" i="1"/>
  <c r="U355" i="1"/>
  <c r="U245" i="1"/>
  <c r="T983" i="1"/>
  <c r="T803" i="1"/>
  <c r="T980" i="1"/>
  <c r="U403" i="1"/>
  <c r="U295" i="1"/>
  <c r="T1053" i="1"/>
  <c r="T769" i="1"/>
  <c r="T930" i="1"/>
  <c r="U499" i="1"/>
  <c r="U344" i="1"/>
  <c r="T957" i="1"/>
  <c r="T79" i="1"/>
  <c r="T762" i="1"/>
  <c r="T73" i="1"/>
  <c r="T278" i="1"/>
  <c r="T850" i="1"/>
  <c r="T111" i="1"/>
  <c r="T765" i="1"/>
  <c r="T127" i="1"/>
  <c r="U480" i="1"/>
  <c r="U635" i="1"/>
  <c r="T493" i="1"/>
  <c r="T242" i="1"/>
  <c r="U364" i="1"/>
  <c r="T680" i="1"/>
  <c r="T28" i="1"/>
  <c r="T302" i="1"/>
  <c r="U1194" i="1"/>
  <c r="U1116" i="1"/>
  <c r="T1215" i="1"/>
  <c r="T83" i="1"/>
  <c r="T562" i="1"/>
  <c r="T297" i="1"/>
  <c r="T296" i="1"/>
  <c r="T260" i="1"/>
  <c r="U1219" i="1"/>
  <c r="U1182" i="1"/>
  <c r="U949" i="1"/>
  <c r="T1140" i="1"/>
  <c r="U953" i="1"/>
  <c r="U459" i="1"/>
  <c r="U1149" i="1"/>
  <c r="T183" i="1"/>
  <c r="T978" i="1"/>
  <c r="T268" i="1"/>
  <c r="T415" i="1"/>
  <c r="T879" i="1"/>
  <c r="U513" i="1"/>
  <c r="U550" i="1"/>
  <c r="U563" i="1"/>
  <c r="U30" i="1"/>
  <c r="U339" i="1"/>
  <c r="U1204" i="1"/>
  <c r="U815" i="1"/>
  <c r="U1069" i="1"/>
  <c r="T1147" i="1"/>
  <c r="U241" i="1"/>
  <c r="Y180" i="1"/>
  <c r="U311" i="1"/>
  <c r="T890" i="1"/>
  <c r="U678" i="1"/>
  <c r="T132" i="1"/>
  <c r="T528" i="1"/>
  <c r="T128" i="1"/>
  <c r="U354" i="1"/>
  <c r="U169" i="1"/>
  <c r="U1163" i="1"/>
  <c r="T1154" i="1"/>
  <c r="U788" i="1"/>
  <c r="U657" i="1"/>
  <c r="T359" i="1"/>
  <c r="T1168" i="1"/>
  <c r="U836" i="1"/>
  <c r="U753" i="1"/>
  <c r="U78" i="1"/>
  <c r="T299" i="1"/>
  <c r="T971" i="1"/>
  <c r="U884" i="1"/>
  <c r="U801" i="1"/>
  <c r="U127" i="1"/>
  <c r="T256" i="1"/>
  <c r="T938" i="1"/>
  <c r="U932" i="1"/>
  <c r="U849" i="1"/>
  <c r="U177" i="1"/>
  <c r="U42" i="1"/>
  <c r="T888" i="1"/>
  <c r="U980" i="1"/>
  <c r="U897" i="1"/>
  <c r="U227" i="1"/>
  <c r="U91" i="1"/>
  <c r="T830" i="1"/>
  <c r="U36" i="1"/>
  <c r="U945" i="1"/>
  <c r="U276" i="1"/>
  <c r="U139" i="1"/>
  <c r="T738" i="1"/>
  <c r="U85" i="1"/>
  <c r="U1092" i="1"/>
  <c r="U326" i="1"/>
  <c r="U239" i="1"/>
  <c r="U1127" i="1"/>
  <c r="U133" i="1"/>
  <c r="U49" i="1"/>
  <c r="T849" i="1"/>
  <c r="T430" i="1"/>
  <c r="T820" i="1"/>
  <c r="T500" i="1"/>
  <c r="T624" i="1"/>
  <c r="T883" i="1"/>
  <c r="U493" i="1"/>
  <c r="T471" i="1"/>
  <c r="U1058" i="1"/>
  <c r="U75" i="1"/>
  <c r="T1217" i="1"/>
  <c r="U907" i="1"/>
  <c r="U941" i="1"/>
  <c r="U1128" i="1"/>
  <c r="T210" i="1"/>
  <c r="T705" i="1"/>
  <c r="T665" i="1"/>
  <c r="U733" i="1"/>
  <c r="U1093" i="1"/>
  <c r="T646" i="1"/>
  <c r="T654" i="1"/>
  <c r="T343" i="1"/>
  <c r="T207" i="1"/>
  <c r="T104" i="1"/>
  <c r="T1199" i="1"/>
  <c r="T656" i="1"/>
  <c r="T694" i="1"/>
  <c r="T882" i="1"/>
  <c r="T1024" i="1"/>
  <c r="U497" i="1"/>
  <c r="U1037" i="1"/>
  <c r="T1091" i="1"/>
  <c r="T247" i="1"/>
  <c r="T750" i="1"/>
  <c r="T1247" i="1"/>
  <c r="T1213" i="1"/>
  <c r="T1098" i="1"/>
  <c r="T348" i="1"/>
  <c r="T979" i="1"/>
  <c r="T759" i="1"/>
  <c r="T230" i="1"/>
  <c r="U274" i="1"/>
  <c r="U38" i="1"/>
  <c r="U248" i="1"/>
  <c r="U640" i="1"/>
  <c r="U1061" i="1"/>
  <c r="T1035" i="1"/>
  <c r="U479" i="1"/>
  <c r="U637" i="1"/>
  <c r="U400" i="1"/>
  <c r="U965" i="1"/>
  <c r="T468" i="1"/>
  <c r="U985" i="1"/>
  <c r="T423" i="1"/>
  <c r="U666" i="1"/>
  <c r="T642" i="1"/>
  <c r="U530" i="1"/>
  <c r="T955" i="1"/>
  <c r="U10" i="1"/>
  <c r="U896" i="1"/>
  <c r="T393" i="1"/>
  <c r="T1204" i="1"/>
  <c r="U428" i="1"/>
  <c r="U345" i="1"/>
  <c r="U615" i="1"/>
  <c r="U579" i="1"/>
  <c r="T871" i="1"/>
  <c r="U476" i="1"/>
  <c r="U393" i="1"/>
  <c r="U687" i="1"/>
  <c r="U627" i="1"/>
  <c r="U525" i="1"/>
  <c r="U441" i="1"/>
  <c r="U735" i="1"/>
  <c r="U675" i="1"/>
  <c r="U1078" i="1"/>
  <c r="U621" i="1"/>
  <c r="U586" i="1"/>
  <c r="U783" i="1"/>
  <c r="U723" i="1"/>
  <c r="U1225" i="1"/>
  <c r="U669" i="1"/>
  <c r="U634" i="1"/>
  <c r="U831" i="1"/>
  <c r="U819" i="1"/>
  <c r="T1250" i="1"/>
  <c r="U717" i="1"/>
  <c r="U682" i="1"/>
  <c r="U879" i="1"/>
  <c r="U867" i="1"/>
  <c r="T1220" i="1"/>
  <c r="U765" i="1"/>
  <c r="U730" i="1"/>
  <c r="U927" i="1"/>
  <c r="U915" i="1"/>
  <c r="T1156" i="1"/>
  <c r="U813" i="1"/>
  <c r="U826" i="1"/>
  <c r="U325" i="1"/>
  <c r="T182" i="1"/>
  <c r="T550" i="1"/>
  <c r="T417" i="1"/>
  <c r="T408" i="1"/>
  <c r="T808" i="1"/>
  <c r="T613" i="1"/>
  <c r="T201" i="1"/>
  <c r="T644" i="1"/>
  <c r="U660" i="1"/>
  <c r="U1041" i="1"/>
  <c r="U475" i="1"/>
  <c r="U509" i="1"/>
  <c r="T570" i="1"/>
  <c r="U1150" i="1"/>
  <c r="T220" i="1"/>
  <c r="T1139" i="1"/>
  <c r="T1233" i="1"/>
  <c r="U662" i="1"/>
  <c r="T59" i="1"/>
  <c r="T721" i="1"/>
  <c r="T114" i="1"/>
  <c r="T216" i="1"/>
  <c r="T632" i="1"/>
  <c r="T1033" i="1"/>
  <c r="U204" i="1"/>
  <c r="U164" i="1"/>
  <c r="T639" i="1"/>
  <c r="T932" i="1"/>
  <c r="U33" i="1"/>
  <c r="T1019" i="1"/>
  <c r="T513" i="1"/>
  <c r="T1185" i="1"/>
  <c r="T1165" i="1"/>
  <c r="T1020" i="1"/>
  <c r="T445" i="1"/>
  <c r="T281" i="1"/>
  <c r="U191" i="1"/>
  <c r="T699" i="1"/>
  <c r="U320" i="1"/>
  <c r="U767" i="1"/>
  <c r="U1021" i="1"/>
  <c r="T1205" i="1"/>
  <c r="U193" i="1"/>
  <c r="T142" i="1"/>
  <c r="U261" i="1"/>
  <c r="T923" i="1"/>
  <c r="U1026" i="1"/>
  <c r="U630" i="1"/>
  <c r="T253" i="1"/>
  <c r="T578" i="1"/>
  <c r="T193" i="1"/>
  <c r="U281" i="1"/>
  <c r="U120" i="1"/>
  <c r="U1114" i="1"/>
  <c r="U1254" i="1"/>
  <c r="T431" i="1"/>
  <c r="U692" i="1"/>
  <c r="U609" i="1"/>
  <c r="U567" i="1"/>
  <c r="U531" i="1"/>
  <c r="T954" i="1"/>
  <c r="U86" i="1"/>
  <c r="U148" i="1"/>
  <c r="T1122" i="1"/>
  <c r="U185" i="1"/>
  <c r="U199" i="1"/>
  <c r="T1218" i="1"/>
  <c r="T1049" i="1"/>
  <c r="U234" i="1"/>
  <c r="U247" i="1"/>
  <c r="T1179" i="1"/>
  <c r="T1046" i="1"/>
  <c r="T970" i="1"/>
  <c r="U284" i="1"/>
  <c r="U297" i="1"/>
  <c r="T1092" i="1"/>
  <c r="T985" i="1"/>
  <c r="T937" i="1"/>
  <c r="U333" i="1"/>
  <c r="U394" i="1"/>
  <c r="T1001" i="1"/>
  <c r="T960" i="1"/>
  <c r="T829" i="1"/>
  <c r="U381" i="1"/>
  <c r="U442" i="1"/>
  <c r="T927" i="1"/>
  <c r="T737" i="1"/>
  <c r="U477" i="1"/>
  <c r="U490" i="1"/>
  <c r="T852" i="1"/>
  <c r="U1032" i="1"/>
  <c r="U526" i="1"/>
  <c r="U539" i="1"/>
  <c r="U902" i="1"/>
  <c r="T412" i="1"/>
  <c r="T243" i="1"/>
  <c r="T767" i="1"/>
  <c r="T908" i="1"/>
  <c r="T120" i="1"/>
  <c r="T798" i="1"/>
  <c r="T144" i="1"/>
  <c r="T537" i="1"/>
  <c r="U312" i="1"/>
  <c r="U76" i="1"/>
  <c r="T842" i="1"/>
  <c r="U11" i="1"/>
  <c r="U70" i="1"/>
  <c r="U1179" i="1"/>
  <c r="T462" i="1"/>
  <c r="U1102" i="1"/>
  <c r="T174" i="1"/>
  <c r="T449" i="1"/>
  <c r="T1223" i="1"/>
  <c r="T100" i="1"/>
  <c r="T579" i="1"/>
  <c r="T160" i="1"/>
  <c r="T295" i="1"/>
  <c r="T965" i="1"/>
  <c r="U784" i="1"/>
  <c r="U747" i="1"/>
  <c r="T806" i="1"/>
  <c r="U275" i="1"/>
  <c r="U619" i="1"/>
  <c r="U653" i="1"/>
  <c r="T1145" i="1"/>
  <c r="T283" i="1"/>
  <c r="T947" i="1"/>
  <c r="T659" i="1"/>
  <c r="T924" i="1"/>
  <c r="T31" i="1"/>
  <c r="T958" i="1"/>
  <c r="T627" i="1"/>
  <c r="U1084" i="1"/>
  <c r="U431" i="1"/>
  <c r="U589" i="1"/>
  <c r="U303" i="1"/>
  <c r="U869" i="1"/>
  <c r="T551" i="1"/>
  <c r="U937" i="1"/>
  <c r="T498" i="1"/>
  <c r="U618" i="1"/>
  <c r="U293" i="1"/>
  <c r="T867" i="1"/>
  <c r="U481" i="1"/>
  <c r="T175" i="1"/>
  <c r="U979" i="1"/>
  <c r="U800" i="1"/>
  <c r="T950" i="1"/>
  <c r="T428" i="1"/>
  <c r="U1223" i="1"/>
  <c r="U380" i="1"/>
  <c r="U296" i="1"/>
  <c r="U1171" i="1"/>
  <c r="U1207" i="1"/>
  <c r="U1226" i="1"/>
  <c r="U814" i="1"/>
  <c r="U875" i="1"/>
  <c r="T606" i="1"/>
  <c r="T436" i="1"/>
  <c r="T1037" i="1"/>
  <c r="U862" i="1"/>
  <c r="U971" i="1"/>
  <c r="T573" i="1"/>
  <c r="T375" i="1"/>
  <c r="T878" i="1"/>
  <c r="U910" i="1"/>
  <c r="U1020" i="1"/>
  <c r="T523" i="1"/>
  <c r="U18" i="1"/>
  <c r="T845" i="1"/>
  <c r="U958" i="1"/>
  <c r="T473" i="1"/>
  <c r="U67" i="1"/>
  <c r="T812" i="1"/>
  <c r="U1055" i="1"/>
  <c r="T407" i="1"/>
  <c r="U116" i="1"/>
  <c r="T795" i="1"/>
  <c r="U1105" i="1"/>
  <c r="T371" i="1"/>
  <c r="U216" i="1"/>
  <c r="U984" i="1"/>
  <c r="U1154" i="1"/>
  <c r="U174" i="1"/>
  <c r="T320" i="1"/>
  <c r="U264" i="1"/>
  <c r="U1132" i="1"/>
  <c r="U13" i="1"/>
  <c r="U224" i="1"/>
  <c r="T1021" i="1"/>
  <c r="T603" i="1"/>
  <c r="T641" i="1"/>
  <c r="T666" i="1"/>
  <c r="T916" i="1"/>
  <c r="U469" i="1"/>
  <c r="T596" i="1"/>
  <c r="T211" i="1"/>
  <c r="T653" i="1"/>
  <c r="U890" i="1"/>
  <c r="U661" i="1"/>
  <c r="T725" i="1"/>
  <c r="U597" i="1"/>
  <c r="U655" i="1"/>
  <c r="U1033" i="1"/>
  <c r="T628" i="1"/>
  <c r="U1053" i="1"/>
  <c r="T854" i="1"/>
  <c r="T93" i="1"/>
  <c r="U53" i="1"/>
  <c r="T590" i="1"/>
  <c r="T671" i="1"/>
  <c r="T360" i="1"/>
  <c r="T262" i="1"/>
  <c r="T558" i="1"/>
  <c r="T381" i="1"/>
  <c r="U250" i="1"/>
  <c r="T1183" i="1"/>
  <c r="T814" i="1"/>
  <c r="U854" i="1"/>
  <c r="U183" i="1"/>
  <c r="U218" i="1"/>
  <c r="T1112" i="1"/>
  <c r="T257" i="1"/>
  <c r="T1170" i="1"/>
  <c r="T617" i="1"/>
  <c r="T587" i="1"/>
  <c r="T263" i="1"/>
  <c r="T760" i="1"/>
  <c r="T868" i="1"/>
  <c r="T567" i="1"/>
  <c r="T1251" i="1"/>
  <c r="U162" i="1"/>
  <c r="T973" i="1"/>
  <c r="U977" i="1"/>
  <c r="U582" i="1"/>
  <c r="T392" i="1"/>
  <c r="T686" i="1"/>
  <c r="T294" i="1"/>
  <c r="U231" i="1"/>
  <c r="U1016" i="1"/>
  <c r="U1158" i="1"/>
  <c r="T1231" i="1"/>
  <c r="U644" i="1"/>
  <c r="U561" i="1"/>
  <c r="U519" i="1"/>
  <c r="U434" i="1"/>
  <c r="T1070" i="1"/>
  <c r="U37" i="1"/>
  <c r="U1019" i="1"/>
  <c r="T673" i="1"/>
  <c r="T519" i="1"/>
  <c r="T1080" i="1"/>
  <c r="U309" i="1"/>
  <c r="U516" i="1"/>
  <c r="U278" i="1"/>
  <c r="U604" i="1"/>
  <c r="T961" i="1"/>
  <c r="U358" i="1"/>
  <c r="U564" i="1"/>
  <c r="U327" i="1"/>
  <c r="U652" i="1"/>
  <c r="T172" i="1"/>
  <c r="U454" i="1"/>
  <c r="U612" i="1"/>
  <c r="U375" i="1"/>
  <c r="U700" i="1"/>
  <c r="T153" i="1"/>
  <c r="U502" i="1"/>
  <c r="U756" i="1"/>
  <c r="U423" i="1"/>
  <c r="U796" i="1"/>
  <c r="T57" i="1"/>
  <c r="U551" i="1"/>
  <c r="U804" i="1"/>
  <c r="U471" i="1"/>
  <c r="U844" i="1"/>
  <c r="T477" i="1"/>
  <c r="U599" i="1"/>
  <c r="U852" i="1"/>
  <c r="U520" i="1"/>
  <c r="U892" i="1"/>
  <c r="T152" i="1"/>
  <c r="U647" i="1"/>
  <c r="U900" i="1"/>
  <c r="U568" i="1"/>
  <c r="U940" i="1"/>
  <c r="T88" i="1"/>
  <c r="U743" i="1"/>
  <c r="T165" i="1"/>
  <c r="T853" i="1"/>
  <c r="T483" i="1"/>
  <c r="T441" i="1"/>
  <c r="T841" i="1"/>
  <c r="T688" i="1"/>
  <c r="T38" i="1"/>
  <c r="T86" i="1"/>
  <c r="T952" i="1"/>
  <c r="U294" i="1"/>
  <c r="T206" i="1"/>
  <c r="U1153" i="1"/>
  <c r="T126" i="1"/>
  <c r="T221" i="1"/>
  <c r="U638" i="1"/>
  <c r="T136" i="1"/>
  <c r="T258" i="1"/>
  <c r="T279" i="1"/>
  <c r="T649" i="1"/>
  <c r="T1061" i="1"/>
  <c r="U830" i="1"/>
  <c r="U352" i="1"/>
  <c r="T494" i="1"/>
  <c r="T110" i="1"/>
  <c r="T1060" i="1"/>
  <c r="U764" i="1"/>
  <c r="U798" i="1"/>
  <c r="T887" i="1"/>
  <c r="T421" i="1"/>
  <c r="T1153" i="1"/>
  <c r="T1100" i="1"/>
  <c r="T496" i="1"/>
  <c r="T331" i="1"/>
  <c r="T1012" i="1"/>
  <c r="T730" i="1"/>
  <c r="T435" i="1"/>
  <c r="T1107" i="1"/>
  <c r="U889" i="1"/>
  <c r="T564" i="1"/>
  <c r="U570" i="1"/>
  <c r="U243" i="1"/>
  <c r="T751" i="1"/>
  <c r="U433" i="1"/>
  <c r="T681" i="1"/>
  <c r="U931" i="1"/>
  <c r="U752" i="1"/>
  <c r="T1014" i="1"/>
  <c r="T511" i="1"/>
  <c r="U1175" i="1"/>
  <c r="U332" i="1"/>
  <c r="U246" i="1"/>
  <c r="U1122" i="1"/>
  <c r="U1159" i="1"/>
  <c r="T904" i="1"/>
  <c r="U766" i="1"/>
  <c r="U827" i="1"/>
  <c r="U228" i="1"/>
  <c r="U556" i="1"/>
  <c r="T998" i="1"/>
  <c r="U14" i="1"/>
  <c r="U175" i="1"/>
  <c r="U904" i="1"/>
  <c r="T1142" i="1"/>
  <c r="T984" i="1"/>
  <c r="U63" i="1"/>
  <c r="U225" i="1"/>
  <c r="U952" i="1"/>
  <c r="T993" i="1"/>
  <c r="T443" i="1"/>
  <c r="U112" i="1"/>
  <c r="U273" i="1"/>
  <c r="U1001" i="1"/>
  <c r="T943" i="1"/>
  <c r="T1119" i="1"/>
  <c r="U161" i="1"/>
  <c r="U324" i="1"/>
  <c r="U1049" i="1"/>
  <c r="T885" i="1"/>
  <c r="T734" i="1"/>
  <c r="U212" i="1"/>
  <c r="U420" i="1"/>
  <c r="U1099" i="1"/>
  <c r="T418" i="1"/>
  <c r="U310" i="1"/>
  <c r="U468" i="1"/>
  <c r="U19" i="1"/>
  <c r="T237" i="1"/>
  <c r="U359" i="1"/>
  <c r="U517" i="1"/>
  <c r="U1196" i="1"/>
  <c r="U117" i="1"/>
  <c r="T209" i="1"/>
  <c r="U407" i="1"/>
  <c r="U565" i="1"/>
  <c r="T108" i="1"/>
  <c r="T122" i="1"/>
  <c r="T363" i="1"/>
  <c r="T933" i="1"/>
  <c r="T158" i="1"/>
  <c r="T807" i="1"/>
  <c r="T202" i="1"/>
  <c r="T545" i="1"/>
  <c r="T197" i="1"/>
  <c r="T342" i="1"/>
  <c r="T532" i="1"/>
  <c r="U1216" i="1"/>
  <c r="U742" i="1"/>
  <c r="U872" i="1"/>
  <c r="T298" i="1"/>
  <c r="T269" i="1"/>
  <c r="T325" i="1"/>
  <c r="T248" i="1"/>
  <c r="U1218" i="1"/>
  <c r="T118" i="1"/>
  <c r="T612" i="1"/>
  <c r="T426" i="1"/>
  <c r="T733" i="1"/>
  <c r="T432" i="1"/>
  <c r="T982" i="1"/>
  <c r="T1073" i="1"/>
  <c r="U929" i="1"/>
  <c r="U435" i="1"/>
  <c r="U1124" i="1"/>
  <c r="T447" i="1"/>
  <c r="U307" i="1"/>
  <c r="U366" i="1"/>
  <c r="T953" i="1"/>
  <c r="T1155" i="1"/>
  <c r="T658" i="1"/>
  <c r="T339" i="1"/>
  <c r="Y579" i="1"/>
  <c r="Y1068" i="1"/>
  <c r="Y412" i="1"/>
  <c r="Y227" i="1"/>
  <c r="T1113" i="1"/>
  <c r="T736" i="1"/>
  <c r="T362" i="1"/>
  <c r="U182" i="1"/>
  <c r="U22" i="1"/>
  <c r="U967" i="1"/>
  <c r="U1109" i="1"/>
  <c r="Y1245" i="1"/>
  <c r="U596" i="1"/>
  <c r="U512" i="1"/>
  <c r="U470" i="1"/>
  <c r="U386" i="1"/>
  <c r="T1212" i="1"/>
  <c r="U1006" i="1"/>
  <c r="U970" i="1"/>
  <c r="T723" i="1"/>
  <c r="T569" i="1"/>
  <c r="T1144" i="1"/>
  <c r="U259" i="1"/>
  <c r="U467" i="1"/>
  <c r="U856" i="1"/>
  <c r="U1232" i="1"/>
  <c r="T427" i="1"/>
  <c r="U696" i="1"/>
  <c r="U901" i="1"/>
  <c r="T881" i="1"/>
  <c r="U460" i="1"/>
  <c r="T1026" i="1"/>
  <c r="U744" i="1"/>
  <c r="U998" i="1"/>
  <c r="T831" i="1"/>
  <c r="U508" i="1"/>
  <c r="T668" i="1"/>
  <c r="U792" i="1"/>
  <c r="U1046" i="1"/>
  <c r="U31" i="1"/>
  <c r="U557" i="1"/>
  <c r="T543" i="1"/>
  <c r="U888" i="1"/>
  <c r="U1096" i="1"/>
  <c r="V1096" i="1" s="1"/>
  <c r="Y80" i="1"/>
  <c r="U605" i="1"/>
  <c r="T315" i="1"/>
  <c r="U936" i="1"/>
  <c r="U1145" i="1"/>
  <c r="U129" i="1"/>
  <c r="U701" i="1"/>
  <c r="T208" i="1"/>
  <c r="U40" i="1"/>
  <c r="U1193" i="1"/>
  <c r="U180" i="1"/>
  <c r="U749" i="1"/>
  <c r="T141" i="1"/>
  <c r="U89" i="1"/>
  <c r="T1115" i="1"/>
  <c r="U797" i="1"/>
  <c r="T818" i="1"/>
  <c r="U137" i="1"/>
  <c r="T1052" i="1"/>
  <c r="T463" i="1"/>
  <c r="T356" i="1"/>
  <c r="T691" i="1"/>
  <c r="T941" i="1"/>
  <c r="U445" i="1"/>
  <c r="T17" i="1"/>
  <c r="T670" i="1"/>
  <c r="T161" i="1"/>
  <c r="U458" i="1"/>
  <c r="T157" i="1"/>
  <c r="T85" i="1"/>
  <c r="U440" i="1"/>
  <c r="T65" i="1"/>
  <c r="T667" i="1"/>
  <c r="U1203" i="1"/>
  <c r="T429" i="1"/>
  <c r="T672" i="1"/>
  <c r="T623" i="1"/>
  <c r="T771" i="1"/>
  <c r="T385" i="1"/>
  <c r="T509" i="1"/>
  <c r="T825" i="1"/>
  <c r="U226" i="1"/>
  <c r="T480" i="1"/>
  <c r="U473" i="1"/>
  <c r="U1013" i="1"/>
  <c r="T1103" i="1"/>
  <c r="T377" i="1"/>
  <c r="U885" i="1"/>
  <c r="U943" i="1"/>
  <c r="T1176" i="1"/>
  <c r="T271" i="1"/>
  <c r="T880" i="1"/>
  <c r="T936" i="1"/>
  <c r="T925" i="1"/>
  <c r="T383" i="1"/>
  <c r="T12" i="1"/>
  <c r="T577" i="1"/>
  <c r="T14" i="1"/>
  <c r="Y1162" i="1"/>
  <c r="Y390" i="1"/>
  <c r="Y526" i="1"/>
  <c r="V497" i="1"/>
  <c r="U1085" i="1"/>
  <c r="U385" i="1"/>
  <c r="T731" i="1"/>
  <c r="U835" i="1"/>
  <c r="U704" i="1"/>
  <c r="T1034" i="1"/>
  <c r="T594" i="1"/>
  <c r="U1028" i="1"/>
  <c r="U233" i="1"/>
  <c r="U147" i="1"/>
  <c r="U1072" i="1"/>
  <c r="U1110" i="1"/>
  <c r="T929" i="1"/>
  <c r="U670" i="1"/>
  <c r="U779" i="1"/>
  <c r="U153" i="1"/>
  <c r="U507" i="1"/>
  <c r="T1089" i="1"/>
  <c r="U935" i="1"/>
  <c r="U27" i="1"/>
  <c r="T914" i="1"/>
  <c r="U412" i="1"/>
  <c r="T1109" i="1"/>
  <c r="U432" i="1"/>
  <c r="T682" i="1"/>
  <c r="U569" i="1"/>
  <c r="U118" i="1"/>
  <c r="T324" i="1"/>
  <c r="U529" i="1"/>
  <c r="T615" i="1"/>
  <c r="U617" i="1"/>
  <c r="U167" i="1"/>
  <c r="T245" i="1"/>
  <c r="U577" i="1"/>
  <c r="T565" i="1"/>
  <c r="U665" i="1"/>
  <c r="U266" i="1"/>
  <c r="T36" i="1"/>
  <c r="U625" i="1"/>
  <c r="T424" i="1"/>
  <c r="U713" i="1"/>
  <c r="U316" i="1"/>
  <c r="T24" i="1"/>
  <c r="U673" i="1"/>
  <c r="T329" i="1"/>
  <c r="U761" i="1"/>
  <c r="U365" i="1"/>
  <c r="T1209" i="1"/>
  <c r="U721" i="1"/>
  <c r="T286" i="1"/>
  <c r="U809" i="1"/>
  <c r="U413" i="1"/>
  <c r="T1065" i="1"/>
  <c r="U817" i="1"/>
  <c r="T70" i="1"/>
  <c r="U857" i="1"/>
  <c r="U461" i="1"/>
  <c r="T843" i="1"/>
  <c r="U865" i="1"/>
  <c r="T581" i="1"/>
  <c r="T309" i="1"/>
  <c r="T783" i="1"/>
  <c r="T466" i="1"/>
  <c r="T874" i="1"/>
  <c r="T376" i="1"/>
  <c r="T754" i="1"/>
  <c r="T186" i="1"/>
  <c r="T277" i="1"/>
  <c r="U1036" i="1"/>
  <c r="T276" i="1"/>
  <c r="U566" i="1"/>
  <c r="U719" i="1"/>
  <c r="U1018" i="1"/>
  <c r="T967" i="1"/>
  <c r="T129" i="1"/>
  <c r="U1057" i="1"/>
  <c r="T520" i="1"/>
  <c r="U1174" i="1"/>
  <c r="T192" i="1"/>
  <c r="T310" i="1"/>
  <c r="T282" i="1"/>
  <c r="T365" i="1"/>
  <c r="T657" i="1"/>
  <c r="T1074" i="1"/>
  <c r="U806" i="1"/>
  <c r="T438" i="1"/>
  <c r="U9" i="1"/>
  <c r="U44" i="1"/>
  <c r="T1050" i="1"/>
  <c r="U453" i="1"/>
  <c r="U584" i="1"/>
  <c r="U1185" i="1"/>
  <c r="T650" i="1"/>
  <c r="T846" i="1"/>
  <c r="T1162" i="1"/>
  <c r="T1143" i="1"/>
  <c r="T556" i="1"/>
  <c r="T546" i="1"/>
  <c r="T267" i="1"/>
  <c r="U145" i="1"/>
  <c r="Y1049" i="1"/>
  <c r="Y679" i="1"/>
  <c r="Y795" i="1"/>
  <c r="Y1022" i="1"/>
  <c r="Y786" i="1"/>
  <c r="T827" i="1"/>
  <c r="U277" i="1"/>
  <c r="U1059" i="1"/>
  <c r="U1197" i="1"/>
  <c r="U548" i="1"/>
  <c r="U392" i="1"/>
  <c r="U422" i="1"/>
  <c r="U338" i="1"/>
  <c r="U1224" i="1"/>
  <c r="U957" i="1"/>
  <c r="U922" i="1"/>
  <c r="T773" i="1"/>
  <c r="T635" i="1"/>
  <c r="T1249" i="1"/>
  <c r="U211" i="1"/>
  <c r="U419" i="1"/>
  <c r="U760" i="1"/>
  <c r="U1184" i="1"/>
  <c r="T510" i="1"/>
  <c r="U648" i="1"/>
  <c r="U853" i="1"/>
  <c r="U521" i="1"/>
  <c r="U69" i="1"/>
  <c r="T609" i="1"/>
  <c r="U1157" i="1"/>
  <c r="T20" i="1"/>
  <c r="U155" i="1"/>
  <c r="U846" i="1"/>
  <c r="T942" i="1"/>
  <c r="U1205" i="1"/>
  <c r="T1072" i="1"/>
  <c r="U206" i="1"/>
  <c r="U894" i="1"/>
  <c r="T834" i="1"/>
  <c r="U1253" i="1"/>
  <c r="T1031" i="1"/>
  <c r="U942" i="1"/>
  <c r="T735" i="1"/>
  <c r="T1194" i="1"/>
  <c r="T872" i="1"/>
  <c r="U304" i="1"/>
  <c r="U990" i="1"/>
  <c r="T710" i="1"/>
  <c r="T977" i="1"/>
  <c r="T747" i="1"/>
  <c r="U353" i="1"/>
  <c r="U21" i="1"/>
  <c r="T527" i="1"/>
  <c r="T919" i="1"/>
  <c r="T622" i="1"/>
  <c r="U119" i="1"/>
  <c r="T171" i="1"/>
  <c r="T861" i="1"/>
  <c r="T514" i="1"/>
  <c r="U449" i="1"/>
  <c r="U168" i="1"/>
  <c r="T693" i="1"/>
  <c r="T786" i="1"/>
  <c r="T396" i="1"/>
  <c r="T27" i="1"/>
  <c r="T608" i="1"/>
  <c r="T167" i="1"/>
  <c r="T840" i="1"/>
  <c r="T231" i="1"/>
  <c r="T595" i="1"/>
  <c r="T112" i="1"/>
  <c r="T633" i="1"/>
  <c r="T819" i="1"/>
  <c r="U1146" i="1"/>
  <c r="U286" i="1"/>
  <c r="U514" i="1"/>
  <c r="T452" i="1"/>
  <c r="T389" i="1"/>
  <c r="T98" i="1"/>
  <c r="T351" i="1"/>
  <c r="T156" i="1"/>
  <c r="T645" i="1"/>
  <c r="T692" i="1"/>
  <c r="T826" i="1"/>
  <c r="T457" i="1"/>
  <c r="T1084" i="1"/>
  <c r="T588" i="1"/>
  <c r="U595" i="1"/>
  <c r="U629" i="1"/>
  <c r="T1186" i="1"/>
  <c r="T352" i="1"/>
  <c r="U1031" i="1"/>
  <c r="T559" i="1"/>
  <c r="T1138" i="1"/>
  <c r="T607" i="1"/>
  <c r="T337" i="1"/>
  <c r="T1152" i="1"/>
  <c r="T255" i="1"/>
  <c r="T969" i="1"/>
  <c r="Y637" i="1"/>
  <c r="U83" i="1"/>
  <c r="T744" i="1"/>
  <c r="T855" i="1"/>
  <c r="U184" i="1"/>
  <c r="U98" i="1"/>
  <c r="U1024" i="1"/>
  <c r="U1012" i="1"/>
  <c r="T987" i="1"/>
  <c r="U622" i="1"/>
  <c r="U731" i="1"/>
  <c r="U104" i="1"/>
  <c r="U411" i="1"/>
  <c r="U887" i="1"/>
  <c r="U1144" i="1"/>
  <c r="T939" i="1"/>
  <c r="U315" i="1"/>
  <c r="U384" i="1"/>
  <c r="T732" i="1"/>
  <c r="U106" i="1"/>
  <c r="U750" i="1"/>
  <c r="T959" i="1"/>
  <c r="T453" i="1"/>
  <c r="T847" i="1"/>
  <c r="U810" i="1"/>
  <c r="U510" i="1"/>
  <c r="T272" i="1"/>
  <c r="T308" i="1"/>
  <c r="T755" i="1"/>
  <c r="U858" i="1"/>
  <c r="U559" i="1"/>
  <c r="U1089" i="1"/>
  <c r="U65" i="1"/>
  <c r="T655" i="1"/>
  <c r="U906" i="1"/>
  <c r="U607" i="1"/>
  <c r="U1138" i="1"/>
  <c r="U114" i="1"/>
  <c r="U954" i="1"/>
  <c r="U703" i="1"/>
  <c r="U1186" i="1"/>
  <c r="U163" i="1"/>
  <c r="T555" i="1"/>
  <c r="U1003" i="1"/>
  <c r="U751" i="1"/>
  <c r="U214" i="1"/>
  <c r="T414" i="1"/>
  <c r="U58" i="1"/>
  <c r="U799" i="1"/>
  <c r="T1225" i="1"/>
  <c r="U262" i="1"/>
  <c r="T39" i="1"/>
  <c r="U107" i="1"/>
  <c r="U847" i="1"/>
  <c r="U361" i="1"/>
  <c r="T739" i="1"/>
  <c r="T300" i="1"/>
  <c r="T974" i="1"/>
  <c r="U421" i="1"/>
  <c r="T696" i="1"/>
  <c r="T470" i="1"/>
  <c r="T288" i="1"/>
  <c r="T149" i="1"/>
  <c r="U140" i="1"/>
  <c r="T137" i="1"/>
  <c r="T698" i="1"/>
  <c r="U864" i="1"/>
  <c r="T676" i="1"/>
  <c r="T236" i="1"/>
  <c r="U1077" i="1"/>
  <c r="T821" i="1"/>
  <c r="T394" i="1"/>
  <c r="T833" i="1"/>
  <c r="U1214" i="1"/>
  <c r="U202" i="1"/>
  <c r="T413" i="1"/>
  <c r="U157" i="1"/>
  <c r="T1136" i="1"/>
  <c r="T155" i="1"/>
  <c r="U430" i="1"/>
  <c r="U729" i="1"/>
  <c r="T876" i="1"/>
  <c r="T322" i="1"/>
  <c r="T1206" i="1"/>
  <c r="T1048" i="1"/>
  <c r="T1015" i="1"/>
  <c r="U179" i="1"/>
  <c r="T800" i="1"/>
  <c r="T306" i="1"/>
  <c r="T195" i="1"/>
  <c r="T813" i="1"/>
  <c r="U374" i="1"/>
  <c r="U289" i="1"/>
  <c r="U1176" i="1"/>
  <c r="U909" i="1"/>
  <c r="U874" i="1"/>
  <c r="T823" i="1"/>
  <c r="T677" i="1"/>
  <c r="U160" i="1"/>
  <c r="U323" i="1"/>
  <c r="U712" i="1"/>
  <c r="U1136" i="1"/>
  <c r="T793" i="1"/>
  <c r="U600" i="1"/>
  <c r="U805" i="1"/>
  <c r="U472" i="1"/>
  <c r="U20" i="1"/>
  <c r="U1108" i="1"/>
  <c r="T184" i="1"/>
  <c r="U738" i="1"/>
  <c r="U462" i="1"/>
  <c r="U1038" i="1"/>
  <c r="U650" i="1"/>
  <c r="T539" i="1"/>
  <c r="U426" i="1"/>
  <c r="U244" i="1"/>
  <c r="U698" i="1"/>
  <c r="U474" i="1"/>
  <c r="U343" i="1"/>
  <c r="T1200" i="1"/>
  <c r="U746" i="1"/>
  <c r="T232" i="1"/>
  <c r="U523" i="1"/>
  <c r="U391" i="1"/>
  <c r="T917" i="1"/>
  <c r="U794" i="1"/>
  <c r="T547" i="1"/>
  <c r="U571" i="1"/>
  <c r="U439" i="1"/>
  <c r="U842" i="1"/>
  <c r="T489" i="1"/>
  <c r="U667" i="1"/>
  <c r="U487" i="1"/>
  <c r="U1212" i="1"/>
  <c r="U938" i="1"/>
  <c r="T370" i="1"/>
  <c r="U715" i="1"/>
  <c r="U536" i="1"/>
  <c r="T25" i="1"/>
  <c r="U986" i="1"/>
  <c r="U1074" i="1"/>
  <c r="U763" i="1"/>
  <c r="U632" i="1"/>
  <c r="T1208" i="1"/>
  <c r="U1035" i="1"/>
  <c r="U1173" i="1"/>
  <c r="T903" i="1"/>
  <c r="T741" i="1"/>
  <c r="T899" i="1"/>
  <c r="U999" i="1"/>
  <c r="T66" i="1"/>
  <c r="T265" i="1"/>
  <c r="T533" i="1"/>
  <c r="T397" i="1"/>
  <c r="T304" i="1"/>
  <c r="U724" i="1"/>
  <c r="U1101" i="1"/>
  <c r="T275" i="1"/>
  <c r="U504" i="1"/>
  <c r="U659" i="1"/>
  <c r="T349" i="1"/>
  <c r="T223" i="1"/>
  <c r="T535" i="1"/>
  <c r="T625" i="1"/>
  <c r="U1177" i="1"/>
  <c r="T437" i="1"/>
  <c r="T399" i="1"/>
  <c r="T674" i="1"/>
  <c r="T1085" i="1"/>
  <c r="U782" i="1"/>
  <c r="T604" i="1"/>
  <c r="T266" i="1"/>
  <c r="U740" i="1"/>
  <c r="U774" i="1"/>
  <c r="T920" i="1"/>
  <c r="T446" i="1"/>
  <c r="U1008" i="1"/>
  <c r="U222" i="1"/>
  <c r="T44" i="1"/>
  <c r="T364" i="1"/>
  <c r="T1149" i="1"/>
  <c r="T1166" i="1"/>
  <c r="T801" i="1"/>
  <c r="V107" i="1"/>
  <c r="U975" i="1"/>
  <c r="U963" i="1"/>
  <c r="T1038" i="1"/>
  <c r="U574" i="1"/>
  <c r="U587" i="1"/>
  <c r="U55" i="1"/>
  <c r="U363" i="1"/>
  <c r="U1228" i="1"/>
  <c r="U839" i="1"/>
  <c r="Y1095" i="1"/>
  <c r="T1114" i="1"/>
  <c r="U265" i="1"/>
  <c r="T97" i="1"/>
  <c r="U336" i="1"/>
  <c r="T832" i="1"/>
  <c r="U57" i="1"/>
  <c r="U702" i="1"/>
  <c r="T64" i="1"/>
  <c r="T503" i="1"/>
  <c r="T60" i="1"/>
  <c r="U378" i="1"/>
  <c r="U196" i="1"/>
  <c r="U1187" i="1"/>
  <c r="T1110" i="1"/>
  <c r="U1198" i="1"/>
  <c r="U84" i="1"/>
  <c r="U992" i="1"/>
  <c r="U1165" i="1"/>
  <c r="T1067" i="1"/>
  <c r="U1246" i="1"/>
  <c r="U132" i="1"/>
  <c r="U23" i="1"/>
  <c r="U1213" i="1"/>
  <c r="T1027" i="1"/>
  <c r="U232" i="1"/>
  <c r="U72" i="1"/>
  <c r="T285" i="1"/>
  <c r="T877" i="1"/>
  <c r="T1137" i="1"/>
  <c r="U282" i="1"/>
  <c r="U171" i="1"/>
  <c r="T1216" i="1"/>
  <c r="T844" i="1"/>
  <c r="T1039" i="1"/>
  <c r="U331" i="1"/>
  <c r="U221" i="1"/>
  <c r="T1043" i="1"/>
  <c r="T811" i="1"/>
  <c r="T988" i="1"/>
  <c r="U379" i="1"/>
  <c r="U269" i="1"/>
  <c r="T1116" i="1"/>
  <c r="T794" i="1"/>
  <c r="T963" i="1"/>
  <c r="U427" i="1"/>
  <c r="U319" i="1"/>
  <c r="T1003" i="1"/>
  <c r="T761" i="1"/>
  <c r="T905" i="1"/>
  <c r="T235" i="1"/>
  <c r="T474" i="1"/>
  <c r="T176" i="1"/>
  <c r="T873" i="1"/>
  <c r="T293" i="1"/>
  <c r="T620" i="1"/>
  <c r="T675" i="1"/>
  <c r="U762" i="1"/>
  <c r="T1120" i="1"/>
  <c r="U1052" i="1"/>
  <c r="T422" i="1"/>
  <c r="U1082" i="1"/>
  <c r="U100" i="1"/>
  <c r="T1191" i="1"/>
  <c r="T926" i="1"/>
  <c r="T30" i="1"/>
  <c r="T1195" i="1"/>
  <c r="T687" i="1"/>
  <c r="T105" i="1"/>
  <c r="T138" i="1"/>
  <c r="T507" i="1"/>
  <c r="T1125" i="1"/>
  <c r="T621" i="1"/>
  <c r="T454" i="1"/>
  <c r="U283" i="1"/>
  <c r="U342" i="1"/>
  <c r="T1028" i="1"/>
  <c r="T928" i="1"/>
  <c r="U576" i="1"/>
  <c r="U802" i="1"/>
  <c r="T743" i="1"/>
  <c r="T766" i="1"/>
  <c r="T913" i="1"/>
  <c r="T1134" i="1"/>
  <c r="T475" i="1"/>
  <c r="T214" i="1"/>
  <c r="T226" i="1"/>
  <c r="T669" i="1"/>
  <c r="T856" i="1"/>
  <c r="T727" i="1"/>
  <c r="U1080" i="1"/>
  <c r="U62" i="1"/>
  <c r="U272" i="1"/>
  <c r="U664" i="1"/>
  <c r="T951" i="1"/>
  <c r="U503" i="1"/>
  <c r="U757" i="1"/>
  <c r="U424" i="1"/>
  <c r="U989" i="1"/>
  <c r="T374" i="1"/>
  <c r="U1010" i="1"/>
  <c r="T328" i="1"/>
  <c r="U690" i="1"/>
  <c r="U414" i="1"/>
  <c r="T584" i="1"/>
  <c r="U554" i="1"/>
  <c r="T797" i="1"/>
  <c r="U34" i="1"/>
  <c r="U944" i="1"/>
  <c r="T875" i="1"/>
  <c r="T384" i="1"/>
  <c r="T1196" i="1"/>
  <c r="U812" i="1"/>
  <c r="U681" i="1"/>
  <c r="U29" i="1"/>
  <c r="T316" i="1"/>
  <c r="T1009" i="1"/>
  <c r="U860" i="1"/>
  <c r="U777" i="1"/>
  <c r="Y103" i="1"/>
  <c r="T273" i="1"/>
  <c r="T946" i="1"/>
  <c r="U908" i="1"/>
  <c r="U825" i="1"/>
  <c r="U152" i="1"/>
  <c r="U17" i="1"/>
  <c r="T921" i="1"/>
  <c r="U956" i="1"/>
  <c r="U873" i="1"/>
  <c r="U203" i="1"/>
  <c r="U66" i="1"/>
  <c r="T863" i="1"/>
  <c r="U1005" i="1"/>
  <c r="U921" i="1"/>
  <c r="U251" i="1"/>
  <c r="U115" i="1"/>
  <c r="T788" i="1"/>
  <c r="U60" i="1"/>
  <c r="U969" i="1"/>
  <c r="U301" i="1"/>
  <c r="U215" i="1"/>
  <c r="U1103" i="1"/>
  <c r="U109" i="1"/>
  <c r="U24" i="1"/>
  <c r="U350" i="1"/>
  <c r="U263" i="1"/>
  <c r="U1152" i="1"/>
  <c r="T467" i="1"/>
  <c r="T991" i="1"/>
  <c r="U397" i="1"/>
  <c r="T796" i="1"/>
  <c r="T487" i="1"/>
  <c r="T703" i="1"/>
  <c r="T213" i="1"/>
  <c r="T433" i="1"/>
  <c r="U305" i="1"/>
  <c r="U340" i="1"/>
  <c r="T713" i="1"/>
  <c r="T49" i="1"/>
  <c r="T611" i="1"/>
  <c r="U684" i="1"/>
  <c r="U1065" i="1"/>
  <c r="U538" i="1"/>
  <c r="T419" i="1"/>
  <c r="T270" i="1"/>
  <c r="T403" i="1"/>
  <c r="T178" i="1"/>
  <c r="T858" i="1"/>
  <c r="U1190" i="1"/>
  <c r="U176" i="1"/>
  <c r="T530" i="1"/>
  <c r="T488" i="1"/>
  <c r="T134" i="1"/>
  <c r="U861" i="1"/>
  <c r="U919" i="1"/>
  <c r="T1219" i="1"/>
  <c r="T391" i="1"/>
  <c r="T390" i="1" s="1"/>
  <c r="U213" i="1"/>
  <c r="U370" i="1"/>
  <c r="T643" i="1"/>
  <c r="T524" i="1"/>
  <c r="T1058" i="1"/>
  <c r="T1173" i="1"/>
  <c r="T11" i="1"/>
  <c r="T1018" i="1"/>
  <c r="T75" i="1"/>
  <c r="T74" i="1" s="1"/>
  <c r="T597" i="1"/>
  <c r="U314" i="1"/>
  <c r="U1180" i="1"/>
  <c r="U791" i="1"/>
  <c r="U1045" i="1"/>
  <c r="T1197" i="1"/>
  <c r="U217" i="1"/>
  <c r="T133" i="1"/>
  <c r="U287" i="1"/>
  <c r="T915" i="1"/>
  <c r="U1050" i="1"/>
  <c r="U654" i="1"/>
  <c r="T217" i="1"/>
  <c r="T561" i="1"/>
  <c r="T147" i="1"/>
  <c r="U330" i="1"/>
  <c r="U144" i="1"/>
  <c r="U1139" i="1"/>
  <c r="T1210" i="1"/>
  <c r="U1051" i="1"/>
  <c r="U716" i="1"/>
  <c r="U633" i="1"/>
  <c r="U591" i="1"/>
  <c r="U555" i="1"/>
  <c r="T896" i="1"/>
  <c r="U452" i="1"/>
  <c r="U369" i="1"/>
  <c r="U663" i="1"/>
  <c r="U603" i="1"/>
  <c r="T838" i="1"/>
  <c r="U500" i="1"/>
  <c r="U417" i="1"/>
  <c r="U711" i="1"/>
  <c r="U651" i="1"/>
  <c r="U1054" i="1"/>
  <c r="U549" i="1"/>
  <c r="U465" i="1"/>
  <c r="U759" i="1"/>
  <c r="U699" i="1"/>
  <c r="U1201" i="1"/>
  <c r="U645" i="1"/>
  <c r="U610" i="1"/>
  <c r="U807" i="1"/>
  <c r="U795" i="1"/>
  <c r="U1249" i="1"/>
  <c r="U693" i="1"/>
  <c r="U658" i="1"/>
  <c r="U855" i="1"/>
  <c r="U843" i="1"/>
  <c r="U741" i="1"/>
  <c r="U706" i="1"/>
  <c r="U903" i="1"/>
  <c r="U891" i="1"/>
  <c r="T1177" i="1"/>
  <c r="U789" i="1"/>
  <c r="U754" i="1"/>
  <c r="U951" i="1"/>
  <c r="U939" i="1"/>
  <c r="T1090" i="1"/>
  <c r="T33" i="1"/>
  <c r="T949" i="1"/>
  <c r="U974" i="1"/>
  <c r="T164" i="1"/>
  <c r="T716" i="1"/>
  <c r="T215" i="1"/>
  <c r="T321" i="1"/>
  <c r="U883" i="1"/>
  <c r="U917" i="1"/>
  <c r="T99" i="1"/>
  <c r="U337" i="1"/>
  <c r="U101" i="1"/>
  <c r="T809" i="1"/>
  <c r="U99" i="1"/>
  <c r="T651" i="1"/>
  <c r="T774" i="1"/>
  <c r="U1081" i="1"/>
  <c r="T495" i="1"/>
  <c r="T434" i="1"/>
  <c r="T707" i="1"/>
  <c r="T1150" i="1"/>
  <c r="U758" i="1"/>
  <c r="T629" i="1"/>
  <c r="T67" i="1"/>
  <c r="U429" i="1"/>
  <c r="U560" i="1"/>
  <c r="U1088" i="1"/>
  <c r="U793" i="1"/>
  <c r="U947" i="1"/>
  <c r="U1039" i="1"/>
  <c r="T52" i="1"/>
  <c r="T301" i="1"/>
  <c r="T802" i="1"/>
  <c r="T990" i="1"/>
  <c r="T1151" i="1"/>
  <c r="T740" i="1"/>
  <c r="T465" i="1"/>
  <c r="U616" i="1"/>
  <c r="U988" i="1"/>
  <c r="T1246" i="1"/>
  <c r="U455" i="1"/>
  <c r="U613" i="1"/>
  <c r="U328" i="1"/>
  <c r="U893" i="1"/>
  <c r="T518" i="1"/>
  <c r="U961" i="1"/>
  <c r="T448" i="1"/>
  <c r="U642" i="1"/>
  <c r="U317" i="1"/>
  <c r="T717" i="1"/>
  <c r="U505" i="1"/>
  <c r="T10" i="1"/>
  <c r="U1004" i="1"/>
  <c r="U824" i="1"/>
  <c r="T900" i="1"/>
  <c r="T402" i="1"/>
  <c r="U1247" i="1"/>
  <c r="U404" i="1"/>
  <c r="U321" i="1"/>
  <c r="U1195" i="1"/>
  <c r="U1231" i="1"/>
  <c r="T1167" i="1"/>
  <c r="U110" i="1"/>
  <c r="U173" i="1"/>
  <c r="T1253" i="1"/>
  <c r="T1226" i="1"/>
  <c r="T1057" i="1"/>
  <c r="U210" i="1"/>
  <c r="U223" i="1"/>
  <c r="T1214" i="1"/>
  <c r="T1088" i="1"/>
  <c r="T1008" i="1"/>
  <c r="U258" i="1"/>
  <c r="U271" i="1"/>
  <c r="T1158" i="1"/>
  <c r="T1016" i="1"/>
  <c r="T945" i="1"/>
  <c r="U308" i="1"/>
  <c r="U322" i="1"/>
  <c r="T1040" i="1"/>
  <c r="T968" i="1"/>
  <c r="T862" i="1"/>
  <c r="U357" i="1"/>
  <c r="U418" i="1"/>
  <c r="T989" i="1"/>
  <c r="T787" i="1"/>
  <c r="U466" i="1"/>
  <c r="T964" i="1"/>
  <c r="T910" i="1"/>
  <c r="T712" i="1"/>
  <c r="U501" i="1"/>
  <c r="U515" i="1"/>
  <c r="T906" i="1"/>
  <c r="T752" i="1"/>
  <c r="U1056" i="1"/>
  <c r="T43" i="1"/>
  <c r="T185" i="1"/>
  <c r="T898" i="1"/>
  <c r="T344" i="1"/>
  <c r="T662" i="1"/>
  <c r="T313" i="1"/>
  <c r="T700" i="1"/>
  <c r="T758" i="1"/>
  <c r="U451" i="1"/>
  <c r="U485" i="1"/>
  <c r="U1250" i="1"/>
  <c r="T48" i="1"/>
  <c r="U914" i="1"/>
  <c r="U685" i="1"/>
  <c r="U1043" i="1"/>
  <c r="U683" i="1"/>
  <c r="T225" i="1"/>
  <c r="T72" i="1"/>
  <c r="T89" i="1"/>
  <c r="T169" i="1"/>
  <c r="T683" i="1"/>
  <c r="T515" i="1"/>
  <c r="T1127" i="1"/>
  <c r="V1127" i="1" s="1"/>
  <c r="T1171" i="1"/>
  <c r="T746" i="1"/>
  <c r="T479" i="1"/>
  <c r="T131" i="1"/>
  <c r="U121" i="1"/>
  <c r="T684" i="1"/>
  <c r="T442" i="1"/>
  <c r="T1056" i="1"/>
  <c r="U395" i="1"/>
  <c r="U1090" i="1"/>
  <c r="T648" i="1"/>
  <c r="T367" i="1"/>
  <c r="T486" i="1"/>
  <c r="T18" i="1"/>
  <c r="T536" i="1"/>
  <c r="U170" i="1"/>
  <c r="U166" i="1"/>
  <c r="T189" i="1"/>
  <c r="U237" i="1"/>
  <c r="U606" i="1"/>
  <c r="T366" i="1"/>
  <c r="T203" i="1"/>
  <c r="U255" i="1"/>
  <c r="U96" i="1"/>
  <c r="U1040" i="1"/>
  <c r="U1230" i="1"/>
  <c r="T1187" i="1"/>
  <c r="U668" i="1"/>
  <c r="U585" i="1"/>
  <c r="U543" i="1"/>
  <c r="U506" i="1"/>
  <c r="T1029" i="1"/>
  <c r="U61" i="1"/>
  <c r="U25" i="1"/>
  <c r="T631" i="1"/>
  <c r="T444" i="1"/>
  <c r="T1069" i="1"/>
  <c r="U838" i="1"/>
  <c r="U899" i="1"/>
  <c r="T598" i="1"/>
  <c r="T411" i="1"/>
  <c r="T895" i="1"/>
  <c r="U886" i="1"/>
  <c r="T548" i="1"/>
  <c r="T350" i="1"/>
  <c r="T870" i="1"/>
  <c r="U934" i="1"/>
  <c r="T490" i="1"/>
  <c r="U43" i="1"/>
  <c r="T837" i="1"/>
  <c r="U982" i="1"/>
  <c r="Y1094" i="1"/>
  <c r="T440" i="1"/>
  <c r="T804" i="1"/>
  <c r="Y1079" i="1"/>
  <c r="U1143" i="1"/>
  <c r="T379" i="1"/>
  <c r="U192" i="1"/>
  <c r="U960" i="1"/>
  <c r="T354" i="1"/>
  <c r="U240" i="1"/>
  <c r="U1107" i="1"/>
  <c r="U1178" i="1"/>
  <c r="U200" i="1"/>
  <c r="T303" i="1"/>
  <c r="U290" i="1"/>
  <c r="U1156" i="1"/>
  <c r="T261" i="1"/>
  <c r="U373" i="1"/>
  <c r="T9" i="1"/>
  <c r="T238" i="1"/>
  <c r="T728" i="1"/>
  <c r="T22" i="1"/>
  <c r="T458" i="1"/>
  <c r="U1215" i="1"/>
  <c r="U1029" i="1"/>
  <c r="U1155" i="1"/>
  <c r="T512" i="1"/>
  <c r="T894" i="1"/>
  <c r="T1254" i="1"/>
  <c r="T404" i="1"/>
  <c r="U124" i="1"/>
  <c r="T1182" i="1"/>
  <c r="U920" i="1"/>
  <c r="T123" i="1"/>
  <c r="T368" i="1"/>
  <c r="T866" i="1"/>
  <c r="U1166" i="1"/>
  <c r="U151" i="1"/>
  <c r="T563" i="1"/>
  <c r="T521" i="1"/>
  <c r="T219" i="1"/>
  <c r="T525" i="1"/>
  <c r="U406" i="1"/>
  <c r="U705" i="1"/>
  <c r="T901" i="1"/>
  <c r="U972" i="1"/>
  <c r="T1086" i="1"/>
  <c r="T679" i="1"/>
  <c r="T1132" i="1"/>
  <c r="T647" i="1"/>
  <c r="T719" i="1"/>
  <c r="T191" i="1"/>
  <c r="T720" i="1"/>
  <c r="T357" i="1"/>
  <c r="U279" i="1"/>
  <c r="U845" i="1"/>
  <c r="T726" i="1"/>
  <c r="U913" i="1"/>
  <c r="T531" i="1"/>
  <c r="U594" i="1"/>
  <c r="U267" i="1"/>
  <c r="T568" i="1"/>
  <c r="U457" i="1"/>
  <c r="T481" i="1"/>
  <c r="U955" i="1"/>
  <c r="U776" i="1"/>
  <c r="T1004" i="1"/>
  <c r="T461" i="1"/>
  <c r="U1199" i="1"/>
  <c r="U356" i="1"/>
  <c r="U270" i="1"/>
  <c r="U1147" i="1"/>
  <c r="U1183" i="1"/>
  <c r="U1202" i="1"/>
  <c r="U790" i="1"/>
  <c r="U851" i="1"/>
  <c r="U252" i="1"/>
  <c r="U580" i="1"/>
  <c r="T986" i="1"/>
  <c r="U334" i="1"/>
  <c r="U540" i="1"/>
  <c r="U302" i="1"/>
  <c r="U628" i="1"/>
  <c r="T181" i="1"/>
  <c r="U382" i="1"/>
  <c r="U588" i="1"/>
  <c r="U351" i="1"/>
  <c r="U676" i="1"/>
  <c r="T163" i="1"/>
  <c r="U478" i="1"/>
  <c r="U636" i="1"/>
  <c r="U399" i="1"/>
  <c r="U772" i="1"/>
  <c r="T78" i="1"/>
  <c r="U527" i="1"/>
  <c r="U780" i="1"/>
  <c r="U447" i="1"/>
  <c r="U820" i="1"/>
  <c r="T610" i="1"/>
  <c r="U575" i="1"/>
  <c r="U828" i="1"/>
  <c r="U495" i="1"/>
  <c r="U868" i="1"/>
  <c r="T307" i="1"/>
  <c r="U623" i="1"/>
  <c r="U876" i="1"/>
  <c r="U544" i="1"/>
  <c r="U916" i="1"/>
  <c r="T115" i="1"/>
  <c r="U671" i="1"/>
  <c r="U924" i="1"/>
  <c r="U592" i="1"/>
  <c r="U964" i="1"/>
  <c r="U1233" i="1"/>
  <c r="T749" i="1"/>
  <c r="U950" i="1"/>
  <c r="T317" i="1"/>
  <c r="T369" i="1"/>
  <c r="T305" i="1"/>
  <c r="T347" i="1"/>
  <c r="T355" i="1"/>
  <c r="U573" i="1"/>
  <c r="U631" i="1"/>
  <c r="U1009" i="1"/>
  <c r="T636" i="1"/>
  <c r="T499" i="1"/>
  <c r="U708" i="1"/>
  <c r="U1091" i="1"/>
  <c r="U488" i="1"/>
  <c r="T502" i="1"/>
  <c r="T724" i="1"/>
  <c r="T1172" i="1"/>
  <c r="U734" i="1"/>
  <c r="T704" i="1"/>
  <c r="T58" i="1"/>
  <c r="T56" i="1" s="1"/>
  <c r="T542" i="1"/>
  <c r="T492" i="1"/>
  <c r="U983" i="1"/>
  <c r="U198" i="1"/>
  <c r="T323" i="1"/>
  <c r="U626" i="1"/>
  <c r="U396" i="1"/>
  <c r="T637" i="1"/>
  <c r="T187" i="1"/>
  <c r="T179" i="1"/>
  <c r="T689" i="1"/>
  <c r="T902" i="1"/>
  <c r="T249" i="1"/>
  <c r="T586" i="1"/>
  <c r="Y623" i="1"/>
  <c r="Y418" i="1"/>
  <c r="Y669" i="1"/>
  <c r="Y594" i="1"/>
  <c r="Y63" i="1"/>
  <c r="Y466" i="1"/>
  <c r="V526" i="1"/>
  <c r="V16" i="1"/>
  <c r="U905" i="1"/>
  <c r="U558" i="1"/>
  <c r="T593" i="1"/>
  <c r="T711" i="1"/>
  <c r="T345" i="1"/>
  <c r="U207" i="1"/>
  <c r="U47" i="1"/>
  <c r="U991" i="1"/>
  <c r="U1134" i="1"/>
  <c r="T1252" i="1"/>
  <c r="U620" i="1"/>
  <c r="U537" i="1"/>
  <c r="U494" i="1"/>
  <c r="U410" i="1"/>
  <c r="T1081" i="1"/>
  <c r="U12" i="1"/>
  <c r="T706" i="1"/>
  <c r="T552" i="1"/>
  <c r="T1101" i="1"/>
  <c r="U285" i="1"/>
  <c r="U491" i="1"/>
  <c r="U880" i="1"/>
  <c r="T1201" i="1"/>
  <c r="T15" i="1"/>
  <c r="U39" i="1"/>
  <c r="U201" i="1"/>
  <c r="U928" i="1"/>
  <c r="T1055" i="1"/>
  <c r="T634" i="1"/>
  <c r="U88" i="1"/>
  <c r="U249" i="1"/>
  <c r="U976" i="1"/>
  <c r="T976" i="1"/>
  <c r="T410" i="1"/>
  <c r="U136" i="1"/>
  <c r="U299" i="1"/>
  <c r="U1025" i="1"/>
  <c r="T918" i="1"/>
  <c r="T975" i="1"/>
  <c r="U187" i="1"/>
  <c r="U348" i="1"/>
  <c r="U1073" i="1"/>
  <c r="T860" i="1"/>
  <c r="T476" i="1"/>
  <c r="U236" i="1"/>
  <c r="U444" i="1"/>
  <c r="T785" i="1"/>
  <c r="T382" i="1"/>
  <c r="U335" i="1"/>
  <c r="U492" i="1"/>
  <c r="U1172" i="1"/>
  <c r="U93" i="1"/>
  <c r="T218" i="1"/>
  <c r="U383" i="1"/>
  <c r="U541" i="1"/>
  <c r="U1220" i="1"/>
  <c r="U141" i="1"/>
  <c r="T200" i="1"/>
  <c r="T491" i="1"/>
  <c r="T948" i="1"/>
  <c r="T361" i="1"/>
  <c r="T695" i="1"/>
  <c r="T450" i="1"/>
  <c r="T708" i="1"/>
  <c r="T775" i="1"/>
  <c r="T94" i="1"/>
  <c r="U134" i="1"/>
  <c r="U268" i="1"/>
  <c r="T116" i="1"/>
  <c r="T508" i="1"/>
  <c r="U482" i="1"/>
  <c r="T119" i="1"/>
  <c r="T21" i="1"/>
  <c r="T792" i="1"/>
  <c r="T909" i="1"/>
  <c r="T246" i="1"/>
  <c r="T540" i="1"/>
  <c r="T1159" i="1"/>
  <c r="T1188" i="1"/>
  <c r="T504" i="1"/>
  <c r="T198" i="1"/>
  <c r="T501" i="1"/>
  <c r="U552" i="1"/>
  <c r="U778" i="1"/>
  <c r="T810" i="1"/>
  <c r="T130" i="1"/>
  <c r="U1206" i="1"/>
  <c r="U973" i="1"/>
  <c r="T1128" i="1"/>
  <c r="T425" i="1"/>
  <c r="T455" i="1"/>
  <c r="T770" i="1"/>
  <c r="U546" i="1"/>
  <c r="U219" i="1"/>
  <c r="T199" i="1"/>
  <c r="U409" i="1"/>
  <c r="T714" i="1"/>
  <c r="U859" i="1"/>
  <c r="U728" i="1"/>
  <c r="T1025" i="1"/>
  <c r="T544" i="1"/>
  <c r="U1151" i="1"/>
  <c r="U257" i="1"/>
  <c r="U172" i="1"/>
  <c r="U1098" i="1"/>
  <c r="U1135" i="1"/>
  <c r="T912" i="1"/>
  <c r="U694" i="1"/>
  <c r="U803" i="1"/>
  <c r="U178" i="1"/>
  <c r="U532" i="1"/>
  <c r="T1017" i="1"/>
  <c r="U959" i="1"/>
  <c r="U52" i="1"/>
  <c r="T889" i="1"/>
  <c r="U436" i="1"/>
  <c r="Y1077" i="1"/>
  <c r="U720" i="1"/>
  <c r="U925" i="1"/>
  <c r="T864" i="1"/>
  <c r="U484" i="1"/>
  <c r="T768" i="1"/>
  <c r="U768" i="1"/>
  <c r="T789" i="1"/>
  <c r="U533" i="1"/>
  <c r="T618" i="1"/>
  <c r="U816" i="1"/>
  <c r="U1070" i="1"/>
  <c r="U581" i="1"/>
  <c r="T400" i="1"/>
  <c r="U912" i="1"/>
  <c r="U1120" i="1"/>
  <c r="U105" i="1"/>
  <c r="U677" i="1"/>
  <c r="T280" i="1"/>
  <c r="U15" i="1"/>
  <c r="U1169" i="1"/>
  <c r="U725" i="1"/>
  <c r="T188" i="1"/>
  <c r="U64" i="1"/>
  <c r="U1217" i="1"/>
  <c r="U205" i="1"/>
  <c r="U773" i="1"/>
  <c r="T851" i="1"/>
  <c r="T1106" i="1"/>
  <c r="U253" i="1"/>
  <c r="U821" i="1"/>
  <c r="T776" i="1"/>
  <c r="T816" i="1"/>
  <c r="T91" i="1"/>
  <c r="T90" i="1"/>
  <c r="T753" i="1"/>
  <c r="T287" i="1"/>
  <c r="T541" i="1"/>
  <c r="U1191" i="1"/>
  <c r="U542" i="1"/>
  <c r="U718" i="1"/>
  <c r="U848" i="1"/>
  <c r="T341" i="1"/>
  <c r="T346" i="1"/>
  <c r="U1060" i="1"/>
  <c r="U590" i="1"/>
  <c r="U709" i="1"/>
  <c r="U1067" i="1"/>
  <c r="U562" i="1"/>
  <c r="T388" i="1"/>
  <c r="U1142" i="1"/>
  <c r="U126" i="1"/>
  <c r="T580" i="1"/>
  <c r="T554" i="1"/>
  <c r="T274" i="1"/>
  <c r="T575" i="1"/>
  <c r="U188" i="1"/>
  <c r="U346" i="1"/>
  <c r="T685" i="1"/>
  <c r="T549" i="1"/>
  <c r="T661" i="1"/>
  <c r="T865" i="1"/>
  <c r="T1013" i="1"/>
  <c r="T1230" i="1"/>
  <c r="T1102" i="1"/>
  <c r="T1146" i="1"/>
  <c r="T1105" i="1"/>
  <c r="T566" i="1"/>
  <c r="T69" i="1"/>
  <c r="T68" i="1" s="1"/>
  <c r="T940" i="1"/>
  <c r="Y975" i="1"/>
  <c r="Y943" i="1"/>
  <c r="Y1214" i="1"/>
  <c r="Y924" i="1"/>
  <c r="Y885" i="1"/>
  <c r="T935" i="1"/>
  <c r="U156" i="1"/>
  <c r="U895" i="1"/>
  <c r="T601" i="1"/>
  <c r="U1221" i="1"/>
  <c r="U572" i="1"/>
  <c r="U464" i="1"/>
  <c r="U446" i="1"/>
  <c r="U362" i="1"/>
  <c r="U1248" i="1"/>
  <c r="U981" i="1"/>
  <c r="U946" i="1"/>
  <c r="T756" i="1"/>
  <c r="T602" i="1"/>
  <c r="T1211" i="1"/>
  <c r="U235" i="1"/>
  <c r="U443" i="1"/>
  <c r="U832" i="1"/>
  <c r="U1208" i="1"/>
  <c r="T460" i="1"/>
  <c r="U672" i="1"/>
  <c r="U877" i="1"/>
  <c r="U545" i="1"/>
  <c r="U94" i="1"/>
  <c r="T484" i="1"/>
  <c r="U456" i="1"/>
  <c r="T640" i="1"/>
  <c r="U593" i="1"/>
  <c r="U142" i="1"/>
  <c r="T264" i="1"/>
  <c r="U553" i="1"/>
  <c r="T582" i="1"/>
  <c r="U641" i="1"/>
  <c r="U242" i="1"/>
  <c r="T227" i="1"/>
  <c r="U601" i="1"/>
  <c r="T557" i="1"/>
  <c r="U689" i="1"/>
  <c r="U292" i="1"/>
  <c r="T106" i="1"/>
  <c r="U649" i="1"/>
  <c r="T416" i="1"/>
  <c r="U737" i="1"/>
  <c r="U341" i="1"/>
  <c r="U1112" i="1"/>
  <c r="U697" i="1"/>
  <c r="T312" i="1"/>
  <c r="U785" i="1"/>
  <c r="U389" i="1"/>
  <c r="T1133" i="1"/>
  <c r="U745" i="1"/>
  <c r="T250" i="1"/>
  <c r="U833" i="1"/>
  <c r="U437" i="1"/>
  <c r="T1005" i="1"/>
  <c r="U841" i="1"/>
  <c r="U881" i="1"/>
  <c r="U534" i="1"/>
  <c r="T626" i="1"/>
  <c r="U349" i="1"/>
  <c r="T8" i="1"/>
  <c r="T805" i="1"/>
  <c r="T409" i="1"/>
  <c r="T95" i="1"/>
  <c r="T372" i="1"/>
  <c r="T791" i="1"/>
  <c r="U1121" i="1"/>
  <c r="U111" i="1"/>
  <c r="U416" i="1"/>
  <c r="T124" i="1"/>
  <c r="T96" i="1"/>
  <c r="T777" i="1"/>
  <c r="T319" i="1"/>
  <c r="U1170" i="1"/>
  <c r="T1198" i="1"/>
  <c r="U123" i="1"/>
  <c r="T576" i="1"/>
  <c r="T1189" i="1"/>
  <c r="U710" i="1"/>
  <c r="T729" i="1"/>
  <c r="T190" i="1"/>
  <c r="T742" i="1"/>
  <c r="T600" i="1"/>
  <c r="T574" i="1"/>
  <c r="U769" i="1"/>
  <c r="U923" i="1"/>
  <c r="T1054" i="1"/>
  <c r="T196" i="1"/>
  <c r="U190" i="1"/>
  <c r="T614" i="1"/>
  <c r="T907" i="1"/>
  <c r="T1111" i="1"/>
  <c r="T1190" i="1"/>
  <c r="T516" i="1"/>
  <c r="T506" i="1"/>
  <c r="T45" i="1"/>
  <c r="V493" i="1"/>
  <c r="V525" i="1"/>
  <c r="V922" i="1"/>
  <c r="Y1035" i="1"/>
  <c r="V73" i="1"/>
  <c r="V79" i="1"/>
  <c r="Y1047" i="1"/>
  <c r="Y825" i="1"/>
  <c r="V538" i="1"/>
  <c r="Y115" i="1"/>
  <c r="Y1065" i="1"/>
  <c r="V731" i="1"/>
  <c r="Y340" i="1"/>
  <c r="Y1009" i="1"/>
  <c r="Y133" i="1"/>
  <c r="Y1152" i="1"/>
  <c r="Y991" i="1"/>
  <c r="Y350" i="1"/>
  <c r="Y301" i="1"/>
  <c r="Y272" i="1"/>
  <c r="Y305" i="1"/>
  <c r="Y17" i="1"/>
  <c r="V350" i="1"/>
  <c r="Y757" i="1"/>
  <c r="Y274" i="1"/>
  <c r="Y538" i="1"/>
  <c r="Y213" i="1"/>
  <c r="Y1196" i="1"/>
  <c r="Y263" i="1"/>
  <c r="Y921" i="1"/>
  <c r="Y554" i="1"/>
  <c r="Y24" i="1"/>
  <c r="V615" i="1"/>
  <c r="V875" i="1"/>
  <c r="V561" i="1"/>
  <c r="Y363" i="1"/>
  <c r="Y875" i="1"/>
  <c r="V1168" i="1"/>
  <c r="Y884" i="1"/>
  <c r="V897" i="1"/>
  <c r="Y1108" i="1"/>
  <c r="Y1122" i="1"/>
  <c r="Y955" i="1"/>
  <c r="Y1061" i="1"/>
  <c r="Y160" i="1"/>
  <c r="V519" i="1"/>
  <c r="Y373" i="1"/>
  <c r="Y711" i="1"/>
  <c r="Y620" i="1"/>
  <c r="T1077" i="1"/>
  <c r="T1075" i="1" s="1"/>
  <c r="Y178" i="1"/>
  <c r="Y169" i="1"/>
  <c r="Y805" i="1"/>
  <c r="Y793" i="1"/>
  <c r="V845" i="1"/>
  <c r="Y248" i="1"/>
  <c r="Y931" i="1"/>
  <c r="Y315" i="1"/>
  <c r="V605" i="1"/>
  <c r="Y723" i="1"/>
  <c r="Y1144" i="1"/>
  <c r="Y434" i="1"/>
  <c r="Y362" i="1"/>
  <c r="V208" i="1"/>
  <c r="V423" i="1"/>
  <c r="Y892" i="1"/>
  <c r="Y129" i="1"/>
  <c r="Y744" i="1"/>
  <c r="V1026" i="1"/>
  <c r="Y792" i="1"/>
  <c r="V551" i="1"/>
  <c r="V375" i="1"/>
  <c r="Y696" i="1"/>
  <c r="Y561" i="1"/>
  <c r="Y970" i="1"/>
  <c r="Y153" i="1"/>
  <c r="Y454" i="1"/>
  <c r="Y1070" i="1"/>
  <c r="V40" i="1"/>
  <c r="Y605" i="1"/>
  <c r="V856" i="1"/>
  <c r="Y467" i="1"/>
  <c r="Y569" i="1"/>
  <c r="Y557" i="1"/>
  <c r="Y612" i="1"/>
  <c r="Y508" i="1"/>
  <c r="Y309" i="1"/>
  <c r="Y460" i="1"/>
  <c r="Y888" i="1"/>
  <c r="Y881" i="1"/>
  <c r="V817" i="1"/>
  <c r="V165" i="1"/>
  <c r="V53" i="1"/>
  <c r="V771" i="1"/>
  <c r="V839" i="1"/>
  <c r="V1137" i="1"/>
  <c r="V808" i="1"/>
  <c r="Y543" i="1"/>
  <c r="U401" i="1"/>
  <c r="V8" i="1"/>
  <c r="V866" i="1"/>
  <c r="V1076" i="1"/>
  <c r="U77" i="1"/>
  <c r="U35" i="1"/>
  <c r="U1126" i="1"/>
  <c r="Y548" i="1"/>
  <c r="V1084" i="1"/>
  <c r="Y379" i="1"/>
  <c r="V231" i="1"/>
  <c r="T150" i="1"/>
  <c r="V998" i="1"/>
  <c r="U1123" i="1"/>
  <c r="Y585" i="1"/>
  <c r="T26" i="1"/>
  <c r="Y1040" i="1"/>
  <c r="U1023" i="1"/>
  <c r="Y61" i="1"/>
  <c r="T1066" i="1"/>
  <c r="Y1178" i="1"/>
  <c r="U71" i="1"/>
  <c r="V1080" i="1"/>
  <c r="V1246" i="1"/>
  <c r="V404" i="1"/>
  <c r="T71" i="1"/>
  <c r="U135" i="1"/>
  <c r="Y838" i="1"/>
  <c r="Y934" i="1"/>
  <c r="V834" i="1"/>
  <c r="Y219" i="1"/>
  <c r="V609" i="1"/>
  <c r="V1001" i="1"/>
  <c r="V264" i="1"/>
  <c r="Y519" i="1"/>
  <c r="V896" i="1"/>
  <c r="V906" i="1"/>
  <c r="Y471" i="1"/>
  <c r="Y1039" i="1"/>
  <c r="Y996" i="1"/>
  <c r="Y381" i="1"/>
  <c r="Y785" i="1"/>
  <c r="Y925" i="1"/>
  <c r="Y845" i="1"/>
  <c r="Y889" i="1"/>
  <c r="Y310" i="1"/>
  <c r="Y294" i="1"/>
  <c r="Y492" i="1"/>
  <c r="V90" i="1"/>
  <c r="Y960" i="1"/>
  <c r="Y56" i="1"/>
  <c r="Y956" i="1"/>
  <c r="Y582" i="1"/>
  <c r="Y923" i="1"/>
  <c r="Y52" i="1"/>
  <c r="Y615" i="1"/>
  <c r="Y915" i="1"/>
  <c r="Y1067" i="1"/>
  <c r="V1000" i="1"/>
  <c r="V1252" i="1"/>
  <c r="Y400" i="1"/>
  <c r="Y537" i="1"/>
  <c r="Y500" i="1"/>
  <c r="Y1002" i="1"/>
  <c r="Y591" i="1"/>
  <c r="Y533" i="1"/>
  <c r="Y105" i="1"/>
  <c r="Y1169" i="1"/>
  <c r="Y749" i="1"/>
  <c r="Y187" i="1"/>
  <c r="Y1148" i="1"/>
  <c r="Y807" i="1"/>
  <c r="Y1145" i="1"/>
  <c r="Y633" i="1"/>
  <c r="Y927" i="1"/>
  <c r="Y520" i="1"/>
  <c r="T892" i="1"/>
  <c r="Y531" i="1"/>
  <c r="Y1098" i="1"/>
  <c r="Y282" i="1"/>
  <c r="Y738" i="1"/>
  <c r="Y936" i="1"/>
  <c r="Y185" i="1"/>
  <c r="Y442" i="1"/>
  <c r="Y1016" i="1"/>
  <c r="Y580" i="1"/>
  <c r="Y1044" i="1"/>
  <c r="Y417" i="1"/>
  <c r="Y281" i="1"/>
  <c r="Y265" i="1"/>
  <c r="Y1123" i="1"/>
  <c r="Y89" i="1"/>
  <c r="Y908" i="1"/>
  <c r="Y382" i="1"/>
  <c r="Y495" i="1"/>
  <c r="Y430" i="1"/>
  <c r="Y731" i="1"/>
  <c r="Y864" i="1"/>
  <c r="Y938" i="1"/>
  <c r="Y693" i="1"/>
  <c r="Y862" i="1"/>
  <c r="Y555" i="1"/>
  <c r="Y1213" i="1"/>
  <c r="Y575" i="1"/>
  <c r="Y1151" i="1"/>
  <c r="Y1001" i="1"/>
  <c r="Y604" i="1"/>
  <c r="Y1120" i="1"/>
  <c r="Y199" i="1"/>
  <c r="Y431" i="1"/>
  <c r="Y66" i="1"/>
  <c r="V667" i="1"/>
  <c r="V1158" i="1"/>
  <c r="Y255" i="1"/>
  <c r="Y867" i="1"/>
  <c r="Y720" i="1"/>
  <c r="Y699" i="1"/>
  <c r="Y31" i="1"/>
  <c r="Y1205" i="1"/>
  <c r="Y335" i="1"/>
  <c r="Y1143" i="1"/>
  <c r="Y518" i="1"/>
  <c r="Y1029" i="1"/>
  <c r="Y1054" i="1"/>
  <c r="Y1179" i="1"/>
  <c r="Y216" i="1"/>
  <c r="Y716" i="1"/>
  <c r="Y995" i="1"/>
  <c r="Y259" i="1"/>
  <c r="Y1114" i="1"/>
  <c r="Y142" i="1"/>
  <c r="V818" i="1"/>
  <c r="V691" i="1"/>
  <c r="V639" i="1"/>
  <c r="V930" i="1"/>
  <c r="V1194" i="1"/>
  <c r="V562" i="1"/>
  <c r="V260" i="1"/>
  <c r="V971" i="1"/>
  <c r="V193" i="1"/>
  <c r="V970" i="1"/>
  <c r="Y827" i="1"/>
  <c r="Y22" i="1"/>
  <c r="Y404" i="1"/>
  <c r="Y253" i="1"/>
  <c r="Y481" i="1"/>
  <c r="Y681" i="1"/>
  <c r="Y899" i="1"/>
  <c r="Y38" i="1"/>
  <c r="Y1204" i="1"/>
  <c r="Y668" i="1"/>
  <c r="Y470" i="1"/>
  <c r="Y728" i="1"/>
  <c r="Y880" i="1"/>
  <c r="Y237" i="1"/>
  <c r="Y243" i="1"/>
  <c r="Y1167" i="1"/>
  <c r="Y967" i="1"/>
  <c r="Y666" i="1"/>
  <c r="Y587" i="1"/>
  <c r="Y1109" i="1"/>
  <c r="Y544" i="1"/>
  <c r="Y979" i="1"/>
  <c r="Y546" i="1"/>
  <c r="Y1004" i="1"/>
  <c r="Y64" i="1"/>
  <c r="Y1081" i="1"/>
  <c r="Y1230" i="1"/>
  <c r="Y1050" i="1"/>
  <c r="Y241" i="1"/>
  <c r="Y468" i="1"/>
  <c r="Y374" i="1"/>
  <c r="Y512" i="1"/>
  <c r="Y1212" i="1"/>
  <c r="Y859" i="1"/>
  <c r="V232" i="1"/>
  <c r="V487" i="1"/>
  <c r="V25" i="1"/>
  <c r="V903" i="1"/>
  <c r="Y532" i="1"/>
  <c r="Y574" i="1"/>
  <c r="Y678" i="1"/>
  <c r="Y257" i="1"/>
  <c r="Y751" i="1"/>
  <c r="Y901" i="1"/>
  <c r="Y989" i="1"/>
  <c r="V916" i="1"/>
  <c r="V347" i="1"/>
  <c r="V410" i="1"/>
  <c r="Y1246" i="1"/>
  <c r="Y1201" i="1"/>
  <c r="Y694" i="1"/>
  <c r="Y976" i="1"/>
  <c r="Y631" i="1"/>
  <c r="V128" i="1"/>
  <c r="V1163" i="1"/>
  <c r="Y92" i="1"/>
  <c r="Y1226" i="1"/>
  <c r="Y824" i="1"/>
  <c r="Y30" i="1"/>
  <c r="Y552" i="1"/>
  <c r="Y354" i="1"/>
  <c r="Y1025" i="1"/>
  <c r="Y832" i="1"/>
  <c r="Y200" i="1"/>
  <c r="Y234" i="1"/>
  <c r="Y852" i="1"/>
  <c r="Y293" i="1"/>
  <c r="Y826" i="1"/>
  <c r="Y487" i="1"/>
  <c r="Y823" i="1"/>
  <c r="Y175" i="1"/>
  <c r="Y588" i="1"/>
  <c r="Y1046" i="1"/>
  <c r="Y411" i="1"/>
  <c r="V652" i="1"/>
  <c r="V1251" i="1"/>
  <c r="V736" i="1"/>
  <c r="V660" i="1"/>
  <c r="V624" i="1"/>
  <c r="V420" i="1"/>
  <c r="V535" i="1"/>
  <c r="V727" i="1"/>
  <c r="V1099" i="1"/>
  <c r="V732" i="1"/>
  <c r="V469" i="1"/>
  <c r="V97" i="1"/>
  <c r="V869" i="1"/>
  <c r="Y836" i="1"/>
  <c r="V980" i="1"/>
  <c r="V344" i="1"/>
  <c r="V765" i="1"/>
  <c r="V127" i="1"/>
  <c r="Y493" i="1"/>
  <c r="V83" i="1"/>
  <c r="V296" i="1"/>
  <c r="V183" i="1"/>
  <c r="V978" i="1"/>
  <c r="V879" i="1"/>
  <c r="Y10" i="1"/>
  <c r="Y269" i="1"/>
  <c r="Y682" i="1"/>
  <c r="Y791" i="1"/>
  <c r="Y819" i="1"/>
  <c r="Y217" i="1"/>
  <c r="Y937" i="1"/>
  <c r="Y997" i="1"/>
  <c r="Y954" i="1"/>
  <c r="Y550" i="1"/>
  <c r="Y15" i="1"/>
  <c r="Y1208" i="1"/>
  <c r="Y906" i="1"/>
  <c r="Y796" i="1"/>
  <c r="Y618" i="1"/>
  <c r="Y163" i="1"/>
  <c r="Y703" i="1"/>
  <c r="Y603" i="1"/>
  <c r="Y1147" i="1"/>
  <c r="Y766" i="1"/>
  <c r="Y1199" i="1"/>
  <c r="Y330" i="1"/>
  <c r="Y440" i="1"/>
  <c r="Y455" i="1"/>
  <c r="Y855" i="1"/>
  <c r="Y860" i="1"/>
  <c r="Y43" i="1"/>
  <c r="Y647" i="1"/>
  <c r="Y1073" i="1"/>
  <c r="Y1110" i="1"/>
  <c r="Y148" i="1"/>
  <c r="Y25" i="1"/>
  <c r="Y407" i="1"/>
  <c r="Y246" i="1"/>
  <c r="Y998" i="1"/>
  <c r="Y366" i="1"/>
  <c r="Y743" i="1"/>
  <c r="Y644" i="1"/>
  <c r="Y515" i="1"/>
  <c r="V333" i="1"/>
  <c r="V914" i="1"/>
  <c r="Y767" i="1"/>
  <c r="Y1139" i="1"/>
  <c r="Y399" i="1"/>
  <c r="Y267" i="1"/>
  <c r="Y378" i="1"/>
  <c r="Y317" i="1"/>
  <c r="Y842" i="1"/>
  <c r="Y1020" i="1"/>
  <c r="Y940" i="1"/>
  <c r="Y1129" i="1"/>
  <c r="Y712" i="1"/>
  <c r="Y756" i="1"/>
  <c r="Y917" i="1"/>
  <c r="Y851" i="1"/>
  <c r="Y523" i="1"/>
  <c r="Y325" i="1"/>
  <c r="Y610" i="1"/>
  <c r="Y323" i="1"/>
  <c r="Y192" i="1"/>
  <c r="Y279" i="1"/>
  <c r="Y549" i="1"/>
  <c r="Y945" i="1"/>
  <c r="Y215" i="1"/>
  <c r="Y258" i="1"/>
  <c r="Y735" i="1"/>
  <c r="Y700" i="1"/>
  <c r="Y616" i="1"/>
  <c r="Y236" i="1"/>
  <c r="Y675" i="1"/>
  <c r="Y788" i="1"/>
  <c r="Y436" i="1"/>
  <c r="Y85" i="1"/>
  <c r="Y950" i="1"/>
  <c r="Y527" i="1"/>
  <c r="Y903" i="1"/>
  <c r="Y964" i="1"/>
  <c r="Y210" i="1"/>
  <c r="Y877" i="1"/>
  <c r="Y171" i="1"/>
  <c r="Y60" i="1"/>
  <c r="Y831" i="1"/>
  <c r="Y717" i="1"/>
  <c r="Y1075" i="1"/>
  <c r="Y351" i="1"/>
  <c r="Y356" i="1"/>
  <c r="Y161" i="1"/>
  <c r="Y443" i="1"/>
  <c r="Y1134" i="1"/>
  <c r="Y741" i="1"/>
  <c r="Y1055" i="1"/>
  <c r="Y1165" i="1"/>
  <c r="Y667" i="1"/>
  <c r="Y969" i="1"/>
  <c r="Y152" i="1"/>
  <c r="Y868" i="1"/>
  <c r="Y746" i="1"/>
  <c r="Y1250" i="1"/>
  <c r="Y600" i="1"/>
  <c r="Y1175" i="1"/>
  <c r="Y1005" i="1"/>
  <c r="Y645" i="1"/>
  <c r="Y878" i="1"/>
  <c r="Y307" i="1"/>
  <c r="Y270" i="1"/>
  <c r="Y525" i="1"/>
  <c r="Y737" i="1"/>
  <c r="Y1127" i="1"/>
  <c r="Y370" i="1"/>
  <c r="Y856" i="1"/>
  <c r="Y890" i="1"/>
  <c r="Y551" i="1"/>
  <c r="Y477" i="1"/>
  <c r="Y1177" i="1"/>
  <c r="Y813" i="1"/>
  <c r="Y1247" i="1"/>
  <c r="Y671" i="1"/>
  <c r="Y1216" i="1"/>
  <c r="Y904" i="1"/>
  <c r="Y57" i="1"/>
  <c r="Y18" i="1"/>
  <c r="Y1223" i="1"/>
  <c r="Y32" i="1"/>
  <c r="Y1057" i="1"/>
  <c r="Y763" i="1"/>
  <c r="Y427" i="1"/>
  <c r="Y971" i="1"/>
  <c r="Y564" i="1"/>
  <c r="Y494" i="1"/>
  <c r="Y593" i="1"/>
  <c r="Y874" i="1"/>
  <c r="Y8" i="1"/>
  <c r="V87" i="1"/>
  <c r="V815" i="1"/>
  <c r="Y368" i="1"/>
  <c r="Y268" i="1"/>
  <c r="V819" i="1"/>
  <c r="Y660" i="1"/>
  <c r="Y28" i="1"/>
  <c r="V630" i="1"/>
  <c r="V1092" i="1"/>
  <c r="Y90" i="1"/>
  <c r="Y652" i="1"/>
  <c r="Y528" i="1"/>
  <c r="Y784" i="1"/>
  <c r="Y753" i="1"/>
  <c r="Y398" i="1"/>
  <c r="Y486" i="1"/>
  <c r="Y572" i="1"/>
  <c r="V139" i="1"/>
  <c r="V1113" i="1"/>
  <c r="Y1036" i="1"/>
  <c r="Y524" i="1"/>
  <c r="Y898" i="1"/>
  <c r="Y290" i="1"/>
  <c r="Y347" i="1"/>
  <c r="Y496" i="1"/>
  <c r="V1160" i="1"/>
  <c r="V489" i="1"/>
  <c r="Y1160" i="1"/>
  <c r="Y1236" i="1"/>
  <c r="Y138" i="1"/>
  <c r="Y420" i="1"/>
  <c r="Y419" i="1"/>
  <c r="Y736" i="1"/>
  <c r="Y463" i="1"/>
  <c r="V693" i="1"/>
  <c r="Y933" i="1"/>
  <c r="V1253" i="1"/>
  <c r="V166" i="1"/>
  <c r="V585" i="1"/>
  <c r="V934" i="1"/>
  <c r="Y45" i="1"/>
  <c r="Y815" i="1"/>
  <c r="Y469" i="1"/>
  <c r="Y535" i="1"/>
  <c r="Y1106" i="1"/>
  <c r="Y1210" i="1"/>
  <c r="Y313" i="1"/>
  <c r="Y882" i="1"/>
  <c r="Y186" i="1"/>
  <c r="Y1161" i="1"/>
  <c r="Y834" i="1"/>
  <c r="Y829" i="1"/>
  <c r="Y727" i="1"/>
  <c r="Y1163" i="1"/>
  <c r="T180" i="1"/>
  <c r="Y1119" i="1"/>
  <c r="Y624" i="1"/>
  <c r="Y701" i="1"/>
  <c r="Y291" i="1"/>
  <c r="Y1014" i="1"/>
  <c r="Y1130" i="1"/>
  <c r="V680" i="1"/>
  <c r="Y944" i="1"/>
  <c r="V289" i="1"/>
  <c r="V386" i="1"/>
  <c r="V37" i="1"/>
  <c r="V690" i="1"/>
  <c r="V47" i="1"/>
  <c r="V34" i="1"/>
  <c r="V42" i="1"/>
  <c r="V529" i="1"/>
  <c r="V371" i="1"/>
  <c r="V1228" i="1"/>
  <c r="V205" i="1"/>
  <c r="V358" i="1"/>
  <c r="Y1193" i="1"/>
  <c r="Y314" i="1"/>
  <c r="Y879" i="1"/>
  <c r="Y732" i="1"/>
  <c r="Y1006" i="1"/>
  <c r="Y228" i="1"/>
  <c r="Y48" i="1"/>
  <c r="Y1032" i="1"/>
  <c r="Y818" i="1"/>
  <c r="Y1053" i="1"/>
  <c r="Y656" i="1"/>
  <c r="Y499" i="1"/>
  <c r="Y480" i="1"/>
  <c r="Y256" i="1"/>
  <c r="V738" i="1"/>
  <c r="Y691" i="1"/>
  <c r="Y83" i="1"/>
  <c r="Y97" i="1"/>
  <c r="Y451" i="1"/>
  <c r="Y87" i="1"/>
  <c r="Y1189" i="1"/>
  <c r="Y929" i="1"/>
  <c r="V723" i="1"/>
  <c r="V550" i="1"/>
  <c r="Y278" i="1"/>
  <c r="Y643" i="1"/>
  <c r="Y1113" i="1"/>
  <c r="Y1222" i="1"/>
  <c r="V297" i="1"/>
  <c r="V985" i="1"/>
  <c r="V960" i="1"/>
  <c r="V829" i="1"/>
  <c r="V767" i="1"/>
  <c r="V1140" i="1"/>
  <c r="Y790" i="1"/>
  <c r="Y765" i="1"/>
  <c r="Y978" i="1"/>
  <c r="Y992" i="1"/>
  <c r="Y1182" i="1"/>
  <c r="Y355" i="1"/>
  <c r="Y1034" i="1"/>
  <c r="V459" i="1"/>
  <c r="Y957" i="1"/>
  <c r="Y59" i="1"/>
  <c r="Y150" i="1"/>
  <c r="Y1211" i="1"/>
  <c r="Y189" i="1"/>
  <c r="T1124" i="1"/>
  <c r="V278" i="1"/>
  <c r="Y999" i="1"/>
  <c r="Y485" i="1"/>
  <c r="Y608" i="1"/>
  <c r="Y1224" i="1"/>
  <c r="Y840" i="1"/>
  <c r="Y109" i="1"/>
  <c r="Y140" i="1"/>
  <c r="Y376" i="1"/>
  <c r="Y547" i="1"/>
  <c r="Y848" i="1"/>
  <c r="Y635" i="1"/>
  <c r="Y1215" i="1"/>
  <c r="Y714" i="1"/>
  <c r="Y212" i="1"/>
  <c r="Y769" i="1"/>
  <c r="Y726" i="1"/>
  <c r="Y762" i="1"/>
  <c r="Y866" i="1"/>
  <c r="Y511" i="1"/>
  <c r="Y1140" i="1"/>
  <c r="V1222" i="1"/>
  <c r="Y1076" i="1"/>
  <c r="Y260" i="1"/>
  <c r="Y318" i="1"/>
  <c r="Y360" i="1"/>
  <c r="Y562" i="1"/>
  <c r="Y930" i="1"/>
  <c r="Y1219" i="1"/>
  <c r="Y949" i="1"/>
  <c r="Y586" i="1"/>
  <c r="T836" i="1"/>
  <c r="Y177" i="1"/>
  <c r="Y1099" i="1"/>
  <c r="Y1242" i="1"/>
  <c r="Y1149" i="1"/>
  <c r="Y1011" i="1"/>
  <c r="Y968" i="1"/>
  <c r="Y76" i="1"/>
  <c r="Y183" i="1"/>
  <c r="Y254" i="1"/>
  <c r="Y1194" i="1"/>
  <c r="Y182" i="1"/>
  <c r="Y570" i="1"/>
  <c r="Y1097" i="1"/>
  <c r="Y311" i="1"/>
  <c r="Y46" i="1"/>
  <c r="Y599" i="1"/>
  <c r="Y208" i="1"/>
  <c r="Y62" i="1"/>
  <c r="Y344" i="1"/>
  <c r="Y111" i="1"/>
  <c r="Y406" i="1"/>
  <c r="Y578" i="1"/>
  <c r="Y108" i="1"/>
  <c r="Y863" i="1"/>
  <c r="Y222" i="1"/>
  <c r="Y951" i="1"/>
  <c r="Y459" i="1"/>
  <c r="Y306" i="1"/>
  <c r="Y891" i="1"/>
  <c r="Y1116" i="1"/>
  <c r="Y837" i="1"/>
  <c r="Y1158" i="1"/>
  <c r="V1016" i="1"/>
  <c r="Y448" i="1"/>
  <c r="Y364" i="1"/>
  <c r="Y240" i="1"/>
  <c r="Y295" i="1"/>
  <c r="Y787" i="1"/>
  <c r="Y450" i="1"/>
  <c r="Y245" i="1"/>
  <c r="V78" i="1"/>
  <c r="Y1235" i="1"/>
  <c r="Y296" i="1"/>
  <c r="Y1237" i="1"/>
  <c r="Y84" i="1"/>
  <c r="Y803" i="1"/>
  <c r="V931" i="1"/>
  <c r="Y983" i="1"/>
  <c r="Y242" i="1"/>
  <c r="Y953" i="1"/>
  <c r="Y1028" i="1"/>
  <c r="V256" i="1"/>
  <c r="Y251" i="1"/>
  <c r="Y987" i="1"/>
  <c r="Y1188" i="1"/>
  <c r="Y403" i="1"/>
  <c r="Y779" i="1"/>
  <c r="Y1115" i="1"/>
  <c r="Y994" i="1"/>
  <c r="Y800" i="1"/>
  <c r="Y329" i="1"/>
  <c r="Y871" i="1"/>
  <c r="Y674" i="1"/>
  <c r="Y722" i="1"/>
  <c r="Y506" i="1"/>
  <c r="Y479" i="1"/>
  <c r="Y327" i="1"/>
  <c r="Y14" i="1"/>
  <c r="Y375" i="1"/>
  <c r="Y1253" i="1"/>
  <c r="Y127" i="1"/>
  <c r="Y980" i="1"/>
  <c r="Y261" i="1"/>
  <c r="Y814" i="1"/>
  <c r="Y1017" i="1"/>
  <c r="Y530" i="1"/>
  <c r="Y982" i="1"/>
  <c r="Y900" i="1"/>
  <c r="Y343" i="1"/>
  <c r="Y1200" i="1"/>
  <c r="Y804" i="1"/>
  <c r="Y797" i="1"/>
  <c r="V241" i="1"/>
  <c r="T1178" i="1"/>
  <c r="Y328" i="1"/>
  <c r="Y71" i="1"/>
  <c r="Y657" i="1"/>
  <c r="Y321" i="1"/>
  <c r="Y1069" i="1"/>
  <c r="Y1038" i="1"/>
  <c r="Y1111" i="1"/>
  <c r="Y96" i="1"/>
  <c r="Y302" i="1"/>
  <c r="Y1051" i="1"/>
  <c r="Y1107" i="1"/>
  <c r="Y1195" i="1"/>
  <c r="Y392" i="1"/>
  <c r="Y414" i="1"/>
  <c r="Y634" i="1"/>
  <c r="Y965" i="1"/>
  <c r="Y673" i="1"/>
  <c r="Y844" i="1"/>
  <c r="Y895" i="1"/>
  <c r="Y776" i="1"/>
  <c r="Y893" i="1"/>
  <c r="Y13" i="1"/>
  <c r="Y197" i="1"/>
  <c r="Y873" i="1"/>
  <c r="Y359" i="1"/>
  <c r="V61" i="1"/>
  <c r="V678" i="1"/>
  <c r="V373" i="1"/>
  <c r="Y12" i="1"/>
  <c r="Y986" i="1"/>
  <c r="Y1154" i="1"/>
  <c r="Y513" i="1"/>
  <c r="Y913" i="1"/>
  <c r="Y503" i="1"/>
  <c r="Y1131" i="1"/>
  <c r="Y972" i="1"/>
  <c r="Y231" i="1"/>
  <c r="Y932" i="1"/>
  <c r="Y1251" i="1"/>
  <c r="Y606" i="1"/>
  <c r="Y1008" i="1"/>
  <c r="Y1088" i="1"/>
  <c r="Y489" i="1"/>
  <c r="Y849" i="1"/>
  <c r="Y23" i="1"/>
  <c r="Y39" i="1"/>
  <c r="Y850" i="1"/>
  <c r="Y830" i="1"/>
  <c r="Y1176" i="1"/>
  <c r="Y201" i="1"/>
  <c r="Y110" i="1"/>
  <c r="V1034" i="1"/>
  <c r="V594" i="1"/>
  <c r="V153" i="1"/>
  <c r="Y1244" i="1"/>
  <c r="Y320" i="1"/>
  <c r="Y380" i="1"/>
  <c r="Y1243" i="1"/>
  <c r="Y424" i="1"/>
  <c r="Y1021" i="1"/>
  <c r="Y433" i="1"/>
  <c r="Y961" i="1"/>
  <c r="Y410" i="1"/>
  <c r="Y1019" i="1"/>
  <c r="Y490" i="1"/>
  <c r="Y1010" i="1"/>
  <c r="Y1157" i="1"/>
  <c r="Y563" i="1"/>
  <c r="Y438" i="1"/>
  <c r="Y120" i="1"/>
  <c r="Y540" i="1"/>
  <c r="Y1225" i="1"/>
  <c r="Y628" i="1"/>
  <c r="Y977" i="1"/>
  <c r="Y516" i="1"/>
  <c r="Y688" i="1"/>
  <c r="Y287" i="1"/>
  <c r="Y1078" i="1"/>
  <c r="Y1221" i="1"/>
  <c r="Y345" i="1"/>
  <c r="Y794" i="1"/>
  <c r="Y476" i="1"/>
  <c r="Y426" i="1"/>
  <c r="Y369" i="1"/>
  <c r="Y1087" i="1"/>
  <c r="Y706" i="1"/>
  <c r="Y1096" i="1"/>
  <c r="Y297" i="1"/>
  <c r="Y316" i="1"/>
  <c r="Y985" i="1"/>
  <c r="Y584" i="1"/>
  <c r="V148" i="1"/>
  <c r="Y690" i="1"/>
  <c r="Y988" i="1"/>
  <c r="Y78" i="1"/>
  <c r="Y1171" i="1"/>
  <c r="Y567" i="1"/>
  <c r="Y869" i="1"/>
  <c r="Y1080" i="1"/>
  <c r="Y184" i="1"/>
  <c r="Y384" i="1"/>
  <c r="Y193" i="1"/>
  <c r="Y203" i="1"/>
  <c r="Y664" i="1"/>
  <c r="Y752" i="1"/>
  <c r="Y423" i="1"/>
  <c r="Y132" i="1"/>
  <c r="Y1187" i="1"/>
  <c r="Y642" i="1"/>
  <c r="Y225" i="1"/>
  <c r="Y777" i="1"/>
  <c r="Y462" i="1"/>
  <c r="Y609" i="1"/>
  <c r="Y896" i="1"/>
  <c r="Y264" i="1"/>
  <c r="V234" i="1"/>
  <c r="Y35" i="1"/>
  <c r="Y640" i="1"/>
  <c r="Y973" i="1"/>
  <c r="Y1231" i="1"/>
  <c r="Y166" i="1"/>
  <c r="Y207" i="1"/>
  <c r="Y558" i="1"/>
  <c r="Y112" i="1"/>
  <c r="Y1101" i="1"/>
  <c r="Y162" i="1"/>
  <c r="Y573" i="1"/>
  <c r="Y1026" i="1"/>
  <c r="Y1092" i="1"/>
  <c r="Y223" i="1"/>
  <c r="Y1239" i="1"/>
  <c r="Y322" i="1"/>
  <c r="Y630" i="1"/>
  <c r="Y677" i="1"/>
  <c r="Y692" i="1"/>
  <c r="Y303" i="1"/>
  <c r="Y252" i="1"/>
  <c r="Y37" i="1"/>
  <c r="Y886" i="1"/>
  <c r="Y1181" i="1"/>
  <c r="Y19" i="1"/>
  <c r="V117" i="1"/>
  <c r="Y195" i="1"/>
  <c r="Y1063" i="1"/>
  <c r="Y204" i="1"/>
  <c r="Y439" i="1"/>
  <c r="V464" i="1"/>
  <c r="V498" i="1"/>
  <c r="V511" i="1"/>
  <c r="V962" i="1"/>
  <c r="V284" i="1"/>
  <c r="V228" i="1"/>
  <c r="V177" i="1"/>
  <c r="V799" i="1"/>
  <c r="V505" i="1"/>
  <c r="V701" i="1"/>
  <c r="V327" i="1"/>
  <c r="V140" i="1"/>
  <c r="V599" i="1"/>
  <c r="V372" i="1"/>
  <c r="V1181" i="1"/>
  <c r="V376" i="1"/>
  <c r="V790" i="1"/>
  <c r="V222" i="1"/>
  <c r="V891" i="1"/>
  <c r="Y589" i="1"/>
  <c r="Y456" i="1"/>
  <c r="Y748" i="1"/>
  <c r="Y745" i="1"/>
  <c r="T1193" i="1"/>
  <c r="V528" i="1"/>
  <c r="Y619" i="1"/>
  <c r="Y534" i="1"/>
  <c r="Y1229" i="1"/>
  <c r="Y839" i="1"/>
  <c r="Y388" i="1"/>
  <c r="Y962" i="1"/>
  <c r="Y817" i="1"/>
  <c r="Y697" i="1"/>
  <c r="Y34" i="1"/>
  <c r="V1122" i="1"/>
  <c r="Y522" i="1"/>
  <c r="Y483" i="1"/>
  <c r="Y918" i="1"/>
  <c r="V966" i="1"/>
  <c r="Y358" i="1"/>
  <c r="Y870" i="1"/>
  <c r="Y529" i="1"/>
  <c r="Y1082" i="1"/>
  <c r="V911" i="1"/>
  <c r="Y165" i="1"/>
  <c r="Y695" i="1"/>
  <c r="Y377" i="1"/>
  <c r="Y1121" i="1"/>
  <c r="T884" i="1"/>
  <c r="Y289" i="1"/>
  <c r="Y408" i="1"/>
  <c r="V822" i="1"/>
  <c r="Y130" i="1"/>
  <c r="Y646" i="1"/>
  <c r="Y482" i="1"/>
  <c r="Y1048" i="1"/>
  <c r="Y1180" i="1"/>
  <c r="Y371" i="1"/>
  <c r="Y29" i="1"/>
  <c r="V1229" i="1"/>
  <c r="V233" i="1"/>
  <c r="Y338" i="1"/>
  <c r="Y386" i="1"/>
  <c r="Y1228" i="1"/>
  <c r="Y583" i="1"/>
  <c r="Y42" i="1"/>
  <c r="Y1232" i="1"/>
  <c r="Y1015" i="1"/>
  <c r="Y1135" i="1"/>
  <c r="Y922" i="1"/>
  <c r="Y822" i="1"/>
  <c r="Y122" i="1"/>
  <c r="Y1086" i="1"/>
  <c r="Y1184" i="1"/>
  <c r="Y966" i="1"/>
  <c r="Y128" i="1"/>
  <c r="Y1023" i="1"/>
  <c r="Y205" i="1"/>
  <c r="Y764" i="1"/>
  <c r="Y993" i="1"/>
  <c r="Y102" i="1"/>
  <c r="Y911" i="1"/>
  <c r="Y1202" i="1"/>
  <c r="Y1118" i="1"/>
  <c r="Y680" i="1"/>
  <c r="Y771" i="1"/>
  <c r="Y857" i="1"/>
  <c r="Y1137" i="1"/>
  <c r="Y897" i="1"/>
  <c r="Y1059" i="1"/>
  <c r="Y244" i="1"/>
  <c r="Y47" i="1"/>
  <c r="Y1064" i="1"/>
  <c r="Y181" i="1"/>
  <c r="Y280" i="1"/>
  <c r="Y707" i="1"/>
  <c r="Y95" i="1"/>
  <c r="Y300" i="1"/>
  <c r="Y1209" i="1"/>
  <c r="Y755" i="1"/>
  <c r="Y808" i="1"/>
  <c r="Y332" i="1"/>
  <c r="Y560" i="1"/>
  <c r="Y425" i="1"/>
  <c r="Y230" i="1"/>
  <c r="Y1168" i="1"/>
  <c r="Y53" i="1"/>
  <c r="Y926" i="1"/>
  <c r="Y811" i="1"/>
  <c r="Y718" i="1"/>
  <c r="Y143" i="1"/>
  <c r="Y209" i="1"/>
  <c r="Y715" i="1"/>
  <c r="Y55" i="1"/>
  <c r="Y828" i="1"/>
  <c r="Y598" i="1"/>
  <c r="Y158" i="1"/>
  <c r="Y147" i="1"/>
  <c r="Y220" i="1"/>
  <c r="Y602" i="1"/>
  <c r="Y799" i="1"/>
  <c r="Y686" i="1"/>
  <c r="Y478" i="1"/>
  <c r="Y611" i="1"/>
  <c r="Y50" i="1"/>
  <c r="Y498" i="1"/>
  <c r="Y81" i="1"/>
  <c r="Y233" i="1"/>
  <c r="Y73" i="1"/>
  <c r="V387" i="1"/>
  <c r="Y770" i="1"/>
  <c r="Y505" i="1"/>
  <c r="Y367" i="1"/>
  <c r="V143" i="1"/>
  <c r="Y79" i="1"/>
  <c r="Y415" i="1"/>
  <c r="Y835" i="1"/>
  <c r="Y702" i="1"/>
  <c r="Y298" i="1"/>
  <c r="Y781" i="1"/>
  <c r="Y621" i="1"/>
  <c r="Y444" i="1"/>
  <c r="Y782" i="1"/>
  <c r="Y1252" i="1"/>
  <c r="Y1000" i="1"/>
  <c r="Y27" i="1"/>
  <c r="Y1089" i="1"/>
  <c r="Y613" i="1"/>
  <c r="Y772" i="1"/>
  <c r="V162" i="1"/>
  <c r="Y1100" i="1"/>
  <c r="Y336" i="1"/>
  <c r="Y1207" i="1"/>
  <c r="Y905" i="1"/>
  <c r="Y636" i="1"/>
  <c r="Y812" i="1"/>
  <c r="V835" i="1"/>
  <c r="Y1248" i="1"/>
  <c r="Y739" i="1"/>
  <c r="Y614" i="1"/>
  <c r="Y517" i="1"/>
  <c r="Y464" i="1"/>
  <c r="Y639" i="1"/>
  <c r="Y704" i="1"/>
  <c r="Y1141" i="1"/>
  <c r="Y284" i="1"/>
  <c r="Y402" i="1"/>
  <c r="Y1045" i="1"/>
  <c r="Y173" i="1"/>
  <c r="Y372" i="1"/>
  <c r="Y387" i="1"/>
  <c r="P1257" i="4" l="1"/>
  <c r="P1258" i="4" s="1"/>
  <c r="R1257" i="4"/>
  <c r="R1258" i="4" s="1"/>
  <c r="V1256" i="3"/>
  <c r="T1256" i="3"/>
  <c r="U1257" i="3"/>
  <c r="U1258" i="3" s="1"/>
  <c r="V1211" i="1"/>
  <c r="V503" i="1"/>
  <c r="V200" i="1"/>
  <c r="V1157" i="1"/>
  <c r="V24" i="1"/>
  <c r="V855" i="1"/>
  <c r="V29" i="1"/>
  <c r="V772" i="1"/>
  <c r="V635" i="1"/>
  <c r="V33" i="1"/>
  <c r="V244" i="1"/>
  <c r="V419" i="1"/>
  <c r="V1093" i="1"/>
  <c r="V55" i="1"/>
  <c r="V957" i="1"/>
  <c r="U1044" i="1"/>
  <c r="T154" i="1"/>
  <c r="T32" i="1"/>
  <c r="V354" i="1"/>
  <c r="U1068" i="1"/>
  <c r="V62" i="1"/>
  <c r="V862" i="1"/>
  <c r="V1006" i="1"/>
  <c r="V677" i="1"/>
  <c r="U1079" i="1"/>
  <c r="U1075" i="1"/>
  <c r="V338" i="1"/>
  <c r="V949" i="1"/>
  <c r="V313" i="1"/>
  <c r="V36" i="1"/>
  <c r="T35" i="1"/>
  <c r="V1202" i="1"/>
  <c r="V1203" i="1"/>
  <c r="V1041" i="1"/>
  <c r="V1182" i="1"/>
  <c r="V27" i="1"/>
  <c r="V857" i="1"/>
  <c r="V245" i="1"/>
  <c r="V901" i="1"/>
  <c r="V703" i="1"/>
  <c r="V572" i="1"/>
  <c r="V1197" i="1"/>
  <c r="V820" i="1"/>
  <c r="V939" i="1"/>
  <c r="V1069" i="1"/>
  <c r="V568" i="1"/>
  <c r="V1106" i="1"/>
  <c r="V60" i="1"/>
  <c r="V812" i="1"/>
  <c r="V803" i="1"/>
  <c r="V303" i="1"/>
  <c r="V859" i="1"/>
  <c r="V832" i="1"/>
  <c r="V961" i="1"/>
  <c r="V663" i="1"/>
  <c r="V714" i="1"/>
  <c r="V23" i="1"/>
  <c r="V273" i="1"/>
  <c r="V744" i="1"/>
  <c r="T997" i="1"/>
  <c r="U150" i="1"/>
  <c r="V340" i="1"/>
  <c r="V975" i="1"/>
  <c r="V22" i="1"/>
  <c r="V788" i="1"/>
  <c r="V151" i="1"/>
  <c r="V728" i="1"/>
  <c r="V84" i="1"/>
  <c r="V456" i="1"/>
  <c r="V910" i="1"/>
  <c r="V1048" i="1"/>
  <c r="V392" i="1"/>
  <c r="V293" i="1"/>
  <c r="V794" i="1"/>
  <c r="V686" i="1"/>
  <c r="V722" i="1"/>
  <c r="V1207" i="1"/>
  <c r="V695" i="1"/>
  <c r="V840" i="1"/>
  <c r="T103" i="1"/>
  <c r="V300" i="1"/>
  <c r="V745" i="1"/>
  <c r="V1108" i="1"/>
  <c r="V756" i="1"/>
  <c r="V427" i="1"/>
  <c r="V411" i="1"/>
  <c r="V280" i="1"/>
  <c r="V1221" i="1"/>
  <c r="U1148" i="1"/>
  <c r="T1192" i="1"/>
  <c r="V484" i="1"/>
  <c r="V895" i="1"/>
  <c r="T1011" i="1"/>
  <c r="U51" i="1"/>
  <c r="V610" i="1"/>
  <c r="V308" i="1"/>
  <c r="V52" i="1"/>
  <c r="V219" i="1"/>
  <c r="V955" i="1"/>
  <c r="V1226" i="1"/>
  <c r="U92" i="1"/>
  <c r="V406" i="1"/>
  <c r="V611" i="1"/>
  <c r="V88" i="1"/>
  <c r="V217" i="1"/>
  <c r="V877" i="1"/>
  <c r="V712" i="1"/>
  <c r="V285" i="1"/>
  <c r="V512" i="1"/>
  <c r="V1040" i="1"/>
  <c r="V1210" i="1"/>
  <c r="V713" i="1"/>
  <c r="T51" i="1"/>
  <c r="V804" i="1"/>
  <c r="V290" i="1"/>
  <c r="V261" i="1"/>
  <c r="V460" i="1"/>
  <c r="V543" i="1"/>
  <c r="V780" i="1"/>
  <c r="T7" i="1"/>
  <c r="T1079" i="1"/>
  <c r="V606" i="1"/>
  <c r="V268" i="1"/>
  <c r="V242" i="1"/>
  <c r="V563" i="1"/>
  <c r="V870" i="1"/>
  <c r="V1004" i="1"/>
  <c r="T1002" i="1"/>
  <c r="V172" i="1"/>
  <c r="V917" i="1"/>
  <c r="V1025" i="1"/>
  <c r="T1062" i="1"/>
  <c r="V1088" i="1"/>
  <c r="V1063" i="1"/>
  <c r="V602" i="1"/>
  <c r="T401" i="1"/>
  <c r="T82" i="1"/>
  <c r="V332" i="1"/>
  <c r="V933" i="1"/>
  <c r="V1248" i="1"/>
  <c r="V589" i="1"/>
  <c r="T1118" i="1"/>
  <c r="V531" i="1"/>
  <c r="V482" i="1"/>
  <c r="V1107" i="1"/>
  <c r="U7" i="1"/>
  <c r="V787" i="1"/>
  <c r="V664" i="1"/>
  <c r="V431" i="1"/>
  <c r="V517" i="1"/>
  <c r="V1167" i="1"/>
  <c r="V1119" i="1"/>
  <c r="T92" i="1"/>
  <c r="V240" i="1"/>
  <c r="V1121" i="1"/>
  <c r="V583" i="1"/>
  <c r="V270" i="1"/>
  <c r="U125" i="1"/>
  <c r="V19" i="1"/>
  <c r="V1180" i="1"/>
  <c r="V203" i="1"/>
  <c r="U1164" i="1"/>
  <c r="V741" i="1"/>
  <c r="V305" i="1"/>
  <c r="V448" i="1"/>
  <c r="U1192" i="1"/>
  <c r="V837" i="1"/>
  <c r="V1141" i="1"/>
  <c r="V238" i="1"/>
  <c r="V412" i="1"/>
  <c r="V311" i="1"/>
  <c r="U113" i="1"/>
  <c r="V564" i="1"/>
  <c r="V182" i="1"/>
  <c r="V761" i="1"/>
  <c r="U146" i="1"/>
  <c r="V796" i="1"/>
  <c r="V937" i="1"/>
  <c r="V1144" i="1"/>
  <c r="V1212" i="1"/>
  <c r="U154" i="1"/>
  <c r="V380" i="1"/>
  <c r="U26" i="1"/>
  <c r="T41" i="1"/>
  <c r="U1083" i="1"/>
  <c r="U1104" i="1"/>
  <c r="U229" i="1"/>
  <c r="U291" i="1"/>
  <c r="T1047" i="1"/>
  <c r="T1023" i="1"/>
  <c r="V553" i="1"/>
  <c r="V1051" i="1"/>
  <c r="V831" i="1"/>
  <c r="V989" i="1"/>
  <c r="V598" i="1"/>
  <c r="T194" i="1"/>
  <c r="T1227" i="1"/>
  <c r="V918" i="1"/>
  <c r="V886" i="1"/>
  <c r="U103" i="1"/>
  <c r="V522" i="1"/>
  <c r="T291" i="1"/>
  <c r="T46" i="1"/>
  <c r="V336" i="1"/>
  <c r="V827" i="1"/>
  <c r="T1104" i="1"/>
  <c r="V944" i="1"/>
  <c r="U1097" i="1"/>
  <c r="U1118" i="1"/>
  <c r="U254" i="1"/>
  <c r="V1045" i="1"/>
  <c r="U390" i="1"/>
  <c r="V1184" i="1"/>
  <c r="U159" i="1"/>
  <c r="T1087" i="1"/>
  <c r="V1087" i="1" s="1"/>
  <c r="V779" i="1"/>
  <c r="U1047" i="1"/>
  <c r="V315" i="1"/>
  <c r="V763" i="1"/>
  <c r="V578" i="1"/>
  <c r="V1100" i="1"/>
  <c r="V111" i="1"/>
  <c r="V1046" i="1"/>
  <c r="V1065" i="1"/>
  <c r="V1064" i="1" s="1"/>
  <c r="V251" i="1"/>
  <c r="V1115" i="1"/>
  <c r="V1232" i="1"/>
  <c r="V1032" i="1"/>
  <c r="V959" i="1"/>
  <c r="V463" i="1"/>
  <c r="V795" i="1"/>
  <c r="V993" i="1"/>
  <c r="V384" i="1"/>
  <c r="V212" i="1"/>
  <c r="T229" i="1"/>
  <c r="T1044" i="1"/>
  <c r="T1097" i="1"/>
  <c r="V49" i="1"/>
  <c r="V259" i="1"/>
  <c r="T1148" i="1"/>
  <c r="T1030" i="1"/>
  <c r="V1095" i="1"/>
  <c r="V180" i="1"/>
  <c r="T1083" i="1"/>
  <c r="V10" i="1"/>
  <c r="V1138" i="1"/>
  <c r="V514" i="1"/>
  <c r="V266" i="1"/>
  <c r="V929" i="1"/>
  <c r="V1085" i="1"/>
  <c r="V1193" i="1"/>
  <c r="V576" i="1"/>
  <c r="V416" i="1"/>
  <c r="V1146" i="1"/>
  <c r="V768" i="1"/>
  <c r="V178" i="1"/>
  <c r="V492" i="1"/>
  <c r="V201" i="1"/>
  <c r="V558" i="1"/>
  <c r="V187" i="1"/>
  <c r="V267" i="1"/>
  <c r="V662" i="1"/>
  <c r="V964" i="1"/>
  <c r="V1139" i="1"/>
  <c r="V1058" i="1"/>
  <c r="V263" i="1"/>
  <c r="V424" i="1"/>
  <c r="V226" i="1"/>
  <c r="V235" i="1"/>
  <c r="V265" i="1"/>
  <c r="V370" i="1"/>
  <c r="V650" i="1"/>
  <c r="V137" i="1"/>
  <c r="V1109" i="1"/>
  <c r="V342" i="1"/>
  <c r="V471" i="1"/>
  <c r="V454" i="1"/>
  <c r="V381" i="1"/>
  <c r="V1020" i="1"/>
  <c r="V867" i="1"/>
  <c r="V627" i="1"/>
  <c r="V442" i="1"/>
  <c r="V320" i="1"/>
  <c r="V1220" i="1"/>
  <c r="V783" i="1"/>
  <c r="V871" i="1"/>
  <c r="V666" i="1"/>
  <c r="V38" i="1"/>
  <c r="V1091" i="1"/>
  <c r="V299" i="1"/>
  <c r="V339" i="1"/>
  <c r="V1053" i="1"/>
  <c r="V1189" i="1"/>
  <c r="V656" i="1"/>
  <c r="V367" i="1"/>
  <c r="V50" i="1"/>
  <c r="V709" i="1"/>
  <c r="V926" i="1"/>
  <c r="V95" i="1"/>
  <c r="V755" i="1"/>
  <c r="V595" i="1"/>
  <c r="V861" i="1"/>
  <c r="V942" i="1"/>
  <c r="V760" i="1"/>
  <c r="V1074" i="1"/>
  <c r="V581" i="1"/>
  <c r="V836" i="1"/>
  <c r="V1102" i="1"/>
  <c r="V105" i="1"/>
  <c r="V810" i="1"/>
  <c r="V21" i="1"/>
  <c r="V361" i="1"/>
  <c r="V39" i="1"/>
  <c r="V494" i="1"/>
  <c r="V905" i="1"/>
  <c r="V724" i="1"/>
  <c r="V982" i="1"/>
  <c r="V1187" i="1"/>
  <c r="V110" i="1"/>
  <c r="V988" i="1"/>
  <c r="V716" i="1"/>
  <c r="V645" i="1"/>
  <c r="V603" i="1"/>
  <c r="V1005" i="1"/>
  <c r="V214" i="1"/>
  <c r="T1042" i="1"/>
  <c r="V1043" i="1"/>
  <c r="V323" i="1"/>
  <c r="V413" i="1"/>
  <c r="V670" i="1"/>
  <c r="V89" i="1"/>
  <c r="V967" i="1"/>
  <c r="V734" i="1"/>
  <c r="V952" i="1"/>
  <c r="V766" i="1"/>
  <c r="V673" i="1"/>
  <c r="V294" i="1"/>
  <c r="V86" i="1"/>
  <c r="V1174" i="1"/>
  <c r="V417" i="1"/>
  <c r="V579" i="1"/>
  <c r="V274" i="1"/>
  <c r="V30" i="1"/>
  <c r="V953" i="1"/>
  <c r="V295" i="1"/>
  <c r="V1188" i="1"/>
  <c r="V292" i="1"/>
  <c r="V54" i="1"/>
  <c r="V784" i="1"/>
  <c r="V204" i="1"/>
  <c r="V377" i="1"/>
  <c r="V130" i="1"/>
  <c r="V646" i="1"/>
  <c r="V559" i="1"/>
  <c r="V156" i="1"/>
  <c r="V872" i="1"/>
  <c r="V565" i="1"/>
  <c r="U1071" i="1"/>
  <c r="V250" i="1"/>
  <c r="V106" i="1"/>
  <c r="V601" i="1"/>
  <c r="V1120" i="1"/>
  <c r="V864" i="1"/>
  <c r="V694" i="1"/>
  <c r="V409" i="1"/>
  <c r="V119" i="1"/>
  <c r="V948" i="1"/>
  <c r="V382" i="1"/>
  <c r="V15" i="1"/>
  <c r="V537" i="1"/>
  <c r="V628" i="1"/>
  <c r="V458" i="1"/>
  <c r="V1230" i="1"/>
  <c r="V131" i="1"/>
  <c r="U1042" i="1"/>
  <c r="V717" i="1"/>
  <c r="V616" i="1"/>
  <c r="V774" i="1"/>
  <c r="V164" i="1"/>
  <c r="V330" i="1"/>
  <c r="V791" i="1"/>
  <c r="V858" i="1"/>
  <c r="V475" i="1"/>
  <c r="V422" i="1"/>
  <c r="V221" i="1"/>
  <c r="V1027" i="1"/>
  <c r="V1166" i="1"/>
  <c r="V275" i="1"/>
  <c r="V1173" i="1"/>
  <c r="V462" i="1"/>
  <c r="V149" i="1"/>
  <c r="V623" i="1"/>
  <c r="V141" i="1"/>
  <c r="V569" i="1"/>
  <c r="V118" i="1"/>
  <c r="V545" i="1"/>
  <c r="V885" i="1"/>
  <c r="V225" i="1"/>
  <c r="V904" i="1"/>
  <c r="V751" i="1"/>
  <c r="V649" i="1"/>
  <c r="V1019" i="1"/>
  <c r="V262" i="1"/>
  <c r="V725" i="1"/>
  <c r="V116" i="1"/>
  <c r="V878" i="1"/>
  <c r="V1171" i="1"/>
  <c r="V1179" i="1"/>
  <c r="V954" i="1"/>
  <c r="V253" i="1"/>
  <c r="V699" i="1"/>
  <c r="V621" i="1"/>
  <c r="V883" i="1"/>
  <c r="V85" i="1"/>
  <c r="V753" i="1"/>
  <c r="V132" i="1"/>
  <c r="V403" i="1"/>
  <c r="V108" i="1"/>
  <c r="V702" i="1"/>
  <c r="V45" i="1"/>
  <c r="V195" i="1"/>
  <c r="V534" i="1"/>
  <c r="V715" i="1"/>
  <c r="V351" i="1"/>
  <c r="V846" i="1"/>
  <c r="V365" i="1"/>
  <c r="V843" i="1"/>
  <c r="V1013" i="1"/>
  <c r="V925" i="1"/>
  <c r="V912" i="1"/>
  <c r="V199" i="1"/>
  <c r="V1201" i="1"/>
  <c r="V620" i="1"/>
  <c r="V876" i="1"/>
  <c r="V356" i="1"/>
  <c r="V913" i="1"/>
  <c r="V123" i="1"/>
  <c r="V43" i="1"/>
  <c r="V258" i="1"/>
  <c r="V317" i="1"/>
  <c r="V170" i="1"/>
  <c r="V369" i="1"/>
  <c r="V66" i="1"/>
  <c r="V777" i="1"/>
  <c r="V797" i="1"/>
  <c r="V951" i="1"/>
  <c r="V1125" i="1"/>
  <c r="V1003" i="1"/>
  <c r="V331" i="1"/>
  <c r="V1213" i="1"/>
  <c r="V378" i="1"/>
  <c r="V746" i="1"/>
  <c r="V288" i="1"/>
  <c r="V672" i="1"/>
  <c r="U1095" i="1"/>
  <c r="V202" i="1"/>
  <c r="V1159" i="1"/>
  <c r="V243" i="1"/>
  <c r="V1153" i="1"/>
  <c r="V279" i="1"/>
  <c r="V57" i="1"/>
  <c r="V1170" i="1"/>
  <c r="V407" i="1"/>
  <c r="V902" i="1"/>
  <c r="V247" i="1"/>
  <c r="V468" i="1"/>
  <c r="V1024" i="1"/>
  <c r="V665" i="1"/>
  <c r="V992" i="1"/>
  <c r="V848" i="1"/>
  <c r="V643" i="1"/>
  <c r="V999" i="1"/>
  <c r="V571" i="1"/>
  <c r="V1161" i="1"/>
  <c r="U1062" i="1"/>
  <c r="V496" i="1"/>
  <c r="V408" i="1"/>
  <c r="V1086" i="1"/>
  <c r="V352" i="1"/>
  <c r="V98" i="1"/>
  <c r="V167" i="1"/>
  <c r="V622" i="1"/>
  <c r="V735" i="1"/>
  <c r="V20" i="1"/>
  <c r="V1249" i="1"/>
  <c r="V282" i="1"/>
  <c r="V860" i="1"/>
  <c r="V1208" i="1"/>
  <c r="V823" i="1"/>
  <c r="V833" i="1"/>
  <c r="V14" i="1"/>
  <c r="V429" i="1"/>
  <c r="V941" i="1"/>
  <c r="V362" i="1"/>
  <c r="V447" i="1"/>
  <c r="V984" i="1"/>
  <c r="V570" i="1"/>
  <c r="V421" i="1"/>
  <c r="V647" i="1"/>
  <c r="V1070" i="1"/>
  <c r="V582" i="1"/>
  <c r="V671" i="1"/>
  <c r="V1132" i="1"/>
  <c r="V573" i="1"/>
  <c r="V659" i="1"/>
  <c r="V160" i="1"/>
  <c r="V842" i="1"/>
  <c r="V567" i="1"/>
  <c r="V1033" i="1"/>
  <c r="V325" i="1"/>
  <c r="V675" i="1"/>
  <c r="V965" i="1"/>
  <c r="V759" i="1"/>
  <c r="V882" i="1"/>
  <c r="V705" i="1"/>
  <c r="V849" i="1"/>
  <c r="V890" i="1"/>
  <c r="V513" i="1"/>
  <c r="V28" i="1"/>
  <c r="V1078" i="1"/>
  <c r="V850" i="1"/>
  <c r="V608" i="1"/>
  <c r="V782" i="1"/>
  <c r="V987" i="1"/>
  <c r="V138" i="1"/>
  <c r="V560" i="1"/>
  <c r="V230" i="1"/>
  <c r="V173" i="1"/>
  <c r="V1231" i="1"/>
  <c r="V880" i="1"/>
  <c r="V540" i="1"/>
  <c r="V444" i="1"/>
  <c r="V121" i="1"/>
  <c r="V181" i="1"/>
  <c r="V726" i="1"/>
  <c r="V1114" i="1"/>
  <c r="V152" i="1"/>
  <c r="V785" i="1"/>
  <c r="V1010" i="1"/>
  <c r="V1014" i="1"/>
  <c r="V838" i="1"/>
  <c r="V888" i="1"/>
  <c r="V1156" i="1"/>
  <c r="V1067" i="1"/>
  <c r="V618" i="1"/>
  <c r="V1254" i="1"/>
  <c r="V697" i="1"/>
  <c r="V935" i="1"/>
  <c r="V1186" i="1"/>
  <c r="V389" i="1"/>
  <c r="V919" i="1"/>
  <c r="V310" i="1"/>
  <c r="V277" i="1"/>
  <c r="V1028" i="1"/>
  <c r="V865" i="1"/>
  <c r="V490" i="1"/>
  <c r="V96" i="1"/>
  <c r="V1103" i="1"/>
  <c r="V507" i="1"/>
  <c r="V319" i="1"/>
  <c r="V1039" i="1"/>
  <c r="V757" i="1"/>
  <c r="V889" i="1"/>
  <c r="V893" i="1"/>
  <c r="V1200" i="1"/>
  <c r="V467" i="1"/>
  <c r="V478" i="1"/>
  <c r="T1007" i="1"/>
  <c r="U194" i="1"/>
  <c r="V1059" i="1"/>
  <c r="V1135" i="1"/>
  <c r="V661" i="1"/>
  <c r="V546" i="1"/>
  <c r="V198" i="1"/>
  <c r="V236" i="1"/>
  <c r="V976" i="1"/>
  <c r="V491" i="1"/>
  <c r="V1134" i="1"/>
  <c r="V307" i="1"/>
  <c r="V399" i="1"/>
  <c r="V334" i="1"/>
  <c r="V461" i="1"/>
  <c r="V631" i="1"/>
  <c r="V255" i="1"/>
  <c r="V357" i="1"/>
  <c r="V321" i="1"/>
  <c r="V809" i="1"/>
  <c r="V465" i="1"/>
  <c r="V101" i="1"/>
  <c r="V391" i="1"/>
  <c r="V215" i="1"/>
  <c r="V873" i="1"/>
  <c r="V1009" i="1"/>
  <c r="V584" i="1"/>
  <c r="V272" i="1"/>
  <c r="V844" i="1"/>
  <c r="V363" i="1"/>
  <c r="V44" i="1"/>
  <c r="V304" i="1"/>
  <c r="V632" i="1"/>
  <c r="V343" i="1"/>
  <c r="V874" i="1"/>
  <c r="V1206" i="1"/>
  <c r="V394" i="1"/>
  <c r="V847" i="1"/>
  <c r="V353" i="1"/>
  <c r="V577" i="1"/>
  <c r="V881" i="1"/>
  <c r="V161" i="1"/>
  <c r="V1142" i="1"/>
  <c r="V246" i="1"/>
  <c r="V887" i="1"/>
  <c r="V136" i="1"/>
  <c r="V434" i="1"/>
  <c r="V977" i="1"/>
  <c r="V1112" i="1"/>
  <c r="V590" i="1"/>
  <c r="V653" i="1"/>
  <c r="V1223" i="1"/>
  <c r="V947" i="1"/>
  <c r="V1049" i="1"/>
  <c r="V923" i="1"/>
  <c r="V445" i="1"/>
  <c r="V1250" i="1"/>
  <c r="V400" i="1"/>
  <c r="V210" i="1"/>
  <c r="V276" i="1"/>
  <c r="V932" i="1"/>
  <c r="V359" i="1"/>
  <c r="V1219" i="1"/>
  <c r="V762" i="1"/>
  <c r="V983" i="1"/>
  <c r="V739" i="1"/>
  <c r="V318" i="1"/>
  <c r="V360" i="1"/>
  <c r="V1162" i="1"/>
  <c r="V764" i="1"/>
  <c r="V748" i="1"/>
  <c r="V1015" i="1"/>
  <c r="V388" i="1"/>
  <c r="V122" i="1"/>
  <c r="V335" i="1"/>
  <c r="V720" i="1"/>
  <c r="V1199" i="1"/>
  <c r="V1195" i="1"/>
  <c r="V452" i="1"/>
  <c r="V213" i="1"/>
  <c r="V554" i="1"/>
  <c r="V1110" i="1"/>
  <c r="V314" i="1"/>
  <c r="V963" i="1"/>
  <c r="V682" i="1"/>
  <c r="V1008" i="1"/>
  <c r="V196" i="1"/>
  <c r="U32" i="1"/>
  <c r="U1227" i="1"/>
  <c r="T77" i="1"/>
  <c r="V991" i="1"/>
  <c r="V681" i="1"/>
  <c r="V1031" i="1"/>
  <c r="V773" i="1"/>
  <c r="V70" i="1"/>
  <c r="V617" i="1"/>
  <c r="V898" i="1"/>
  <c r="U405" i="1"/>
  <c r="V828" i="1"/>
  <c r="V443" i="1"/>
  <c r="V147" i="1"/>
  <c r="V527" i="1"/>
  <c r="V485" i="1"/>
  <c r="V899" i="1"/>
  <c r="V863" i="1"/>
  <c r="U56" i="1"/>
  <c r="U1011" i="1"/>
  <c r="T113" i="1"/>
  <c r="V851" i="1"/>
  <c r="V433" i="1"/>
  <c r="V600" i="1"/>
  <c r="U1066" i="1"/>
  <c r="V504" i="1"/>
  <c r="V476" i="1"/>
  <c r="V749" i="1"/>
  <c r="V868" i="1"/>
  <c r="V636" i="1"/>
  <c r="V986" i="1"/>
  <c r="V9" i="1"/>
  <c r="V192" i="1"/>
  <c r="T1126" i="1"/>
  <c r="V1214" i="1"/>
  <c r="V740" i="1"/>
  <c r="V1090" i="1"/>
  <c r="V549" i="1"/>
  <c r="V555" i="1"/>
  <c r="V63" i="1"/>
  <c r="V301" i="1"/>
  <c r="V956" i="1"/>
  <c r="V316" i="1"/>
  <c r="V414" i="1"/>
  <c r="V1216" i="1"/>
  <c r="V64" i="1"/>
  <c r="V437" i="1"/>
  <c r="V474" i="1"/>
  <c r="V909" i="1"/>
  <c r="V821" i="1"/>
  <c r="V453" i="1"/>
  <c r="V557" i="1"/>
  <c r="V269" i="1"/>
  <c r="V841" i="1"/>
  <c r="V973" i="1"/>
  <c r="V211" i="1"/>
  <c r="V67" i="1"/>
  <c r="V428" i="1"/>
  <c r="V283" i="1"/>
  <c r="V100" i="1"/>
  <c r="V1218" i="1"/>
  <c r="V692" i="1"/>
  <c r="V216" i="1"/>
  <c r="V441" i="1"/>
  <c r="V393" i="1"/>
  <c r="V637" i="1"/>
  <c r="V430" i="1"/>
  <c r="V938" i="1"/>
  <c r="V657" i="1"/>
  <c r="V364" i="1"/>
  <c r="V968" i="1"/>
  <c r="V781" i="1"/>
  <c r="V13" i="1"/>
  <c r="V450" i="1"/>
  <c r="V76" i="1"/>
  <c r="V679" i="1"/>
  <c r="V398" i="1"/>
  <c r="V102" i="1"/>
  <c r="V329" i="1"/>
  <c r="V209" i="1"/>
  <c r="V396" i="1"/>
  <c r="U68" i="1"/>
  <c r="V754" i="1"/>
  <c r="V1089" i="1"/>
  <c r="V884" i="1"/>
  <c r="V742" i="1"/>
  <c r="V626" i="1"/>
  <c r="V312" i="1"/>
  <c r="V227" i="1"/>
  <c r="V685" i="1"/>
  <c r="V188" i="1"/>
  <c r="V257" i="1"/>
  <c r="V541" i="1"/>
  <c r="V249" i="1"/>
  <c r="V1101" i="1"/>
  <c r="V586" i="1"/>
  <c r="V495" i="1"/>
  <c r="V580" i="1"/>
  <c r="V379" i="1"/>
  <c r="V366" i="1"/>
  <c r="V648" i="1"/>
  <c r="V223" i="1"/>
  <c r="V1247" i="1"/>
  <c r="V518" i="1"/>
  <c r="V629" i="1"/>
  <c r="V1054" i="1"/>
  <c r="V591" i="1"/>
  <c r="V1050" i="1"/>
  <c r="V597" i="1"/>
  <c r="V969" i="1"/>
  <c r="V921" i="1"/>
  <c r="V171" i="1"/>
  <c r="V587" i="1"/>
  <c r="V533" i="1"/>
  <c r="V698" i="1"/>
  <c r="V1176" i="1"/>
  <c r="V974" i="1"/>
  <c r="V655" i="1"/>
  <c r="V383" i="1"/>
  <c r="V65" i="1"/>
  <c r="V31" i="1"/>
  <c r="V696" i="1"/>
  <c r="V943" i="1"/>
  <c r="V1175" i="1"/>
  <c r="V520" i="1"/>
  <c r="V502" i="1"/>
  <c r="V604" i="1"/>
  <c r="V93" i="1"/>
  <c r="V473" i="1"/>
  <c r="V1037" i="1"/>
  <c r="V950" i="1"/>
  <c r="V142" i="1"/>
  <c r="V114" i="1"/>
  <c r="V479" i="1"/>
  <c r="V1098" i="1"/>
  <c r="V355" i="1"/>
  <c r="V59" i="1"/>
  <c r="V224" i="1"/>
  <c r="V614" i="1"/>
  <c r="V415" i="1"/>
  <c r="V972" i="1"/>
  <c r="V158" i="1"/>
  <c r="V778" i="1"/>
  <c r="V707" i="1"/>
  <c r="V439" i="1"/>
  <c r="V77" i="1"/>
  <c r="V892" i="1"/>
  <c r="V588" i="1"/>
  <c r="T1064" i="1"/>
  <c r="V704" i="1"/>
  <c r="V1062" i="1"/>
  <c r="V1190" i="1"/>
  <c r="V190" i="1"/>
  <c r="V124" i="1"/>
  <c r="V91" i="1"/>
  <c r="V1151" i="1"/>
  <c r="V94" i="1"/>
  <c r="V552" i="1"/>
  <c r="V207" i="1"/>
  <c r="V542" i="1"/>
  <c r="V163" i="1"/>
  <c r="V1143" i="1"/>
  <c r="V1029" i="1"/>
  <c r="V683" i="1"/>
  <c r="V515" i="1"/>
  <c r="V990" i="1"/>
  <c r="V99" i="1"/>
  <c r="V651" i="1"/>
  <c r="V633" i="1"/>
  <c r="V915" i="1"/>
  <c r="V75" i="1"/>
  <c r="U1064" i="1"/>
  <c r="V397" i="1"/>
  <c r="V17" i="1"/>
  <c r="V1165" i="1"/>
  <c r="V574" i="1"/>
  <c r="V446" i="1"/>
  <c r="V625" i="1"/>
  <c r="V805" i="1"/>
  <c r="V1052" i="1"/>
  <c r="V470" i="1"/>
  <c r="V1073" i="1"/>
  <c r="V395" i="1"/>
  <c r="V1060" i="1"/>
  <c r="V126" i="1"/>
  <c r="V852" i="1"/>
  <c r="V644" i="1"/>
  <c r="V854" i="1"/>
  <c r="V958" i="1"/>
  <c r="V436" i="1"/>
  <c r="V800" i="1"/>
  <c r="V144" i="1"/>
  <c r="V185" i="1"/>
  <c r="V1185" i="1"/>
  <c r="V721" i="1"/>
  <c r="V1035" i="1"/>
  <c r="V104" i="1"/>
  <c r="V830" i="1"/>
  <c r="V1154" i="1"/>
  <c r="V1147" i="1"/>
  <c r="V48" i="1"/>
  <c r="V674" i="1"/>
  <c r="V524" i="1"/>
  <c r="V425" i="1"/>
  <c r="V619" i="1"/>
  <c r="V747" i="1"/>
  <c r="V324" i="1"/>
  <c r="V729" i="1"/>
  <c r="V69" i="1"/>
  <c r="V816" i="1"/>
  <c r="V544" i="1"/>
  <c r="V1128" i="1"/>
  <c r="V775" i="1"/>
  <c r="V218" i="1"/>
  <c r="V348" i="1"/>
  <c r="V634" i="1"/>
  <c r="V706" i="1"/>
  <c r="V345" i="1"/>
  <c r="V58" i="1"/>
  <c r="V575" i="1"/>
  <c r="V191" i="1"/>
  <c r="V521" i="1"/>
  <c r="V894" i="1"/>
  <c r="V506" i="1"/>
  <c r="V237" i="1"/>
  <c r="V758" i="1"/>
  <c r="V501" i="1"/>
  <c r="V322" i="1"/>
  <c r="V1057" i="1"/>
  <c r="V802" i="1"/>
  <c r="V1150" i="1"/>
  <c r="V287" i="1"/>
  <c r="V1018" i="1"/>
  <c r="V134" i="1"/>
  <c r="V684" i="1"/>
  <c r="V1038" i="1"/>
  <c r="V920" i="1"/>
  <c r="V676" i="1"/>
  <c r="V129" i="1"/>
  <c r="V792" i="1"/>
  <c r="V418" i="1"/>
  <c r="V435" i="1"/>
  <c r="V853" i="1"/>
  <c r="V700" i="1"/>
  <c r="V516" i="1"/>
  <c r="V979" i="1"/>
  <c r="V449" i="1"/>
  <c r="V798" i="1"/>
  <c r="V1205" i="1"/>
  <c r="V669" i="1"/>
  <c r="V687" i="1"/>
  <c r="V1061" i="1"/>
  <c r="V1217" i="1"/>
  <c r="V801" i="1"/>
  <c r="V499" i="1"/>
  <c r="T1095" i="1"/>
  <c r="V1111" i="1"/>
  <c r="V168" i="1"/>
  <c r="V486" i="1"/>
  <c r="V145" i="1"/>
  <c r="V718" i="1"/>
  <c r="V1082" i="1"/>
  <c r="V337" i="1"/>
  <c r="V457" i="1"/>
  <c r="V466" i="1"/>
  <c r="V488" i="1"/>
  <c r="V793" i="1"/>
  <c r="V813" i="1"/>
  <c r="V157" i="1"/>
  <c r="V596" i="1"/>
  <c r="V432" i="1"/>
  <c r="V112" i="1"/>
  <c r="V556" i="1"/>
  <c r="V752" i="1"/>
  <c r="V206" i="1"/>
  <c r="V477" i="1"/>
  <c r="V309" i="1"/>
  <c r="V1183" i="1"/>
  <c r="V18" i="1"/>
  <c r="V175" i="1"/>
  <c r="V174" i="1"/>
  <c r="V737" i="1"/>
  <c r="V120" i="1"/>
  <c r="V1021" i="1"/>
  <c r="V730" i="1"/>
  <c r="V1225" i="1"/>
  <c r="V530" i="1"/>
  <c r="V640" i="1"/>
  <c r="V750" i="1"/>
  <c r="U74" i="1"/>
  <c r="V169" i="1"/>
  <c r="V480" i="1"/>
  <c r="V197" i="1"/>
  <c r="V451" i="1"/>
  <c r="V688" i="1"/>
  <c r="V770" i="1"/>
  <c r="V220" i="1"/>
  <c r="V326" i="1"/>
  <c r="V472" i="1"/>
  <c r="V786" i="1"/>
  <c r="V186" i="1"/>
  <c r="V483" i="1"/>
  <c r="V592" i="1"/>
  <c r="T1131" i="1"/>
  <c r="U82" i="1"/>
  <c r="U41" i="1"/>
  <c r="V566" i="1"/>
  <c r="V346" i="1"/>
  <c r="V711" i="1"/>
  <c r="V924" i="1"/>
  <c r="V719" i="1"/>
  <c r="V1056" i="1"/>
  <c r="V613" i="1"/>
  <c r="V133" i="1"/>
  <c r="V981" i="1"/>
  <c r="V536" i="1"/>
  <c r="V426" i="1"/>
  <c r="V155" i="1"/>
  <c r="V1145" i="1"/>
  <c r="V1209" i="1"/>
  <c r="V1224" i="1"/>
  <c r="V328" i="1"/>
  <c r="V189" i="1"/>
  <c r="V1116" i="1"/>
  <c r="V402" i="1"/>
  <c r="V1017" i="1"/>
  <c r="V946" i="1"/>
  <c r="T135" i="1"/>
  <c r="T254" i="1"/>
  <c r="V1133" i="1"/>
  <c r="T1068" i="1"/>
  <c r="V940" i="1"/>
  <c r="V1077" i="1"/>
  <c r="V607" i="1"/>
  <c r="V826" i="1"/>
  <c r="V710" i="1"/>
  <c r="T1071" i="1"/>
  <c r="V1072" i="1"/>
  <c r="V510" i="1"/>
  <c r="V286" i="1"/>
  <c r="V385" i="1"/>
  <c r="V1178" i="1"/>
  <c r="V1215" i="1"/>
  <c r="V481" i="1"/>
  <c r="U1131" i="1"/>
  <c r="V668" i="1"/>
  <c r="V907" i="1"/>
  <c r="V776" i="1"/>
  <c r="V789" i="1"/>
  <c r="V708" i="1"/>
  <c r="V1055" i="1"/>
  <c r="V12" i="1"/>
  <c r="V689" i="1"/>
  <c r="V824" i="1"/>
  <c r="V11" i="1"/>
  <c r="V115" i="1"/>
  <c r="V825" i="1"/>
  <c r="V1196" i="1"/>
  <c r="V176" i="1"/>
  <c r="V109" i="1"/>
  <c r="V548" i="1"/>
  <c r="V184" i="1"/>
  <c r="V252" i="1"/>
  <c r="V302" i="1"/>
  <c r="V374" i="1"/>
  <c r="T146" i="1"/>
  <c r="U1030" i="1"/>
  <c r="T125" i="1"/>
  <c r="V368" i="1"/>
  <c r="V547" i="1"/>
  <c r="V900" i="1"/>
  <c r="U46" i="1"/>
  <c r="V1105" i="1"/>
  <c r="V341" i="1"/>
  <c r="V1172" i="1"/>
  <c r="V928" i="1"/>
  <c r="V1081" i="1"/>
  <c r="V593" i="1"/>
  <c r="V179" i="1"/>
  <c r="V1155" i="1"/>
  <c r="V440" i="1"/>
  <c r="V72" i="1"/>
  <c r="V945" i="1"/>
  <c r="V455" i="1"/>
  <c r="V1177" i="1"/>
  <c r="V807" i="1"/>
  <c r="V500" i="1"/>
  <c r="V1152" i="1"/>
  <c r="V908" i="1"/>
  <c r="V1191" i="1"/>
  <c r="V1198" i="1"/>
  <c r="V349" i="1"/>
  <c r="V539" i="1"/>
  <c r="V1136" i="1"/>
  <c r="V271" i="1"/>
  <c r="V509" i="1"/>
  <c r="V936" i="1"/>
  <c r="V508" i="1"/>
  <c r="V658" i="1"/>
  <c r="V733" i="1"/>
  <c r="V532" i="1"/>
  <c r="V1012" i="1"/>
  <c r="V743" i="1"/>
  <c r="V612" i="1"/>
  <c r="V641" i="1"/>
  <c r="V523" i="1"/>
  <c r="V814" i="1"/>
  <c r="V638" i="1"/>
  <c r="V806" i="1"/>
  <c r="V927" i="1"/>
  <c r="V281" i="1"/>
  <c r="V1233" i="1"/>
  <c r="V642" i="1"/>
  <c r="V248" i="1"/>
  <c r="V654" i="1"/>
  <c r="V239" i="1"/>
  <c r="V1204" i="1"/>
  <c r="V1149" i="1"/>
  <c r="V769" i="1"/>
  <c r="V306" i="1"/>
  <c r="V1036" i="1"/>
  <c r="V438" i="1"/>
  <c r="V298" i="1"/>
  <c r="V1169" i="1"/>
  <c r="V811" i="1"/>
  <c r="U1117" i="1"/>
  <c r="V1124" i="1"/>
  <c r="T1123" i="1"/>
  <c r="V1118" i="1"/>
  <c r="T1164" i="1"/>
  <c r="T159" i="1"/>
  <c r="V997" i="1"/>
  <c r="V32" i="1"/>
  <c r="T405" i="1"/>
  <c r="V1023" i="1"/>
  <c r="V51" i="1"/>
  <c r="T1257" i="3" l="1"/>
  <c r="T1258" i="3" s="1"/>
  <c r="V1257" i="3"/>
  <c r="V1258" i="3" s="1"/>
  <c r="V1261" i="3" s="1"/>
  <c r="V1262" i="3" s="1"/>
  <c r="T996" i="1"/>
  <c r="V1002" i="1"/>
  <c r="V146" i="1"/>
  <c r="V35" i="1"/>
  <c r="U1094" i="1"/>
  <c r="V1097" i="1"/>
  <c r="V7" i="1"/>
  <c r="T80" i="1"/>
  <c r="V71" i="1"/>
  <c r="V1044" i="1"/>
  <c r="V1104" i="1"/>
  <c r="V82" i="1"/>
  <c r="V26" i="1"/>
  <c r="V194" i="1"/>
  <c r="U1130" i="1"/>
  <c r="U1255" i="1"/>
  <c r="U81" i="1"/>
  <c r="U994" i="1" s="1"/>
  <c r="V1011" i="1"/>
  <c r="T1022" i="1"/>
  <c r="V1068" i="1"/>
  <c r="T1094" i="1"/>
  <c r="V150" i="1"/>
  <c r="V1075" i="1"/>
  <c r="V92" i="1"/>
  <c r="V254" i="1"/>
  <c r="V1007" i="1"/>
  <c r="U996" i="1"/>
  <c r="V1079" i="1"/>
  <c r="V41" i="1"/>
  <c r="T1117" i="1"/>
  <c r="V1123" i="1"/>
  <c r="V1071" i="1"/>
  <c r="V46" i="1"/>
  <c r="V401" i="1"/>
  <c r="V135" i="1"/>
  <c r="U1022" i="1"/>
  <c r="V229" i="1"/>
  <c r="V1164" i="1"/>
  <c r="V1227" i="1"/>
  <c r="V1042" i="1"/>
  <c r="V405" i="1"/>
  <c r="V1148" i="1"/>
  <c r="V68" i="1"/>
  <c r="V125" i="1"/>
  <c r="T81" i="1"/>
  <c r="V1030" i="1"/>
  <c r="V1083" i="1"/>
  <c r="V159" i="1"/>
  <c r="V154" i="1"/>
  <c r="V1126" i="1"/>
  <c r="V74" i="1"/>
  <c r="V390" i="1"/>
  <c r="V1047" i="1"/>
  <c r="V56" i="1"/>
  <c r="V103" i="1"/>
  <c r="V113" i="1"/>
  <c r="V1066" i="1"/>
  <c r="U80" i="1"/>
  <c r="T1255" i="1"/>
  <c r="V291" i="1"/>
  <c r="V1192" i="1"/>
  <c r="V1131" i="1"/>
  <c r="T1130" i="1"/>
  <c r="V1094" i="1" l="1"/>
  <c r="V996" i="1"/>
  <c r="T995" i="1"/>
  <c r="T994" i="1"/>
  <c r="V81" i="1"/>
  <c r="V1130" i="1"/>
  <c r="V1022" i="1"/>
  <c r="U995" i="1"/>
  <c r="V1117" i="1"/>
  <c r="T1129" i="1"/>
  <c r="V1255" i="1"/>
  <c r="V80" i="1"/>
  <c r="T1256" i="1" l="1"/>
  <c r="U1129" i="1"/>
  <c r="V995" i="1"/>
  <c r="V994" i="1"/>
  <c r="V1129" i="1" l="1"/>
  <c r="U1256" i="1"/>
  <c r="T1257" i="1"/>
  <c r="T1258" i="1" l="1"/>
  <c r="U1257" i="1"/>
  <c r="V1256" i="1"/>
  <c r="V1257" i="1" l="1"/>
  <c r="U1258" i="1"/>
  <c r="V125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998" authorId="0" shapeId="0" xr:uid="{00000000-0006-0000-0000-000001000000}">
      <text>
        <r>
          <rPr>
            <sz val="10"/>
            <color rgb="FF000000"/>
            <rFont val="Arial"/>
            <scheme val="minor"/>
          </rPr>
          <t xml:space="preserve">630 2 слоя
</t>
        </r>
      </text>
    </comment>
    <comment ref="I1003" authorId="0" shapeId="0" xr:uid="{00000000-0006-0000-0000-000002000000}">
      <text>
        <r>
          <rPr>
            <sz val="10"/>
            <color rgb="FF000000"/>
            <rFont val="Arial"/>
            <scheme val="minor"/>
          </rPr>
          <t xml:space="preserve">630 2 слоя
</t>
        </r>
      </text>
    </comment>
    <comment ref="E1013" authorId="0" shapeId="0" xr:uid="{00000000-0006-0000-0000-000003000000}">
      <text>
        <r>
          <rPr>
            <sz val="10"/>
            <color rgb="FF000000"/>
            <rFont val="Arial"/>
            <scheme val="minor"/>
          </rPr>
          <t>м2</t>
        </r>
      </text>
    </comment>
    <comment ref="E1014" authorId="0" shapeId="0" xr:uid="{00000000-0006-0000-0000-000004000000}">
      <text>
        <r>
          <rPr>
            <sz val="10"/>
            <color rgb="FF000000"/>
            <rFont val="Arial"/>
            <scheme val="minor"/>
          </rPr>
          <t>м2</t>
        </r>
      </text>
    </comment>
    <comment ref="E1016" authorId="0" shapeId="0" xr:uid="{00000000-0006-0000-0000-000005000000}">
      <text>
        <r>
          <rPr>
            <sz val="10"/>
            <color rgb="FF000000"/>
            <rFont val="Arial"/>
            <scheme val="minor"/>
          </rPr>
          <t>м2</t>
        </r>
      </text>
    </comment>
    <comment ref="E1017" authorId="0" shapeId="0" xr:uid="{00000000-0006-0000-0000-000006000000}">
      <text>
        <r>
          <rPr>
            <sz val="10"/>
            <color rgb="FF000000"/>
            <rFont val="Arial"/>
            <scheme val="minor"/>
          </rPr>
          <t>м2</t>
        </r>
      </text>
    </comment>
    <comment ref="E1019" authorId="0" shapeId="0" xr:uid="{00000000-0006-0000-0000-000007000000}">
      <text>
        <r>
          <rPr>
            <sz val="10"/>
            <color rgb="FF000000"/>
            <rFont val="Arial"/>
            <scheme val="minor"/>
          </rPr>
          <t>м2</t>
        </r>
      </text>
    </comment>
    <comment ref="E1021" authorId="0" shapeId="0" xr:uid="{00000000-0006-0000-0000-000008000000}">
      <text>
        <r>
          <rPr>
            <sz val="10"/>
            <color rgb="FF000000"/>
            <rFont val="Arial"/>
            <scheme val="minor"/>
          </rPr>
          <t>м2</t>
        </r>
      </text>
    </comment>
    <comment ref="E1031" authorId="0" shapeId="0" xr:uid="{00000000-0006-0000-0000-000014000000}">
      <text>
        <r>
          <rPr>
            <sz val="10"/>
            <color rgb="FF000000"/>
            <rFont val="Arial"/>
            <scheme val="minor"/>
          </rPr>
          <t>м2
	-Евгения Свиридонова</t>
        </r>
      </text>
    </comment>
    <comment ref="E1039" authorId="0" shapeId="0" xr:uid="{00000000-0006-0000-0000-000015000000}">
      <text>
        <r>
          <rPr>
            <sz val="10"/>
            <color rgb="FF000000"/>
            <rFont val="Arial"/>
            <scheme val="minor"/>
          </rPr>
          <t>м2
	-Евгения Свиридонова</t>
        </r>
      </text>
    </comment>
    <comment ref="I1049" authorId="0" shapeId="0" xr:uid="{00000000-0006-0000-0000-000016000000}">
      <text>
        <r>
          <rPr>
            <sz val="10"/>
            <color rgb="FF000000"/>
            <rFont val="Arial"/>
            <scheme val="minor"/>
          </rPr>
          <t>цена с прижимной рейкой
	-Евгения Свиридонова</t>
        </r>
      </text>
    </comment>
    <comment ref="D1059" authorId="0" shapeId="0" xr:uid="{00000000-0006-0000-0000-000009000000}">
      <text>
        <r>
          <rPr>
            <sz val="10"/>
            <color rgb="FF000000"/>
            <rFont val="Arial"/>
            <scheme val="minor"/>
          </rPr>
          <t xml:space="preserve">Ед. изм. м2 </t>
        </r>
      </text>
    </comment>
    <comment ref="D1065" authorId="0" shapeId="0" xr:uid="{00000000-0006-0000-0000-000012000000}">
      <text>
        <r>
          <rPr>
            <sz val="10"/>
            <color rgb="FF000000"/>
            <rFont val="Arial"/>
            <scheme val="minor"/>
          </rPr>
          <t>из ед. изм. оставлено ШТ
	-Anonymous</t>
        </r>
      </text>
    </comment>
    <comment ref="I1065" authorId="0" shapeId="0" xr:uid="{00000000-0006-0000-0000-00000A000000}">
      <text>
        <r>
          <rPr>
            <sz val="10"/>
            <color rgb="FF000000"/>
            <rFont val="Arial"/>
            <scheme val="minor"/>
          </rPr>
          <t>м2</t>
        </r>
      </text>
    </comment>
    <comment ref="D1067" authorId="0" shapeId="0" xr:uid="{00000000-0006-0000-0000-000013000000}">
      <text>
        <r>
          <rPr>
            <sz val="10"/>
            <color rgb="FF000000"/>
            <rFont val="Arial"/>
            <scheme val="minor"/>
          </rPr>
          <t>из ед. изм. м/м2 оставлено М2
	-Anonymous</t>
        </r>
      </text>
    </comment>
    <comment ref="D1069" authorId="0" shapeId="0" xr:uid="{00000000-0006-0000-0000-00000B000000}">
      <text>
        <r>
          <rPr>
            <sz val="10"/>
            <color rgb="FF000000"/>
            <rFont val="Arial"/>
            <scheme val="minor"/>
          </rPr>
          <t xml:space="preserve">Ед. изм. м2 </t>
        </r>
      </text>
    </comment>
    <comment ref="E1084" authorId="0" shapeId="0" xr:uid="{00000000-0006-0000-0000-00000C000000}">
      <text>
        <r>
          <rPr>
            <sz val="10"/>
            <color rgb="FF000000"/>
            <rFont val="Arial"/>
            <scheme val="minor"/>
          </rPr>
          <t>введите текст 
----
1,744/114 ед. изм. ТН
	-Anonymous</t>
        </r>
      </text>
    </comment>
    <comment ref="J1085" authorId="0" shapeId="0" xr:uid="{00000000-0006-0000-0000-000011000000}">
      <text>
        <r>
          <rPr>
            <sz val="10"/>
            <color rgb="FF000000"/>
            <rFont val="Arial"/>
            <scheme val="minor"/>
          </rPr>
          <t>Расход 250-300 гр. на М2
	-Anonymous</t>
        </r>
      </text>
    </comment>
    <comment ref="J1150" authorId="0" shapeId="0" xr:uid="{00000000-0006-0000-0000-000010000000}">
      <text>
        <r>
          <rPr>
            <sz val="10"/>
            <color rgb="FF000000"/>
            <rFont val="Arial"/>
            <scheme val="minor"/>
          </rPr>
          <t>Все ниже перечисленное входит в состав щита
	-Anonymous</t>
        </r>
      </text>
    </comment>
    <comment ref="J1156" authorId="0" shapeId="0" xr:uid="{00000000-0006-0000-0000-00000F000000}">
      <text>
        <r>
          <rPr>
            <sz val="10"/>
            <color rgb="FF000000"/>
            <rFont val="Arial"/>
            <scheme val="minor"/>
          </rPr>
          <t>Все ниже перечисленное входит в состав щита
	-Anonymous</t>
        </r>
      </text>
    </comment>
    <comment ref="I1204" authorId="0" shapeId="0" xr:uid="{00000000-0006-0000-0000-00000D000000}">
      <text>
        <r>
          <rPr>
            <sz val="10"/>
            <color rgb="FF000000"/>
            <rFont val="Arial"/>
            <scheme val="minor"/>
          </rPr>
          <t>цена Ажнова</t>
        </r>
      </text>
    </comment>
    <comment ref="E1244" authorId="0" shapeId="0" xr:uid="{00000000-0006-0000-0000-00000E000000}">
      <text>
        <r>
          <rPr>
            <sz val="10"/>
            <color rgb="FF000000"/>
            <rFont val="Arial"/>
            <scheme val="minor"/>
          </rPr>
          <t>шт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998" authorId="0" shapeId="0" xr:uid="{710867BD-1B0A-4110-99B4-2B8BE7BD0A57}">
      <text>
        <r>
          <rPr>
            <sz val="10"/>
            <color rgb="FF000000"/>
            <rFont val="Arial"/>
            <scheme val="minor"/>
          </rPr>
          <t xml:space="preserve">630 2 слоя
</t>
        </r>
      </text>
    </comment>
    <comment ref="I1003" authorId="0" shapeId="0" xr:uid="{D7D4D97E-A955-4EE9-A9AE-899FF6FF80AB}">
      <text>
        <r>
          <rPr>
            <sz val="10"/>
            <color rgb="FF000000"/>
            <rFont val="Arial"/>
            <scheme val="minor"/>
          </rPr>
          <t xml:space="preserve">630 2 слоя
</t>
        </r>
      </text>
    </comment>
    <comment ref="E1013" authorId="0" shapeId="0" xr:uid="{D9739F3B-DDB1-4272-9ED8-7012941D9FB4}">
      <text>
        <r>
          <rPr>
            <sz val="10"/>
            <color rgb="FF000000"/>
            <rFont val="Arial"/>
            <scheme val="minor"/>
          </rPr>
          <t>м2</t>
        </r>
      </text>
    </comment>
    <comment ref="E1014" authorId="0" shapeId="0" xr:uid="{B60423FD-CC36-49A7-B6C2-77133D9DDFA0}">
      <text>
        <r>
          <rPr>
            <sz val="10"/>
            <color rgb="FF000000"/>
            <rFont val="Arial"/>
            <scheme val="minor"/>
          </rPr>
          <t>м2</t>
        </r>
      </text>
    </comment>
    <comment ref="E1016" authorId="0" shapeId="0" xr:uid="{7FAFA08C-FF84-4A9D-94A8-98942EA11B1A}">
      <text>
        <r>
          <rPr>
            <sz val="10"/>
            <color rgb="FF000000"/>
            <rFont val="Arial"/>
            <scheme val="minor"/>
          </rPr>
          <t>м2</t>
        </r>
      </text>
    </comment>
    <comment ref="E1017" authorId="0" shapeId="0" xr:uid="{09A930BD-9569-4A13-99BF-7438C116497F}">
      <text>
        <r>
          <rPr>
            <sz val="10"/>
            <color rgb="FF000000"/>
            <rFont val="Arial"/>
            <scheme val="minor"/>
          </rPr>
          <t>м2</t>
        </r>
      </text>
    </comment>
    <comment ref="E1019" authorId="0" shapeId="0" xr:uid="{7FE1EBC2-DD8B-4447-9D29-8B65A546D04F}">
      <text>
        <r>
          <rPr>
            <sz val="10"/>
            <color rgb="FF000000"/>
            <rFont val="Arial"/>
            <scheme val="minor"/>
          </rPr>
          <t>м2</t>
        </r>
      </text>
    </comment>
    <comment ref="E1021" authorId="0" shapeId="0" xr:uid="{7C62CA19-F948-4AFC-92CD-2C857634C1E4}">
      <text>
        <r>
          <rPr>
            <sz val="10"/>
            <color rgb="FF000000"/>
            <rFont val="Arial"/>
            <scheme val="minor"/>
          </rPr>
          <t>м2</t>
        </r>
      </text>
    </comment>
    <comment ref="E1031" authorId="0" shapeId="0" xr:uid="{4C528914-6D44-4AD4-A601-76945C4F382A}">
      <text>
        <r>
          <rPr>
            <sz val="10"/>
            <color rgb="FF000000"/>
            <rFont val="Arial"/>
            <scheme val="minor"/>
          </rPr>
          <t>м2
	-Евгения Свиридонова</t>
        </r>
      </text>
    </comment>
    <comment ref="E1039" authorId="0" shapeId="0" xr:uid="{C38DEC78-1B3A-473A-8710-4989C9C5D3D9}">
      <text>
        <r>
          <rPr>
            <sz val="10"/>
            <color rgb="FF000000"/>
            <rFont val="Arial"/>
            <scheme val="minor"/>
          </rPr>
          <t>м2
	-Евгения Свиридонова</t>
        </r>
      </text>
    </comment>
    <comment ref="I1049" authorId="0" shapeId="0" xr:uid="{F04B03C9-B925-4E31-854C-062A425CD707}">
      <text>
        <r>
          <rPr>
            <sz val="10"/>
            <color rgb="FF000000"/>
            <rFont val="Arial"/>
            <scheme val="minor"/>
          </rPr>
          <t>цена с прижимной рейкой
	-Евгения Свиридонова</t>
        </r>
      </text>
    </comment>
    <comment ref="D1059" authorId="0" shapeId="0" xr:uid="{F965708B-61D7-48D5-BCDF-FBE799E3DC7B}">
      <text>
        <r>
          <rPr>
            <sz val="10"/>
            <color rgb="FF000000"/>
            <rFont val="Arial"/>
            <scheme val="minor"/>
          </rPr>
          <t xml:space="preserve">Ед. изм. м2 </t>
        </r>
      </text>
    </comment>
    <comment ref="D1065" authorId="0" shapeId="0" xr:uid="{053B9BBF-C304-4140-A413-A9554D7DF313}">
      <text>
        <r>
          <rPr>
            <sz val="10"/>
            <color rgb="FF000000"/>
            <rFont val="Arial"/>
            <scheme val="minor"/>
          </rPr>
          <t>из ед. изм. оставлено ШТ
	-Anonymous</t>
        </r>
      </text>
    </comment>
    <comment ref="I1065" authorId="0" shapeId="0" xr:uid="{B18E17D9-EEF6-41CA-BC38-E589670430C0}">
      <text>
        <r>
          <rPr>
            <sz val="10"/>
            <color rgb="FF000000"/>
            <rFont val="Arial"/>
            <scheme val="minor"/>
          </rPr>
          <t>м2</t>
        </r>
      </text>
    </comment>
    <comment ref="D1067" authorId="0" shapeId="0" xr:uid="{14F66F2E-5646-4669-B7A7-3C573796FDF7}">
      <text>
        <r>
          <rPr>
            <sz val="10"/>
            <color rgb="FF000000"/>
            <rFont val="Arial"/>
            <scheme val="minor"/>
          </rPr>
          <t>из ед. изм. м/м2 оставлено М2
	-Anonymous</t>
        </r>
      </text>
    </comment>
    <comment ref="D1069" authorId="0" shapeId="0" xr:uid="{F6064603-B67C-4E3D-A320-6ED696BC9E7A}">
      <text>
        <r>
          <rPr>
            <sz val="10"/>
            <color rgb="FF000000"/>
            <rFont val="Arial"/>
            <scheme val="minor"/>
          </rPr>
          <t xml:space="preserve">Ед. изм. м2 </t>
        </r>
      </text>
    </comment>
    <comment ref="E1084" authorId="0" shapeId="0" xr:uid="{3BFA754C-956B-487D-A2B9-84CD3BA4B6EA}">
      <text>
        <r>
          <rPr>
            <sz val="10"/>
            <color rgb="FF000000"/>
            <rFont val="Arial"/>
            <scheme val="minor"/>
          </rPr>
          <t>введите текст 
----
1,744/114 ед. изм. ТН
	-Anonymous</t>
        </r>
      </text>
    </comment>
    <comment ref="J1085" authorId="0" shapeId="0" xr:uid="{EA0F645D-E9CD-4B03-99D8-C867B6EF857C}">
      <text>
        <r>
          <rPr>
            <sz val="10"/>
            <color rgb="FF000000"/>
            <rFont val="Arial"/>
            <scheme val="minor"/>
          </rPr>
          <t>Расход 250-300 гр. на М2
	-Anonymous</t>
        </r>
      </text>
    </comment>
    <comment ref="J1150" authorId="0" shapeId="0" xr:uid="{43D9D2AB-485F-4087-A5D5-A6A56E9A4C5C}">
      <text>
        <r>
          <rPr>
            <sz val="10"/>
            <color rgb="FF000000"/>
            <rFont val="Arial"/>
            <scheme val="minor"/>
          </rPr>
          <t>Все ниже перечисленное входит в состав щита
	-Anonymous</t>
        </r>
      </text>
    </comment>
    <comment ref="J1156" authorId="0" shapeId="0" xr:uid="{6437522F-5C83-4571-8EFE-EF44C8157C84}">
      <text>
        <r>
          <rPr>
            <sz val="10"/>
            <color rgb="FF000000"/>
            <rFont val="Arial"/>
            <scheme val="minor"/>
          </rPr>
          <t>Все ниже перечисленное входит в состав щита
	-Anonymous</t>
        </r>
      </text>
    </comment>
    <comment ref="I1204" authorId="0" shapeId="0" xr:uid="{93FB7CCE-4C7F-4E1A-ACB7-4BC8A7339AC3}">
      <text>
        <r>
          <rPr>
            <sz val="10"/>
            <color rgb="FF000000"/>
            <rFont val="Arial"/>
            <scheme val="minor"/>
          </rPr>
          <t>цена Ажнова</t>
        </r>
      </text>
    </comment>
    <comment ref="E1244" authorId="0" shapeId="0" xr:uid="{31B56671-1C29-4561-B7AE-32B278CC05AE}">
      <text>
        <r>
          <rPr>
            <sz val="10"/>
            <color rgb="FF000000"/>
            <rFont val="Arial"/>
            <scheme val="minor"/>
          </rPr>
          <t>шт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998" authorId="0" shapeId="0" xr:uid="{54B8363A-9CA5-406A-9F51-6CBB2B7A48AB}">
      <text>
        <r>
          <rPr>
            <sz val="10"/>
            <color rgb="FF000000"/>
            <rFont val="Arial"/>
            <scheme val="minor"/>
          </rPr>
          <t xml:space="preserve">630 2 слоя
</t>
        </r>
      </text>
    </comment>
    <comment ref="I1003" authorId="0" shapeId="0" xr:uid="{781A04D2-BA38-4453-9B0F-B76463503ECA}">
      <text>
        <r>
          <rPr>
            <sz val="10"/>
            <color rgb="FF000000"/>
            <rFont val="Arial"/>
            <scheme val="minor"/>
          </rPr>
          <t xml:space="preserve">630 2 слоя
</t>
        </r>
      </text>
    </comment>
    <comment ref="E1013" authorId="0" shapeId="0" xr:uid="{96078BC4-8A67-4591-AACB-FD200DA7195E}">
      <text>
        <r>
          <rPr>
            <sz val="10"/>
            <color rgb="FF000000"/>
            <rFont val="Arial"/>
            <scheme val="minor"/>
          </rPr>
          <t>м2</t>
        </r>
      </text>
    </comment>
    <comment ref="E1014" authorId="0" shapeId="0" xr:uid="{F4DACCAF-037F-4BE2-BD0D-4E0967082D41}">
      <text>
        <r>
          <rPr>
            <sz val="10"/>
            <color rgb="FF000000"/>
            <rFont val="Arial"/>
            <scheme val="minor"/>
          </rPr>
          <t>м2</t>
        </r>
      </text>
    </comment>
    <comment ref="E1016" authorId="0" shapeId="0" xr:uid="{1A354EE3-AEF2-41E4-8CF8-32499996923A}">
      <text>
        <r>
          <rPr>
            <sz val="10"/>
            <color rgb="FF000000"/>
            <rFont val="Arial"/>
            <scheme val="minor"/>
          </rPr>
          <t>м2</t>
        </r>
      </text>
    </comment>
    <comment ref="E1017" authorId="0" shapeId="0" xr:uid="{C6D68244-4C23-4B42-BEEE-7FE7BEF8E5B1}">
      <text>
        <r>
          <rPr>
            <sz val="10"/>
            <color rgb="FF000000"/>
            <rFont val="Arial"/>
            <scheme val="minor"/>
          </rPr>
          <t>м2</t>
        </r>
      </text>
    </comment>
    <comment ref="E1019" authorId="0" shapeId="0" xr:uid="{4A4FBC1A-0AB4-41CD-A493-DCB12F995E38}">
      <text>
        <r>
          <rPr>
            <sz val="10"/>
            <color rgb="FF000000"/>
            <rFont val="Arial"/>
            <scheme val="minor"/>
          </rPr>
          <t>м2</t>
        </r>
      </text>
    </comment>
    <comment ref="E1021" authorId="0" shapeId="0" xr:uid="{EEE0A5AE-7899-4B94-88D8-41257AB211CD}">
      <text>
        <r>
          <rPr>
            <sz val="10"/>
            <color rgb="FF000000"/>
            <rFont val="Arial"/>
            <scheme val="minor"/>
          </rPr>
          <t>м2</t>
        </r>
      </text>
    </comment>
    <comment ref="E1031" authorId="0" shapeId="0" xr:uid="{76E29029-4139-434A-BF0B-DEEB98617985}">
      <text>
        <r>
          <rPr>
            <sz val="10"/>
            <color rgb="FF000000"/>
            <rFont val="Arial"/>
            <scheme val="minor"/>
          </rPr>
          <t>м2
	-Евгения Свиридонова</t>
        </r>
      </text>
    </comment>
    <comment ref="E1039" authorId="0" shapeId="0" xr:uid="{2CA5DB55-E915-4D14-BA6D-862FB34F02F5}">
      <text>
        <r>
          <rPr>
            <sz val="10"/>
            <color rgb="FF000000"/>
            <rFont val="Arial"/>
            <scheme val="minor"/>
          </rPr>
          <t>м2
	-Евгения Свиридонова</t>
        </r>
      </text>
    </comment>
    <comment ref="I1049" authorId="0" shapeId="0" xr:uid="{2F69D8B8-9CF5-4615-80E1-8B43642A50E0}">
      <text>
        <r>
          <rPr>
            <sz val="10"/>
            <color rgb="FF000000"/>
            <rFont val="Arial"/>
            <scheme val="minor"/>
          </rPr>
          <t>цена с прижимной рейкой
	-Евгения Свиридонова</t>
        </r>
      </text>
    </comment>
    <comment ref="D1059" authorId="0" shapeId="0" xr:uid="{7913D3A1-9400-46EF-8399-DF966BC148BD}">
      <text>
        <r>
          <rPr>
            <sz val="10"/>
            <color rgb="FF000000"/>
            <rFont val="Arial"/>
            <scheme val="minor"/>
          </rPr>
          <t xml:space="preserve">Ед. изм. м2 </t>
        </r>
      </text>
    </comment>
    <comment ref="D1065" authorId="0" shapeId="0" xr:uid="{CDE3A299-55CC-49FB-BCBA-2F20905FF886}">
      <text>
        <r>
          <rPr>
            <sz val="10"/>
            <color rgb="FF000000"/>
            <rFont val="Arial"/>
            <scheme val="minor"/>
          </rPr>
          <t>из ед. изм. оставлено ШТ
	-Anonymous</t>
        </r>
      </text>
    </comment>
    <comment ref="I1065" authorId="0" shapeId="0" xr:uid="{13B9FB41-4960-41AF-BA45-C7469CB36E09}">
      <text>
        <r>
          <rPr>
            <sz val="10"/>
            <color rgb="FF000000"/>
            <rFont val="Arial"/>
            <scheme val="minor"/>
          </rPr>
          <t>м2</t>
        </r>
      </text>
    </comment>
    <comment ref="D1067" authorId="0" shapeId="0" xr:uid="{7BC552BE-FE45-4E5E-B127-228A5AFF35F8}">
      <text>
        <r>
          <rPr>
            <sz val="10"/>
            <color rgb="FF000000"/>
            <rFont val="Arial"/>
            <scheme val="minor"/>
          </rPr>
          <t>из ед. изм. м/м2 оставлено М2
	-Anonymous</t>
        </r>
      </text>
    </comment>
    <comment ref="D1069" authorId="0" shapeId="0" xr:uid="{1FDA1A96-4B3D-432F-A2E0-A6E5D16270AE}">
      <text>
        <r>
          <rPr>
            <sz val="10"/>
            <color rgb="FF000000"/>
            <rFont val="Arial"/>
            <scheme val="minor"/>
          </rPr>
          <t xml:space="preserve">Ед. изм. м2 </t>
        </r>
      </text>
    </comment>
    <comment ref="E1084" authorId="0" shapeId="0" xr:uid="{B976132F-EFAE-4CE0-A502-5071A8A48810}">
      <text>
        <r>
          <rPr>
            <sz val="10"/>
            <color rgb="FF000000"/>
            <rFont val="Arial"/>
            <scheme val="minor"/>
          </rPr>
          <t>введите текст 
----
1,744/114 ед. изм. ТН
	-Anonymous</t>
        </r>
      </text>
    </comment>
    <comment ref="J1085" authorId="0" shapeId="0" xr:uid="{F64154E9-EB35-4625-9BC0-D8A7C01C3FC6}">
      <text>
        <r>
          <rPr>
            <sz val="10"/>
            <color rgb="FF000000"/>
            <rFont val="Arial"/>
            <scheme val="minor"/>
          </rPr>
          <t>Расход 250-300 гр. на М2
	-Anonymous</t>
        </r>
      </text>
    </comment>
    <comment ref="J1150" authorId="0" shapeId="0" xr:uid="{1A02228B-469C-48BF-822D-48A9058A2C82}">
      <text>
        <r>
          <rPr>
            <sz val="10"/>
            <color rgb="FF000000"/>
            <rFont val="Arial"/>
            <scheme val="minor"/>
          </rPr>
          <t>Все ниже перечисленное входит в состав щита
	-Anonymous</t>
        </r>
      </text>
    </comment>
    <comment ref="J1156" authorId="0" shapeId="0" xr:uid="{101E7ABD-94E2-4409-B18E-F678E1140495}">
      <text>
        <r>
          <rPr>
            <sz val="10"/>
            <color rgb="FF000000"/>
            <rFont val="Arial"/>
            <scheme val="minor"/>
          </rPr>
          <t>Все ниже перечисленное входит в состав щита
	-Anonymous</t>
        </r>
      </text>
    </comment>
    <comment ref="I1204" authorId="0" shapeId="0" xr:uid="{8914E592-DE66-4469-9D93-BD43793DDE1D}">
      <text>
        <r>
          <rPr>
            <sz val="10"/>
            <color rgb="FF000000"/>
            <rFont val="Arial"/>
            <scheme val="minor"/>
          </rPr>
          <t>цена Ажнова</t>
        </r>
      </text>
    </comment>
    <comment ref="E1244" authorId="0" shapeId="0" xr:uid="{6AD36D9F-ED23-49B4-B9E6-4B107B9D7A36}">
      <text>
        <r>
          <rPr>
            <sz val="10"/>
            <color rgb="FF000000"/>
            <rFont val="Arial"/>
            <scheme val="minor"/>
          </rPr>
          <t>шт</t>
        </r>
      </text>
    </comment>
  </commentList>
</comments>
</file>

<file path=xl/sharedStrings.xml><?xml version="1.0" encoding="utf-8"?>
<sst xmlns="http://schemas.openxmlformats.org/spreadsheetml/2006/main" count="7805" uniqueCount="785">
  <si>
    <t>Объект: "Реконструкция цеха М14
 на территории АО «Коломенский завод».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</si>
  <si>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</si>
  <si>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</si>
  <si>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</si>
  <si>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</si>
  <si>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</si>
  <si>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</si>
  <si>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</si>
  <si>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</si>
  <si>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</si>
  <si>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К+</t>
  </si>
  <si>
    <t>ед расценка на работы с К+</t>
  </si>
  <si>
    <t>Примечания (расшифровка)</t>
  </si>
  <si>
    <t>Работа</t>
  </si>
  <si>
    <t>Материалы</t>
  </si>
  <si>
    <t>к сметному демонтажу</t>
  </si>
  <si>
    <t>к СМР</t>
  </si>
  <si>
    <t>к ремонту</t>
  </si>
  <si>
    <t>«Реконструкция М-14 Инв. 530000149 ( устройство фасада)»</t>
  </si>
  <si>
    <t>Демонтаж</t>
  </si>
  <si>
    <t>Демонтаж существующих светильников массой 1,5кг каждый (для последующего монтажа)</t>
  </si>
  <si>
    <t>шт</t>
  </si>
  <si>
    <t>-</t>
  </si>
  <si>
    <t>Демонтаж оцинкованного короба 50х50 (для последующего монтажа)</t>
  </si>
  <si>
    <t>м</t>
  </si>
  <si>
    <t>Демонтаж стеновых сэндвич-панелей толщ. 80мм (270шт.)</t>
  </si>
  <si>
    <t>м2</t>
  </si>
  <si>
    <t>Разборка примыканий из 2-х слоев рубероида к парапетам высотой не менее 100мм</t>
  </si>
  <si>
    <t>м.п.</t>
  </si>
  <si>
    <t>Демонтаж отливов парапета шириной 250мм</t>
  </si>
  <si>
    <t>Демонтаж металлических козырьков над воротами</t>
  </si>
  <si>
    <t>т</t>
  </si>
  <si>
    <t>Демонтаж металлических эвакуационных лестниц с ограждением</t>
  </si>
  <si>
    <t>Демонтаж кирпичной кладки</t>
  </si>
  <si>
    <t>м3</t>
  </si>
  <si>
    <t>Демонтаж существующих алюминиевых оконных витражей: 82950х4790(h), S=267,0м2; 3030х1220(h), S=3,7м2; 2300х4790(h), S= 11,02м2; 9020х4790(h), S= 25,5м2; 2990х1230(h), S=3,68м2; 6770х4790(h), S= 32,43м2; 7540х4790(h), S=20,45м2; 6860х4790(h), S=32,86м2; 7590х4790(h), S= 20,2м2; 82510х4790(h), S=381,2м2.</t>
  </si>
  <si>
    <t>Разборка асфальто-бетонной отмости толщ. 100мм шириной 1000мм</t>
  </si>
  <si>
    <t>Выемка грунта 2 группы экскаваторами с ковшом вместимостью 0,5м3 под устройство новой отмостки с погрузкой</t>
  </si>
  <si>
    <t>вод</t>
  </si>
  <si>
    <t>Разработка грунта вручную, группа грунтов: 2</t>
  </si>
  <si>
    <t>Погрузка грунта при разработке вручную</t>
  </si>
  <si>
    <t>Погрузка мусора вручную</t>
  </si>
  <si>
    <t>Погрузка мусора экскаватором</t>
  </si>
  <si>
    <t>Перевозка металла автомобилями-самосвалами грузоподъемностью 10 т на расстояние до 1 км</t>
  </si>
  <si>
    <t>Перевозка мусора автомобилями-самосвалами грузоподъемностью 10 т на расстояние до 47 км</t>
  </si>
  <si>
    <t>Утилизация мусора</t>
  </si>
  <si>
    <t>Устройство отмостки</t>
  </si>
  <si>
    <t>Подсыпка песка с уплотнением ручными трамбовками</t>
  </si>
  <si>
    <t>Устройство отмостки из бетона B25 F200 W6</t>
  </si>
  <si>
    <t>Устройство деформационных швов в отмостке</t>
  </si>
  <si>
    <t>Устройство вертикальной битумной гидроизоляции отмостки в 2 слоя</t>
  </si>
  <si>
    <t>Установка бортового камня БР 100 20.8 на бетонное основание</t>
  </si>
  <si>
    <t>Ремонтно-восстановительные работы на фасаде</t>
  </si>
  <si>
    <t>Устройство металлических лестниц заводской готовности</t>
  </si>
  <si>
    <t>Устройство крепления лестниц</t>
  </si>
  <si>
    <t>Восстановление окраски металлоконструкций по оси "А" до отм.+7,05:</t>
  </si>
  <si>
    <t>Очистка поверхности щетками</t>
  </si>
  <si>
    <t>Обеспыливание</t>
  </si>
  <si>
    <t>Обезжиривание уайт-спиритом</t>
  </si>
  <si>
    <t>Нанесение антикоррозионной защиты грунт-эмалью Prodecor 1202</t>
  </si>
  <si>
    <t>Ремонт части стены толщиной 380мм из кирпича КРО 175/75 на цементном растворе М75</t>
  </si>
  <si>
    <t>Ремонт разрушенных участков кирпичных стен:</t>
  </si>
  <si>
    <t>Очистка поверхности пескоструйным аппаратом, обеспыливание</t>
  </si>
  <si>
    <t>Обработка раствором медного купороса марки А от грибка и плесени</t>
  </si>
  <si>
    <t>Нанесение грунтовки грубокого проникновения</t>
  </si>
  <si>
    <t>Ремонт штукатурного слоя 30 мм цементно-известковым раствором М100 морозостойкостью марки не менее F100</t>
  </si>
  <si>
    <t>Заделка трещин в кирпичных стенах:</t>
  </si>
  <si>
    <t>Очистка поверхности сжатым воздухом,</t>
  </si>
  <si>
    <t>Заделка трещин в кирпичных стенах инъецированием полимерцементного раствора. При приготовлении полимерцементного раствора добавить 5% ПВА или латекса СКС65-ГП от веса цемента</t>
  </si>
  <si>
    <t>Монтаж каркаса металлического навеса из труб стальных квадратных, размер стороны 30мм, толщина стенки 3мм (0,3т) и проката листового толщиной 4мм (0,03т)</t>
  </si>
  <si>
    <t>Монтаж кровельного покрытия навеса из профилированного листа полиэстер НС35-1000-0,6</t>
  </si>
  <si>
    <t>Восстановление защитного покрытия металлических ворот и дверей:</t>
  </si>
  <si>
    <t>Устройство стеновых панелей ПС1 (266шт), ПС2 (14шт), ПС3(14шт), ПС4 (14шт) в осях П-А на отм.от +5,91м до +14,06м</t>
  </si>
  <si>
    <t>Монтаж металлических конструкций каркаса обшивки стен</t>
  </si>
  <si>
    <t>Монтаж стеновых панелей ПС1, ПС2 , ПС3, ПС4</t>
  </si>
  <si>
    <t>Установка фасонных элементов из оцинкованной стали А-О-0,5 ГОСТ 19904-90 с полимерным покрытием, работа учтена в п.43</t>
  </si>
  <si>
    <t>Заделка швов панелей герметиком</t>
  </si>
  <si>
    <t>Заделка швов панелей уплотняющей лентой</t>
  </si>
  <si>
    <t>Устройство наплавляемых примыканий к существующей кровле, с утеплением плитами ПЖ-120 и герметизацией стыков</t>
  </si>
  <si>
    <t>Утепление примыканий плитами ПЖ-120</t>
  </si>
  <si>
    <t>Герметизацией стыков герметиком</t>
  </si>
  <si>
    <t>Монтаж светильников (ранее демонтированных) на фасаде на закладных деталях на высоте 5м</t>
  </si>
  <si>
    <t>Монтаж оцинкованного короба 50х50 (ранее демонтируемого) на высоте 5м с герметизацией швов</t>
  </si>
  <si>
    <t>Герметизация короба с двух сторон</t>
  </si>
  <si>
    <t>Устройство вентфасада в осях П-А на отм. от 0,00м до +5,91м</t>
  </si>
  <si>
    <t>Устройство утепления фасада</t>
  </si>
  <si>
    <t>Зашивка фасада профилированным листом (сайдингом)</t>
  </si>
  <si>
    <t>Устройство низа вентфасада (цоколя):</t>
  </si>
  <si>
    <t>Устройство бетонной подготовки В3,5 F50 W2</t>
  </si>
  <si>
    <t>Изоляция зкструзионным пенополистиролом 100мм XPS-T2-DS(70.90)-DLT(2)5-CS(10/Y)300-CC(2/1.5/50)100-WD(V)3-WL(T)-MU150-FT2 с креплением на клее холодных поверхностей: наружных стен</t>
  </si>
  <si>
    <t>Усиление кладки на фасаде в осях П-А</t>
  </si>
  <si>
    <t>Кладка отдельных участков кирпичных стен из кирпича на растворе М100</t>
  </si>
  <si>
    <t>22 р за 1 кирпич = 11520/512</t>
  </si>
  <si>
    <t>Усиление кладки методом установки анкеров в отверстия глубиной 300 мм с применением составов на цементно-эпоксидной основе</t>
  </si>
  <si>
    <t>Установка оконного остекления фасада</t>
  </si>
  <si>
    <t>Устройство ПВХ оконных блоков с установкой креплений</t>
  </si>
  <si>
    <t>Установка оконных отливов</t>
  </si>
  <si>
    <t>ИТОГО без НДС по усилению фасада</t>
  </si>
  <si>
    <t>Раздел АС "Усиление основных конструкций АБК цеха М14" на территории АО "Коломенский завод", расположенного по адресу:
 Московская область, г. Коломна, ул. Партизан, 42 (066-04.24-М14-АС)</t>
  </si>
  <si>
    <t>Усиление стены УС1</t>
  </si>
  <si>
    <t>Усиление конструктивных элементов: стен кирпичных стальными обоймами</t>
  </si>
  <si>
    <t>кг</t>
  </si>
  <si>
    <t>Сверление отверстий в кирпичной стене Ø20 мм l=730 мм</t>
  </si>
  <si>
    <t>шт.</t>
  </si>
  <si>
    <t>Очистка поверхности стен щетками</t>
  </si>
  <si>
    <t>Обеспыливание поверхности стен</t>
  </si>
  <si>
    <t>Обезжиривание поверхности стен</t>
  </si>
  <si>
    <t>Огрунтовка металлических поверхностей в 2 слоя</t>
  </si>
  <si>
    <t>Выравнивание поверхности стен цементно-песчаным раствором М50, толщиной 10 мм</t>
  </si>
  <si>
    <t>Зачеканка стен под уголками и полосами цементно-песчаным раствором М50, толщиной 10 мм</t>
  </si>
  <si>
    <t>Зачеканка трещин между стеной и колонной цементно-песчаным раствором М200</t>
  </si>
  <si>
    <t>Усиление стены УС-2</t>
  </si>
  <si>
    <t>Сверление отверстий в кирпичной стене Ø20 мм l=550 мм, l=530 мм</t>
  </si>
  <si>
    <t>Частичный демонтаж кирпичной кладки</t>
  </si>
  <si>
    <t>Усиление стены УС-3</t>
  </si>
  <si>
    <t>Сверление отверстий в кирпичной стене Ø20 мм l=570 мм</t>
  </si>
  <si>
    <t>Усиление стены УС-4</t>
  </si>
  <si>
    <t>Сверление отверстий в кирпичной стене Ø20 мм l=540 мм, l=270 мм</t>
  </si>
  <si>
    <t>Кладка перегородок из кирпича (КР-р-по250х120х65/1НФ/150/2.0/75)</t>
  </si>
  <si>
    <t>Усиление стены УС-5</t>
  </si>
  <si>
    <t>Сверление отверстий в кирпичной стене Ø20 мм l=530 мм, l=500 мм</t>
  </si>
  <si>
    <t>Усиление стены УС-6</t>
  </si>
  <si>
    <t>Сверление отверстий в кирпичной стене Ø20 мм l=850 мм</t>
  </si>
  <si>
    <t>Ремонт трещин 1 этажа</t>
  </si>
  <si>
    <t>Усиление кирпичной кладки арматурными стержнями</t>
  </si>
  <si>
    <t>Устройство в кирпичных стенах борозд с использованием штробореза</t>
  </si>
  <si>
    <t>Усиление кирпичных стен арматурными стержнями Ø8 А500С</t>
  </si>
  <si>
    <t>Заделка штроб в кирпичных стенах (шириной 30 мм, глубиной 30 мм)</t>
  </si>
  <si>
    <t xml:space="preserve"> Ремонтная смесь КСГ ПРО Барьер. Расход 1,8 кг/м2  на 1 мм толщ. S=160,96*0,03=4,83м2</t>
  </si>
  <si>
    <t>Ремонт и инъектирование трещин</t>
  </si>
  <si>
    <t>Заделка штроб в кирпичных стенах (шириной 20 мм, глубиной 20 мм)</t>
  </si>
  <si>
    <t xml:space="preserve"> Ремонтная смесь КСГ ПРО Барьер. Расход 1,8 кг/м2  на 1 мм толщ. S=18,55*0,02=0,37м2</t>
  </si>
  <si>
    <t>Сверление отверстий в кирпичной стене Ø20 мм l=200 мм</t>
  </si>
  <si>
    <t>Инъектирование трещин в кирпичных стенах</t>
  </si>
  <si>
    <t>КСГ ПРО Инъект. Расход 1350 кг/м3. Пакер инъекционный пластиковый КСГ - 18/105 мм</t>
  </si>
  <si>
    <t>Защита металлических элементов</t>
  </si>
  <si>
    <t>Обеспыливание поверхности металлических элементов</t>
  </si>
  <si>
    <t>Очистка поверхности металлических элементов щетками</t>
  </si>
  <si>
    <t>Обезжиривание поверхности металлических элементов</t>
  </si>
  <si>
    <t>Огрунтовка поверхности металлических элементов в 2 слоя</t>
  </si>
  <si>
    <t>Усиление примыкания колонн каркаса к кирпичным стенам 2-го этажа. Усиление стены УС-2.1</t>
  </si>
  <si>
    <t>Сверление отверстий в стене Ø20 мм l=530 мм</t>
  </si>
  <si>
    <t>Обезжиривание поверхностей стен</t>
  </si>
  <si>
    <t>Устройство подливки цементно-песчаным раствором М200</t>
  </si>
  <si>
    <t>Усиление стены УС-3.1</t>
  </si>
  <si>
    <t>Усиление стены УС-4.1/УС-4.3</t>
  </si>
  <si>
    <t>Сверление отверстий в стене Ø20 мм l=530 мм, l=270 мм</t>
  </si>
  <si>
    <t>Примыкание колонны к стеновой панели</t>
  </si>
  <si>
    <t>Устройство уплотнителя (шнур Вилатерм 60) в примыкании колонны к стеновым панелям</t>
  </si>
  <si>
    <t>Заделка примыкания колонны к стеновым панелям цементно-песчаным раствором М200</t>
  </si>
  <si>
    <t>Усиление примыкания колонн каркаса к кирпичным стенам 3-го этажа</t>
  </si>
  <si>
    <t>Усиление стены УС-2.1</t>
  </si>
  <si>
    <t>Устройство уплотнителя в примыкании колонны к стеновым панелям</t>
  </si>
  <si>
    <t>Уплотнитель (шнур Вилатерм 60)</t>
  </si>
  <si>
    <t>Усиление примыкания колонн каркаса к кирпичным стенам 4-го этажа</t>
  </si>
  <si>
    <t>Усиление стены УС-2.2</t>
  </si>
  <si>
    <t>Усиление стены УС-4.2/УС-4.4</t>
  </si>
  <si>
    <t>Усиление примыкания колонн каркаса к кирпичным стенам кровли</t>
  </si>
  <si>
    <t>Сверление отверстий в стене Ø20 мм l=540 мм, l=270 мм</t>
  </si>
  <si>
    <t>Устройство отмостки и крылец</t>
  </si>
  <si>
    <t>Разработка грунта вручную, h=0,38 м</t>
  </si>
  <si>
    <t>Перевозка грузов I класса автомобилями-самосвалами грузоподъемностью 10 т работающих вне карьера на расстояние до 47 км</t>
  </si>
  <si>
    <t>Погрузка при автомобильных перевозках мусора строительного с погрузкой вручную</t>
  </si>
  <si>
    <t>Обратная засыпка грунта вручную, h=0,38 м</t>
  </si>
  <si>
    <t>Уплотнение грунта пневматическими трамбовками, группа грунтов: 1-2</t>
  </si>
  <si>
    <t>Устройство щебеночного основания под фундамент из щебня М400 фр. 20-40</t>
  </si>
  <si>
    <t>Установка бортовых камней бетонных БР 100.20.8</t>
  </si>
  <si>
    <t>Устройство гидроизоляции однокомпонентным высокомодульным полиуретановым герметиком</t>
  </si>
  <si>
    <t>Устройство песчаного основания под отмостку</t>
  </si>
  <si>
    <t>Песок среднезернистый Куп=0,95 - 250 мм</t>
  </si>
  <si>
    <t>Устройство щебеночного основания под отмостку</t>
  </si>
  <si>
    <t>Щебень гравийный М1000 фр. 20-40 - 150 мм. Битум БНД 130/200 (пропитка щебня) расход 7 л/1 м²</t>
  </si>
  <si>
    <t>Устройство асфальтобетонных покрытий из асфальтобетона песчаного, тип Д, марка III - 40 мм</t>
  </si>
  <si>
    <t>Расход на м2 Песчаная тип Д марка II — 23,2 кг.</t>
  </si>
  <si>
    <t>Устройство асфальтобетонных покрытий из асфальтобетона крупнозернистого, марка I - 40 мм</t>
  </si>
  <si>
    <t>Расход на м2 Крупнозернистая марка I, II — 24,2 кг.</t>
  </si>
  <si>
    <t>Устройство основания крылец</t>
  </si>
  <si>
    <t>Разработка грунта вручную, h=0,35 м</t>
  </si>
  <si>
    <t>Утилизация строительного мусора</t>
  </si>
  <si>
    <t>Обратная засыпка грунта вручную, h=0,35 м</t>
  </si>
  <si>
    <t>Устройство изоляции экструзионным пенополистиролом 20х100 мм</t>
  </si>
  <si>
    <t>м. п.</t>
  </si>
  <si>
    <t>Устройство песчаного основания под крыльцо</t>
  </si>
  <si>
    <t>Песок среднезернистый Куп=0,95 - 300 мм</t>
  </si>
  <si>
    <t>Устройство бетонного основания, армированного сеткой</t>
  </si>
  <si>
    <t>Армирующая сетка 50х50х3 мм</t>
  </si>
  <si>
    <t>Фасад</t>
  </si>
  <si>
    <t>Ремонт вертикальных и горизонтальных стыков стеновых панелей</t>
  </si>
  <si>
    <t>Очистка поверхности стыков щетками</t>
  </si>
  <si>
    <t>Обеспыливание поверхности стыков</t>
  </si>
  <si>
    <t>Обезжиривание поверхностей стыков</t>
  </si>
  <si>
    <t>Устройство полимерной самоклеящейся ленты</t>
  </si>
  <si>
    <t>Заделка стыков монтажной пеной ТЕХНОНИКОЛЬ 65 MAXIMUM</t>
  </si>
  <si>
    <t>Устройство уплотнителя (шнур Вилатерм 60)</t>
  </si>
  <si>
    <t>Гидроизоляция стыков герметиком ТЕХНОНИКОЛЬ №45</t>
  </si>
  <si>
    <t>Заделка стыков цементно-песчаным раствором М150</t>
  </si>
  <si>
    <t>Защита металлических конструкций от коррозии</t>
  </si>
  <si>
    <t>Очистка металлических поверхностей щетками</t>
  </si>
  <si>
    <t>Обеспыливание металлических поверхностей</t>
  </si>
  <si>
    <t>Обезжиривание металлических поверхностей</t>
  </si>
  <si>
    <t>Грунт-эмаль Северон Lite АФК-1133 в 2 слоя. Расход 4 кг/м2 на 2 слоя</t>
  </si>
  <si>
    <t>Восстановление кирпичной кладки Фасад 1-16, Фасад А-Д, Фасад Д-А</t>
  </si>
  <si>
    <t>Сверление отверстий в стене Ø10 мм l=250 мм</t>
  </si>
  <si>
    <t>Армирование кладки стен арматурой Ø8 А240 l=250 мм</t>
  </si>
  <si>
    <t>Устройство металлической сетки сварной 50х50х4 мм</t>
  </si>
  <si>
    <t>Выравнивание кирпичных стен ремонтной смесью КСГ ПРО Барьер, толщиной 70 мм</t>
  </si>
  <si>
    <t>Расход 1,8 кг/м2 на 1 мм толщ.</t>
  </si>
  <si>
    <t>Восстановление швов кирпичной кладки</t>
  </si>
  <si>
    <t>Очистка поверхности швов щетками</t>
  </si>
  <si>
    <t>Обеспыливание поверхности швов</t>
  </si>
  <si>
    <t>Расшивка швов кирпичной кладки</t>
  </si>
  <si>
    <t>Восстановление кирпичной кладки Фасад 16-1</t>
  </si>
  <si>
    <t>Армирование кладки стен и других конструкций</t>
  </si>
  <si>
    <t>Восстановление цементно-песчаного раствора кирпичной кладки Фасад 16-1</t>
  </si>
  <si>
    <t>Восстановление цементно-песчаного раствора кирпичной кладки</t>
  </si>
  <si>
    <t>Цементно-песчаный раствор М150, толщ. 120 мм</t>
  </si>
  <si>
    <t>Узел приварки закладной детали стеновой панели</t>
  </si>
  <si>
    <t>Приварка закладной детали</t>
  </si>
  <si>
    <t>Обеспыливание поверхности</t>
  </si>
  <si>
    <t>Обезжиривание поверхностей</t>
  </si>
  <si>
    <t>Усиление отверстий в стенах</t>
  </si>
  <si>
    <t>1 этаж</t>
  </si>
  <si>
    <t>Усиление отверстия №1</t>
  </si>
  <si>
    <t>Усиление отверстия №2</t>
  </si>
  <si>
    <t>Огрунтовка металлических поверхностей за один раз: грунтовкой АК-070 (2 раза)</t>
  </si>
  <si>
    <t>2 этаж</t>
  </si>
  <si>
    <t>Усиление отверстия №3</t>
  </si>
  <si>
    <t>Ремонт (замена) лицевой кладки в осях 1/Б-В</t>
  </si>
  <si>
    <t>Демонтаж монолитного участка (балка)</t>
  </si>
  <si>
    <t>Демонтаж бетонной подливки фундамента</t>
  </si>
  <si>
    <t>Сверление отверстий в стене Ø10 мм l=200 мм;</t>
  </si>
  <si>
    <t>Сверление отверстий в балке и колоннах Ø10 мм l=60 мм</t>
  </si>
  <si>
    <t>Укладка фундаментной балки 1БФ24</t>
  </si>
  <si>
    <t>320 кг</t>
  </si>
  <si>
    <t>Обратная засыпка грунта вручную, h=0,15 м</t>
  </si>
  <si>
    <t>Устройство гидроизоляции фундаментов в 1 слой из рубероида РКП 350</t>
  </si>
  <si>
    <t>Кладка стен кирпичных (КР-л-пу 250х120х65/1НФ/150/1,2/75)</t>
  </si>
  <si>
    <t>Армирование кладки стен арматурой Ø8 А500С l=310 мм</t>
  </si>
  <si>
    <t>Установка распорных анкеров М8х60</t>
  </si>
  <si>
    <t>Установка шурупов по кирпичу 7,5x92</t>
  </si>
  <si>
    <t>Установка гибких связей оцинкованных Bever MV 300/7</t>
  </si>
  <si>
    <t>Устройство изоляции из минеральной ваты p=34 кг/м³</t>
  </si>
  <si>
    <t>Устройство уплотнителя (шнур Вилатерм 30)</t>
  </si>
  <si>
    <t>Отделочные работы фасада</t>
  </si>
  <si>
    <t>Установка и разборка наружных инвентарных лесов высотой до 16 м</t>
  </si>
  <si>
    <t>Очистка поверхности фасадов</t>
  </si>
  <si>
    <t>Выравнивание поверхности цементной штукатуркой Церезит СТ 24 - 10 мм</t>
  </si>
  <si>
    <t xml:space="preserve">3080 кг. (1,4 кг/м2 на 1 мм)
</t>
  </si>
  <si>
    <t>Огрунтовка поверхности фасадов грунтовкой глубокого проникновения ТЕХНОНИКОЛЬ 020</t>
  </si>
  <si>
    <t>66 л. (0,3 л/м2)</t>
  </si>
  <si>
    <t>Сверление отверстий в стене Ø10 мм l=120 мм, l=50 мм</t>
  </si>
  <si>
    <t>Устройство утеплителя с помощью штукатурно-клеевой смеси ТЕХНОНИКОЛЬ 210</t>
  </si>
  <si>
    <t>1276 кг. (5,5 кг/м2 на 4 мм). +Плиты из каменной ваты ТЕХНОФАС ОПТИМА - 50 мм - 216м2. + Сетка фасадная щелочестойкая ТЕХНОНИКОЛЬ
2000 - 232м2. Угловой ПВХ профиль с армирующей сеткой -410п.м.,  Герметик ТЕХНОНИКОЛЬ 2К-38л (314,0 м.п. (0,12 л/м.п.)), Анкерный дюбель TERMOCLIP полиамидный 8x45-177шт, шаг 250мм, Саморез сверлоконечный TERMOCLIP 4.8х60-177шт шаг 250 мм, Профиль цокольный 50 Al ЦП-50-24п.м., Дюбель фасадный тарельчатый TERMOCLIP 8х125-1933шт (9 шт./м2), Оцинкованная сталь с полимерным покрытием, толщ. 0,7 мм RAL 1001, шириной 220 мм-21м.п., 4,5м2.</t>
  </si>
  <si>
    <t>Выравнивание поверхности фасадов штукатурно-клеевой смесью в 2 слоя ТЕХНОНИКОЛЬ 210, армированной стеклосеткой и угловым ПВХ профилем</t>
  </si>
  <si>
    <t>2552 кг. (5,5 кг/м2 на 4 мм)</t>
  </si>
  <si>
    <t>Огрунтовка поверхности фасадов грунтовкой универсальной ТЕХНОНИКОЛЬ 010</t>
  </si>
  <si>
    <t>139,2 л (0,6 л/м2 за 2 слоя)</t>
  </si>
  <si>
    <t>Выравнивание поверхности фасадов декоративной минеральной штукатуркой ТЕХНОНИКОЛЬ 301</t>
  </si>
  <si>
    <t>998кг (4,3 кг/м2 на 3 мм)</t>
  </si>
  <si>
    <t>Окрашивание фасадов краской фасадной силиконовой ТЕХНОНИКОЛЬ 901 в 2 слоя</t>
  </si>
  <si>
    <t>92,8л (0,4 л/м2 за 2 слоя)</t>
  </si>
  <si>
    <t>Вывоз мусора</t>
  </si>
  <si>
    <t>Погрузо-разгрузочные работы при автомобильных перевозках: Погрузка мусора строительного с погрузкой вручную</t>
  </si>
  <si>
    <t>КЖ "Усиление основных конструкций АБК цеха М14" на территории АО "Коломенский завод", расположенного по адресу:
 Московская область, г. Коломна, ул. Партизан, 42 (066-04.24-М14-КЖ)</t>
  </si>
  <si>
    <t>Демонтаж непрочных слоев бетона</t>
  </si>
  <si>
    <t>Приготовление безусадочных, быстротвердеющих составов тиксотропного типа однокомпонентных: вручную</t>
  </si>
  <si>
    <t>Нанесение антикоррозионной смеси Ceresit CD 30 толщ. 1 мм</t>
  </si>
  <si>
    <t>расход 1,5 кг/1 мм слоя=8,7кг</t>
  </si>
  <si>
    <t>Выравнивание поверхности ремонтной смесью Ceresit CD 22 толщ. 50 мм</t>
  </si>
  <si>
    <t>расход 2,0 кг/1 мм слоя=670кг</t>
  </si>
  <si>
    <t>Выравнивание поверхности шпатлевкой Ceresit CD 24 толщ. 5 мм</t>
  </si>
  <si>
    <t>расход 1,7 кг/1 мм слоя=57кг</t>
  </si>
  <si>
    <t>Участки без оголённой арматуры 1 этаж</t>
  </si>
  <si>
    <t xml:space="preserve">8кг
</t>
  </si>
  <si>
    <t>Выравнивание поверхности ремонтной смесью Ceresit CD 22 толщ. 10 мм</t>
  </si>
  <si>
    <t>246кг</t>
  </si>
  <si>
    <t>105кг</t>
  </si>
  <si>
    <t>Участки с оголённой арматурой 2 этаж</t>
  </si>
  <si>
    <t>2кг</t>
  </si>
  <si>
    <t>150кг</t>
  </si>
  <si>
    <t>12,8кг</t>
  </si>
  <si>
    <t>Участки без оголённой арматуры 2 этаж</t>
  </si>
  <si>
    <t>8,9кг</t>
  </si>
  <si>
    <t>274кг</t>
  </si>
  <si>
    <t>116,5кг</t>
  </si>
  <si>
    <t>Участки с оголённой арматурой 3 этаж</t>
  </si>
  <si>
    <t>2,7кг</t>
  </si>
  <si>
    <t>210кг</t>
  </si>
  <si>
    <t>17,9кг</t>
  </si>
  <si>
    <t>Участки без оголённой арматуры 3 этаж</t>
  </si>
  <si>
    <t>7,7кг</t>
  </si>
  <si>
    <t>238кг</t>
  </si>
  <si>
    <t>101,2кг</t>
  </si>
  <si>
    <t>Участки с оголённой арматурой 4 этаж</t>
  </si>
  <si>
    <t>590кг</t>
  </si>
  <si>
    <t>50,2кг</t>
  </si>
  <si>
    <t>Участки без оголённой арматуры 4 этаж</t>
  </si>
  <si>
    <t>32,9кг</t>
  </si>
  <si>
    <t>1022кг</t>
  </si>
  <si>
    <t>434,4кг</t>
  </si>
  <si>
    <t>Ремонт ригелей, полок д/ж перекрытия</t>
  </si>
  <si>
    <t>Участки с оголённой арматурой 1 этаж</t>
  </si>
  <si>
    <t>53,6кг</t>
  </si>
  <si>
    <t>Выравнивание поверхности ремонтной смесью Ceresit CD 22 толщ. 100 мм</t>
  </si>
  <si>
    <t>920кг</t>
  </si>
  <si>
    <t>77,4кг</t>
  </si>
  <si>
    <t>13,5кг</t>
  </si>
  <si>
    <t>138кг</t>
  </si>
  <si>
    <t>58,7кг</t>
  </si>
  <si>
    <t>7,2кг</t>
  </si>
  <si>
    <t>140кг</t>
  </si>
  <si>
    <t>11,1кг</t>
  </si>
  <si>
    <t>34,5кг</t>
  </si>
  <si>
    <t>350кг</t>
  </si>
  <si>
    <t>148,8кг</t>
  </si>
  <si>
    <t>13,1кг</t>
  </si>
  <si>
    <t>240,0кг</t>
  </si>
  <si>
    <t>19,6кг</t>
  </si>
  <si>
    <t>9,0кг</t>
  </si>
  <si>
    <t>92кг</t>
  </si>
  <si>
    <t>39,1кг</t>
  </si>
  <si>
    <t>29,3кг</t>
  </si>
  <si>
    <t>500кг</t>
  </si>
  <si>
    <t>42,5кг</t>
  </si>
  <si>
    <t>42,3кг</t>
  </si>
  <si>
    <t>430кг</t>
  </si>
  <si>
    <t>182,8кг</t>
  </si>
  <si>
    <t>Ремонт колонн, д/ж</t>
  </si>
  <si>
    <t>Участки колонн с оголённой арматурой 1 этаж</t>
  </si>
  <si>
    <t>2,6кг</t>
  </si>
  <si>
    <t>Выравнивание поверхности ремонтной смесью Ceresit CD 22 толщ. 80 мм</t>
  </si>
  <si>
    <t>112кг</t>
  </si>
  <si>
    <t>11,9кг</t>
  </si>
  <si>
    <t>Участки диафрагм с оголённой арматурой 1 этаж</t>
  </si>
  <si>
    <t>8,0кг</t>
  </si>
  <si>
    <t>620кг</t>
  </si>
  <si>
    <t>52,7кг</t>
  </si>
  <si>
    <t>Участки колонн с оголённой арматурой 2 этаж</t>
  </si>
  <si>
    <t>0,9кг</t>
  </si>
  <si>
    <t>48кг</t>
  </si>
  <si>
    <t>4,3кг</t>
  </si>
  <si>
    <t>Участки диафрагм с оголённой арматурой 2 этаж</t>
  </si>
  <si>
    <t>8,4кг</t>
  </si>
  <si>
    <t>660кг</t>
  </si>
  <si>
    <t>56,1кг</t>
  </si>
  <si>
    <t>Участки колонн с оголённой арматурой 3 этаж</t>
  </si>
  <si>
    <t>0,5кг</t>
  </si>
  <si>
    <t>32кг</t>
  </si>
  <si>
    <t>Участки диафрагм с оголённой арматурой 3 этаж</t>
  </si>
  <si>
    <t>8кг</t>
  </si>
  <si>
    <t>610кг</t>
  </si>
  <si>
    <t>51,9кг</t>
  </si>
  <si>
    <t>Участки колонн с оголённой арматурой 4 этаж</t>
  </si>
  <si>
    <t>Участки диафрагм с оголённой арматурой 4 этаж</t>
  </si>
  <si>
    <t>10,4кг</t>
  </si>
  <si>
    <t>810кг</t>
  </si>
  <si>
    <t>68,9кг</t>
  </si>
  <si>
    <t>Ремонт колонн выхода на кровлю</t>
  </si>
  <si>
    <t>Участки колонн с оголённой арматурой (кровля)</t>
  </si>
  <si>
    <t>Ремонт лестничной клетки в осях 1-3/В-Г</t>
  </si>
  <si>
    <t>Участки л/к без оголённой арматуры 1 этаж</t>
  </si>
  <si>
    <t>1,2кг</t>
  </si>
  <si>
    <t>38кг</t>
  </si>
  <si>
    <t>16,2кг</t>
  </si>
  <si>
    <t>Участки л/к с оголённой арматурой 2 этаж</t>
  </si>
  <si>
    <t>16кг</t>
  </si>
  <si>
    <t>1,7кг</t>
  </si>
  <si>
    <t>Участки л/к без оголённой арматуры 2 этаж</t>
  </si>
  <si>
    <t>1,8кг</t>
  </si>
  <si>
    <t>56кг</t>
  </si>
  <si>
    <t>23,8кг</t>
  </si>
  <si>
    <t>Участки л/к без оголённой арматуры 3 этаж</t>
  </si>
  <si>
    <t>2,1кг</t>
  </si>
  <si>
    <t>60кг</t>
  </si>
  <si>
    <t>25,5кг</t>
  </si>
  <si>
    <t>Участки л/к без оголённой арматуры 4 этаж</t>
  </si>
  <si>
    <t>Участки л/к без оголённой арматуры выход на кровлю</t>
  </si>
  <si>
    <t>Ремонт лестничной клетки в осях 9-10/А-В</t>
  </si>
  <si>
    <t>34кг</t>
  </si>
  <si>
    <t>14,5кг</t>
  </si>
  <si>
    <t>2,4кг</t>
  </si>
  <si>
    <t>68кг</t>
  </si>
  <si>
    <t>28,9кг</t>
  </si>
  <si>
    <t>Ремонт узла опирания лестничной клетки</t>
  </si>
  <si>
    <t>Сверление отверстия в стене Ø20 L=530</t>
  </si>
  <si>
    <t>Устройство сетки металлической сварной 50х50х4 мм</t>
  </si>
  <si>
    <t>Устройство бетонной подготовки из цементно-песчаного раствора М200</t>
  </si>
  <si>
    <t>Ремонт лестничной клетки в осях 14-16/В-Г</t>
  </si>
  <si>
    <t>Усиление отверстий</t>
  </si>
  <si>
    <t>Сверление отверстия в плите Ø20 L=220</t>
  </si>
  <si>
    <t>Усиление конструктивных элементов: обрамление отверстий в перекрытии стальными обоймами</t>
  </si>
  <si>
    <t>Усиление отверстия №2.1</t>
  </si>
  <si>
    <t>Усиление отверстия №2.2</t>
  </si>
  <si>
    <t>Усиление отверстия №2.3</t>
  </si>
  <si>
    <t>Усиление отверстия №2.4</t>
  </si>
  <si>
    <t>Усиление отверстия №2.5</t>
  </si>
  <si>
    <t>Усиление отверстия №4.1</t>
  </si>
  <si>
    <t>3 этаж</t>
  </si>
  <si>
    <t>Усиление отверстия №2.6</t>
  </si>
  <si>
    <t>Усиление отверстия №4.2</t>
  </si>
  <si>
    <t>Усиление отверстия №5</t>
  </si>
  <si>
    <t>Усиление отверстия №6</t>
  </si>
  <si>
    <t>4 этаж</t>
  </si>
  <si>
    <t>Усиление отверстия №7</t>
  </si>
  <si>
    <t>1 т груза</t>
  </si>
  <si>
    <t>ИТОГО по усилению АС+КЖ</t>
  </si>
  <si>
    <t>«Реконструкция М-14. Кровля» Часть АС</t>
  </si>
  <si>
    <t>Демонтажные работы</t>
  </si>
  <si>
    <t>Демонтаж существующего покрытия кровли</t>
  </si>
  <si>
    <t>Демонтаж рулонной кровли на битумной мастике (4-5 слоев), 20 мм</t>
  </si>
  <si>
    <t>Демонтаж плит из полистирольного пенопласта, 65мм</t>
  </si>
  <si>
    <t>Демонтаж пароизоляции, 1 слой рубероида</t>
  </si>
  <si>
    <t>Демонтаж профилированного листа, НС44-0,6</t>
  </si>
  <si>
    <t>Демонтаж покрытия фонаря</t>
  </si>
  <si>
    <t>Демонтаж рулонной кровли на битумной мастике (4 слоя), 16 мм</t>
  </si>
  <si>
    <t>Демонтаж примыканий к фонарю</t>
  </si>
  <si>
    <t>Демонтаж 1-го слоя рубероида</t>
  </si>
  <si>
    <t>Демонтаж плиты из полистирольного пенопласта, 65мм</t>
  </si>
  <si>
    <t>Демонтаж металлических водоприёмных воронок 160мм h=150мм</t>
  </si>
  <si>
    <t>Демонтаж светопрозрачного заполнения фонаря</t>
  </si>
  <si>
    <t>Демонтаж заполнения фонарей в осях 3-15</t>
  </si>
  <si>
    <t>Демонтаж заполнения из армированного стекла в металлической раме</t>
  </si>
  <si>
    <t>м2/кг</t>
  </si>
  <si>
    <t>Демонтаж оконных блоков ПВХ однокамерных 2250х1200h</t>
  </si>
  <si>
    <t>Демонтаж заполнения фонарей в осях 15-3</t>
  </si>
  <si>
    <t>Демонтаж заполнения фонарей в осях И-Е</t>
  </si>
  <si>
    <t>Демонтаж заполнения фонарей в осях Е-И</t>
  </si>
  <si>
    <t>Монтажные работы</t>
  </si>
  <si>
    <t>Монтаж покрытия кровли</t>
  </si>
  <si>
    <t>Монтаж: профилированного настила с креплением саморезами</t>
  </si>
  <si>
    <t>м2/т</t>
  </si>
  <si>
    <t>Коэффициент учета нахлёстов и
 перехлёстов -1,1
 Профнастил Н60-845-0,8 -6566,23*0,0099=65,01т
 Самонарезающий винт В6-25-59347шт/273,03кг
 Шайба уплотнительная ШУ-6К-59347шт/54,67кг</t>
  </si>
  <si>
    <t>Устройство пароизоляции: прокладочной в один слой</t>
  </si>
  <si>
    <t>Паробарьер СА500 ТехноНиколь или аналог 
 (расход 1,18)</t>
  </si>
  <si>
    <t>Утепление покрытий плитами: из минеральной ваты на битумной мастике в один слой</t>
  </si>
  <si>
    <t>Утеплитель минераловатный ТЕХНОРУФ Н ПРОФ λБ=0,037Вт/(м·°С)-60мм (расход 1,03)</t>
  </si>
  <si>
    <t>Утепление покрытий плитами: из пенопласта полистирольного на битумной мастике в один слой</t>
  </si>
  <si>
    <t>Плиты теплоизоляционные LOGICPIR PROF Ф/Ф λБ=0,025Вт/(м·°С) - 40мм</t>
  </si>
  <si>
    <t>Утепление покрытий плитами: из пенопласта 2-й слой /уклоны</t>
  </si>
  <si>
    <t>Плиты теплоизоляционные Logicroof SLOPE СХ/СХ 3,4% плита J - 2306,88 (расход 1,05)
 Плиты теплоизоляционные Logicroof SLOPE СХ/СХ 3,4% плита К- 852,48 (расход 1,05)</t>
  </si>
  <si>
    <t>Устройство плоских кровель из ПВХ мембран методом свободной укладки</t>
  </si>
  <si>
    <t>Кровельная ПВХ-мембрана Logicroof V-RP 1,5мм-6566,23 (расход 1,11)</t>
  </si>
  <si>
    <t>Монтаж покрытия фонаря</t>
  </si>
  <si>
    <t>Коэффициент учета нахлёстов и
 перехлёстов =1,1
 Профилированный лист оцинкованный: Н60-845-0,8-484,43*0,0099=4,8т
 Самонарезающий винт В6-25-4360шт/20,14кг
 Шайба уплотнительная ШУ-6К-4360шт/4,03кг</t>
  </si>
  <si>
    <t>Пробарьер СА500 Технониколь или аналог (расход 1,18)</t>
  </si>
  <si>
    <t>Плиты теплоизоляционные LOGICPIR PROF Ф/Ф λБ=0,025Вт/(м·°С) - 40мм (расход 1,03)</t>
  </si>
  <si>
    <t>Кровельная ПВХ-мембрана Logicroof V-RP 1,5мм-484,43 (расход 1,11)</t>
  </si>
  <si>
    <t>Устройство мелких покрытий (отлив, 0,4м)</t>
  </si>
  <si>
    <t>Жесть ламинированная ПВХ Bauder (Баудер) FB12 1,2мм, b=400мм, l=2000мм
 (отлив), 0,4м</t>
  </si>
  <si>
    <t>Устройство мелких покрытий (подшивка свеса, 055м)</t>
  </si>
  <si>
    <t>Сталь листовая оцинкованная, толщина 0,5 мм</t>
  </si>
  <si>
    <t>Монтаж профиля по перметру карниза фонаря</t>
  </si>
  <si>
    <t>Профиль С-образный 100х40х25 по периметру карнизв фонаря ГОСТ Р58384-2019</t>
  </si>
  <si>
    <t>Пароизоляция шир 100мм</t>
  </si>
  <si>
    <t>Утепление покрытий плитами: из минеральной ваты или перлита на битумной мастике в один слой</t>
  </si>
  <si>
    <t>Утеплитель минераловатный ТЕХНОРУФ Н ПРОф 60мм (расход 1,03)</t>
  </si>
  <si>
    <t>Утепление покрытий плитами из минерльной ваты:второй слой</t>
  </si>
  <si>
    <t>Утеплитель минераловатный ТЕХНОРУФ ПРОф 40мм (расход 1,03)</t>
  </si>
  <si>
    <t>Установка светопрозрачного заполнения фонарей из усиленных алюминиевых профилей с однокамерным стеклопакетом Ок-1 и Ок-2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</si>
  <si>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</si>
  <si>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Блоки оконные алюминиевые глухие-225м2
 Блоки оконные алюминиевые с открыванием-80,6 м2
 Детал крепления-189,472кг</t>
  </si>
  <si>
    <t>Монтаж стеновых сэндвич-панелей</t>
  </si>
  <si>
    <t>Монтаж стеновых сэндвич-панелей с установкой конструкций нащельников и деталей обрамления</t>
  </si>
  <si>
    <t>П1 (МП-ТСП-Z-150-1000-Н-Г-МВ), 3670х1000мм, подрезать до размера 760мм-14,6м2
 П2 (МП-ТСП-Z-150-1000-Н-Г-МВ),3600х1000мм, подрезать до размера 760мм-72м2
 П3 (МП-ТСП-Z-150-1000-Н-Г-МВ),3000х1000мм, подрезать до размера 760мм-36м2
 П4 (МП-ТСП-Z-150-1000-Н-Г-МВ),1800х1000мм, подрезать до размера 760мм-18м2
 П5 (МП-ТСП-Z-150-1000-Н-Г-МВ),3100х1000мм, подрезать до размера 760мм-12,4м2
 Конструкции стальные нащельников и деталей обрамления-0,418т</t>
  </si>
  <si>
    <t>Монтаж фасонных элементов (отлив оконный 0,45 м)</t>
  </si>
  <si>
    <t>Сталь листовая оцинкованная, толщина 0,7 мм-153,44м
 Пена монтажная-9л
 Герметик силиконовый высокотемпературный однокомпонентный влаго-термостойкий, устойчивый к УФ-излучению, адгезионный к непористым поверхностям-4,2л (15*0,28)</t>
  </si>
  <si>
    <t>Монтаж примыканий к парапетам</t>
  </si>
  <si>
    <t>Примыкания к парапетам Н=0,450 м по осям П и А (У11,12)</t>
  </si>
  <si>
    <t>Устройство примыканий из ПВХ мембран к парапетам: высотой 450 мм без фартука</t>
  </si>
  <si>
    <t>Мембрана LOGICROOF V-RP 1,5, ширина 0,45 м, 1,5 мм-195,6 м (97,8*2*0,45=88,02м2)
 Рейка прижимнаяТехноНИКОЛЬ-195м
 Пробарьер СА500 Технониколь или аналог-68,25 м2
 Мастика герметизирующая ТЕХНОНИКОЛЬ № 71-39л</t>
  </si>
  <si>
    <t>Установка прижимной планки</t>
  </si>
  <si>
    <t>Рейка краевая алюминиевая ТехноНИКОЛЬ</t>
  </si>
  <si>
    <t>Устройство мелких покрытий (брандмауэры, парапеты, свесы и т.п.) из листовой оцинкованной стали/парапет шир 350мм</t>
  </si>
  <si>
    <t>Сталь листовая оцинкованная, толщина 0,7 мм</t>
  </si>
  <si>
    <t>Примыкания к парапетам Н=1,3 м (0,95-1,560м) по оси 17 (У7)</t>
  </si>
  <si>
    <t>Устройство примыканий из ПВХ мембран к парапетам: высотой 1,3 м без фартука</t>
  </si>
  <si>
    <t>МембранаLOGICROOF V-RP 1,5, ширина 0,95-1,56м (среднее 1,3м)-72,28 м (72,28*1,3=93,96м2)
 Рейка прижимная алюминиевая ТехноНИКОЛЬ-72,28м
 Геотекстиль нетканый из полиэфирного волокна, иглопробивной, поверхностная плотность 300 г/м2</t>
  </si>
  <si>
    <t>Изоляция изделиями из волокнистых и зернистых материалов с креплением на клее и дюбелями: наружных стен</t>
  </si>
  <si>
    <t>72,28*1,3=93,96м2
 Плиты минераловатные ТЕХНОЛАЙТ ЭКСТРА толщ 100мм-2,6м3
 Шурупы для крепления утеплителя и гидроизоляции к профилированному листу 4,8х120 мм-362шт</t>
  </si>
  <si>
    <t>Устройство мелких покрытий из листовой оцинкованной стали/монтаж компенсатора</t>
  </si>
  <si>
    <t>Монтаж отлива шир 0,35м</t>
  </si>
  <si>
    <t>72,28*0,35=25,3м2
 Сталь листовая оцинкованная, толщина 0,5 мм</t>
  </si>
  <si>
    <t>Примыкания к парапетам Н=1,3 м (0,95-1,560м) по оси 1 (У5)</t>
  </si>
  <si>
    <t>м/м2</t>
  </si>
  <si>
    <t>Монтаж усиления под примыкание</t>
  </si>
  <si>
    <t>Сталь листовая оцинкованная, толщина 0,5 мм
 72,28*0,25=18,07м2</t>
  </si>
  <si>
    <t>Сталь листовая оцинкованная, толщина 0,5 мм
 72,28*0,35=25,3м2</t>
  </si>
  <si>
    <t>Ограждение кровли</t>
  </si>
  <si>
    <t>Ограждение кровель перилами</t>
  </si>
  <si>
    <t>Кровельное ограждение
 ТехноНИКОЛЬ КО/PRO/PV высотой 600мм.</t>
  </si>
  <si>
    <t>Дорожка серая ПВХ</t>
  </si>
  <si>
    <t>Монтаж дорожек ПВХ 0,6х0,6м</t>
  </si>
  <si>
    <t>Дорожка серая 0,6*0,6м ПВХ Logicroof Walkway Puzzle -943шт
 0,6*0,6*943=339,48м2</t>
  </si>
  <si>
    <t>Монтаж примыканий к вентиляционным каналам</t>
  </si>
  <si>
    <t>Устройство примыканий из ПВХ мембран к стенам: высотой 200мм c усилением под примыкание из оцинкованного листа</t>
  </si>
  <si>
    <t>Мембрана LOGICROOF V-RP 1,5, ширина 0,2 м
 Сталь листовая оцинкованная, толщина 0,7 мм-1,61*5,595=9,008кг
 Герметик силиконовый высокотемпературный однокомпонентный влаго-термостойкий, устойчивый к УФ-излучению, адгезионный к непористым поверхностям-5,32л</t>
  </si>
  <si>
    <t>Монтаж примыканий к фонарю</t>
  </si>
  <si>
    <t>Устройство примыканий из ПВХ мембран к стенам: высотой 450 мм</t>
  </si>
  <si>
    <t>Мембрана LOGICROOF V-RP 1,5, ширина 0,2 м
 Пробарьер СА500 Технониколь или аналог
 Рейка прижимная алюминиевая ТехноНИКОЛЬ-154,4м</t>
  </si>
  <si>
    <t>Монтаж водоприёмных воронок с ПВХ-фланцем XL503 Ø110</t>
  </si>
  <si>
    <t>Установка воронок водосточных</t>
  </si>
  <si>
    <t>Воронка ТехноНИКОЛЬ для ПВХ мембран XL503 без обогрева Ø110х450мм-36шт
 Клей универсальный, водостойкий-11,16л</t>
  </si>
  <si>
    <t>Устройство примыканий из ПВХ мембран к воронкам</t>
  </si>
  <si>
    <t>Кровельная ПВХ-мембрана Logicroof V-RP 1,5мм</t>
  </si>
  <si>
    <t>Усиление мест прохода воронок</t>
  </si>
  <si>
    <t>Сталь листовая оцинкованная, толщина 0,7 мм-8,28*5,595=46,33кг</t>
  </si>
  <si>
    <t>Монтаж примыканий к люкам дымоудаления (18 узлов)</t>
  </si>
  <si>
    <t>Устройство примыканий из ПВХ мембран к стенам и парапетам: высотой 600 мм</t>
  </si>
  <si>
    <t>Мембрана LOGICROOF V-RP 1,5, ширина 0,60 м, 1.5 мм-108*0,6=64,8м2
 Паробарьер СА500 или аналог
 Рейка прижимная алюминиевая ТехноНИКОЛЬ-108м
 Мастика герметизирующая ТЕХНОНИКОЛЬ № 71-21,6л
 Саморез сверлоконечный ТехноНИКОЛЬ ф5,5х35 мм-1080шт</t>
  </si>
  <si>
    <t>Установка краевой планки</t>
  </si>
  <si>
    <t>Рейка краевая алюминиевая ТехноНИКОЛЬ-108м</t>
  </si>
  <si>
    <t>Устройство противопожарного слоя из рулонного материала в один слой</t>
  </si>
  <si>
    <t>Противопожарный защитный материал LOGICROOF NG-504м2</t>
  </si>
  <si>
    <t>Монтаж водосточной системы</t>
  </si>
  <si>
    <t>Устройство желобов</t>
  </si>
  <si>
    <t>Желоб металлический для водосточных систем, окрашенный, диаметр 125 мм, длина 3000 мм-142,48м
 Соединитель желоба металлический для водосточных систем, окрашенный, диаметр 125 мм-48шт
 Заглушка желоба металлическая для водосточных систем, окрашенная, диаметр 125 мм-4шт</t>
  </si>
  <si>
    <t>Устройство воронок</t>
  </si>
  <si>
    <t>Воронка выпускная металлическая для водосточных систем, окрашенная, диаметр 125/100 мм-8шт</t>
  </si>
  <si>
    <t>Устройство металлической водосточной системы: прямых звеньев труб</t>
  </si>
  <si>
    <t>Труба металлическая для водосточных систем, окрашенная, диаметр 100 мм, длина 2000 мм-16м
 Колено трубы 60° металлическое для водосточных систем, окрашенное, диаметр 100 мм-8 шт
 Колено трубы сливное 60° металлическое для водосточных систем, окрашенное, диаметр 100 мм-8шт
 Кронштейн желоба металлический для водосточных систем, окрашенный, диаметр 125 мм, длина 320 мм-238шт
 Хомут для труб металлический для водосточных систем, окрашенный, диаметр 100 мм-32 шт</t>
  </si>
  <si>
    <t>Монтаж защитных сеток фонарей 
 СП-1 (72 ш), СП-2 (24шт.), СП-3 (10шт.), СП-4 (8шт.)</t>
  </si>
  <si>
    <t>Монтаж защитных сеток фонарей</t>
  </si>
  <si>
    <t>Каркасы и сетки арматурные плоские, собранные и сваренные (связанные) в арматурные изделия, жесткая арматура листовая, профильная-1,182т
 Сетка плетеная из проволоки, оцинкованная, диаметр проволоки 3 мм, размер ячейки 50х50 мм-232,23м2 (472,32+51,5+38,32=562,14кг)</t>
  </si>
  <si>
    <t>Огрунтовка металлических поверхностей за один раз: грунтовкой ЭП-057</t>
  </si>
  <si>
    <t>Расход 19,06кг</t>
  </si>
  <si>
    <t>Окраска металлических огрунтованных поверхностей: эмалью ПФ-115 в один слой</t>
  </si>
  <si>
    <t>Расход 3,53кг</t>
  </si>
  <si>
    <t>Прочее</t>
  </si>
  <si>
    <t>Погрузка м/к от демонтажа</t>
  </si>
  <si>
    <t>46,952+3,084+0,7+0,09=50,826т</t>
  </si>
  <si>
    <t>Перевозка на склад Заказчика на расстояние до 2км</t>
  </si>
  <si>
    <t>Разгрузка м/к от демонтажа</t>
  </si>
  <si>
    <t>Погрузка мусор механизированная</t>
  </si>
  <si>
    <t>85,969+16,466+19,839+4,343+1,081+1,303+4,104+0,81+0,432+0,279=134,626т</t>
  </si>
  <si>
    <t>Перевозка строительного мусора до Полигона на расстояние до 47км</t>
  </si>
  <si>
    <t>Реконструкция М-14. Кровля. Часть КМ.</t>
  </si>
  <si>
    <t>Демонтаж элементов нижнего пояса стропильных ферм</t>
  </si>
  <si>
    <t>Монтаж элементов нижнего пояса стропильных ферм</t>
  </si>
  <si>
    <t>Усиление металлических конструкций стропильных и подстропильных ферм: шпренгелем решетки</t>
  </si>
  <si>
    <t>3,709*1,01*1,03 
 Уголок равнополочный 60х60х6 по ГОСТ8509-93, С345-358,38кг
 Уголок неравнополочный 40х63х5 по ГОСТ8510-86, С345-117,30кг
 Уголок равнополочный 70х70х5 по ГОСТ8509-93, С345-1562,77кг
 Сталь листовая-20 по ГОСТ27772-2021, С345-1670,78кг</t>
  </si>
  <si>
    <t>Монтаж элементов верхнего пояса стропильных ферм</t>
  </si>
  <si>
    <t>Усиление металлических конструкций стропильных и подстропильных ферм: профильной сталью верхнего пояса</t>
  </si>
  <si>
    <t>13,059*1,01*1,03 
 Гнутый равнополочный швеллер 80(Н)х60х4 по ГОСТ8278-83, С345-4845,75кг
 Сталь листовая-20 по ГОСТ27772-2021, С345-8213,52кг</t>
  </si>
  <si>
    <t>Монтаж элементов под установку дымозоров</t>
  </si>
  <si>
    <t>Монтаж элементов под установку дымозоров (прогоны)</t>
  </si>
  <si>
    <t>Огнезащитная обработка конструкций</t>
  </si>
  <si>
    <t>Огнезащитная обработка конструкций (до R15)</t>
  </si>
  <si>
    <t>Гидроабразивная очистка металлических поверхностей (существующие м/к)</t>
  </si>
  <si>
    <t>Обеспыливание поверхности (существующие м/к)</t>
  </si>
  <si>
    <t>Огрунтовка металлических поверхностей за один раз: грунтовкой ГФ-021 за 1 раз (существующие м/к)</t>
  </si>
  <si>
    <t>Окраска металлических огрунтованных поверхностей огнезащитной краской КЕДР МЕТ КО</t>
  </si>
  <si>
    <t>Окраска металлических огрунтованных поверхностей: эмалью ПФ-115 за 2 раза</t>
  </si>
  <si>
    <t>Огнезащитная обработка конструкций (до R90)</t>
  </si>
  <si>
    <t>Купрошлак (расход 8,5кг/м2)</t>
  </si>
  <si>
    <t>Окраска металлических огрунтованных поверхностей огнезащитной краской КЕДР МЕТ КО (существующие м/к)</t>
  </si>
  <si>
    <t>Окраска металлических огрунтованных поверхностей: эмалью ПФ-115 за 2 раза (существующие м/к)</t>
  </si>
  <si>
    <t>Реконструкция М-14. Кровля. Часть ЭС.</t>
  </si>
  <si>
    <t>Монтажные работы:</t>
  </si>
  <si>
    <t>Монтаж системы молниезащиты из проволоки по кровле и фасаду</t>
  </si>
  <si>
    <t>1. Проволока стальная оцинкованная, диаметр 8 мм (вес 0.406 кг/м.п);
 2. Зажим к фасаду для токоотвода Ф8 мм; - 140 шт
 3. Держатель для круглого проводника на плоской кровле (D8; пластик; с бетоном); - 1522 шт
 4. Зажим для соединения токоотводов (D8-10 мм; оцинк. сталь); - 20 шт
 5. Держатель для круглого проводника на фальцевой кровле (D6-10; нерж. сталь); 545 шт
 6. Компенсатор термического изменения длины проводника (D8; алюминий); - 34 шт
 7. Зажим для круглого проводника и полосы (D6-10 мм; до 50х6; оцинкованная сталь); - 11 шт
 8.Зажим для круглого проводника и полосы (D14-20 мм; до 40х6; оцинкованная
 сталь) - 20 шт</t>
  </si>
  <si>
    <t>Монтаж системы молниезащиты из полосовой стали по кровле и фасаду</t>
  </si>
  <si>
    <t>1. Полоса стальная оцинкованная 40х4 мм;
 2. Держатель для полосы (до 40х6; M6; оцинкованная сталь)</t>
  </si>
  <si>
    <t>Монтаж системы молниезащиты из полосовой стали в траншее</t>
  </si>
  <si>
    <t>1. Полоса стальная оцинкованная 40х4 мм</t>
  </si>
  <si>
    <t>Монтаж системы молниезащиты из штырей</t>
  </si>
  <si>
    <t>1. Штырь заземления оцинкованный резьбовой (D16; 1,5 м; М16); 22 шт 
 2. Муфта соединительная оцинкованная резьбовая (М16); - 11 шт
 3. Наконечник стартовый для оцинкованных штырей заземления (М16; оцинкованная сталь); - 11 шт
 4. Головка направляющая для насадки на отбойный молоток (М16; оцинкованная сталь); - 5 шт
 5. Смазка токопроводящая; 2 шт по 100 гр
 6. Лента гидроизоляционная 7 шт по 10 м</t>
  </si>
  <si>
    <t>Земляные работы:</t>
  </si>
  <si>
    <t>Разработка траншей 0,7х0,5х (99, 99, 75) м в ручную</t>
  </si>
  <si>
    <r>
      <rPr>
        <b/>
        <sz val="11"/>
        <color rgb="FFFF0000"/>
        <rFont val="&quot;Times New Roman&quot;, serif"/>
      </rPr>
      <t>м</t>
    </r>
    <r>
      <rPr>
        <sz val="11"/>
        <color theme="1"/>
        <rFont val="&quot;Times New Roman&quot;, serif"/>
      </rPr>
      <t>/м3</t>
    </r>
  </si>
  <si>
    <t>Засыпка траншей в ручную</t>
  </si>
  <si>
    <t>Пуско-наладочные работы:</t>
  </si>
  <si>
    <t>Измерение сопротивления растеканию тока: контура</t>
  </si>
  <si>
    <t>изм.</t>
  </si>
  <si>
    <t>Проверка наличия цепи между заземлителями и заземленными элементами</t>
  </si>
  <si>
    <t>ИТОГО по Реконструкция М-14. Кровля</t>
  </si>
  <si>
    <t>"Реконструкция Цеха М14. Устройство фундаментов под оборудование и плиты пола (в осях Г-Нх1-19)"</t>
  </si>
  <si>
    <t>Система электроснабжения. Шинопроводы</t>
  </si>
  <si>
    <t>Демонтажные работы:</t>
  </si>
  <si>
    <t>Демонтаж существующих шинопроводов</t>
  </si>
  <si>
    <t>Монтаж шинопровода:</t>
  </si>
  <si>
    <t>Монтаж шинопровлда ШП1_1600A_AL_IP55_4W_(3P+N+PE(КОРПУС))</t>
  </si>
  <si>
    <t>- KXA 17504-B-STD-1600 A-КРЕПЕЖНЫЙ-СТАНДАРТНОГО РАЗМЕРА-4W - 90 м;
  - KXA 17504-P-STD-1600 A-ВСТАВНОЙ-СТАНДАРТНОГО РАЗМЕРА-4W - 330 м 
  - 34 KXA 17504-B-X-1600 A-КРЕПЕЖНЫЙ-НЕСТАНДАРТНОГО РАЗМЕРА-4W (x=720мм)- 1 шт;
  - KXA 17504-B-B11-1600 A-КРЕПЕЖНЫЙ-БЛОК ПИТАНИЯ-4W - 2 шт; 
  - KXA 17504-B-BO-1600 A-КРЕПЕЖНЫЙ-БЛОК ПИТАНИЯ С СЕРЕДИНЫ-4W - 1;
  - KXA 17504-B-D-1600 A-КРЕПЕЖНЫЙ-УГЛОВАЯ ВНИЗ-4W - 4 шт;
  - KXA 17504-B-L-1600 A-КРЕПЕЖНЫЙ-УГЛОВАЯ ВЛЕВО-4W - 7 шт;
  - KXA 17504-B-L-1600 A-КРЕПЕЖНЫЙ-УГЛОВАЯ ВЛЕВО-4W (с=477мм) - 1шт;
  - KXA 17504-B-LH-1600 A-КРЕПЕЖНЫЙ-Z-ОБРАЗНАЯ ГОРИЗОНТАЛЬНАЯ ВЛЕВО-4W (offset=350мм) - 1 шт;
  - KXA 17504-B-R-1600 A-КРЕПЕЖНЫЙ-УГЛОВАЯ ВПРАВО-4W - 8 шт;
  - KXA 17504-B-R-1600 A-КРЕПЕЖНЫЙ-УГЛОВАЯ ВПРАВО-4W (c=607мм) - 1шт;
  - KXA 17504-B-TYL-1600 A-КРЕПЕЖНЫЙ-Т-ОБРАЗНАЯ ЛЕВАЯ-4W - 2 шт;
  - KXA 17504-B-TYL-1600 A-КРЕПЕЖНЫЙ-Т-ОБРАЗНАЯ ЛЕВАЯ-4W (с=670мм) - 1шт;
  - KXA 17504-B-TYL-1600 A-КРЕПЕЖНЫЙ-Т-ОБРАЗНАЯ ЛЕВАЯ-4W (с=700мм) - 1 шт;
  - KXA 17504-B-U-1600 A-КРЕПЕЖНЫЙ-УГЛОВАЯ ВВЕРХ-4W - 6 шт;
  - KXA 17504-B-X-1600 A-КРЕПЕЖНЫЙ-НЕСТАНДАРТНОГО РАЗМЕРА-4W (x=1000мм) - 1шт;
  - KXA 17504-B-X-1600 A-КРЕПЕЖНЫЙ-НЕСТАНДАРТНОГО РАЗМЕРА-4W (x=1050мм) -1 шт;
  - KXA 17504-B-X-1600 A-КРЕПЕЖНЫЙ-НЕСТАНДАРТНОГО РАЗМЕРА-4W (x=1060мм) - 1 шт;
  - KXA 17504-B-X-1600 A-КРЕПЕЖНЫЙ-НЕСТАНДАРТНОГО РАЗМЕРА-4W (x=1190мм) - 1 шт;
  - KXA 17504-B-X-1600 A-КРЕПЕЖНЫЙ-НЕСТАНДАРТНОГО РАЗМЕРА-4W (x=1450мм) - 1 шт;
  - KXA 17504-B-X-1600 A-КРЕПЕЖНЫЙ-НЕСТАНДАРТНОГО РАЗМЕРА-4W (x=1490мм) - 1 шт;
  - KXA 17504-B-X-1600 A-КРЕПЕЖНЫЙ-НЕСТАНДАРТНОГО РАЗМЕРА-4W (x=1500мм) - 2 шт;
  - KXA 17504-B-X-1600 A-КРЕПЕЖНЫЙ-НЕСТАНДАРТНОГО РАЗМЕРА-4W (x=1600мм) - 2 шт;
  - KXA 17504-B-X-1600 A-КРЕПЕЖНЫЙ-НЕСТАНДАРТНОГО РАЗМЕРА-4W (x=1670мм) - 1 шт;
  - KXA 17504-B-X-1600 A-КРЕПЕЖНЫЙ-НЕСТАНДАРТНОГО РАЗМЕРА-4W (x=1700мм) - 1 шт;
  - KXA 17504-B-X-1600 A-КРЕПЕЖНЫЙ-НЕСТАНДАРТНОГО РАЗМЕРА-4W (x=1950мм) - 1 шт;
  - KXA 17504-B-X-1600 A-КРЕПЕЖНЫЙ-НЕСТАНДАРТНОГО РАЗМЕРА-4W (x=1990мм) - 1 шт;
  - KXA 17504-B-X-1600 A-КРЕПЕЖНЫЙ-НЕСТАНДАРТНОГО РАЗМЕРА-4W (x=2200мм) - 1 шт;
  - KXA 17504-B-X-1600 A-КРЕПЕЖНЫЙ-НЕСТАНДАРТНОГО РАЗМЕРА-4W (x=2240мм) - 1 шт;
  - KXA 17504-B-X-1600 A-КРЕПЕЖНЫЙ-НЕСТАНДАРТНОГО РАЗМЕРА-4W (x=470мм) - 1 шт;
  - KXA 17504-B-X-1600 A-КРЕПЕЖНЫЙ-НЕСТАНДАРТНОГО РАЗМЕРА-4W (x=540мм) - 1 шт;
  - KXA 17504-B-X-1600 A-КРЕПЕЖНЫЙ-НЕСТАНДАРТНОГО РАЗМЕРА-4W (x=660мм) - 1 шт;
  - KXA 17504-B-X-1600 A-КРЕПЕЖНЫЙ-НЕСТАНДАРТНОГО РАЗМЕРА-4W (x=700мм) - 3 шт;
  - KXA 17504-B-X-1600 A-КРЕПЕЖНЫЙ-НЕСТАНДАРТНОГО РАЗМЕРА-4W (x=780мм) - 1 шт;
  - KXA 17504-B-X-1600 A-КРЕПЕЖНЫЙ-НЕСТАНДАРТНОГО РАЗМЕРА-4W (x=870мм) - 2 шт;
  - KXA 17504-B-YDT-1600 A-КРЕПЕЖНЫЙ-КОМПЕНСАЦИОННАЯ ГОРИЗОНТАЛЬНАЯ-4W - 2 шт;
  - KX-S-КОНЦЕВАЯ-4W-4.5W-5W (6x160)-A:211 - 4 шт</t>
  </si>
  <si>
    <t>Монтаж выключателя автоматического</t>
  </si>
  <si>
    <t>- Выключатель автоматический KEAZ OptiMat-1600-S2-3P-85-F-MR7.0-B-C2200-M2-P00-S1-03 KEAZ -1 шт;
  - Авт. выкл. NM8N-800S TM 3P 630А 50кА с рег. термомаг. расцепителем (R) NM8N-800S TM CHINT - 27 шт;
  - Выключатель автоматический Протон М-25В-МР4 LSI-ВА50-45Про-1600А-85кА-3П-ГП 7005209 - 2 шт</t>
  </si>
  <si>
    <t>Монтаж ответвительной коробки</t>
  </si>
  <si>
    <t>- Коробка ответвительная КХР 6351-630 А-вставной-пусто-ЗР</t>
  </si>
  <si>
    <t>Монтаж узлов крепления шинопровода:</t>
  </si>
  <si>
    <t>Монтаж настенного крепление шинопровода</t>
  </si>
  <si>
    <t>- Комплект крепления несущего настенного - 132 шт в составе:
  • Консоль A-STS-D 810 3109013 (4,933 кг/шт) - 1 шт;
  • KX Соединительньй набор для кронштейна (1кг/копл) - 2 шт;
  • Стальной дюбель ЕАЕ M10 5000023 (0,07 кг/шт) - 2 шт;</t>
  </si>
  <si>
    <t>Монтаж потолочного крепления шинопровода</t>
  </si>
  <si>
    <t>- Комплект крепления потолочного №1 - 172 шт в составе:
  • Деталь крепления TP 2 3006350 (вес 0,134 кг/шт) - 2 шт;
  • Болт M10 1000566 - 6 шт;
  • Гайка M10 1000522 - 6 шт;
  • Шайба M10 1000504 - 10 шт;
  • M10 Скользящая гайка 1001312 (вес 0,039 кг/шт) - 2 шт;
  • Потолочная монтажная стойка UDD 1600 3008010 (вес 10,55 кг/шт)- 2 шт;
  • Соединитель для U-профиля U-65 3006642 - 1 шт;
  • Консоль A-STS-D 810 3109013 - 1 шт;
  • KX Соединительньй набор для кронштейна - 2 шт;
  • Защитный колпачок UDD 1002279 - 1 шт
  - Комплект крепления потолочного №2 - 8 шт в составе:
  • Распорный дюбель ЕАЕ (M12) 5000022 (вес 0,12 кг/шт) - 4 шт;
  • Потолочная монтажная стойка UPD 1200 3004523 (2,8 кг/шт) - 2 шт;
 • Болт M10 1000566 - 4 шт;
  • Гайка M10 1000522 - 4 шт;
  • Шайба M10 1000504 - 8 шт;
  • Консоль UDYB 550 3007991 (4,048 кг/шт) - 1 шт;
  • KX Соединительньй набор для кронштейна (1кг/копл) - 2 шт;</t>
  </si>
  <si>
    <t>Монтаж узлов крепления для блоков питания</t>
  </si>
  <si>
    <t>- Комплект крепления блока питания - 2 шт в составе: 
  • Деталь крепления TP 2 3006350 - 2 шт;
  • Болт M10 1000566 - 6 шт;
  • Гайка M10 1000522 - 6 шт;
  • Шайба M10 1000504 - 10 шт;
  • M10 Скользящая гайка 1001312 - 2 шт;
  • Потолочная монтажная стойка UDD 1600 3008010 - 2 шт;
  • Соединитель для U-профиля U-65 3006642 - 1 шт;
  • Консоль A-STS-D 810 3109013 - 1 шт;
  • KX Соединительньй набор для кронштейна - 2 шт;
  • Защитный колпачок UDD 1002279 - 1 шт</t>
  </si>
  <si>
    <t>Монтаж узлов крепления для концевых коробок</t>
  </si>
  <si>
    <t>- Комплект крепления концевых коробок - 4 шт в составе: 
  • Распорный дюбель ЕАЕ (M12) 5000022 (вес 0,12 кг/шт) - 4 шт;
  • Потолочная монтажная стойка UPD 1200 3004523 (2,8 кг/шт) - 2 шт;
 • Болт M10 1000566 - 4 шт;
  • Гайка M10 1000522 - 4 шт;
  • Шайба M10 1000504 - 8 шт;
  • Консоль UDYB 1000 3007996 (7,031 кг/шт) - 1 шт</t>
  </si>
  <si>
    <t>Монтаж кабельных линий:</t>
  </si>
  <si>
    <t>Монтаж кабеля силового</t>
  </si>
  <si>
    <t>- Кабель силовой с медными жилами ВВГнг(А)-LS 1х185 мм2 - 160 м (без учета затрат на трудноустранимые потери)</t>
  </si>
  <si>
    <t>Монтаж кабельной муфты</t>
  </si>
  <si>
    <t>- Кабельная муфта 1ПКТ-1-150/240(Б)нг-LS - 64 шт</t>
  </si>
  <si>
    <t>Пусконаладочные работы:</t>
  </si>
  <si>
    <t>Пусконаладочные работы произвести согласно разработанной программе ПНР</t>
  </si>
  <si>
    <t>комплекс</t>
  </si>
  <si>
    <t>Внутреннее электрооборудование</t>
  </si>
  <si>
    <t>Монтаж щитов ШРНН-1.x; ШРНН-2.x:</t>
  </si>
  <si>
    <t>Монтаж напольного шкафа 800х1600х400</t>
  </si>
  <si>
    <t>- Шкаф напольный Schneider Electric Spacial, 800x1600x400мм, IP55, сталь, NSYSM16840P Schneider Electric - 27 шт;
  - Провод ПВ-3 185 - 270 м (без учета затрат на трудноустранимые потери);</t>
  </si>
  <si>
    <t>Установка в шкафу автоматических выключателей</t>
  </si>
  <si>
    <t>- Автоматический выключатель NM8N-250C EN 3P 160А 36кА с электр. расцепителем (R) NM8N-250C EN CHINT - 135 шт</t>
  </si>
  <si>
    <t>Установка в шкафу медных шин</t>
  </si>
  <si>
    <t>- Шина медная (4 м) М1Т 5х50 IEK - 14 шт;
  - Изолятор силовой SM51 (М8) IEK - 108 шт</t>
  </si>
  <si>
    <t>Монтаж кабеля силового с медными жилами, сечением 5х185 мм2 в металлический кабель канал</t>
  </si>
  <si>
    <t>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</t>
  </si>
  <si>
    <t>- Кабельная муфта 5ПКТп-1-150/240 нг-LS - 108 шт</t>
  </si>
  <si>
    <t>Монтаж щита управления выключателя автоматического KEAZ OptiMat:</t>
  </si>
  <si>
    <t>Монтаж щита распределительного ЩРН-12 (265х310х120)</t>
  </si>
  <si>
    <t>- Щит распределительный ЩРН-12 (265х310х120) IP54 PROXIMA mb24-12 EKF - 1 шт</t>
  </si>
  <si>
    <t>Монтаж кнопки управления</t>
  </si>
  <si>
    <t>- Кнопка управления модульная OptiDin KM63-A-11-УХЛ3 KEAZ - 2 шт</t>
  </si>
  <si>
    <t>Монтаж сигнальной лампы</t>
  </si>
  <si>
    <t>- Лампа сигнальная OptiDin SL63-R-24AC/DC-УХЛ3 KEAZ - 1 шт</t>
  </si>
  <si>
    <t>Прокладка трубы гофрированной</t>
  </si>
  <si>
    <t>- Труба гофр. ПВХ Plast с зондом d32мм - 8 м (без учета затрат на трудноустранимые потери);
  - Крепеж-клипса d 25 мм - 4 шт</t>
  </si>
  <si>
    <t>Пркладка кабеля с креплением по всей длине</t>
  </si>
  <si>
    <t>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 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</si>
  <si>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</si>
  <si>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>Монтажный кабель, с медной луженой жилой, изоляцией и оболочкой из ПВХ пониженной пожарной опасности. МКШВнг (А) LS 1х2х1,0 - 32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</si>
  <si>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</si>
  <si>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</si>
  <si>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>- Лоток неперфорированный замковый оцинкованный ЛМЗ-200х100-1,0-3000 - 27 шт/81 м;
  - Крышка лотка замковая 200х1,0х3000 горячеоцинкованная КЛЗгц-200х15-1,0-3000 - 27 шт/81 м;
  - Угол горизонтальный замковый 90 град, ЛМЗУ-200х100-0,7-90-R-600 оцинкованный - 27 шт;
  - Крышка к углу плоскому замковому 90 градусов к кабельному лотку 200-0,7 КЛЗУ 200-0,7-90-ОЦ - 27 шт
  - Угол внутренний (подъем) замковый 45 град, ЛМЗП-200х100-0,7-45 оцинкованный - 27 шт;
  - Крышка к углу внутреннему (подъему) замковому к кабельному лотку 200-0,7 КЛЗП 200-0,7-90-ОЦ - 27 шт;
  - Узел крепления лотка - 54 шт в составе:
  • Страт профиль с 3-х сторонней перфорацией MSTPR 41х41х2,0 500 оцинк. CLIVE 
 MSTPR41304105020ZS - 1 шт;
  • Страт профиль с 3-х сторонней перфорацией MSTPR 41х41х2,0 700 оцинк. CLIVE MSTPR41304107020ZS - 1 шт;
  • Заглушка страт профиля MSTZT 41х41 MSTZT10004141000 - 4 шт;
  • Пластина опорная для страт профиля MSTJF оцинк. CLIVE MSTJF11000000002ZS - 4 шт;
  • Гайка со стопорным кольцом FORNT М10 DIN985 (100шт) оцинк. FORNT10210100000ZS - 8 шт;
  • Шпилька FORSN М10х1000 DIN975 оцинк. FORSN10110100000ZS - 1 шт;
  • Шайба увеличенная FORWH М10 DIN9021 (100шт) оцинк.
 FORWH10210100000ZS - 4 шт;
  • Прижим лотка NL-PR-S ALSJF ALSJF10100000001 - 2 шт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</si>
  <si>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</si>
  <si>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(приточная):</t>
  </si>
  <si>
    <t>Монтаж оборудования:</t>
  </si>
  <si>
    <t>Монтаж шкафа управления системой вентиляции</t>
  </si>
  <si>
    <t>- Шкаф управления системами противодымной вентиляции ШКВАЛ 210-02200Р*1- 6К*1 - 3 шт;</t>
  </si>
  <si>
    <t>Монтаж терминальной платы TRB-110</t>
  </si>
  <si>
    <t>- Терминальная плата TRB-110 - 6шт.</t>
  </si>
  <si>
    <t>Автоматизация системы противодымной вентиляции (вытяжная):</t>
  </si>
  <si>
    <t>Монтаж шкафа управления пожарными люками</t>
  </si>
  <si>
    <t>- Шкаф управления пожарный люками дымовыми ШКВАЛ-ЛК-02- (ЦШ+ЦШ)-Х - 3 шт</t>
  </si>
  <si>
    <t>Монтаж распределительной коробки</t>
  </si>
  <si>
    <t>- Коробка распределительная огнестойкая КРОПС, IP41, габаритные размеры 80х80х35 мм, для кабелей сечением до 2,5 мм2, 6 клемм - 12 шт</t>
  </si>
  <si>
    <t>Монтаж ответтвительной коробки с установкой в нее автоматического выключателя</t>
  </si>
  <si>
    <t>- KXP 1651-160 A-ВСТАВНОЙ-ОТВЕТВИТЕЛЬНАЯ КОРОБКА-ПУСТО-3P-ПОДХОДИТ ДЛЯ АВТ (3016532) - 6шт.
 - Автоматический выключатель 63А, трехполюсный NXM-63H/3P 63А 50кА ® - 6шт.</t>
  </si>
  <si>
    <t>- Ответвительная коробка KXP 1651-160 А - вставкой с компактным выключателем-3Р - 1 шт
 - Автоматический выключатель 16А, однополюсный NM8N-125C TM 1P 16А 36кА (R)</t>
  </si>
  <si>
    <t>Прокладка гофрированной ПВХ трубы для защиты кабеля</t>
  </si>
  <si>
    <t>- Трубы из самозатухающего ПВХ гибкие гофрированные, тяжелые, с протяжкой, номинальный внутренний диаметр 16 мм - 676 м (без учета затрат на трудноустранимые потери);
 - Скоба металлическая однолапковая 16мм - 1146шт;
 - Трубы из самозатухающего ПВХ гибкие гофрированные, тяжелые, с протяжкой, номинальный внутренний диаметр 25 мм - 475 м (без учета затрат на трудноустранимые потери);
  - Скоба металлическая однолапковая 25мм - 435шт;
  - Трубы из самозатухающего ПВХ гибкие гофрированные, тяжелые, с протяжкой, номинальный внутренний диаметр 40 мм - 250 м (без учета затрат на трудноустранимые потери);
  - Скоба металлическая однолапковая 40мм - 750шт;
 - Дюбель распорный универсальный полипропиленовый - 2331шт;
 - Саморез - 2331шт; 
 - Стальные стяжки FORTISFLEX СКС 304 7.9х1000 (упаковка 100шт.) -7шт.</t>
  </si>
  <si>
    <t>Затягивание кабеля в проложенную гофротрубу</t>
  </si>
  <si>
    <t>- Кабель силовой не распространяющий горения, не содержащий галогенов
 ППГнг-А-FRHF 5х16 - 250 м (без учета затрат на трудноустранимые потери);
  - Кабель силовой не распространяющий горения, не содержащий галогенов
 ППГнг-А-FRHF 2х16 - 300 м (без учета затрат на трудноустранимые потери);
  - Кабель силовой не распространяющий горения, не содержащий галогенов
 ППГнг-А-FRHF 4х10 - 30 м (без учета затрат на трудноустранимые потери);
 - Кабель силовой не распространяющий горения, не содержащий галогенов
 ППГнг-А-FRHF 3х2,5 - 145 м (без учета затрат на трудноустранимые потери);
 - Кабель силовой не распространяющий горения, не содержащий галогенов
 ППГнг-А-FRHF 3х1,5 - 60 м (без учета затрат на трудноустранимые потери);
  - Кабель для систем ОПС и СОУЭ огнестойкий, не поддерживающий горения, неэкранированный КПСнг(А)-FRLS 1х2х1,0 - 546 м (без учета затрат на трудноустранимые потери);
  - Кабель для систем ОПС и СОУЭ огнестойкий, не поддерживающий горения, неэкранированный КПСЭнг(А)-FRLS 2х2х1,0 - 130 м (без учета затрат на трудноустранимые потери);</t>
  </si>
  <si>
    <t>Монтаж гильз из стальной тубы для прохода кабеля</t>
  </si>
  <si>
    <t>- Труба стальная водогазопроводная 50х3,5 - 5 м</t>
  </si>
  <si>
    <t>Герметизация проходов</t>
  </si>
  <si>
    <t>- Пена противопожарная, марка "PROMAFOAM-C" (700 мл) - 1 шт</t>
  </si>
  <si>
    <t>Монтаж устройства дистанционного пуска «УДП 513-3АМ исп.02»</t>
  </si>
  <si>
    <t>-Устройство дистанционного пуска «УДП 513-3АМ исп.02» - 6 шт.</t>
  </si>
  <si>
    <t>Монтаж блока сигнально-пускового С2000 КПБ</t>
  </si>
  <si>
    <t>- Блок сигнально-пусковой С2000 КПБ – 1 шт.</t>
  </si>
  <si>
    <t>Монтаж устройства коммутационного УК-ВК/02</t>
  </si>
  <si>
    <t>- Устройство коммутационное УК-ВК/02</t>
  </si>
  <si>
    <t>Монтаж модуля подключения нагрузки</t>
  </si>
  <si>
    <t>- Модуль подключения нагрузки - 4шт</t>
  </si>
  <si>
    <t>Противодымная вентиляция.</t>
  </si>
  <si>
    <t>Противодымная вентиляция (приточная):</t>
  </si>
  <si>
    <t>Монтаж стенового клапана "Гермик-ДУ-3-1700х1700 в проектируемый проем в кирпичной стене</t>
  </si>
  <si>
    <t>Стеновой клапан "Гермик-ДУ-3-1700х1700-1ф-МV220-СВ" живое сечение 2,075 м2</t>
  </si>
  <si>
    <t>Монтаж стенового клапана "Гермик-ДУ-3-1700х1700 частично в проектируемый проем в стене, частично вместо витражного остекления</t>
  </si>
  <si>
    <t>Установка вентиляторов "Веза ВРАН 9 ДУВ 125 Л270 У1 N=30кВт" снаружи здания на ж/б основание</t>
  </si>
  <si>
    <t>в комлекте с решеткой</t>
  </si>
  <si>
    <t>Прокладка воздуховодов из листовой оцинкованной стали</t>
  </si>
  <si>
    <t>Переход 1700х1700/900х1600 - 4 шт (16,04 м2)</t>
  </si>
  <si>
    <t>Противодымная вентиляция (вытяжная):</t>
  </si>
  <si>
    <t>Монтаж клапана "Веза" Дымозор-100-1500х1500-У-3000-230-Р-С, с утепленной крышкой и защитой от промерзания в покрытие кровли</t>
  </si>
  <si>
    <t>Клапан "Веза" Дымозор-100-1500х1500-У-3000-230-Р-С - 18шт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</si>
  <si>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</si>
  <si>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</si>
  <si>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</si>
  <si>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</si>
  <si>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</si>
  <si>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</si>
  <si>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</si>
  <si>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</si>
  <si>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</si>
  <si>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</si>
  <si>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</si>
  <si>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</si>
  <si>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</si>
  <si>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</si>
  <si>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</si>
  <si>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</si>
  <si>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</si>
  <si>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</si>
  <si>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</si>
  <si>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ДИП-34А-03 на высоте свыше 2 до 5м</t>
  </si>
  <si>
    <t>Извещатель пожарный дымовой оптико-электронный аналогово-адресный взрывозащищённый ДИП-34А-03-Exi ЗАО НВП "Болид"</t>
  </si>
  <si>
    <t>Монтаж барьера искрозащитного С2000-Спектрон-ИБ на высоте от 2 до 5 м</t>
  </si>
  <si>
    <t>Барьер искрозащитный С2000-Спектрон-ИБ ЗАО НВП "Болид"</t>
  </si>
  <si>
    <t>Монтаж устройства устройства коммутационного УК-Ех на высоте от 2 до 5 м</t>
  </si>
  <si>
    <t>Устройство коммутационное УК-Ех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</si>
  <si>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</si>
  <si>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</si>
  <si>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</si>
  <si>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</si>
  <si>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</si>
  <si>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</si>
  <si>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</si>
  <si>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</si>
  <si>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оповещателя пожарного речевого всепогодного Прометей-ГВР-Exd-10 на высоте 2,3 м</t>
  </si>
  <si>
    <t>Оповещатель пожарный речевой взрывозащищенный IP65 Прометей-ГВР-Exd-10 СПЕКТРОН ТПП ООО</t>
  </si>
  <si>
    <t>Монтаж опопвещателя светового табличного адресного С2000-ОСТ исп.01 на 
 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</si>
  <si>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</si>
  <si>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сигнализации:</t>
  </si>
  <si>
    <t>Монтаж гофрированной ПВХ трубы Ду 16 мм с протяжкой без галогена ПЛЛ ПВ-0 на высоте от 2 до 5 м</t>
  </si>
  <si>
    <t>-Труба гофрированная ПВХ диаметром 16 мм с протяжкой без галогена ПЛЛ ПВ-0 - 1185 м (без учета затрат на трудноустранимые потери);
 - Дюбель распорный универсальный полипропиленовый -3555 шт;
  - Саморез - 3555 шт;
  - Скоба металлическая однолапковая - 3555 шт;
  - Хомут из нержавеющей стали AISI 304 4,6х150 мм (вес 0,002 кг/шт)- 3555 шт</t>
  </si>
  <si>
    <t>Затяжка кабеля КПСЭнг(А) FRLS 1х2x0,75 в трубу гофрированную</t>
  </si>
  <si>
    <t>Кабель КПСЭнг(А) FRLS 1х2x0,75 - 1185 м (без учета затрат на трудноустранимые потери)</t>
  </si>
  <si>
    <t>Монтаж гофрированной ПВХ трубы Ду 16 мм с протяжкой без галогена ПЛЛ ПВ-0 на высоте от 5 до 15 м</t>
  </si>
  <si>
    <t>- Труба гофрированная ПВХ диаметром 16 мм с протяжкой без галогена ПЛЛ ПВ-0 - 1625 м (без учета затрат на трудноустранимые потери);
 - Дюбель распорный универсальный полипропиленовый - 4875 шт;
  - Саморез - 4875 шт;
  - Скоба металлическая однолапковая - 4875 шт;
  - Хомут из нержавеющей стали AISI 304 4,6х150 мм (вес 0,002 кг/шт) - 4875 шт</t>
  </si>
  <si>
    <t>Затяжка кабеля КПСнг(А) FRLS 1х2x1 в трубу гофрированную</t>
  </si>
  <si>
    <t>Кабель КПСнг(А) FRLS 1х2x1 - 1625 м (без учета затрат на трудноустранимые потери)</t>
  </si>
  <si>
    <t>-Труба гофрированная ПВХ диаметром 16 мм с протяжкой без галогена ПЛЛ ПВ-0 - 260 м (без учета затрат на трудноустранимые потери); 
 - Дюбель распорный универсальный полипропиленовый - 780 шт;
  - Саморез - 780 шт;
  - Скоба металлическая однолапковая - 780 шт;
  - Хомут из нержавеющей стали AISI 304 4,6х150 мм (вес 0,002 кг/шт) - 780 шт</t>
  </si>
  <si>
    <t>Затяжка кабеля КПСЭнг(А) FRLS 2х2x1 в трубу гофрированную</t>
  </si>
  <si>
    <t>Кабель КПСЭнг(А) FRLS 2х2x1 - 250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</si>
  <si>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</si>
  <si>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>- Кабельканал 20х10 мм - 30 м (без учета затрат на трудноустранимые потери);
 - Саморез - 90 шт</t>
  </si>
  <si>
    <t>Укладка кабеля КПСЭнг(А) FRLS 2х2x1 в кабель-канал 20х10</t>
  </si>
  <si>
    <t>Кабель КПСЭнг(А) FRLS 2х2x1 - 30 м (без учета затрат на трудноустранимые потери)</t>
  </si>
  <si>
    <t>Монтаж джек RJ-45 8P-8C FD-6034</t>
  </si>
  <si>
    <t>Разъем 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</si>
  <si>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</si>
  <si>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</si>
  <si>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</si>
  <si>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</si>
  <si>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Монтаж в перегородки трубы стальной водогазопроводной Ду 50 (гильза)</t>
  </si>
  <si>
    <t>Трубы ВГП обыкновенные 50х3,5 мм - 10 м</t>
  </si>
  <si>
    <t>Заделка проходов пеной однокомпонентной огнезащитной баллон 750мл</t>
  </si>
  <si>
    <t>REMONTIX PRO ОГНЕСТОЙКАЯ пистолетная монтажная пена, 750 мл - 2 шт</t>
  </si>
  <si>
    <t>Внутренний водосток</t>
  </si>
  <si>
    <t>Демонтаж трубопровода стального Ф108х4,0</t>
  </si>
  <si>
    <t>Монтаж системы внутреннего водостока диаметром 110 мм</t>
  </si>
  <si>
    <t>- Труба полиэтиленовая ПЭ-100 SDR26 DN110×4,2 питьевая ГОСТ 18599-2001 - 79 м;
  - Патрубок компенсационный ТП-110 SDR 26 - 36 шт; 
  - Отвод ПНД сварной сегментный d110 45° ПЭ100 SDR26 ГОСТ 18599-2001 - 36 шт;
  - Тройник ПНД сварной сегментный d110 45° ПЭ100 SDR26 ГОСТ 18599-2001 - 4 шт;
  - Заглушка литая ПНД d110 ПЭ100 SDR11 ГОСТ 18599-2001 - 4 шт;
  - Хомут КТР 108 с гайкой М16 - 52 шт;
  - Шпилька М16х1000 (вес 1,33 кг/шт) - 52 шт;
  - Гайка М16 - 52 шт;
  - Шайба М16 - 52 шт</t>
  </si>
  <si>
    <t>Монтаж системы внутреннего водостока диаметром 160 мм</t>
  </si>
  <si>
    <t>- Труба полиэтиленовая ПЭ-100 SDR26 DN160×6,2 питьевая ГОСТ 18599-2001 - 96 м;
  - Отвод ПНД сварной сегментный d160 45° ПЭ100 SDR26 ГОСТ 18599-2001 - 8 шт;
  - Тройник ПНД сварной сегментный d160х110х160 45° ПЭ100 SDR26 ГОСТ 18599-2001 - 4 шт;
  - Тройник ПНД сварной сегментный d160х160х160 45° ПЭ100 SDR26 ГОСТ 18599-2001 - 8 шт;
  - Заглушка литая ПНД d160 ПЭ100 SDR11 ГОСТ 18599-2001 - 8 шт;
  - Переход ПНД сварной d160х110 ПЭ100 SDR26 - 4 шт
  - Хомут КТР 159 с гайкой М16 - 64 шт;
  - Шпилька М16х1000 (вес 1,33 кг/шт) - 64 шт;
  - Гайка М16 - 64 шт;
  - Шайба М16 - 64 шт</t>
  </si>
  <si>
    <t>Монтаж системы внутреннего водостока диаметром 200 мм</t>
  </si>
  <si>
    <t>- Труба полиэтиленовая ПЭ-100 SDR26 DN200×7,7 питьевая ГОСТ 18599-2001 - 285 м;
  - Отвод ПНД сварной сегментный d200 45° ПЭ100 SDR26 - 14 шт;
  - Заглушка литая ПНД d200 ПЭ100 SDR11 ГОСТ 18599-2001 - 18 шт;
  - Тройник ПНД сварной сегментный d200 45° ПЭ100 SDR26 ГОСТ 18599-2001 - 14 шт;
  - Тройник ПНД сварной d200 90° ПЭ100 SDR26 ГОСТ 18599-2001 - 4 шт;
  - Тройник ПНД сварной сегментный d200х110х200 45° ПЭ100 SDR26 ГОСТ 18599-2001 - 24 шт;
  - Переход ПНД сварной d200х160 ПЭ100 SDR26 ГОСТ 18599-2001 - 4 шт;
  - Переход ПНД/КОРСИС DN200 ГОСТ 18599-2001 - 4 шт;
  - Хомут ТКР-219 - 162 шт;
  - Шпилька М16х1000 (вес 1,33 кг/шт) - 162 шт;
  - Гайка М16 - 162 шт;
  - Шайба М16 - 162 шт</t>
  </si>
  <si>
    <t>Наружный водосток</t>
  </si>
  <si>
    <t>Разработка грунта экскаватором для прокладки трубопроводов канализации</t>
  </si>
  <si>
    <t>На глубину 1,3 м. 
  - с погрузкой в а/самосвалы = 2,8м3, 
 - в отвал 27,9м3</t>
  </si>
  <si>
    <t>Разработка грунта вручную для прокладки трубопроводов канализации</t>
  </si>
  <si>
    <t>На глубину 1,3 м</t>
  </si>
  <si>
    <t>Устройство песчанного основания под трубопровод толщиной 100 мм</t>
  </si>
  <si>
    <t>Песок природный для строительных: работ средний с крупностью зерен размером свыше 5 мм-до 5% по массе</t>
  </si>
  <si>
    <t>Обратная засыпка траншеи ранее разработанным грунтом при помощи экскаватора</t>
  </si>
  <si>
    <t>Вывоз и утилизация излишнеотработанного грунта</t>
  </si>
  <si>
    <t>Уточнить у Заказчика место складирования и его удаленность от объекта производства работ</t>
  </si>
  <si>
    <t>Строительные работы:</t>
  </si>
  <si>
    <t>Укладка канализационных труб диаметром 200 мм</t>
  </si>
  <si>
    <t>- Труба КОРСИС ПРО DN/OD 200 SN16 - 36 м</t>
  </si>
  <si>
    <t>Пробивка в стенках колодца отверстий для прохода труб</t>
  </si>
  <si>
    <t>- отверстия диаметром 200 мм - 8 шт</t>
  </si>
  <si>
    <t>Монтаж защитных муфт</t>
  </si>
  <si>
    <t>шт/т</t>
  </si>
  <si>
    <t>-Муфта Корсис для прохода через ЖБИ DN/OD 200, вес 0,8кг/шт.</t>
  </si>
  <si>
    <t>Пусконаладочные работы. Система пожарной сигнализации. Система оповещения и управления эвакуацией людей при пожаре.</t>
  </si>
  <si>
    <t>Проведение пусконаладочных работ автоматизированной системы 1 категории с общим количеством каналов 75,37</t>
  </si>
  <si>
    <t>система</t>
  </si>
  <si>
    <t>Пусконаладочные работы ЭМ и ЭС</t>
  </si>
  <si>
    <t>Замер полного сопротивления цепи "фаза-ноль"</t>
  </si>
  <si>
    <t>измерение</t>
  </si>
  <si>
    <t>Измерение преходных сопротивлений постоянному току шин распределительных устройств напряжением 0,4 кВ</t>
  </si>
  <si>
    <t>Фазировка электрической линии или трансформатора с сетью напряжением до 1 кВ</t>
  </si>
  <si>
    <t>Испытание аппарата коммутационного напряжением до 1 кВ (силовых цепей)</t>
  </si>
  <si>
    <t>Испытание сборных и соединительных шин напряжением до 1 кВ</t>
  </si>
  <si>
    <t>Испытание кабеля силового длиной до 500 м напряжением до 1 кВ</t>
  </si>
  <si>
    <t>ИТОГО по Реконструкция Цеха М14</t>
  </si>
  <si>
    <t>ИТОГО по объекту</t>
  </si>
  <si>
    <t>НДС-20%</t>
  </si>
  <si>
    <t>ВСЕГО с НДС</t>
  </si>
  <si>
    <t>ед расценка МТР без изм</t>
  </si>
  <si>
    <r>
      <rPr>
        <b/>
        <sz val="11"/>
        <color rgb="FFFF0000"/>
        <rFont val="&quot;Times New Roman&quot;, serif"/>
      </rPr>
      <t>м2</t>
    </r>
    <r>
      <rPr>
        <sz val="11"/>
        <color rgb="FF000000"/>
        <rFont val="&quot;Times New Roman&quot;, serif"/>
      </rPr>
      <t>/т</t>
    </r>
  </si>
  <si>
    <r>
      <rPr>
        <sz val="11"/>
        <color rgb="FF000000"/>
        <rFont val="&quot;Times New Roman&quot;, serif"/>
      </rPr>
      <t>м/</t>
    </r>
    <r>
      <rPr>
        <b/>
        <sz val="11"/>
        <color rgb="FFFF0000"/>
        <rFont val="&quot;Times New Roman&quot;, serif"/>
      </rPr>
      <t>м2</t>
    </r>
  </si>
  <si>
    <t>Ксмр</t>
  </si>
  <si>
    <t>Кмтр</t>
  </si>
  <si>
    <r>
      <rPr>
        <b/>
        <sz val="11"/>
        <rFont val="Arial"/>
        <family val="2"/>
        <charset val="204"/>
        <scheme val="minor"/>
      </rPr>
      <t>м2</t>
    </r>
    <r>
      <rPr>
        <sz val="11"/>
        <rFont val="Arial"/>
        <family val="2"/>
        <charset val="204"/>
        <scheme val="minor"/>
      </rPr>
      <t>/т</t>
    </r>
  </si>
  <si>
    <r>
      <t>м/</t>
    </r>
    <r>
      <rPr>
        <b/>
        <sz val="11"/>
        <rFont val="Arial"/>
        <family val="2"/>
        <charset val="204"/>
        <scheme val="minor"/>
      </rPr>
      <t>м2</t>
    </r>
  </si>
  <si>
    <r>
      <rPr>
        <b/>
        <sz val="11"/>
        <rFont val="Arial"/>
        <family val="2"/>
        <charset val="204"/>
        <scheme val="minor"/>
      </rPr>
      <t>м</t>
    </r>
    <r>
      <rPr>
        <sz val="11"/>
        <rFont val="Arial"/>
        <family val="2"/>
        <charset val="204"/>
        <scheme val="minor"/>
      </rPr>
      <t>/м3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</si>
</sst>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"/>
    <numFmt numFmtId="165" formatCode="#,##0.0000"/>
    <numFmt numFmtId="166" formatCode="_-* #,##0.00\ _₽_-;\-* #,##0.00\ _₽_-;_-* &quot;-&quot;??\ _₽_-;_-@_-"/>
    <numFmt numFmtId="167" formatCode="_-* #,##0.0000000000_-;\-* #,##0.0000000000_-;_-* &quot;-&quot;??_-;_-@_-"/>
    <numFmt numFmtId="168" formatCode="_-* #,##0.0000000000000000_-;\-* #,##0.0000000000000000_-;_-* &quot;-&quot;??_-;_-@_-"/>
  </numFmts>
  <fonts count="5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&quot;Times New Roman&quot;"/>
    </font>
    <font>
      <sz val="11"/>
      <color rgb="FFB45F06"/>
      <name val="Calibri"/>
      <family val="2"/>
      <charset val="204"/>
    </font>
    <font>
      <sz val="11"/>
      <color rgb="FF93C47D"/>
      <name val="Calibri"/>
      <family val="2"/>
      <charset val="204"/>
    </font>
    <font>
      <b/>
      <sz val="11"/>
      <color rgb="FFB45F06"/>
      <name val="Calibri"/>
      <family val="2"/>
      <charset val="204"/>
    </font>
    <font>
      <b/>
      <i/>
      <sz val="11"/>
      <color theme="1"/>
      <name val="&quot;Times New Roman&quot;"/>
    </font>
    <font>
      <b/>
      <sz val="11"/>
      <color theme="1"/>
      <name val="&quot;Times New Roman&quot;"/>
    </font>
    <font>
      <b/>
      <sz val="11"/>
      <color rgb="FFFF0000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sz val="11"/>
      <color rgb="FFBF9000"/>
      <name val="Calibri"/>
      <family val="2"/>
      <charset val="204"/>
    </font>
    <font>
      <sz val="11"/>
      <color rgb="FF000000"/>
      <name val="&quot;Times New Roman&quot;"/>
    </font>
    <font>
      <sz val="11"/>
      <color rgb="FF6AA84F"/>
      <name val="Calibri"/>
      <family val="2"/>
      <charset val="204"/>
    </font>
    <font>
      <b/>
      <sz val="11"/>
      <color rgb="FF000000"/>
      <name val="&quot;Times New Roman&quot;"/>
    </font>
    <font>
      <sz val="11"/>
      <color rgb="FFB45F06"/>
      <name val="&quot;Times New Roman&quot;"/>
    </font>
    <font>
      <sz val="11"/>
      <color rgb="FF93C47D"/>
      <name val="&quot;Times New Roman&quot;"/>
    </font>
    <font>
      <b/>
      <i/>
      <u/>
      <sz val="11"/>
      <color theme="1"/>
      <name val="&quot;Times New Roman&quot;"/>
    </font>
    <font>
      <sz val="11"/>
      <color rgb="FF000000"/>
      <name val="&quot;Open Sans&quot;"/>
    </font>
    <font>
      <b/>
      <sz val="11"/>
      <color rgb="FFFF0000"/>
      <name val="&quot;Times New Roman&quot;, serif"/>
    </font>
    <font>
      <sz val="11"/>
      <color theme="1"/>
      <name val="&quot;Times New Roman&quot;, serif"/>
    </font>
    <font>
      <sz val="10"/>
      <color rgb="FF000000"/>
      <name val="Arial"/>
      <family val="2"/>
      <charset val="204"/>
      <scheme val="minor"/>
    </font>
    <font>
      <sz val="11"/>
      <color rgb="FFFF0000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i/>
      <sz val="11"/>
      <color rgb="FF000000"/>
      <name val="Calibri"/>
      <family val="2"/>
      <charset val="204"/>
    </font>
    <font>
      <i/>
      <sz val="11"/>
      <color rgb="FF93C47D"/>
      <name val="Calibri"/>
      <family val="2"/>
      <charset val="204"/>
    </font>
    <font>
      <sz val="11"/>
      <color rgb="FF000000"/>
      <name val="Arial"/>
      <family val="2"/>
      <charset val="204"/>
      <scheme val="minor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1"/>
      <color rgb="FF000000"/>
      <name val="&quot;Times New Roman&quot;"/>
    </font>
    <font>
      <sz val="11"/>
      <color theme="1"/>
      <name val="Arial"/>
      <family val="2"/>
      <charset val="204"/>
    </font>
    <font>
      <b/>
      <sz val="11"/>
      <color rgb="FFFF0000"/>
      <name val="&quot;Times New Roman&quot;"/>
    </font>
    <font>
      <b/>
      <i/>
      <sz val="11"/>
      <color rgb="FFFF0000"/>
      <name val="&quot;Times New Roman&quot;"/>
    </font>
    <font>
      <b/>
      <sz val="11"/>
      <color rgb="FFFF0000"/>
      <name val="Arial"/>
      <family val="2"/>
      <charset val="204"/>
      <scheme val="minor"/>
    </font>
    <font>
      <sz val="11"/>
      <color rgb="FF000000"/>
      <name val="&quot;Times New Roman&quot;, serif"/>
    </font>
    <font>
      <i/>
      <sz val="11"/>
      <color theme="1"/>
      <name val="&quot;Times New Roman&quot;"/>
      <charset val="204"/>
    </font>
    <font>
      <i/>
      <sz val="11"/>
      <color theme="1"/>
      <name val="Arial"/>
      <family val="2"/>
      <charset val="204"/>
      <scheme val="minor"/>
    </font>
    <font>
      <i/>
      <sz val="11"/>
      <color rgb="FF000000"/>
      <name val="Arial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1"/>
      <color rgb="FF000000"/>
      <name val="&quot;Times New Roman&quot;"/>
      <charset val="204"/>
    </font>
    <font>
      <b/>
      <sz val="11"/>
      <color rgb="FF000000"/>
      <name val="Arial"/>
      <family val="2"/>
      <charset val="204"/>
      <scheme val="minor"/>
    </font>
    <font>
      <sz val="11"/>
      <color rgb="FFFF0000"/>
      <name val="&quot;Times New Roman&quot;"/>
    </font>
    <font>
      <sz val="11"/>
      <name val="Arial"/>
      <family val="2"/>
      <charset val="204"/>
      <scheme val="minor"/>
    </font>
    <font>
      <b/>
      <sz val="11"/>
      <name val="Arial"/>
      <family val="2"/>
      <charset val="204"/>
      <scheme val="minor"/>
    </font>
    <font>
      <b/>
      <i/>
      <sz val="11"/>
      <name val="Arial"/>
      <family val="2"/>
      <charset val="204"/>
      <scheme val="minor"/>
    </font>
    <font>
      <i/>
      <sz val="11"/>
      <name val="Arial"/>
      <family val="2"/>
      <charset val="204"/>
      <scheme val="minor"/>
    </font>
    <font>
      <b/>
      <i/>
      <u/>
      <sz val="11"/>
      <name val="Arial"/>
      <family val="2"/>
      <charset val="204"/>
      <scheme val="minor"/>
    </font>
    <font>
      <b/>
      <i/>
      <sz val="11"/>
      <color rgb="FFFF0000"/>
      <name val="Arial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FF0000"/>
      </patternFill>
    </fill>
    <fill>
      <patternFill patternType="solid">
        <fgColor rgb="FF6D9EEB"/>
        <bgColor rgb="FF6D9EEB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C000"/>
        <bgColor rgb="FFE69138"/>
      </patternFill>
    </fill>
    <fill>
      <patternFill patternType="solid">
        <fgColor rgb="FF92D050"/>
        <bgColor rgb="FF00FF00"/>
      </patternFill>
    </fill>
    <fill>
      <patternFill patternType="solid">
        <fgColor theme="0"/>
        <bgColor rgb="FFFF0000"/>
      </patternFill>
    </fill>
    <fill>
      <patternFill patternType="solid">
        <fgColor rgb="FFFFC000"/>
        <bgColor rgb="FF00FF00"/>
      </patternFill>
    </fill>
    <fill>
      <patternFill patternType="solid">
        <fgColor theme="0"/>
        <bgColor rgb="FF00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93C47D"/>
      </patternFill>
    </fill>
    <fill>
      <patternFill patternType="solid">
        <fgColor theme="4" tint="0.39997558519241921"/>
        <bgColor rgb="FFE7E6E6"/>
      </patternFill>
    </fill>
    <fill>
      <patternFill patternType="solid">
        <fgColor theme="4" tint="0.39997558519241921"/>
        <bgColor rgb="FFFFF2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E69138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694">
    <xf numFmtId="0" fontId="0" fillId="0" borderId="0" xfId="0" applyFont="1" applyAlignme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4" fontId="2" fillId="2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wrapText="1"/>
    </xf>
    <xf numFmtId="4" fontId="8" fillId="7" borderId="5" xfId="0" applyNumberFormat="1" applyFont="1" applyFill="1" applyBorder="1" applyAlignment="1">
      <alignment horizontal="center"/>
    </xf>
    <xf numFmtId="0" fontId="2" fillId="0" borderId="10" xfId="0" applyFont="1" applyBorder="1" applyAlignment="1">
      <alignment vertical="center"/>
    </xf>
    <xf numFmtId="4" fontId="9" fillId="0" borderId="5" xfId="0" applyNumberFormat="1" applyFont="1" applyBorder="1" applyAlignment="1">
      <alignment horizontal="center"/>
    </xf>
    <xf numFmtId="4" fontId="9" fillId="8" borderId="5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9" borderId="5" xfId="0" applyNumberFormat="1" applyFont="1" applyFill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/>
    </xf>
    <xf numFmtId="4" fontId="2" fillId="8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4" fontId="2" fillId="11" borderId="5" xfId="0" applyNumberFormat="1" applyFont="1" applyFill="1" applyBorder="1" applyAlignment="1">
      <alignment horizontal="center" vertical="center"/>
    </xf>
    <xf numFmtId="4" fontId="2" fillId="11" borderId="5" xfId="0" applyNumberFormat="1" applyFont="1" applyFill="1" applyBorder="1" applyAlignment="1">
      <alignment horizontal="right" vertical="center"/>
    </xf>
    <xf numFmtId="4" fontId="8" fillId="11" borderId="5" xfId="0" applyNumberFormat="1" applyFont="1" applyFill="1" applyBorder="1" applyAlignment="1">
      <alignment horizontal="center"/>
    </xf>
    <xf numFmtId="0" fontId="2" fillId="7" borderId="5" xfId="0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2" fillId="6" borderId="5" xfId="0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4" fontId="8" fillId="12" borderId="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4" fillId="6" borderId="5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center" vertical="center"/>
    </xf>
    <xf numFmtId="0" fontId="2" fillId="12" borderId="5" xfId="0" applyFont="1" applyFill="1" applyBorder="1" applyAlignment="1">
      <alignment horizontal="left"/>
    </xf>
    <xf numFmtId="0" fontId="2" fillId="12" borderId="0" xfId="0" applyFont="1" applyFill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" fontId="2" fillId="8" borderId="5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5" xfId="0" applyNumberFormat="1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center" vertical="center"/>
    </xf>
    <xf numFmtId="4" fontId="16" fillId="0" borderId="5" xfId="0" applyNumberFormat="1" applyFont="1" applyBorder="1" applyAlignment="1">
      <alignment horizontal="center" vertical="center"/>
    </xf>
    <xf numFmtId="4" fontId="9" fillId="6" borderId="5" xfId="0" applyNumberFormat="1" applyFont="1" applyFill="1" applyBorder="1" applyAlignment="1">
      <alignment horizontal="center" vertical="center"/>
    </xf>
    <xf numFmtId="4" fontId="2" fillId="10" borderId="5" xfId="0" applyNumberFormat="1" applyFont="1" applyFill="1" applyBorder="1" applyAlignment="1">
      <alignment horizontal="center" vertical="center"/>
    </xf>
    <xf numFmtId="4" fontId="2" fillId="10" borderId="0" xfId="0" applyNumberFormat="1" applyFont="1" applyFill="1" applyAlignment="1">
      <alignment horizontal="center"/>
    </xf>
    <xf numFmtId="4" fontId="17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17" fillId="6" borderId="5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right" vertical="center"/>
    </xf>
    <xf numFmtId="4" fontId="20" fillId="0" borderId="12" xfId="0" applyNumberFormat="1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/>
    </xf>
    <xf numFmtId="4" fontId="2" fillId="12" borderId="5" xfId="0" applyNumberFormat="1" applyFont="1" applyFill="1" applyBorder="1" applyAlignment="1">
      <alignment horizontal="right" vertical="center"/>
    </xf>
    <xf numFmtId="4" fontId="16" fillId="10" borderId="5" xfId="0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12" fillId="6" borderId="5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horizontal="center" vertical="center"/>
    </xf>
    <xf numFmtId="4" fontId="7" fillId="6" borderId="5" xfId="0" applyNumberFormat="1" applyFont="1" applyFill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0" fontId="11" fillId="6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4" fontId="20" fillId="6" borderId="5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vertical="center"/>
    </xf>
    <xf numFmtId="0" fontId="4" fillId="13" borderId="5" xfId="0" applyFont="1" applyFill="1" applyBorder="1" applyAlignment="1">
      <alignment horizontal="left" vertical="center" wrapText="1"/>
    </xf>
    <xf numFmtId="4" fontId="2" fillId="13" borderId="5" xfId="0" applyNumberFormat="1" applyFont="1" applyFill="1" applyBorder="1" applyAlignment="1">
      <alignment vertical="center"/>
    </xf>
    <xf numFmtId="4" fontId="4" fillId="13" borderId="5" xfId="0" applyNumberFormat="1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4" fontId="2" fillId="13" borderId="5" xfId="0" applyNumberFormat="1" applyFont="1" applyFill="1" applyBorder="1" applyAlignment="1">
      <alignment horizontal="center" vertical="center"/>
    </xf>
    <xf numFmtId="0" fontId="2" fillId="13" borderId="0" xfId="0" applyFont="1" applyFill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4" fontId="2" fillId="6" borderId="5" xfId="0" applyNumberFormat="1" applyFont="1" applyFill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/>
    </xf>
    <xf numFmtId="4" fontId="2" fillId="14" borderId="10" xfId="0" applyNumberFormat="1" applyFont="1" applyFill="1" applyBorder="1" applyAlignment="1">
      <alignment vertical="center"/>
    </xf>
    <xf numFmtId="4" fontId="2" fillId="15" borderId="5" xfId="0" applyNumberFormat="1" applyFont="1" applyFill="1" applyBorder="1" applyAlignment="1">
      <alignment horizontal="center" vertical="center"/>
    </xf>
    <xf numFmtId="4" fontId="2" fillId="16" borderId="5" xfId="0" applyNumberFormat="1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6" fillId="17" borderId="9" xfId="0" applyFont="1" applyFill="1" applyBorder="1" applyAlignment="1">
      <alignment horizontal="center" vertical="center"/>
    </xf>
    <xf numFmtId="4" fontId="6" fillId="17" borderId="10" xfId="0" applyNumberFormat="1" applyFont="1" applyFill="1" applyBorder="1" applyAlignment="1">
      <alignment horizontal="center" vertical="center"/>
    </xf>
    <xf numFmtId="4" fontId="4" fillId="17" borderId="1" xfId="0" applyNumberFormat="1" applyFont="1" applyFill="1" applyBorder="1" applyAlignment="1">
      <alignment horizontal="right" vertical="center"/>
    </xf>
    <xf numFmtId="4" fontId="4" fillId="17" borderId="1" xfId="0" applyNumberFormat="1" applyFont="1" applyFill="1" applyBorder="1" applyAlignment="1">
      <alignment horizontal="center" vertical="center"/>
    </xf>
    <xf numFmtId="0" fontId="4" fillId="17" borderId="0" xfId="0" applyFont="1" applyFill="1" applyAlignment="1">
      <alignment horizontal="center" vertical="center"/>
    </xf>
    <xf numFmtId="4" fontId="4" fillId="18" borderId="5" xfId="0" applyNumberFormat="1" applyFont="1" applyFill="1" applyBorder="1" applyAlignment="1">
      <alignment horizontal="right" vertical="center"/>
    </xf>
    <xf numFmtId="4" fontId="10" fillId="17" borderId="5" xfId="0" applyNumberFormat="1" applyFont="1" applyFill="1" applyBorder="1" applyAlignment="1">
      <alignment horizontal="center" vertical="center"/>
    </xf>
    <xf numFmtId="4" fontId="4" fillId="17" borderId="5" xfId="0" applyNumberFormat="1" applyFont="1" applyFill="1" applyBorder="1" applyAlignment="1">
      <alignment horizontal="center" vertical="center"/>
    </xf>
    <xf numFmtId="0" fontId="4" fillId="17" borderId="10" xfId="0" applyFont="1" applyFill="1" applyBorder="1" applyAlignment="1">
      <alignment vertical="center"/>
    </xf>
    <xf numFmtId="0" fontId="4" fillId="17" borderId="0" xfId="0" applyFont="1" applyFill="1" applyAlignment="1">
      <alignment vertical="center"/>
    </xf>
    <xf numFmtId="4" fontId="10" fillId="17" borderId="5" xfId="0" applyNumberFormat="1" applyFont="1" applyFill="1" applyBorder="1" applyAlignment="1">
      <alignment horizontal="center"/>
    </xf>
    <xf numFmtId="43" fontId="2" fillId="2" borderId="0" xfId="1" applyFont="1" applyFill="1" applyAlignment="1">
      <alignment vertical="center"/>
    </xf>
    <xf numFmtId="43" fontId="2" fillId="0" borderId="0" xfId="1" applyFont="1" applyAlignment="1">
      <alignment vertical="center"/>
    </xf>
    <xf numFmtId="43" fontId="4" fillId="17" borderId="1" xfId="1" applyFont="1" applyFill="1" applyBorder="1" applyAlignment="1">
      <alignment horizontal="right" vertical="center"/>
    </xf>
    <xf numFmtId="43" fontId="2" fillId="3" borderId="5" xfId="1" applyFont="1" applyFill="1" applyBorder="1" applyAlignment="1">
      <alignment vertical="center"/>
    </xf>
    <xf numFmtId="43" fontId="4" fillId="18" borderId="5" xfId="1" applyFont="1" applyFill="1" applyBorder="1" applyAlignment="1">
      <alignment horizontal="right" vertical="center"/>
    </xf>
    <xf numFmtId="0" fontId="11" fillId="17" borderId="5" xfId="0" applyFont="1" applyFill="1" applyBorder="1" applyAlignment="1">
      <alignment vertical="center" wrapText="1"/>
    </xf>
    <xf numFmtId="0" fontId="12" fillId="17" borderId="5" xfId="0" applyFont="1" applyFill="1" applyBorder="1" applyAlignment="1">
      <alignment horizontal="center" vertical="center"/>
    </xf>
    <xf numFmtId="4" fontId="12" fillId="17" borderId="5" xfId="0" applyNumberFormat="1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vertical="center"/>
    </xf>
    <xf numFmtId="4" fontId="4" fillId="17" borderId="5" xfId="0" applyNumberFormat="1" applyFont="1" applyFill="1" applyBorder="1" applyAlignment="1">
      <alignment vertical="center"/>
    </xf>
    <xf numFmtId="0" fontId="4" fillId="18" borderId="5" xfId="0" applyFont="1" applyFill="1" applyBorder="1" applyAlignment="1">
      <alignment vertical="center"/>
    </xf>
    <xf numFmtId="0" fontId="4" fillId="18" borderId="0" xfId="0" applyFont="1" applyFill="1" applyAlignment="1">
      <alignment vertical="center"/>
    </xf>
    <xf numFmtId="0" fontId="2" fillId="19" borderId="5" xfId="0" applyFont="1" applyFill="1" applyBorder="1" applyAlignment="1">
      <alignment vertical="center"/>
    </xf>
    <xf numFmtId="4" fontId="2" fillId="19" borderId="5" xfId="0" applyNumberFormat="1" applyFont="1" applyFill="1" applyBorder="1" applyAlignment="1">
      <alignment vertical="center"/>
    </xf>
    <xf numFmtId="0" fontId="2" fillId="19" borderId="0" xfId="0" applyFont="1" applyFill="1" applyAlignment="1">
      <alignment vertical="center"/>
    </xf>
    <xf numFmtId="0" fontId="4" fillId="17" borderId="11" xfId="0" applyFont="1" applyFill="1" applyBorder="1" applyAlignment="1">
      <alignment horizontal="center" vertical="center"/>
    </xf>
    <xf numFmtId="0" fontId="4" fillId="17" borderId="9" xfId="0" applyFont="1" applyFill="1" applyBorder="1" applyAlignment="1">
      <alignment horizontal="center" vertical="center"/>
    </xf>
    <xf numFmtId="0" fontId="6" fillId="17" borderId="12" xfId="0" applyFont="1" applyFill="1" applyBorder="1" applyAlignment="1">
      <alignment vertical="center" wrapText="1"/>
    </xf>
    <xf numFmtId="4" fontId="4" fillId="17" borderId="7" xfId="0" applyNumberFormat="1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/>
    </xf>
    <xf numFmtId="0" fontId="4" fillId="17" borderId="7" xfId="0" applyFont="1" applyFill="1" applyBorder="1" applyAlignment="1">
      <alignment horizontal="center" vertical="center"/>
    </xf>
    <xf numFmtId="0" fontId="2" fillId="17" borderId="5" xfId="0" applyFont="1" applyFill="1" applyBorder="1" applyAlignment="1">
      <alignment horizontal="center" vertical="center"/>
    </xf>
    <xf numFmtId="4" fontId="8" fillId="17" borderId="5" xfId="0" applyNumberFormat="1" applyFont="1" applyFill="1" applyBorder="1" applyAlignment="1">
      <alignment horizontal="center"/>
    </xf>
    <xf numFmtId="4" fontId="2" fillId="17" borderId="5" xfId="0" applyNumberFormat="1" applyFont="1" applyFill="1" applyBorder="1" applyAlignment="1">
      <alignment horizontal="center" vertical="center"/>
    </xf>
    <xf numFmtId="0" fontId="2" fillId="18" borderId="5" xfId="0" applyFont="1" applyFill="1" applyBorder="1" applyAlignment="1">
      <alignment vertical="center"/>
    </xf>
    <xf numFmtId="0" fontId="2" fillId="18" borderId="0" xfId="0" applyFont="1" applyFill="1" applyAlignment="1">
      <alignment vertical="center"/>
    </xf>
    <xf numFmtId="0" fontId="2" fillId="17" borderId="7" xfId="0" applyFont="1" applyFill="1" applyBorder="1" applyAlignment="1">
      <alignment horizontal="center" vertical="center"/>
    </xf>
    <xf numFmtId="4" fontId="2" fillId="17" borderId="7" xfId="0" applyNumberFormat="1" applyFont="1" applyFill="1" applyBorder="1" applyAlignment="1">
      <alignment horizontal="center" vertical="center"/>
    </xf>
    <xf numFmtId="0" fontId="14" fillId="17" borderId="6" xfId="0" applyFont="1" applyFill="1" applyBorder="1" applyAlignment="1">
      <alignment vertical="center" wrapText="1"/>
    </xf>
    <xf numFmtId="0" fontId="2" fillId="17" borderId="10" xfId="0" applyFont="1" applyFill="1" applyBorder="1" applyAlignment="1">
      <alignment horizontal="center" vertical="center"/>
    </xf>
    <xf numFmtId="4" fontId="2" fillId="17" borderId="10" xfId="0" applyNumberFormat="1" applyFont="1" applyFill="1" applyBorder="1" applyAlignment="1">
      <alignment horizontal="center" vertical="center"/>
    </xf>
    <xf numFmtId="4" fontId="2" fillId="18" borderId="5" xfId="0" applyNumberFormat="1" applyFont="1" applyFill="1" applyBorder="1" applyAlignment="1">
      <alignment horizontal="right" vertical="center"/>
    </xf>
    <xf numFmtId="0" fontId="6" fillId="17" borderId="5" xfId="0" applyFont="1" applyFill="1" applyBorder="1" applyAlignment="1">
      <alignment vertical="center" wrapText="1"/>
    </xf>
    <xf numFmtId="0" fontId="14" fillId="17" borderId="5" xfId="0" applyFont="1" applyFill="1" applyBorder="1" applyAlignment="1">
      <alignment vertical="center" wrapText="1"/>
    </xf>
    <xf numFmtId="0" fontId="4" fillId="21" borderId="5" xfId="0" applyFont="1" applyFill="1" applyBorder="1" applyAlignment="1">
      <alignment horizontal="center" vertical="center"/>
    </xf>
    <xf numFmtId="0" fontId="6" fillId="21" borderId="5" xfId="0" applyFont="1" applyFill="1" applyBorder="1" applyAlignment="1">
      <alignment vertical="center" wrapText="1"/>
    </xf>
    <xf numFmtId="4" fontId="4" fillId="21" borderId="5" xfId="0" applyNumberFormat="1" applyFont="1" applyFill="1" applyBorder="1" applyAlignment="1">
      <alignment horizontal="center" vertical="center"/>
    </xf>
    <xf numFmtId="4" fontId="4" fillId="22" borderId="5" xfId="0" applyNumberFormat="1" applyFont="1" applyFill="1" applyBorder="1" applyAlignment="1">
      <alignment horizontal="right" vertical="center"/>
    </xf>
    <xf numFmtId="4" fontId="10" fillId="21" borderId="5" xfId="0" applyNumberFormat="1" applyFont="1" applyFill="1" applyBorder="1" applyAlignment="1">
      <alignment horizontal="center"/>
    </xf>
    <xf numFmtId="0" fontId="4" fillId="21" borderId="5" xfId="0" applyFont="1" applyFill="1" applyBorder="1" applyAlignment="1">
      <alignment vertical="center"/>
    </xf>
    <xf numFmtId="4" fontId="4" fillId="21" borderId="5" xfId="0" applyNumberFormat="1" applyFont="1" applyFill="1" applyBorder="1" applyAlignment="1">
      <alignment vertical="center"/>
    </xf>
    <xf numFmtId="43" fontId="2" fillId="23" borderId="5" xfId="1" applyFont="1" applyFill="1" applyBorder="1" applyAlignment="1">
      <alignment vertical="center"/>
    </xf>
    <xf numFmtId="0" fontId="4" fillId="21" borderId="0" xfId="0" applyFont="1" applyFill="1" applyAlignment="1">
      <alignment vertical="center"/>
    </xf>
    <xf numFmtId="0" fontId="2" fillId="21" borderId="5" xfId="0" applyFont="1" applyFill="1" applyBorder="1" applyAlignment="1">
      <alignment horizontal="center" vertical="center"/>
    </xf>
    <xf numFmtId="4" fontId="2" fillId="21" borderId="5" xfId="0" applyNumberFormat="1" applyFont="1" applyFill="1" applyBorder="1" applyAlignment="1">
      <alignment horizontal="center" vertical="center"/>
    </xf>
    <xf numFmtId="4" fontId="8" fillId="21" borderId="5" xfId="0" applyNumberFormat="1" applyFont="1" applyFill="1" applyBorder="1" applyAlignment="1">
      <alignment horizontal="center"/>
    </xf>
    <xf numFmtId="0" fontId="2" fillId="21" borderId="5" xfId="0" applyFont="1" applyFill="1" applyBorder="1" applyAlignment="1">
      <alignment vertical="center"/>
    </xf>
    <xf numFmtId="4" fontId="2" fillId="21" borderId="5" xfId="0" applyNumberFormat="1" applyFont="1" applyFill="1" applyBorder="1" applyAlignment="1">
      <alignment vertical="center"/>
    </xf>
    <xf numFmtId="0" fontId="2" fillId="21" borderId="0" xfId="0" applyFont="1" applyFill="1" applyAlignment="1">
      <alignment vertical="center"/>
    </xf>
    <xf numFmtId="0" fontId="2" fillId="19" borderId="5" xfId="0" applyFont="1" applyFill="1" applyBorder="1" applyAlignment="1">
      <alignment horizontal="center" vertical="center"/>
    </xf>
    <xf numFmtId="0" fontId="13" fillId="19" borderId="3" xfId="0" applyFont="1" applyFill="1" applyBorder="1" applyAlignment="1">
      <alignment vertical="center" wrapText="1"/>
    </xf>
    <xf numFmtId="0" fontId="13" fillId="19" borderId="5" xfId="0" applyFont="1" applyFill="1" applyBorder="1" applyAlignment="1">
      <alignment horizontal="center" vertical="center"/>
    </xf>
    <xf numFmtId="4" fontId="13" fillId="20" borderId="5" xfId="0" applyNumberFormat="1" applyFont="1" applyFill="1" applyBorder="1" applyAlignment="1">
      <alignment horizontal="right" vertical="center"/>
    </xf>
    <xf numFmtId="4" fontId="13" fillId="19" borderId="5" xfId="0" applyNumberFormat="1" applyFont="1" applyFill="1" applyBorder="1" applyAlignment="1">
      <alignment horizontal="center" vertical="center"/>
    </xf>
    <xf numFmtId="4" fontId="4" fillId="19" borderId="5" xfId="0" applyNumberFormat="1" applyFont="1" applyFill="1" applyBorder="1" applyAlignment="1">
      <alignment horizontal="center" vertical="center"/>
    </xf>
    <xf numFmtId="4" fontId="13" fillId="19" borderId="5" xfId="0" applyNumberFormat="1" applyFont="1" applyFill="1" applyBorder="1" applyAlignment="1">
      <alignment vertical="center"/>
    </xf>
    <xf numFmtId="0" fontId="13" fillId="19" borderId="5" xfId="0" applyFont="1" applyFill="1" applyBorder="1" applyAlignment="1">
      <alignment vertical="center"/>
    </xf>
    <xf numFmtId="0" fontId="13" fillId="19" borderId="0" xfId="0" applyFont="1" applyFill="1" applyAlignment="1">
      <alignment vertical="center"/>
    </xf>
    <xf numFmtId="4" fontId="18" fillId="17" borderId="5" xfId="0" applyNumberFormat="1" applyFont="1" applyFill="1" applyBorder="1" applyAlignment="1">
      <alignment horizontal="center" vertical="center"/>
    </xf>
    <xf numFmtId="4" fontId="2" fillId="22" borderId="5" xfId="0" applyNumberFormat="1" applyFont="1" applyFill="1" applyBorder="1" applyAlignment="1">
      <alignment horizontal="right" vertical="center"/>
    </xf>
    <xf numFmtId="0" fontId="13" fillId="24" borderId="5" xfId="0" applyFont="1" applyFill="1" applyBorder="1" applyAlignment="1">
      <alignment horizontal="center" vertical="center"/>
    </xf>
    <xf numFmtId="4" fontId="13" fillId="24" borderId="5" xfId="0" applyNumberFormat="1" applyFont="1" applyFill="1" applyBorder="1" applyAlignment="1">
      <alignment horizontal="right" vertical="center"/>
    </xf>
    <xf numFmtId="4" fontId="13" fillId="24" borderId="5" xfId="0" applyNumberFormat="1" applyFont="1" applyFill="1" applyBorder="1" applyAlignment="1">
      <alignment horizontal="center" vertical="center"/>
    </xf>
    <xf numFmtId="4" fontId="4" fillId="24" borderId="5" xfId="0" applyNumberFormat="1" applyFont="1" applyFill="1" applyBorder="1" applyAlignment="1">
      <alignment horizontal="center" vertical="center"/>
    </xf>
    <xf numFmtId="4" fontId="13" fillId="24" borderId="5" xfId="0" applyNumberFormat="1" applyFont="1" applyFill="1" applyBorder="1" applyAlignment="1">
      <alignment vertical="center"/>
    </xf>
    <xf numFmtId="0" fontId="13" fillId="24" borderId="5" xfId="0" applyFont="1" applyFill="1" applyBorder="1" applyAlignment="1">
      <alignment vertical="center"/>
    </xf>
    <xf numFmtId="0" fontId="13" fillId="24" borderId="0" xfId="0" applyFont="1" applyFill="1" applyAlignment="1">
      <alignment vertical="center"/>
    </xf>
    <xf numFmtId="4" fontId="13" fillId="18" borderId="5" xfId="0" applyNumberFormat="1" applyFont="1" applyFill="1" applyBorder="1" applyAlignment="1">
      <alignment horizontal="right" vertical="center"/>
    </xf>
    <xf numFmtId="4" fontId="2" fillId="26" borderId="5" xfId="0" applyNumberFormat="1" applyFont="1" applyFill="1" applyBorder="1" applyAlignment="1">
      <alignment horizontal="right" vertical="center"/>
    </xf>
    <xf numFmtId="0" fontId="11" fillId="28" borderId="5" xfId="0" applyFont="1" applyFill="1" applyBorder="1" applyAlignment="1">
      <alignment vertical="center" wrapText="1"/>
    </xf>
    <xf numFmtId="4" fontId="16" fillId="19" borderId="5" xfId="0" applyNumberFormat="1" applyFont="1" applyFill="1" applyBorder="1" applyAlignment="1">
      <alignment horizontal="center" vertical="center"/>
    </xf>
    <xf numFmtId="0" fontId="7" fillId="21" borderId="5" xfId="0" applyFont="1" applyFill="1" applyBorder="1" applyAlignment="1">
      <alignment horizontal="center" vertical="center"/>
    </xf>
    <xf numFmtId="4" fontId="7" fillId="21" borderId="5" xfId="0" applyNumberFormat="1" applyFont="1" applyFill="1" applyBorder="1" applyAlignment="1">
      <alignment horizontal="center" vertical="center"/>
    </xf>
    <xf numFmtId="4" fontId="19" fillId="21" borderId="5" xfId="0" applyNumberFormat="1" applyFont="1" applyFill="1" applyBorder="1" applyAlignment="1">
      <alignment horizontal="center" vertical="center"/>
    </xf>
    <xf numFmtId="4" fontId="16" fillId="21" borderId="5" xfId="0" applyNumberFormat="1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4" fontId="28" fillId="6" borderId="5" xfId="0" applyNumberFormat="1" applyFont="1" applyFill="1" applyBorder="1" applyAlignment="1">
      <alignment horizontal="right" vertical="center"/>
    </xf>
    <xf numFmtId="4" fontId="29" fillId="0" borderId="5" xfId="0" applyNumberFormat="1" applyFont="1" applyBorder="1" applyAlignment="1">
      <alignment horizontal="center" vertical="center"/>
    </xf>
    <xf numFmtId="4" fontId="28" fillId="10" borderId="5" xfId="0" applyNumberFormat="1" applyFont="1" applyFill="1" applyBorder="1" applyAlignment="1">
      <alignment horizontal="center" vertical="center"/>
    </xf>
    <xf numFmtId="4" fontId="28" fillId="0" borderId="5" xfId="0" applyNumberFormat="1" applyFont="1" applyBorder="1" applyAlignment="1">
      <alignment vertical="center"/>
    </xf>
    <xf numFmtId="0" fontId="3" fillId="19" borderId="2" xfId="0" applyFont="1" applyFill="1" applyBorder="1" applyAlignment="1">
      <alignment horizontal="center" vertical="center"/>
    </xf>
    <xf numFmtId="0" fontId="3" fillId="19" borderId="1" xfId="0" applyFont="1" applyFill="1" applyBorder="1" applyAlignment="1">
      <alignment horizontal="center" vertical="center"/>
    </xf>
    <xf numFmtId="0" fontId="5" fillId="19" borderId="8" xfId="0" applyFont="1" applyFill="1" applyBorder="1" applyAlignment="1">
      <alignment vertical="center" wrapText="1"/>
    </xf>
    <xf numFmtId="4" fontId="13" fillId="19" borderId="1" xfId="0" applyNumberFormat="1" applyFont="1" applyFill="1" applyBorder="1" applyAlignment="1">
      <alignment horizontal="center" vertical="center"/>
    </xf>
    <xf numFmtId="4" fontId="3" fillId="19" borderId="1" xfId="0" applyNumberFormat="1" applyFont="1" applyFill="1" applyBorder="1" applyAlignment="1">
      <alignment horizontal="center" vertical="center"/>
    </xf>
    <xf numFmtId="0" fontId="3" fillId="19" borderId="5" xfId="0" applyFont="1" applyFill="1" applyBorder="1" applyAlignment="1">
      <alignment horizontal="center" vertical="center"/>
    </xf>
    <xf numFmtId="0" fontId="3" fillId="19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0" fillId="0" borderId="0" xfId="0" applyFont="1" applyAlignment="1"/>
    <xf numFmtId="0" fontId="31" fillId="0" borderId="4" xfId="0" applyFont="1" applyBorder="1" applyAlignment="1"/>
    <xf numFmtId="0" fontId="31" fillId="0" borderId="6" xfId="0" applyFont="1" applyBorder="1" applyAlignment="1"/>
    <xf numFmtId="0" fontId="32" fillId="19" borderId="8" xfId="0" applyFont="1" applyFill="1" applyBorder="1" applyAlignment="1"/>
    <xf numFmtId="0" fontId="32" fillId="19" borderId="4" xfId="0" applyFont="1" applyFill="1" applyBorder="1" applyAlignment="1"/>
    <xf numFmtId="0" fontId="26" fillId="19" borderId="0" xfId="0" applyFont="1" applyFill="1" applyAlignment="1">
      <alignment vertical="center"/>
    </xf>
    <xf numFmtId="0" fontId="26" fillId="19" borderId="0" xfId="0" applyFont="1" applyFill="1" applyAlignment="1"/>
    <xf numFmtId="0" fontId="33" fillId="18" borderId="5" xfId="0" applyFont="1" applyFill="1" applyBorder="1" applyAlignment="1">
      <alignment horizontal="left" vertical="center" wrapText="1"/>
    </xf>
    <xf numFmtId="0" fontId="1" fillId="17" borderId="5" xfId="0" applyFont="1" applyFill="1" applyBorder="1"/>
    <xf numFmtId="0" fontId="27" fillId="17" borderId="0" xfId="0" applyFont="1" applyFill="1" applyAlignment="1">
      <alignment vertical="center"/>
    </xf>
    <xf numFmtId="0" fontId="30" fillId="17" borderId="0" xfId="0" applyFont="1" applyFill="1" applyAlignment="1"/>
    <xf numFmtId="0" fontId="16" fillId="6" borderId="5" xfId="0" applyFont="1" applyFill="1" applyBorder="1" applyAlignment="1">
      <alignment horizontal="center" vertical="center"/>
    </xf>
    <xf numFmtId="4" fontId="16" fillId="6" borderId="5" xfId="0" applyNumberFormat="1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left" wrapText="1"/>
    </xf>
    <xf numFmtId="0" fontId="16" fillId="6" borderId="5" xfId="0" applyFont="1" applyFill="1" applyBorder="1" applyAlignment="1">
      <alignment horizontal="left" vertical="center" wrapText="1"/>
    </xf>
    <xf numFmtId="0" fontId="18" fillId="18" borderId="5" xfId="0" applyFont="1" applyFill="1" applyBorder="1" applyAlignment="1">
      <alignment horizontal="center" vertical="center"/>
    </xf>
    <xf numFmtId="4" fontId="18" fillId="18" borderId="5" xfId="0" applyNumberFormat="1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vertical="center" wrapText="1"/>
    </xf>
    <xf numFmtId="164" fontId="16" fillId="6" borderId="5" xfId="0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vertical="center" wrapText="1"/>
    </xf>
    <xf numFmtId="0" fontId="16" fillId="6" borderId="7" xfId="0" applyFont="1" applyFill="1" applyBorder="1" applyAlignment="1">
      <alignment horizontal="center" vertical="center"/>
    </xf>
    <xf numFmtId="4" fontId="16" fillId="6" borderId="7" xfId="0" applyNumberFormat="1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4" fontId="16" fillId="6" borderId="10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vertical="center" wrapText="1"/>
    </xf>
    <xf numFmtId="0" fontId="16" fillId="11" borderId="5" xfId="0" applyFont="1" applyFill="1" applyBorder="1" applyAlignment="1">
      <alignment horizontal="center" vertical="center"/>
    </xf>
    <xf numFmtId="4" fontId="16" fillId="11" borderId="5" xfId="0" applyNumberFormat="1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left" vertical="center" wrapText="1"/>
    </xf>
    <xf numFmtId="0" fontId="18" fillId="18" borderId="10" xfId="0" applyFont="1" applyFill="1" applyBorder="1" applyAlignment="1">
      <alignment horizontal="center" vertical="center"/>
    </xf>
    <xf numFmtId="4" fontId="18" fillId="18" borderId="10" xfId="0" applyNumberFormat="1" applyFont="1" applyFill="1" applyBorder="1" applyAlignment="1">
      <alignment horizontal="center" vertical="center"/>
    </xf>
    <xf numFmtId="0" fontId="16" fillId="11" borderId="5" xfId="0" applyFont="1" applyFill="1" applyBorder="1" applyAlignment="1">
      <alignment horizontal="left" vertical="center" wrapText="1"/>
    </xf>
    <xf numFmtId="0" fontId="6" fillId="18" borderId="5" xfId="0" applyFont="1" applyFill="1" applyBorder="1" applyAlignment="1">
      <alignment horizontal="left" vertical="center" wrapText="1"/>
    </xf>
    <xf numFmtId="0" fontId="18" fillId="18" borderId="5" xfId="0" applyFont="1" applyFill="1" applyBorder="1" applyAlignment="1">
      <alignment horizontal="left" vertical="center"/>
    </xf>
    <xf numFmtId="4" fontId="18" fillId="18" borderId="5" xfId="0" applyNumberFormat="1" applyFont="1" applyFill="1" applyBorder="1" applyAlignment="1">
      <alignment horizontal="left" vertical="center"/>
    </xf>
    <xf numFmtId="0" fontId="33" fillId="18" borderId="1" xfId="0" applyFont="1" applyFill="1" applyBorder="1" applyAlignment="1">
      <alignment vertical="center" wrapText="1"/>
    </xf>
    <xf numFmtId="0" fontId="18" fillId="18" borderId="1" xfId="0" applyFont="1" applyFill="1" applyBorder="1" applyAlignment="1">
      <alignment horizontal="center" vertical="center"/>
    </xf>
    <xf numFmtId="4" fontId="18" fillId="18" borderId="1" xfId="0" applyNumberFormat="1" applyFont="1" applyFill="1" applyBorder="1" applyAlignment="1">
      <alignment horizontal="center" vertical="center"/>
    </xf>
    <xf numFmtId="0" fontId="34" fillId="6" borderId="5" xfId="0" applyFont="1" applyFill="1" applyBorder="1" applyAlignment="1">
      <alignment horizontal="center" vertical="center"/>
    </xf>
    <xf numFmtId="0" fontId="1" fillId="19" borderId="0" xfId="0" applyFont="1" applyFill="1" applyAlignment="1">
      <alignment vertical="center"/>
    </xf>
    <xf numFmtId="0" fontId="30" fillId="19" borderId="0" xfId="0" applyFont="1" applyFill="1" applyAlignment="1"/>
    <xf numFmtId="0" fontId="31" fillId="19" borderId="8" xfId="0" applyFont="1" applyFill="1" applyBorder="1" applyAlignment="1"/>
    <xf numFmtId="0" fontId="31" fillId="19" borderId="4" xfId="0" applyFont="1" applyFill="1" applyBorder="1" applyAlignment="1"/>
    <xf numFmtId="0" fontId="16" fillId="6" borderId="9" xfId="0" applyFont="1" applyFill="1" applyBorder="1" applyAlignment="1">
      <alignment horizontal="left" vertical="center" wrapText="1"/>
    </xf>
    <xf numFmtId="0" fontId="16" fillId="6" borderId="13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12" fillId="17" borderId="9" xfId="0" applyFont="1" applyFill="1" applyBorder="1" applyAlignment="1">
      <alignment horizontal="center" vertical="center"/>
    </xf>
    <xf numFmtId="0" fontId="7" fillId="17" borderId="5" xfId="0" applyFont="1" applyFill="1" applyBorder="1" applyAlignment="1">
      <alignment horizontal="center" vertical="center"/>
    </xf>
    <xf numFmtId="0" fontId="33" fillId="18" borderId="7" xfId="0" applyFont="1" applyFill="1" applyBorder="1" applyAlignment="1">
      <alignment horizontal="left" vertical="center" wrapText="1"/>
    </xf>
    <xf numFmtId="0" fontId="16" fillId="18" borderId="7" xfId="0" applyFont="1" applyFill="1" applyBorder="1" applyAlignment="1">
      <alignment horizontal="center" vertical="center"/>
    </xf>
    <xf numFmtId="4" fontId="16" fillId="18" borderId="7" xfId="0" applyNumberFormat="1" applyFont="1" applyFill="1" applyBorder="1" applyAlignment="1">
      <alignment horizontal="center" vertical="center"/>
    </xf>
    <xf numFmtId="0" fontId="1" fillId="17" borderId="0" xfId="0" applyFont="1" applyFill="1" applyAlignment="1">
      <alignment vertical="center"/>
    </xf>
    <xf numFmtId="0" fontId="33" fillId="18" borderId="7" xfId="0" applyFont="1" applyFill="1" applyBorder="1" applyAlignment="1">
      <alignment vertical="center" wrapText="1"/>
    </xf>
    <xf numFmtId="0" fontId="7" fillId="17" borderId="9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27" fillId="21" borderId="0" xfId="0" applyFont="1" applyFill="1" applyAlignment="1">
      <alignment vertical="center"/>
    </xf>
    <xf numFmtId="0" fontId="30" fillId="21" borderId="0" xfId="0" applyFont="1" applyFill="1" applyAlignment="1"/>
    <xf numFmtId="0" fontId="1" fillId="21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33" fillId="6" borderId="5" xfId="0" applyFont="1" applyFill="1" applyBorder="1" applyAlignment="1">
      <alignment vertical="center" wrapText="1"/>
    </xf>
    <xf numFmtId="0" fontId="18" fillId="6" borderId="5" xfId="0" applyFont="1" applyFill="1" applyBorder="1" applyAlignment="1">
      <alignment horizontal="center" vertical="center"/>
    </xf>
    <xf numFmtId="4" fontId="18" fillId="6" borderId="5" xfId="0" applyNumberFormat="1" applyFont="1" applyFill="1" applyBorder="1" applyAlignment="1">
      <alignment horizontal="center" vertical="center"/>
    </xf>
    <xf numFmtId="0" fontId="11" fillId="18" borderId="5" xfId="0" applyFont="1" applyFill="1" applyBorder="1" applyAlignment="1">
      <alignment vertical="center" wrapText="1"/>
    </xf>
    <xf numFmtId="0" fontId="33" fillId="6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/>
    </xf>
    <xf numFmtId="4" fontId="16" fillId="6" borderId="5" xfId="0" applyNumberFormat="1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 wrapText="1"/>
    </xf>
    <xf numFmtId="0" fontId="13" fillId="20" borderId="5" xfId="0" applyFont="1" applyFill="1" applyBorder="1" applyAlignment="1">
      <alignment horizontal="left" vertical="center" wrapText="1"/>
    </xf>
    <xf numFmtId="0" fontId="13" fillId="19" borderId="5" xfId="0" applyFont="1" applyFill="1" applyBorder="1" applyAlignment="1">
      <alignment vertical="center" wrapText="1"/>
    </xf>
    <xf numFmtId="0" fontId="35" fillId="19" borderId="7" xfId="0" applyFont="1" applyFill="1" applyBorder="1" applyAlignment="1">
      <alignment horizontal="center" vertical="center"/>
    </xf>
    <xf numFmtId="0" fontId="36" fillId="19" borderId="8" xfId="0" applyFont="1" applyFill="1" applyBorder="1" applyAlignment="1">
      <alignment vertical="center" wrapText="1"/>
    </xf>
    <xf numFmtId="0" fontId="37" fillId="19" borderId="0" xfId="0" applyFont="1" applyFill="1" applyAlignment="1">
      <alignment vertical="center"/>
    </xf>
    <xf numFmtId="0" fontId="18" fillId="17" borderId="1" xfId="0" applyFont="1" applyFill="1" applyBorder="1" applyAlignment="1">
      <alignment horizontal="center" vertical="center"/>
    </xf>
    <xf numFmtId="0" fontId="11" fillId="17" borderId="5" xfId="0" applyFont="1" applyFill="1" applyBorder="1" applyAlignment="1">
      <alignment vertical="center"/>
    </xf>
    <xf numFmtId="4" fontId="11" fillId="17" borderId="5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4" fontId="12" fillId="17" borderId="5" xfId="0" applyNumberFormat="1" applyFont="1" applyFill="1" applyBorder="1" applyAlignment="1">
      <alignment vertical="center"/>
    </xf>
    <xf numFmtId="0" fontId="11" fillId="18" borderId="5" xfId="0" applyFont="1" applyFill="1" applyBorder="1" applyAlignment="1">
      <alignment horizontal="left" vertical="center" wrapText="1"/>
    </xf>
    <xf numFmtId="0" fontId="12" fillId="18" borderId="5" xfId="0" applyFont="1" applyFill="1" applyBorder="1" applyAlignment="1">
      <alignment vertical="center"/>
    </xf>
    <xf numFmtId="4" fontId="12" fillId="18" borderId="5" xfId="0" applyNumberFormat="1" applyFont="1" applyFill="1" applyBorder="1" applyAlignment="1">
      <alignment vertical="center"/>
    </xf>
    <xf numFmtId="0" fontId="12" fillId="18" borderId="5" xfId="0" applyFont="1" applyFill="1" applyBorder="1" applyAlignment="1">
      <alignment horizontal="center" vertical="center"/>
    </xf>
    <xf numFmtId="4" fontId="12" fillId="18" borderId="5" xfId="0" applyNumberFormat="1" applyFont="1" applyFill="1" applyBorder="1" applyAlignment="1">
      <alignment horizontal="center" vertical="center"/>
    </xf>
    <xf numFmtId="0" fontId="35" fillId="19" borderId="5" xfId="0" applyFont="1" applyFill="1" applyBorder="1" applyAlignment="1">
      <alignment horizontal="center" vertical="center"/>
    </xf>
    <xf numFmtId="0" fontId="36" fillId="19" borderId="11" xfId="0" applyFont="1" applyFill="1" applyBorder="1" applyAlignment="1">
      <alignment vertical="center" wrapText="1"/>
    </xf>
    <xf numFmtId="0" fontId="31" fillId="19" borderId="10" xfId="0" applyFont="1" applyFill="1" applyBorder="1" applyAlignment="1"/>
    <xf numFmtId="4" fontId="35" fillId="19" borderId="5" xfId="0" applyNumberFormat="1" applyFont="1" applyFill="1" applyBorder="1" applyAlignment="1">
      <alignment vertical="center"/>
    </xf>
    <xf numFmtId="0" fontId="11" fillId="17" borderId="5" xfId="0" applyFont="1" applyFill="1" applyBorder="1" applyAlignment="1">
      <alignment horizontal="left" vertical="center" wrapText="1"/>
    </xf>
    <xf numFmtId="0" fontId="11" fillId="17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6" borderId="10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6" borderId="5" xfId="0" applyFont="1" applyFill="1" applyBorder="1" applyAlignment="1">
      <alignment vertical="center"/>
    </xf>
    <xf numFmtId="0" fontId="18" fillId="17" borderId="5" xfId="0" applyFont="1" applyFill="1" applyBorder="1" applyAlignment="1">
      <alignment horizontal="center" vertical="center"/>
    </xf>
    <xf numFmtId="4" fontId="18" fillId="17" borderId="5" xfId="0" applyNumberFormat="1" applyFont="1" applyFill="1" applyBorder="1" applyAlignment="1">
      <alignment horizontal="right" vertical="center"/>
    </xf>
    <xf numFmtId="0" fontId="12" fillId="18" borderId="0" xfId="0" applyFont="1" applyFill="1" applyAlignment="1">
      <alignment vertical="center"/>
    </xf>
    <xf numFmtId="0" fontId="33" fillId="17" borderId="5" xfId="0" applyFont="1" applyFill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11" fillId="17" borderId="9" xfId="0" applyFont="1" applyFill="1" applyBorder="1" applyAlignment="1">
      <alignment vertical="center" wrapText="1"/>
    </xf>
    <xf numFmtId="4" fontId="39" fillId="0" borderId="5" xfId="0" applyNumberFormat="1" applyFont="1" applyBorder="1" applyAlignment="1">
      <alignment horizontal="center" vertical="center"/>
    </xf>
    <xf numFmtId="0" fontId="39" fillId="0" borderId="5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/>
    <xf numFmtId="0" fontId="12" fillId="17" borderId="5" xfId="0" applyFont="1" applyFill="1" applyBorder="1" applyAlignment="1">
      <alignment vertical="center"/>
    </xf>
    <xf numFmtId="0" fontId="12" fillId="17" borderId="0" xfId="0" applyFont="1" applyFill="1" applyAlignment="1">
      <alignment vertical="center"/>
    </xf>
    <xf numFmtId="0" fontId="18" fillId="17" borderId="5" xfId="0" applyFont="1" applyFill="1" applyBorder="1" applyAlignment="1">
      <alignment vertical="center"/>
    </xf>
    <xf numFmtId="4" fontId="18" fillId="17" borderId="5" xfId="0" applyNumberFormat="1" applyFont="1" applyFill="1" applyBorder="1" applyAlignment="1">
      <alignment vertical="center"/>
    </xf>
    <xf numFmtId="0" fontId="42" fillId="17" borderId="5" xfId="0" applyFont="1" applyFill="1" applyBorder="1" applyAlignment="1">
      <alignment horizontal="center" vertical="center"/>
    </xf>
    <xf numFmtId="4" fontId="42" fillId="17" borderId="5" xfId="0" applyNumberFormat="1" applyFont="1" applyFill="1" applyBorder="1" applyAlignment="1">
      <alignment horizontal="right" vertical="center"/>
    </xf>
    <xf numFmtId="0" fontId="18" fillId="18" borderId="5" xfId="0" applyFont="1" applyFill="1" applyBorder="1" applyAlignment="1">
      <alignment horizontal="left" vertical="center" wrapText="1"/>
    </xf>
    <xf numFmtId="0" fontId="35" fillId="19" borderId="3" xfId="0" applyFont="1" applyFill="1" applyBorder="1" applyAlignment="1">
      <alignment vertical="center"/>
    </xf>
    <xf numFmtId="4" fontId="35" fillId="20" borderId="5" xfId="0" applyNumberFormat="1" applyFont="1" applyFill="1" applyBorder="1" applyAlignment="1">
      <alignment horizontal="center" vertical="center"/>
    </xf>
    <xf numFmtId="0" fontId="33" fillId="18" borderId="5" xfId="0" applyFont="1" applyFill="1" applyBorder="1" applyAlignment="1">
      <alignment vertical="center" wrapText="1"/>
    </xf>
    <xf numFmtId="0" fontId="33" fillId="22" borderId="5" xfId="0" applyFont="1" applyFill="1" applyBorder="1" applyAlignment="1">
      <alignment vertical="center" wrapText="1"/>
    </xf>
    <xf numFmtId="0" fontId="16" fillId="22" borderId="5" xfId="0" applyFont="1" applyFill="1" applyBorder="1" applyAlignment="1">
      <alignment horizontal="center" vertical="center"/>
    </xf>
    <xf numFmtId="4" fontId="16" fillId="22" borderId="5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vertical="center"/>
    </xf>
    <xf numFmtId="4" fontId="35" fillId="24" borderId="5" xfId="0" applyNumberFormat="1" applyFont="1" applyFill="1" applyBorder="1" applyAlignment="1">
      <alignment horizontal="center" vertical="center"/>
    </xf>
    <xf numFmtId="0" fontId="37" fillId="24" borderId="0" xfId="0" applyFont="1" applyFill="1" applyAlignment="1">
      <alignment vertical="center"/>
    </xf>
    <xf numFmtId="0" fontId="33" fillId="25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43" fontId="13" fillId="19" borderId="5" xfId="1" applyFont="1" applyFill="1" applyBorder="1" applyAlignment="1">
      <alignment vertical="center" wrapText="1"/>
    </xf>
    <xf numFmtId="0" fontId="16" fillId="17" borderId="10" xfId="0" applyFont="1" applyFill="1" applyBorder="1" applyAlignment="1">
      <alignment horizontal="center" vertical="center"/>
    </xf>
    <xf numFmtId="0" fontId="35" fillId="25" borderId="5" xfId="0" applyFont="1" applyFill="1" applyBorder="1" applyAlignment="1">
      <alignment horizontal="left" vertical="center" wrapText="1"/>
    </xf>
    <xf numFmtId="0" fontId="16" fillId="17" borderId="5" xfId="0" applyFont="1" applyFill="1" applyBorder="1" applyAlignment="1">
      <alignment horizontal="center" vertical="center"/>
    </xf>
    <xf numFmtId="4" fontId="16" fillId="17" borderId="5" xfId="0" applyNumberFormat="1" applyFont="1" applyFill="1" applyBorder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43" fillId="17" borderId="10" xfId="0" applyFont="1" applyFill="1" applyBorder="1" applyAlignment="1">
      <alignment horizontal="center" vertical="center"/>
    </xf>
    <xf numFmtId="0" fontId="43" fillId="25" borderId="5" xfId="0" applyFont="1" applyFill="1" applyBorder="1" applyAlignment="1">
      <alignment horizontal="left" vertical="center" wrapText="1"/>
    </xf>
    <xf numFmtId="0" fontId="43" fillId="17" borderId="5" xfId="0" applyFont="1" applyFill="1" applyBorder="1" applyAlignment="1">
      <alignment horizontal="center" vertical="center"/>
    </xf>
    <xf numFmtId="4" fontId="43" fillId="17" borderId="5" xfId="0" applyNumberFormat="1" applyFont="1" applyFill="1" applyBorder="1" applyAlignment="1">
      <alignment horizontal="center" vertical="center"/>
    </xf>
    <xf numFmtId="0" fontId="44" fillId="17" borderId="0" xfId="0" applyFont="1" applyFill="1" applyAlignment="1"/>
    <xf numFmtId="0" fontId="16" fillId="19" borderId="10" xfId="0" applyFont="1" applyFill="1" applyBorder="1" applyAlignment="1">
      <alignment horizontal="center" vertical="center"/>
    </xf>
    <xf numFmtId="0" fontId="35" fillId="20" borderId="5" xfId="0" applyFont="1" applyFill="1" applyBorder="1" applyAlignment="1">
      <alignment horizontal="left" vertical="center" wrapText="1"/>
    </xf>
    <xf numFmtId="0" fontId="16" fillId="19" borderId="5" xfId="0" applyFont="1" applyFill="1" applyBorder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35" fillId="27" borderId="5" xfId="0" applyFont="1" applyFill="1" applyBorder="1" applyAlignment="1">
      <alignment horizontal="left" vertical="center" wrapText="1"/>
    </xf>
    <xf numFmtId="0" fontId="7" fillId="6" borderId="10" xfId="0" applyFont="1" applyFill="1" applyBorder="1" applyAlignment="1">
      <alignment horizontal="center" vertical="center"/>
    </xf>
    <xf numFmtId="0" fontId="7" fillId="21" borderId="10" xfId="0" applyFont="1" applyFill="1" applyBorder="1" applyAlignment="1">
      <alignment horizontal="center" vertical="center"/>
    </xf>
    <xf numFmtId="0" fontId="35" fillId="22" borderId="0" xfId="0" applyFont="1" applyFill="1" applyAlignment="1">
      <alignment horizontal="left" vertical="center" wrapText="1"/>
    </xf>
    <xf numFmtId="0" fontId="7" fillId="21" borderId="5" xfId="0" applyFont="1" applyFill="1" applyBorder="1" applyAlignment="1">
      <alignment horizontal="left" vertical="center"/>
    </xf>
    <xf numFmtId="4" fontId="7" fillId="21" borderId="5" xfId="0" applyNumberFormat="1" applyFont="1" applyFill="1" applyBorder="1" applyAlignment="1">
      <alignment horizontal="left" vertical="center"/>
    </xf>
    <xf numFmtId="0" fontId="7" fillId="21" borderId="0" xfId="0" applyFont="1" applyFill="1" applyAlignment="1">
      <alignment horizontal="left" vertical="center"/>
    </xf>
    <xf numFmtId="0" fontId="1" fillId="13" borderId="0" xfId="0" applyFont="1" applyFill="1" applyAlignment="1">
      <alignment vertical="center"/>
    </xf>
    <xf numFmtId="43" fontId="2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/>
    </xf>
    <xf numFmtId="43" fontId="30" fillId="0" borderId="0" xfId="1" applyFont="1" applyAlignment="1"/>
    <xf numFmtId="0" fontId="45" fillId="19" borderId="5" xfId="0" applyFont="1" applyFill="1" applyBorder="1" applyAlignment="1">
      <alignment horizontal="center" vertical="center"/>
    </xf>
    <xf numFmtId="0" fontId="45" fillId="20" borderId="5" xfId="0" applyFont="1" applyFill="1" applyBorder="1" applyAlignment="1">
      <alignment horizontal="left" vertical="center"/>
    </xf>
    <xf numFmtId="4" fontId="45" fillId="20" borderId="5" xfId="0" applyNumberFormat="1" applyFont="1" applyFill="1" applyBorder="1" applyAlignment="1">
      <alignment horizontal="left" vertical="center"/>
    </xf>
    <xf numFmtId="4" fontId="3" fillId="19" borderId="5" xfId="0" applyNumberFormat="1" applyFont="1" applyFill="1" applyBorder="1" applyAlignment="1">
      <alignment horizontal="center" vertical="center"/>
    </xf>
    <xf numFmtId="0" fontId="3" fillId="19" borderId="5" xfId="0" applyFont="1" applyFill="1" applyBorder="1" applyAlignment="1">
      <alignment vertical="center"/>
    </xf>
    <xf numFmtId="0" fontId="3" fillId="19" borderId="0" xfId="0" applyFont="1" applyFill="1" applyAlignment="1">
      <alignment vertical="center"/>
    </xf>
    <xf numFmtId="4" fontId="3" fillId="19" borderId="5" xfId="0" applyNumberFormat="1" applyFont="1" applyFill="1" applyBorder="1" applyAlignment="1">
      <alignment vertical="center"/>
    </xf>
    <xf numFmtId="4" fontId="3" fillId="20" borderId="5" xfId="0" applyNumberFormat="1" applyFont="1" applyFill="1" applyBorder="1" applyAlignment="1">
      <alignment horizontal="right" vertical="center"/>
    </xf>
    <xf numFmtId="166" fontId="30" fillId="0" borderId="0" xfId="0" applyNumberFormat="1" applyFont="1" applyAlignment="1"/>
    <xf numFmtId="43" fontId="30" fillId="19" borderId="0" xfId="1" applyFont="1" applyFill="1" applyAlignment="1"/>
    <xf numFmtId="43" fontId="2" fillId="29" borderId="3" xfId="1" applyFont="1" applyFill="1" applyBorder="1" applyAlignment="1">
      <alignment vertical="center"/>
    </xf>
    <xf numFmtId="43" fontId="31" fillId="29" borderId="4" xfId="1" applyFont="1" applyFill="1" applyBorder="1" applyAlignment="1"/>
    <xf numFmtId="43" fontId="2" fillId="29" borderId="2" xfId="1" applyFont="1" applyFill="1" applyBorder="1" applyAlignment="1">
      <alignment vertical="center" wrapText="1"/>
    </xf>
    <xf numFmtId="4" fontId="2" fillId="29" borderId="2" xfId="0" applyNumberFormat="1" applyFont="1" applyFill="1" applyBorder="1" applyAlignment="1">
      <alignment vertical="center" wrapText="1"/>
    </xf>
    <xf numFmtId="43" fontId="2" fillId="29" borderId="7" xfId="1" applyFont="1" applyFill="1" applyBorder="1" applyAlignment="1">
      <alignment horizontal="center" vertical="center"/>
    </xf>
    <xf numFmtId="43" fontId="31" fillId="29" borderId="6" xfId="1" applyFont="1" applyFill="1" applyBorder="1" applyAlignment="1"/>
    <xf numFmtId="4" fontId="2" fillId="29" borderId="7" xfId="0" applyNumberFormat="1" applyFont="1" applyFill="1" applyBorder="1" applyAlignment="1">
      <alignment horizontal="center" vertical="center"/>
    </xf>
    <xf numFmtId="0" fontId="31" fillId="29" borderId="6" xfId="0" applyFont="1" applyFill="1" applyBorder="1" applyAlignment="1"/>
    <xf numFmtId="0" fontId="12" fillId="17" borderId="3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18" borderId="4" xfId="0" applyFont="1" applyFill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0" fontId="11" fillId="17" borderId="14" xfId="0" applyFont="1" applyFill="1" applyBorder="1" applyAlignment="1">
      <alignment vertical="center" wrapText="1"/>
    </xf>
    <xf numFmtId="0" fontId="39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left" vertical="center" wrapText="1"/>
    </xf>
    <xf numFmtId="168" fontId="2" fillId="0" borderId="0" xfId="1" applyNumberFormat="1" applyFont="1" applyAlignment="1">
      <alignment horizontal="center" vertical="center"/>
    </xf>
    <xf numFmtId="0" fontId="3" fillId="30" borderId="5" xfId="0" applyFont="1" applyFill="1" applyBorder="1" applyAlignment="1">
      <alignment horizontal="center" vertical="center"/>
    </xf>
    <xf numFmtId="0" fontId="3" fillId="30" borderId="5" xfId="0" applyFont="1" applyFill="1" applyBorder="1" applyAlignment="1">
      <alignment vertical="center"/>
    </xf>
    <xf numFmtId="0" fontId="13" fillId="30" borderId="5" xfId="0" applyFont="1" applyFill="1" applyBorder="1" applyAlignment="1">
      <alignment horizontal="left" vertical="center" wrapText="1"/>
    </xf>
    <xf numFmtId="4" fontId="3" fillId="30" borderId="5" xfId="0" applyNumberFormat="1" applyFont="1" applyFill="1" applyBorder="1" applyAlignment="1">
      <alignment vertical="center"/>
    </xf>
    <xf numFmtId="4" fontId="13" fillId="30" borderId="5" xfId="0" applyNumberFormat="1" applyFont="1" applyFill="1" applyBorder="1" applyAlignment="1">
      <alignment horizontal="center" vertical="center" wrapText="1"/>
    </xf>
    <xf numFmtId="0" fontId="13" fillId="30" borderId="5" xfId="0" applyFont="1" applyFill="1" applyBorder="1" applyAlignment="1">
      <alignment horizontal="center" vertical="center" wrapText="1"/>
    </xf>
    <xf numFmtId="4" fontId="3" fillId="30" borderId="5" xfId="0" applyNumberFormat="1" applyFont="1" applyFill="1" applyBorder="1" applyAlignment="1">
      <alignment horizontal="center" vertical="center"/>
    </xf>
    <xf numFmtId="0" fontId="3" fillId="31" borderId="5" xfId="0" applyFont="1" applyFill="1" applyBorder="1" applyAlignment="1">
      <alignment vertical="center"/>
    </xf>
    <xf numFmtId="43" fontId="2" fillId="32" borderId="5" xfId="1" applyFont="1" applyFill="1" applyBorder="1" applyAlignment="1">
      <alignment vertical="center"/>
    </xf>
    <xf numFmtId="0" fontId="3" fillId="31" borderId="0" xfId="0" applyFont="1" applyFill="1" applyAlignment="1">
      <alignment vertical="center"/>
    </xf>
    <xf numFmtId="0" fontId="26" fillId="29" borderId="0" xfId="0" applyFont="1" applyFill="1" applyAlignment="1">
      <alignment vertical="center"/>
    </xf>
    <xf numFmtId="0" fontId="26" fillId="29" borderId="0" xfId="0" applyFont="1" applyFill="1" applyAlignment="1"/>
    <xf numFmtId="43" fontId="30" fillId="21" borderId="0" xfId="1" applyFont="1" applyFill="1" applyAlignment="1"/>
    <xf numFmtId="4" fontId="2" fillId="33" borderId="0" xfId="0" applyNumberFormat="1" applyFont="1" applyFill="1" applyAlignment="1">
      <alignment vertical="center"/>
    </xf>
    <xf numFmtId="43" fontId="2" fillId="33" borderId="0" xfId="1" applyFont="1" applyFill="1" applyAlignment="1">
      <alignment vertical="center"/>
    </xf>
    <xf numFmtId="4" fontId="2" fillId="21" borderId="0" xfId="0" applyNumberFormat="1" applyFont="1" applyFill="1" applyAlignment="1">
      <alignment vertical="center"/>
    </xf>
    <xf numFmtId="43" fontId="2" fillId="21" borderId="0" xfId="1" applyFont="1" applyFill="1" applyAlignment="1">
      <alignment vertical="center"/>
    </xf>
    <xf numFmtId="4" fontId="2" fillId="21" borderId="5" xfId="0" applyNumberFormat="1" applyFont="1" applyFill="1" applyBorder="1" applyAlignment="1">
      <alignment horizontal="center" vertical="center" wrapText="1"/>
    </xf>
    <xf numFmtId="43" fontId="2" fillId="21" borderId="2" xfId="1" applyFont="1" applyFill="1" applyBorder="1" applyAlignment="1">
      <alignment horizontal="center" vertical="center" wrapText="1"/>
    </xf>
    <xf numFmtId="43" fontId="2" fillId="21" borderId="3" xfId="1" applyFont="1" applyFill="1" applyBorder="1" applyAlignment="1">
      <alignment vertical="center"/>
    </xf>
    <xf numFmtId="43" fontId="31" fillId="21" borderId="4" xfId="1" applyFont="1" applyFill="1" applyBorder="1" applyAlignment="1"/>
    <xf numFmtId="43" fontId="2" fillId="21" borderId="2" xfId="1" applyFont="1" applyFill="1" applyBorder="1" applyAlignment="1">
      <alignment vertical="center" wrapText="1"/>
    </xf>
    <xf numFmtId="43" fontId="2" fillId="21" borderId="6" xfId="1" applyFont="1" applyFill="1" applyBorder="1" applyAlignment="1">
      <alignment horizontal="center" vertical="center"/>
    </xf>
    <xf numFmtId="43" fontId="2" fillId="21" borderId="7" xfId="1" applyFont="1" applyFill="1" applyBorder="1" applyAlignment="1">
      <alignment horizontal="center" vertical="center"/>
    </xf>
    <xf numFmtId="43" fontId="31" fillId="21" borderId="6" xfId="1" applyFont="1" applyFill="1" applyBorder="1" applyAlignment="1"/>
    <xf numFmtId="4" fontId="3" fillId="21" borderId="1" xfId="0" applyNumberFormat="1" applyFont="1" applyFill="1" applyBorder="1" applyAlignment="1">
      <alignment horizontal="center" vertical="center"/>
    </xf>
    <xf numFmtId="43" fontId="3" fillId="21" borderId="1" xfId="1" applyFont="1" applyFill="1" applyBorder="1" applyAlignment="1">
      <alignment horizontal="center" vertical="center"/>
    </xf>
    <xf numFmtId="4" fontId="13" fillId="21" borderId="1" xfId="0" applyNumberFormat="1" applyFont="1" applyFill="1" applyBorder="1" applyAlignment="1">
      <alignment horizontal="center" vertical="center"/>
    </xf>
    <xf numFmtId="4" fontId="4" fillId="21" borderId="1" xfId="0" applyNumberFormat="1" applyFont="1" applyFill="1" applyBorder="1" applyAlignment="1">
      <alignment horizontal="center" vertical="center"/>
    </xf>
    <xf numFmtId="43" fontId="4" fillId="21" borderId="1" xfId="1" applyFont="1" applyFill="1" applyBorder="1" applyAlignment="1">
      <alignment horizontal="center" vertical="center"/>
    </xf>
    <xf numFmtId="43" fontId="4" fillId="21" borderId="1" xfId="1" applyFont="1" applyFill="1" applyBorder="1" applyAlignment="1">
      <alignment horizontal="right" vertical="center"/>
    </xf>
    <xf numFmtId="4" fontId="2" fillId="23" borderId="5" xfId="0" applyNumberFormat="1" applyFont="1" applyFill="1" applyBorder="1" applyAlignment="1">
      <alignment vertical="center"/>
    </xf>
    <xf numFmtId="4" fontId="4" fillId="21" borderId="10" xfId="0" applyNumberFormat="1" applyFont="1" applyFill="1" applyBorder="1" applyAlignment="1">
      <alignment vertical="center"/>
    </xf>
    <xf numFmtId="43" fontId="4" fillId="22" borderId="5" xfId="1" applyFont="1" applyFill="1" applyBorder="1" applyAlignment="1">
      <alignment horizontal="right" vertical="center"/>
    </xf>
    <xf numFmtId="4" fontId="2" fillId="34" borderId="10" xfId="0" applyNumberFormat="1" applyFont="1" applyFill="1" applyBorder="1" applyAlignment="1">
      <alignment vertical="center"/>
    </xf>
    <xf numFmtId="4" fontId="8" fillId="35" borderId="5" xfId="0" applyNumberFormat="1" applyFont="1" applyFill="1" applyBorder="1" applyAlignment="1">
      <alignment horizontal="center"/>
    </xf>
    <xf numFmtId="4" fontId="4" fillId="22" borderId="5" xfId="0" applyNumberFormat="1" applyFont="1" applyFill="1" applyBorder="1" applyAlignment="1">
      <alignment vertical="center"/>
    </xf>
    <xf numFmtId="4" fontId="3" fillId="36" borderId="5" xfId="0" applyNumberFormat="1" applyFont="1" applyFill="1" applyBorder="1" applyAlignment="1">
      <alignment vertical="center"/>
    </xf>
    <xf numFmtId="43" fontId="3" fillId="23" borderId="5" xfId="1" applyFont="1" applyFill="1" applyBorder="1" applyAlignment="1">
      <alignment vertical="center"/>
    </xf>
    <xf numFmtId="4" fontId="13" fillId="37" borderId="5" xfId="0" applyNumberFormat="1" applyFont="1" applyFill="1" applyBorder="1" applyAlignment="1">
      <alignment horizontal="center" vertical="center" wrapText="1"/>
    </xf>
    <xf numFmtId="4" fontId="13" fillId="21" borderId="5" xfId="0" applyNumberFormat="1" applyFont="1" applyFill="1" applyBorder="1" applyAlignment="1">
      <alignment vertical="center"/>
    </xf>
    <xf numFmtId="43" fontId="13" fillId="23" borderId="5" xfId="1" applyFont="1" applyFill="1" applyBorder="1" applyAlignment="1">
      <alignment vertical="center"/>
    </xf>
    <xf numFmtId="4" fontId="13" fillId="22" borderId="5" xfId="0" applyNumberFormat="1" applyFont="1" applyFill="1" applyBorder="1" applyAlignment="1">
      <alignment horizontal="right" vertical="center"/>
    </xf>
    <xf numFmtId="4" fontId="2" fillId="22" borderId="5" xfId="0" applyNumberFormat="1" applyFont="1" applyFill="1" applyBorder="1" applyAlignment="1">
      <alignment vertical="center"/>
    </xf>
    <xf numFmtId="4" fontId="26" fillId="21" borderId="0" xfId="0" applyNumberFormat="1" applyFont="1" applyFill="1"/>
    <xf numFmtId="4" fontId="2" fillId="21" borderId="5" xfId="0" applyNumberFormat="1" applyFont="1" applyFill="1" applyBorder="1" applyAlignment="1">
      <alignment horizontal="left" vertical="center"/>
    </xf>
    <xf numFmtId="4" fontId="3" fillId="21" borderId="5" xfId="0" applyNumberFormat="1" applyFont="1" applyFill="1" applyBorder="1" applyAlignment="1">
      <alignment vertical="center"/>
    </xf>
    <xf numFmtId="4" fontId="12" fillId="21" borderId="5" xfId="0" applyNumberFormat="1" applyFont="1" applyFill="1" applyBorder="1" applyAlignment="1">
      <alignment horizontal="center" vertical="center"/>
    </xf>
    <xf numFmtId="4" fontId="7" fillId="21" borderId="5" xfId="0" applyNumberFormat="1" applyFont="1" applyFill="1" applyBorder="1" applyAlignment="1">
      <alignment vertical="center"/>
    </xf>
    <xf numFmtId="4" fontId="12" fillId="22" borderId="5" xfId="0" applyNumberFormat="1" applyFont="1" applyFill="1" applyBorder="1" applyAlignment="1">
      <alignment vertical="center"/>
    </xf>
    <xf numFmtId="4" fontId="7" fillId="22" borderId="5" xfId="0" applyNumberFormat="1" applyFont="1" applyFill="1" applyBorder="1" applyAlignment="1">
      <alignment vertical="center"/>
    </xf>
    <xf numFmtId="4" fontId="28" fillId="21" borderId="5" xfId="0" applyNumberFormat="1" applyFont="1" applyFill="1" applyBorder="1" applyAlignment="1">
      <alignment vertical="center"/>
    </xf>
    <xf numFmtId="43" fontId="28" fillId="23" borderId="5" xfId="1" applyFont="1" applyFill="1" applyBorder="1" applyAlignment="1">
      <alignment vertical="center"/>
    </xf>
    <xf numFmtId="4" fontId="12" fillId="21" borderId="5" xfId="0" applyNumberFormat="1" applyFont="1" applyFill="1" applyBorder="1" applyAlignment="1">
      <alignment vertical="center"/>
    </xf>
    <xf numFmtId="4" fontId="13" fillId="38" borderId="5" xfId="0" applyNumberFormat="1" applyFont="1" applyFill="1" applyBorder="1" applyAlignment="1">
      <alignment vertical="center"/>
    </xf>
    <xf numFmtId="4" fontId="13" fillId="38" borderId="5" xfId="0" applyNumberFormat="1" applyFont="1" applyFill="1" applyBorder="1" applyAlignment="1">
      <alignment horizontal="right" vertical="center"/>
    </xf>
    <xf numFmtId="43" fontId="13" fillId="21" borderId="5" xfId="1" applyFont="1" applyFill="1" applyBorder="1" applyAlignment="1">
      <alignment vertical="center" wrapText="1"/>
    </xf>
    <xf numFmtId="43" fontId="4" fillId="23" borderId="5" xfId="1" applyFont="1" applyFill="1" applyBorder="1" applyAlignment="1">
      <alignment vertical="center"/>
    </xf>
    <xf numFmtId="4" fontId="7" fillId="22" borderId="5" xfId="0" applyNumberFormat="1" applyFont="1" applyFill="1" applyBorder="1" applyAlignment="1">
      <alignment horizontal="left" vertical="center"/>
    </xf>
    <xf numFmtId="4" fontId="2" fillId="39" borderId="5" xfId="0" applyNumberFormat="1" applyFont="1" applyFill="1" applyBorder="1" applyAlignment="1">
      <alignment vertical="center"/>
    </xf>
    <xf numFmtId="4" fontId="4" fillId="39" borderId="5" xfId="0" applyNumberFormat="1" applyFont="1" applyFill="1" applyBorder="1" applyAlignment="1">
      <alignment horizontal="center" vertical="center" wrapText="1"/>
    </xf>
    <xf numFmtId="43" fontId="2" fillId="21" borderId="0" xfId="1" applyFont="1" applyFill="1" applyAlignment="1">
      <alignment horizontal="center" vertical="center"/>
    </xf>
    <xf numFmtId="4" fontId="2" fillId="21" borderId="0" xfId="0" applyNumberFormat="1" applyFont="1" applyFill="1" applyAlignment="1">
      <alignment horizontal="center" vertical="center"/>
    </xf>
    <xf numFmtId="167" fontId="2" fillId="21" borderId="0" xfId="1" applyNumberFormat="1" applyFont="1" applyFill="1" applyAlignment="1">
      <alignment horizontal="center" vertical="center"/>
    </xf>
    <xf numFmtId="0" fontId="26" fillId="21" borderId="0" xfId="0" applyFont="1" applyFill="1" applyAlignment="1">
      <alignment vertical="center"/>
    </xf>
    <xf numFmtId="0" fontId="37" fillId="21" borderId="0" xfId="0" applyFont="1" applyFill="1" applyAlignment="1">
      <alignment vertical="center"/>
    </xf>
    <xf numFmtId="0" fontId="40" fillId="21" borderId="0" xfId="0" applyFont="1" applyFill="1" applyAlignment="1">
      <alignment vertical="center"/>
    </xf>
    <xf numFmtId="0" fontId="37" fillId="38" borderId="0" xfId="0" applyFont="1" applyFill="1" applyAlignment="1">
      <alignment vertical="center"/>
    </xf>
    <xf numFmtId="0" fontId="1" fillId="39" borderId="0" xfId="0" applyFont="1" applyFill="1" applyAlignment="1">
      <alignment vertical="center"/>
    </xf>
    <xf numFmtId="0" fontId="30" fillId="21" borderId="0" xfId="0" applyFont="1" applyFill="1" applyAlignment="1">
      <alignment vertical="center"/>
    </xf>
    <xf numFmtId="0" fontId="41" fillId="21" borderId="0" xfId="0" applyFont="1" applyFill="1" applyAlignment="1">
      <alignment vertical="center"/>
    </xf>
    <xf numFmtId="0" fontId="44" fillId="21" borderId="0" xfId="0" applyFont="1" applyFill="1" applyAlignment="1">
      <alignment vertical="center"/>
    </xf>
    <xf numFmtId="0" fontId="30" fillId="21" borderId="0" xfId="0" applyFont="1" applyFill="1" applyAlignment="1">
      <alignment horizontal="center" vertical="center"/>
    </xf>
    <xf numFmtId="0" fontId="30" fillId="33" borderId="0" xfId="0" applyFont="1" applyFill="1" applyAlignment="1">
      <alignment vertical="center"/>
    </xf>
    <xf numFmtId="0" fontId="46" fillId="21" borderId="14" xfId="0" applyFont="1" applyFill="1" applyBorder="1" applyAlignment="1">
      <alignment vertical="center"/>
    </xf>
    <xf numFmtId="43" fontId="46" fillId="21" borderId="14" xfId="1" applyFont="1" applyFill="1" applyBorder="1" applyAlignment="1">
      <alignment vertical="center"/>
    </xf>
    <xf numFmtId="0" fontId="46" fillId="21" borderId="14" xfId="0" applyFont="1" applyFill="1" applyBorder="1" applyAlignment="1">
      <alignment vertical="center" wrapText="1"/>
    </xf>
    <xf numFmtId="0" fontId="26" fillId="21" borderId="0" xfId="0" applyFont="1" applyFill="1" applyAlignment="1">
      <alignment horizontal="center" vertical="center"/>
    </xf>
    <xf numFmtId="0" fontId="44" fillId="21" borderId="0" xfId="0" applyFont="1" applyFill="1" applyAlignment="1">
      <alignment horizontal="center" vertical="center"/>
    </xf>
    <xf numFmtId="0" fontId="26" fillId="36" borderId="0" xfId="0" applyFont="1" applyFill="1" applyAlignment="1">
      <alignment vertical="center"/>
    </xf>
    <xf numFmtId="0" fontId="1" fillId="22" borderId="0" xfId="0" applyFont="1" applyFill="1" applyAlignment="1">
      <alignment vertical="center"/>
    </xf>
    <xf numFmtId="0" fontId="27" fillId="22" borderId="0" xfId="0" applyFont="1" applyFill="1" applyAlignment="1">
      <alignment vertical="center"/>
    </xf>
    <xf numFmtId="0" fontId="1" fillId="21" borderId="0" xfId="0" applyFont="1" applyFill="1" applyAlignment="1">
      <alignment horizontal="left" vertical="center"/>
    </xf>
    <xf numFmtId="0" fontId="1" fillId="22" borderId="0" xfId="0" applyFont="1" applyFill="1" applyAlignment="1">
      <alignment horizontal="left" vertical="center"/>
    </xf>
    <xf numFmtId="0" fontId="30" fillId="39" borderId="0" xfId="0" applyFont="1" applyFill="1" applyAlignment="1">
      <alignment vertical="center"/>
    </xf>
    <xf numFmtId="0" fontId="46" fillId="21" borderId="14" xfId="0" applyFont="1" applyFill="1" applyBorder="1" applyAlignment="1">
      <alignment horizontal="center" vertical="center" wrapText="1"/>
    </xf>
    <xf numFmtId="0" fontId="47" fillId="21" borderId="14" xfId="0" applyFont="1" applyFill="1" applyBorder="1" applyAlignment="1">
      <alignment horizontal="center" vertical="center" wrapText="1"/>
    </xf>
    <xf numFmtId="43" fontId="47" fillId="21" borderId="14" xfId="1" applyFont="1" applyFill="1" applyBorder="1" applyAlignment="1">
      <alignment horizontal="center" vertical="center" wrapText="1"/>
    </xf>
    <xf numFmtId="0" fontId="46" fillId="21" borderId="0" xfId="0" applyFont="1" applyFill="1" applyAlignment="1">
      <alignment vertical="center"/>
    </xf>
    <xf numFmtId="0" fontId="46" fillId="2" borderId="0" xfId="0" applyFont="1" applyFill="1" applyAlignment="1">
      <alignment vertical="center" wrapText="1"/>
    </xf>
    <xf numFmtId="0" fontId="46" fillId="21" borderId="0" xfId="0" applyFont="1" applyFill="1" applyAlignment="1">
      <alignment vertical="center" wrapText="1"/>
    </xf>
    <xf numFmtId="0" fontId="48" fillId="21" borderId="14" xfId="0" applyFont="1" applyFill="1" applyBorder="1" applyAlignment="1">
      <alignment vertical="center" wrapText="1"/>
    </xf>
    <xf numFmtId="0" fontId="48" fillId="22" borderId="14" xfId="0" applyFont="1" applyFill="1" applyBorder="1" applyAlignment="1">
      <alignment horizontal="left" vertical="center" wrapText="1"/>
    </xf>
    <xf numFmtId="0" fontId="46" fillId="22" borderId="14" xfId="0" applyFont="1" applyFill="1" applyBorder="1" applyAlignment="1">
      <alignment horizontal="left" vertical="center" wrapText="1"/>
    </xf>
    <xf numFmtId="0" fontId="46" fillId="22" borderId="14" xfId="0" applyFont="1" applyFill="1" applyBorder="1" applyAlignment="1">
      <alignment vertical="center" wrapText="1"/>
    </xf>
    <xf numFmtId="0" fontId="48" fillId="22" borderId="14" xfId="0" applyFont="1" applyFill="1" applyBorder="1" applyAlignment="1">
      <alignment vertical="center" wrapText="1"/>
    </xf>
    <xf numFmtId="0" fontId="47" fillId="37" borderId="14" xfId="0" applyFont="1" applyFill="1" applyBorder="1" applyAlignment="1">
      <alignment horizontal="left" vertical="center" wrapText="1"/>
    </xf>
    <xf numFmtId="0" fontId="47" fillId="21" borderId="14" xfId="0" applyFont="1" applyFill="1" applyBorder="1" applyAlignment="1">
      <alignment vertical="center" wrapText="1"/>
    </xf>
    <xf numFmtId="0" fontId="47" fillId="22" borderId="14" xfId="0" applyFont="1" applyFill="1" applyBorder="1" applyAlignment="1">
      <alignment horizontal="left" vertical="center" wrapText="1"/>
    </xf>
    <xf numFmtId="0" fontId="48" fillId="21" borderId="14" xfId="0" applyFont="1" applyFill="1" applyBorder="1" applyAlignment="1">
      <alignment horizontal="left" vertical="center" wrapText="1"/>
    </xf>
    <xf numFmtId="0" fontId="46" fillId="21" borderId="14" xfId="0" applyFont="1" applyFill="1" applyBorder="1" applyAlignment="1">
      <alignment horizontal="left" vertical="center" wrapText="1"/>
    </xf>
    <xf numFmtId="0" fontId="49" fillId="21" borderId="14" xfId="0" applyFont="1" applyFill="1" applyBorder="1" applyAlignment="1">
      <alignment vertical="center" wrapText="1"/>
    </xf>
    <xf numFmtId="0" fontId="48" fillId="28" borderId="14" xfId="0" applyFont="1" applyFill="1" applyBorder="1" applyAlignment="1">
      <alignment horizontal="left" vertical="center" wrapText="1"/>
    </xf>
    <xf numFmtId="0" fontId="47" fillId="28" borderId="14" xfId="0" applyFont="1" applyFill="1" applyBorder="1" applyAlignment="1">
      <alignment horizontal="left" vertical="center" wrapText="1"/>
    </xf>
    <xf numFmtId="0" fontId="48" fillId="28" borderId="14" xfId="0" applyFont="1" applyFill="1" applyBorder="1" applyAlignment="1">
      <alignment vertical="center" wrapText="1"/>
    </xf>
    <xf numFmtId="0" fontId="50" fillId="21" borderId="14" xfId="0" applyFont="1" applyFill="1" applyBorder="1" applyAlignment="1">
      <alignment vertical="center" wrapText="1"/>
    </xf>
    <xf numFmtId="0" fontId="47" fillId="22" borderId="14" xfId="0" applyFont="1" applyFill="1" applyBorder="1" applyAlignment="1">
      <alignment vertical="center" wrapText="1"/>
    </xf>
    <xf numFmtId="0" fontId="47" fillId="39" borderId="14" xfId="0" applyFont="1" applyFill="1" applyBorder="1" applyAlignment="1">
      <alignment horizontal="left" vertical="center" wrapText="1"/>
    </xf>
    <xf numFmtId="0" fontId="46" fillId="21" borderId="0" xfId="0" applyFont="1" applyFill="1" applyAlignment="1">
      <alignment horizontal="center" vertical="center" wrapText="1"/>
    </xf>
    <xf numFmtId="43" fontId="46" fillId="21" borderId="0" xfId="1" applyFont="1" applyFill="1" applyAlignment="1">
      <alignment vertical="center"/>
    </xf>
    <xf numFmtId="0" fontId="46" fillId="21" borderId="0" xfId="0" applyFont="1" applyFill="1" applyAlignment="1">
      <alignment horizontal="center" vertical="center"/>
    </xf>
    <xf numFmtId="0" fontId="46" fillId="33" borderId="0" xfId="0" applyFont="1" applyFill="1" applyAlignment="1">
      <alignment vertical="center"/>
    </xf>
    <xf numFmtId="4" fontId="46" fillId="33" borderId="0" xfId="0" applyNumberFormat="1" applyFont="1" applyFill="1" applyAlignment="1">
      <alignment vertical="center"/>
    </xf>
    <xf numFmtId="4" fontId="46" fillId="33" borderId="0" xfId="0" applyNumberFormat="1" applyFont="1" applyFill="1" applyAlignment="1">
      <alignment horizontal="center" vertical="center"/>
    </xf>
    <xf numFmtId="43" fontId="46" fillId="33" borderId="0" xfId="1" applyFont="1" applyFill="1" applyAlignment="1">
      <alignment vertical="center"/>
    </xf>
    <xf numFmtId="0" fontId="46" fillId="33" borderId="0" xfId="0" applyFont="1" applyFill="1" applyAlignment="1">
      <alignment vertical="center" wrapText="1"/>
    </xf>
    <xf numFmtId="4" fontId="46" fillId="21" borderId="0" xfId="0" applyNumberFormat="1" applyFont="1" applyFill="1" applyAlignment="1">
      <alignment vertical="center"/>
    </xf>
    <xf numFmtId="4" fontId="46" fillId="21" borderId="0" xfId="0" applyNumberFormat="1" applyFont="1" applyFill="1" applyAlignment="1">
      <alignment horizontal="center" vertical="center"/>
    </xf>
    <xf numFmtId="0" fontId="47" fillId="21" borderId="1" xfId="0" applyFont="1" applyFill="1" applyBorder="1" applyAlignment="1">
      <alignment horizontal="center" vertical="center"/>
    </xf>
    <xf numFmtId="4" fontId="47" fillId="21" borderId="14" xfId="0" applyNumberFormat="1" applyFont="1" applyFill="1" applyBorder="1" applyAlignment="1">
      <alignment horizontal="center" vertical="center" wrapText="1"/>
    </xf>
    <xf numFmtId="4" fontId="46" fillId="21" borderId="14" xfId="0" applyNumberFormat="1" applyFont="1" applyFill="1" applyBorder="1" applyAlignment="1">
      <alignment horizontal="center" vertical="center"/>
    </xf>
    <xf numFmtId="0" fontId="46" fillId="23" borderId="14" xfId="0" applyFont="1" applyFill="1" applyBorder="1" applyAlignment="1">
      <alignment horizontal="center" vertical="center"/>
    </xf>
    <xf numFmtId="0" fontId="46" fillId="34" borderId="14" xfId="0" applyFont="1" applyFill="1" applyBorder="1" applyAlignment="1">
      <alignment horizontal="center" vertical="center"/>
    </xf>
    <xf numFmtId="0" fontId="46" fillId="14" borderId="14" xfId="0" applyFont="1" applyFill="1" applyBorder="1" applyAlignment="1">
      <alignment horizontal="center" vertical="center"/>
    </xf>
    <xf numFmtId="43" fontId="46" fillId="21" borderId="14" xfId="1" applyFont="1" applyFill="1" applyBorder="1" applyAlignment="1">
      <alignment horizontal="center" vertical="center"/>
    </xf>
    <xf numFmtId="0" fontId="46" fillId="21" borderId="14" xfId="0" applyFont="1" applyFill="1" applyBorder="1" applyAlignment="1">
      <alignment horizontal="center" vertical="center"/>
    </xf>
    <xf numFmtId="4" fontId="47" fillId="21" borderId="14" xfId="0" applyNumberFormat="1" applyFont="1" applyFill="1" applyBorder="1" applyAlignment="1">
      <alignment horizontal="center" vertical="center"/>
    </xf>
    <xf numFmtId="0" fontId="47" fillId="21" borderId="14" xfId="0" applyFont="1" applyFill="1" applyBorder="1" applyAlignment="1">
      <alignment horizontal="center" vertical="center"/>
    </xf>
    <xf numFmtId="0" fontId="48" fillId="21" borderId="14" xfId="0" applyFont="1" applyFill="1" applyBorder="1" applyAlignment="1">
      <alignment horizontal="center" vertical="center"/>
    </xf>
    <xf numFmtId="4" fontId="47" fillId="21" borderId="14" xfId="0" applyNumberFormat="1" applyFont="1" applyFill="1" applyBorder="1" applyAlignment="1">
      <alignment horizontal="right" vertical="center"/>
    </xf>
    <xf numFmtId="4" fontId="46" fillId="22" borderId="14" xfId="0" applyNumberFormat="1" applyFont="1" applyFill="1" applyBorder="1" applyAlignment="1">
      <alignment horizontal="right" vertical="center"/>
    </xf>
    <xf numFmtId="4" fontId="46" fillId="23" borderId="14" xfId="0" applyNumberFormat="1" applyFont="1" applyFill="1" applyBorder="1" applyAlignment="1">
      <alignment vertical="center"/>
    </xf>
    <xf numFmtId="166" fontId="46" fillId="21" borderId="14" xfId="0" applyNumberFormat="1" applyFont="1" applyFill="1" applyBorder="1" applyAlignment="1">
      <alignment vertical="center"/>
    </xf>
    <xf numFmtId="43" fontId="46" fillId="23" borderId="14" xfId="1" applyFont="1" applyFill="1" applyBorder="1" applyAlignment="1">
      <alignment vertical="center"/>
    </xf>
    <xf numFmtId="0" fontId="46" fillId="22" borderId="14" xfId="0" applyFont="1" applyFill="1" applyBorder="1" applyAlignment="1">
      <alignment horizontal="center" vertical="center"/>
    </xf>
    <xf numFmtId="4" fontId="46" fillId="22" borderId="14" xfId="0" applyNumberFormat="1" applyFont="1" applyFill="1" applyBorder="1" applyAlignment="1">
      <alignment horizontal="center" vertical="center"/>
    </xf>
    <xf numFmtId="4" fontId="46" fillId="21" borderId="14" xfId="0" applyNumberFormat="1" applyFont="1" applyFill="1" applyBorder="1" applyAlignment="1">
      <alignment vertical="center"/>
    </xf>
    <xf numFmtId="4" fontId="46" fillId="26" borderId="14" xfId="0" applyNumberFormat="1" applyFont="1" applyFill="1" applyBorder="1" applyAlignment="1">
      <alignment horizontal="right" vertical="center"/>
    </xf>
    <xf numFmtId="4" fontId="46" fillId="26" borderId="14" xfId="0" applyNumberFormat="1" applyFont="1" applyFill="1" applyBorder="1" applyAlignment="1">
      <alignment horizontal="center" vertical="center"/>
    </xf>
    <xf numFmtId="4" fontId="46" fillId="33" borderId="14" xfId="0" applyNumberFormat="1" applyFont="1" applyFill="1" applyBorder="1" applyAlignment="1">
      <alignment horizontal="center" vertical="center"/>
    </xf>
    <xf numFmtId="0" fontId="47" fillId="22" borderId="14" xfId="0" applyFont="1" applyFill="1" applyBorder="1" applyAlignment="1">
      <alignment horizontal="center" vertical="center"/>
    </xf>
    <xf numFmtId="4" fontId="47" fillId="22" borderId="14" xfId="0" applyNumberFormat="1" applyFont="1" applyFill="1" applyBorder="1" applyAlignment="1">
      <alignment horizontal="center" vertical="center"/>
    </xf>
    <xf numFmtId="4" fontId="47" fillId="22" borderId="14" xfId="0" applyNumberFormat="1" applyFont="1" applyFill="1" applyBorder="1" applyAlignment="1">
      <alignment horizontal="right" vertical="center"/>
    </xf>
    <xf numFmtId="0" fontId="47" fillId="21" borderId="14" xfId="0" applyFont="1" applyFill="1" applyBorder="1" applyAlignment="1">
      <alignment vertical="center"/>
    </xf>
    <xf numFmtId="4" fontId="47" fillId="21" borderId="14" xfId="0" applyNumberFormat="1" applyFont="1" applyFill="1" applyBorder="1" applyAlignment="1">
      <alignment vertical="center"/>
    </xf>
    <xf numFmtId="4" fontId="46" fillId="34" borderId="14" xfId="0" applyNumberFormat="1" applyFont="1" applyFill="1" applyBorder="1" applyAlignment="1">
      <alignment vertical="center"/>
    </xf>
    <xf numFmtId="4" fontId="46" fillId="16" borderId="14" xfId="0" applyNumberFormat="1" applyFont="1" applyFill="1" applyBorder="1" applyAlignment="1">
      <alignment horizontal="center" vertical="center"/>
    </xf>
    <xf numFmtId="0" fontId="46" fillId="22" borderId="14" xfId="0" applyFont="1" applyFill="1" applyBorder="1" applyAlignment="1">
      <alignment vertical="center"/>
    </xf>
    <xf numFmtId="0" fontId="47" fillId="22" borderId="14" xfId="0" applyFont="1" applyFill="1" applyBorder="1" applyAlignment="1">
      <alignment vertical="center"/>
    </xf>
    <xf numFmtId="4" fontId="47" fillId="22" borderId="14" xfId="0" applyNumberFormat="1" applyFont="1" applyFill="1" applyBorder="1" applyAlignment="1">
      <alignment vertical="center"/>
    </xf>
    <xf numFmtId="0" fontId="46" fillId="37" borderId="14" xfId="0" applyFont="1" applyFill="1" applyBorder="1" applyAlignment="1">
      <alignment horizontal="center" vertical="center"/>
    </xf>
    <xf numFmtId="0" fontId="46" fillId="37" borderId="14" xfId="0" applyFont="1" applyFill="1" applyBorder="1" applyAlignment="1">
      <alignment vertical="center"/>
    </xf>
    <xf numFmtId="4" fontId="46" fillId="37" borderId="14" xfId="0" applyNumberFormat="1" applyFont="1" applyFill="1" applyBorder="1" applyAlignment="1">
      <alignment vertical="center"/>
    </xf>
    <xf numFmtId="4" fontId="47" fillId="37" borderId="14" xfId="0" applyNumberFormat="1" applyFont="1" applyFill="1" applyBorder="1" applyAlignment="1">
      <alignment horizontal="center" vertical="center" wrapText="1"/>
    </xf>
    <xf numFmtId="0" fontId="47" fillId="37" borderId="14" xfId="0" applyFont="1" applyFill="1" applyBorder="1" applyAlignment="1">
      <alignment horizontal="center" vertical="center" wrapText="1"/>
    </xf>
    <xf numFmtId="4" fontId="46" fillId="37" borderId="14" xfId="0" applyNumberFormat="1" applyFont="1" applyFill="1" applyBorder="1" applyAlignment="1">
      <alignment horizontal="center" vertical="center"/>
    </xf>
    <xf numFmtId="0" fontId="46" fillId="36" borderId="14" xfId="0" applyFont="1" applyFill="1" applyBorder="1" applyAlignment="1">
      <alignment vertical="center"/>
    </xf>
    <xf numFmtId="4" fontId="46" fillId="36" borderId="14" xfId="0" applyNumberFormat="1" applyFont="1" applyFill="1" applyBorder="1" applyAlignment="1">
      <alignment vertical="center"/>
    </xf>
    <xf numFmtId="0" fontId="46" fillId="36" borderId="14" xfId="0" applyFont="1" applyFill="1" applyBorder="1" applyAlignment="1">
      <alignment vertical="center" wrapText="1"/>
    </xf>
    <xf numFmtId="4" fontId="46" fillId="22" borderId="14" xfId="0" applyNumberFormat="1" applyFont="1" applyFill="1" applyBorder="1" applyAlignment="1">
      <alignment vertical="center"/>
    </xf>
    <xf numFmtId="0" fontId="46" fillId="21" borderId="14" xfId="0" applyFont="1" applyFill="1" applyBorder="1" applyAlignment="1">
      <alignment horizontal="left" vertical="center"/>
    </xf>
    <xf numFmtId="0" fontId="46" fillId="22" borderId="14" xfId="0" applyFont="1" applyFill="1" applyBorder="1" applyAlignment="1">
      <alignment horizontal="left" vertical="center"/>
    </xf>
    <xf numFmtId="4" fontId="46" fillId="22" borderId="14" xfId="0" applyNumberFormat="1" applyFont="1" applyFill="1" applyBorder="1" applyAlignment="1">
      <alignment horizontal="left" vertical="center"/>
    </xf>
    <xf numFmtId="4" fontId="46" fillId="33" borderId="14" xfId="0" applyNumberFormat="1" applyFont="1" applyFill="1" applyBorder="1" applyAlignment="1">
      <alignment horizontal="right" vertical="center"/>
    </xf>
    <xf numFmtId="4" fontId="46" fillId="21" borderId="14" xfId="0" applyNumberFormat="1" applyFont="1" applyFill="1" applyBorder="1" applyAlignment="1">
      <alignment horizontal="left" vertical="center"/>
    </xf>
    <xf numFmtId="0" fontId="48" fillId="21" borderId="14" xfId="0" applyFont="1" applyFill="1" applyBorder="1" applyAlignment="1">
      <alignment vertical="center"/>
    </xf>
    <xf numFmtId="4" fontId="48" fillId="21" borderId="14" xfId="0" applyNumberFormat="1" applyFont="1" applyFill="1" applyBorder="1" applyAlignment="1">
      <alignment vertical="center"/>
    </xf>
    <xf numFmtId="0" fontId="49" fillId="21" borderId="14" xfId="0" applyFont="1" applyFill="1" applyBorder="1" applyAlignment="1">
      <alignment horizontal="center" vertical="center"/>
    </xf>
    <xf numFmtId="4" fontId="49" fillId="21" borderId="14" xfId="0" applyNumberFormat="1" applyFont="1" applyFill="1" applyBorder="1" applyAlignment="1">
      <alignment horizontal="center" vertical="center"/>
    </xf>
    <xf numFmtId="4" fontId="49" fillId="22" borderId="14" xfId="0" applyNumberFormat="1" applyFont="1" applyFill="1" applyBorder="1" applyAlignment="1">
      <alignment horizontal="right" vertical="center"/>
    </xf>
    <xf numFmtId="4" fontId="49" fillId="16" borderId="14" xfId="0" applyNumberFormat="1" applyFont="1" applyFill="1" applyBorder="1" applyAlignment="1">
      <alignment horizontal="center" vertical="center"/>
    </xf>
    <xf numFmtId="4" fontId="49" fillId="21" borderId="14" xfId="0" applyNumberFormat="1" applyFont="1" applyFill="1" applyBorder="1" applyAlignment="1">
      <alignment vertical="center"/>
    </xf>
    <xf numFmtId="0" fontId="49" fillId="21" borderId="14" xfId="0" applyFont="1" applyFill="1" applyBorder="1" applyAlignment="1">
      <alignment vertical="center"/>
    </xf>
    <xf numFmtId="0" fontId="47" fillId="38" borderId="14" xfId="0" applyFont="1" applyFill="1" applyBorder="1" applyAlignment="1">
      <alignment horizontal="center" vertical="center"/>
    </xf>
    <xf numFmtId="0" fontId="47" fillId="38" borderId="14" xfId="0" applyFont="1" applyFill="1" applyBorder="1" applyAlignment="1">
      <alignment vertical="center"/>
    </xf>
    <xf numFmtId="4" fontId="47" fillId="38" borderId="14" xfId="0" applyNumberFormat="1" applyFont="1" applyFill="1" applyBorder="1" applyAlignment="1">
      <alignment horizontal="center" vertical="center"/>
    </xf>
    <xf numFmtId="4" fontId="47" fillId="38" borderId="14" xfId="0" applyNumberFormat="1" applyFont="1" applyFill="1" applyBorder="1" applyAlignment="1">
      <alignment horizontal="right" vertical="center"/>
    </xf>
    <xf numFmtId="4" fontId="47" fillId="38" borderId="14" xfId="0" applyNumberFormat="1" applyFont="1" applyFill="1" applyBorder="1" applyAlignment="1">
      <alignment vertical="center"/>
    </xf>
    <xf numFmtId="0" fontId="47" fillId="38" borderId="14" xfId="0" applyFont="1" applyFill="1" applyBorder="1" applyAlignment="1">
      <alignment vertical="center" wrapText="1"/>
    </xf>
    <xf numFmtId="4" fontId="46" fillId="21" borderId="14" xfId="0" applyNumberFormat="1" applyFont="1" applyFill="1" applyBorder="1" applyAlignment="1">
      <alignment horizontal="right" vertical="center"/>
    </xf>
    <xf numFmtId="43" fontId="47" fillId="21" borderId="14" xfId="1" applyFont="1" applyFill="1" applyBorder="1" applyAlignment="1">
      <alignment vertical="center" wrapText="1"/>
    </xf>
    <xf numFmtId="4" fontId="46" fillId="12" borderId="14" xfId="0" applyNumberFormat="1" applyFont="1" applyFill="1" applyBorder="1" applyAlignment="1">
      <alignment horizontal="right" vertical="center"/>
    </xf>
    <xf numFmtId="0" fontId="46" fillId="39" borderId="14" xfId="0" applyFont="1" applyFill="1" applyBorder="1" applyAlignment="1">
      <alignment horizontal="center" vertical="center"/>
    </xf>
    <xf numFmtId="0" fontId="46" fillId="39" borderId="14" xfId="0" applyFont="1" applyFill="1" applyBorder="1" applyAlignment="1">
      <alignment vertical="center"/>
    </xf>
    <xf numFmtId="4" fontId="46" fillId="39" borderId="14" xfId="0" applyNumberFormat="1" applyFont="1" applyFill="1" applyBorder="1" applyAlignment="1">
      <alignment vertical="center"/>
    </xf>
    <xf numFmtId="4" fontId="47" fillId="39" borderId="14" xfId="0" applyNumberFormat="1" applyFont="1" applyFill="1" applyBorder="1" applyAlignment="1">
      <alignment horizontal="center" vertical="center" wrapText="1"/>
    </xf>
    <xf numFmtId="0" fontId="47" fillId="39" borderId="14" xfId="0" applyFont="1" applyFill="1" applyBorder="1" applyAlignment="1">
      <alignment horizontal="center" vertical="center" wrapText="1"/>
    </xf>
    <xf numFmtId="4" fontId="46" fillId="39" borderId="14" xfId="0" applyNumberFormat="1" applyFont="1" applyFill="1" applyBorder="1" applyAlignment="1">
      <alignment horizontal="center" vertical="center"/>
    </xf>
    <xf numFmtId="0" fontId="46" fillId="39" borderId="14" xfId="0" applyFont="1" applyFill="1" applyBorder="1" applyAlignment="1">
      <alignment vertical="center" wrapText="1"/>
    </xf>
    <xf numFmtId="43" fontId="46" fillId="21" borderId="0" xfId="1" applyFont="1" applyFill="1" applyAlignment="1">
      <alignment horizontal="center" vertical="center"/>
    </xf>
    <xf numFmtId="4" fontId="2" fillId="29" borderId="3" xfId="0" applyNumberFormat="1" applyFont="1" applyFill="1" applyBorder="1" applyAlignment="1">
      <alignment horizontal="center" vertical="center"/>
    </xf>
    <xf numFmtId="4" fontId="2" fillId="29" borderId="4" xfId="0" applyNumberFormat="1" applyFont="1" applyFill="1" applyBorder="1" applyAlignment="1">
      <alignment horizontal="center" vertical="center"/>
    </xf>
    <xf numFmtId="4" fontId="47" fillId="21" borderId="14" xfId="0" applyNumberFormat="1" applyFont="1" applyFill="1" applyBorder="1" applyAlignment="1">
      <alignment horizontal="center" vertical="center" wrapText="1"/>
    </xf>
    <xf numFmtId="0" fontId="26" fillId="21" borderId="14" xfId="0" applyFont="1" applyFill="1" applyBorder="1" applyAlignment="1">
      <alignment horizontal="center" vertical="center"/>
    </xf>
    <xf numFmtId="0" fontId="51" fillId="21" borderId="14" xfId="0" applyFont="1" applyFill="1" applyBorder="1" applyAlignment="1">
      <alignment vertical="center" wrapText="1"/>
    </xf>
    <xf numFmtId="0" fontId="26" fillId="21" borderId="14" xfId="0" applyFont="1" applyFill="1" applyBorder="1" applyAlignment="1">
      <alignment vertical="center"/>
    </xf>
    <xf numFmtId="4" fontId="37" fillId="21" borderId="14" xfId="0" applyNumberFormat="1" applyFont="1" applyFill="1" applyBorder="1" applyAlignment="1">
      <alignment horizontal="center" vertical="center"/>
    </xf>
    <xf numFmtId="4" fontId="26" fillId="21" borderId="14" xfId="0" applyNumberFormat="1" applyFont="1" applyFill="1" applyBorder="1" applyAlignment="1">
      <alignment horizontal="center" vertical="center"/>
    </xf>
    <xf numFmtId="0" fontId="26" fillId="21" borderId="14" xfId="0" applyFont="1" applyFill="1" applyBorder="1" applyAlignment="1">
      <alignment horizontal="center" vertical="center" wrapText="1"/>
    </xf>
    <xf numFmtId="0" fontId="37" fillId="21" borderId="14" xfId="0" applyFont="1" applyFill="1" applyBorder="1" applyAlignment="1">
      <alignment horizontal="center" vertical="center"/>
    </xf>
    <xf numFmtId="0" fontId="51" fillId="22" borderId="14" xfId="0" applyFont="1" applyFill="1" applyBorder="1" applyAlignment="1">
      <alignment horizontal="left" vertical="center" wrapText="1"/>
    </xf>
    <xf numFmtId="0" fontId="51" fillId="21" borderId="14" xfId="0" applyFont="1" applyFill="1" applyBorder="1" applyAlignment="1">
      <alignment horizontal="center" vertical="center"/>
    </xf>
    <xf numFmtId="4" fontId="51" fillId="21" borderId="14" xfId="0" applyNumberFormat="1" applyFont="1" applyFill="1" applyBorder="1" applyAlignment="1">
      <alignment horizontal="center" vertical="center"/>
    </xf>
    <xf numFmtId="4" fontId="37" fillId="21" borderId="14" xfId="0" applyNumberFormat="1" applyFont="1" applyFill="1" applyBorder="1" applyAlignment="1">
      <alignment horizontal="right" vertical="center"/>
    </xf>
    <xf numFmtId="43" fontId="37" fillId="21" borderId="14" xfId="1" applyFont="1" applyFill="1" applyBorder="1" applyAlignment="1">
      <alignment horizontal="right" vertical="center"/>
    </xf>
    <xf numFmtId="0" fontId="37" fillId="21" borderId="14" xfId="0" applyFont="1" applyFill="1" applyBorder="1" applyAlignment="1">
      <alignment horizontal="center" vertical="center" wrapText="1"/>
    </xf>
    <xf numFmtId="0" fontId="37" fillId="21" borderId="0" xfId="0" applyFont="1" applyFill="1" applyAlignment="1">
      <alignment horizontal="center" vertical="center"/>
    </xf>
    <xf numFmtId="0" fontId="26" fillId="21" borderId="14" xfId="0" applyFont="1" applyFill="1" applyBorder="1" applyAlignment="1">
      <alignment vertical="center" wrapText="1"/>
    </xf>
    <xf numFmtId="4" fontId="26" fillId="22" borderId="14" xfId="0" applyNumberFormat="1" applyFont="1" applyFill="1" applyBorder="1" applyAlignment="1">
      <alignment horizontal="right" vertical="center"/>
    </xf>
    <xf numFmtId="4" fontId="26" fillId="23" borderId="14" xfId="0" applyNumberFormat="1" applyFont="1" applyFill="1" applyBorder="1" applyAlignment="1">
      <alignment vertical="center"/>
    </xf>
    <xf numFmtId="166" fontId="26" fillId="21" borderId="14" xfId="0" applyNumberFormat="1" applyFont="1" applyFill="1" applyBorder="1" applyAlignment="1">
      <alignment vertical="center"/>
    </xf>
    <xf numFmtId="43" fontId="26" fillId="23" borderId="14" xfId="1" applyFont="1" applyFill="1" applyBorder="1" applyAlignment="1">
      <alignment vertical="center"/>
    </xf>
    <xf numFmtId="0" fontId="26" fillId="22" borderId="14" xfId="0" applyFont="1" applyFill="1" applyBorder="1" applyAlignment="1">
      <alignment horizontal="center" vertical="center"/>
    </xf>
    <xf numFmtId="4" fontId="26" fillId="22" borderId="14" xfId="0" applyNumberFormat="1" applyFont="1" applyFill="1" applyBorder="1" applyAlignment="1">
      <alignment horizontal="center" vertical="center"/>
    </xf>
    <xf numFmtId="0" fontId="26" fillId="22" borderId="14" xfId="0" applyFont="1" applyFill="1" applyBorder="1" applyAlignment="1">
      <alignment horizontal="left" vertical="center" wrapText="1"/>
    </xf>
    <xf numFmtId="4" fontId="26" fillId="21" borderId="14" xfId="0" applyNumberFormat="1" applyFont="1" applyFill="1" applyBorder="1" applyAlignment="1">
      <alignment vertical="center"/>
    </xf>
    <xf numFmtId="4" fontId="26" fillId="35" borderId="14" xfId="0" applyNumberFormat="1" applyFont="1" applyFill="1" applyBorder="1" applyAlignment="1">
      <alignment horizontal="center" vertical="center"/>
    </xf>
    <xf numFmtId="4" fontId="26" fillId="26" borderId="14" xfId="0" applyNumberFormat="1" applyFont="1" applyFill="1" applyBorder="1" applyAlignment="1">
      <alignment horizontal="right" vertical="center"/>
    </xf>
    <xf numFmtId="4" fontId="26" fillId="26" borderId="14" xfId="0" applyNumberFormat="1" applyFont="1" applyFill="1" applyBorder="1" applyAlignment="1">
      <alignment horizontal="center" vertical="center"/>
    </xf>
    <xf numFmtId="4" fontId="26" fillId="33" borderId="14" xfId="0" applyNumberFormat="1" applyFont="1" applyFill="1" applyBorder="1" applyAlignment="1">
      <alignment horizontal="center" vertical="center"/>
    </xf>
    <xf numFmtId="0" fontId="37" fillId="22" borderId="14" xfId="0" applyFont="1" applyFill="1" applyBorder="1" applyAlignment="1">
      <alignment horizontal="center" vertical="center"/>
    </xf>
    <xf numFmtId="4" fontId="37" fillId="22" borderId="14" xfId="0" applyNumberFormat="1" applyFont="1" applyFill="1" applyBorder="1" applyAlignment="1">
      <alignment horizontal="center" vertical="center"/>
    </xf>
    <xf numFmtId="4" fontId="37" fillId="22" borderId="14" xfId="0" applyNumberFormat="1" applyFont="1" applyFill="1" applyBorder="1" applyAlignment="1">
      <alignment horizontal="right" vertical="center"/>
    </xf>
    <xf numFmtId="0" fontId="37" fillId="21" borderId="14" xfId="0" applyFont="1" applyFill="1" applyBorder="1" applyAlignment="1">
      <alignment vertical="center"/>
    </xf>
    <xf numFmtId="4" fontId="37" fillId="21" borderId="14" xfId="0" applyNumberFormat="1" applyFont="1" applyFill="1" applyBorder="1" applyAlignment="1">
      <alignment vertical="center"/>
    </xf>
    <xf numFmtId="43" fontId="37" fillId="22" borderId="14" xfId="1" applyFont="1" applyFill="1" applyBorder="1" applyAlignment="1">
      <alignment horizontal="right" vertical="center"/>
    </xf>
    <xf numFmtId="0" fontId="37" fillId="21" borderId="14" xfId="0" applyFont="1" applyFill="1" applyBorder="1" applyAlignment="1">
      <alignment vertical="center" wrapText="1"/>
    </xf>
    <xf numFmtId="4" fontId="26" fillId="15" borderId="14" xfId="0" applyNumberFormat="1" applyFont="1" applyFill="1" applyBorder="1" applyAlignment="1">
      <alignment horizontal="center" vertical="center"/>
    </xf>
    <xf numFmtId="4" fontId="26" fillId="34" borderId="14" xfId="0" applyNumberFormat="1" applyFont="1" applyFill="1" applyBorder="1" applyAlignment="1">
      <alignment vertical="center"/>
    </xf>
    <xf numFmtId="0" fontId="26" fillId="22" borderId="14" xfId="0" applyFont="1" applyFill="1" applyBorder="1" applyAlignment="1">
      <alignment vertical="center" wrapText="1"/>
    </xf>
    <xf numFmtId="4" fontId="26" fillId="16" borderId="14" xfId="0" applyNumberFormat="1" applyFont="1" applyFill="1" applyBorder="1" applyAlignment="1">
      <alignment horizontal="center" vertical="center"/>
    </xf>
    <xf numFmtId="4" fontId="26" fillId="14" borderId="14" xfId="0" applyNumberFormat="1" applyFont="1" applyFill="1" applyBorder="1" applyAlignment="1">
      <alignment vertical="center"/>
    </xf>
    <xf numFmtId="164" fontId="26" fillId="22" borderId="14" xfId="0" applyNumberFormat="1" applyFont="1" applyFill="1" applyBorder="1" applyAlignment="1">
      <alignment horizontal="center" vertical="center"/>
    </xf>
    <xf numFmtId="4" fontId="26" fillId="40" borderId="14" xfId="0" applyNumberFormat="1" applyFont="1" applyFill="1" applyBorder="1" applyAlignment="1">
      <alignment horizontal="center" vertical="center"/>
    </xf>
    <xf numFmtId="0" fontId="26" fillId="40" borderId="14" xfId="0" applyFont="1" applyFill="1" applyBorder="1" applyAlignment="1">
      <alignment horizontal="center" vertical="center"/>
    </xf>
    <xf numFmtId="0" fontId="26" fillId="40" borderId="14" xfId="0" applyFont="1" applyFill="1" applyBorder="1" applyAlignment="1">
      <alignment horizontal="left" vertical="center" wrapText="1"/>
    </xf>
    <xf numFmtId="4" fontId="26" fillId="40" borderId="14" xfId="0" applyNumberFormat="1" applyFont="1" applyFill="1" applyBorder="1" applyAlignment="1">
      <alignment horizontal="right" vertical="center"/>
    </xf>
    <xf numFmtId="0" fontId="37" fillId="22" borderId="14" xfId="0" applyFont="1" applyFill="1" applyBorder="1" applyAlignment="1">
      <alignment horizontal="left" vertical="center"/>
    </xf>
    <xf numFmtId="4" fontId="37" fillId="22" borderId="14" xfId="0" applyNumberFormat="1" applyFont="1" applyFill="1" applyBorder="1" applyAlignment="1">
      <alignment horizontal="left" vertical="center"/>
    </xf>
    <xf numFmtId="0" fontId="26" fillId="35" borderId="14" xfId="0" applyFont="1" applyFill="1" applyBorder="1" applyAlignment="1">
      <alignment vertical="center"/>
    </xf>
    <xf numFmtId="0" fontId="26" fillId="35" borderId="14" xfId="0" applyFont="1" applyFill="1" applyBorder="1" applyAlignment="1">
      <alignment vertical="center" wrapText="1"/>
    </xf>
    <xf numFmtId="0" fontId="26" fillId="35" borderId="0" xfId="0" applyFont="1" applyFill="1" applyAlignment="1">
      <alignment vertical="center"/>
    </xf>
    <xf numFmtId="0" fontId="26" fillId="22" borderId="14" xfId="0" applyFont="1" applyFill="1" applyBorder="1" applyAlignment="1">
      <alignment vertical="center"/>
    </xf>
    <xf numFmtId="0" fontId="26" fillId="22" borderId="0" xfId="0" applyFont="1" applyFill="1" applyAlignment="1">
      <alignment vertical="center"/>
    </xf>
    <xf numFmtId="0" fontId="51" fillId="22" borderId="14" xfId="0" applyFont="1" applyFill="1" applyBorder="1" applyAlignment="1">
      <alignment vertical="center" wrapText="1"/>
    </xf>
    <xf numFmtId="0" fontId="37" fillId="22" borderId="14" xfId="0" applyFont="1" applyFill="1" applyBorder="1" applyAlignment="1">
      <alignment vertical="center"/>
    </xf>
    <xf numFmtId="4" fontId="37" fillId="22" borderId="14" xfId="0" applyNumberFormat="1" applyFont="1" applyFill="1" applyBorder="1" applyAlignment="1">
      <alignment vertical="center"/>
    </xf>
    <xf numFmtId="0" fontId="37" fillId="22" borderId="14" xfId="0" applyFont="1" applyFill="1" applyBorder="1" applyAlignment="1">
      <alignment vertical="center" wrapText="1"/>
    </xf>
    <xf numFmtId="0" fontId="37" fillId="22" borderId="0" xfId="0" applyFont="1" applyFill="1" applyAlignment="1">
      <alignment vertical="center"/>
    </xf>
    <xf numFmtId="0" fontId="26" fillId="37" borderId="14" xfId="0" applyFont="1" applyFill="1" applyBorder="1" applyAlignment="1">
      <alignment horizontal="center" vertical="center"/>
    </xf>
    <xf numFmtId="0" fontId="26" fillId="37" borderId="14" xfId="0" applyFont="1" applyFill="1" applyBorder="1" applyAlignment="1">
      <alignment vertical="center"/>
    </xf>
    <xf numFmtId="0" fontId="37" fillId="37" borderId="14" xfId="0" applyFont="1" applyFill="1" applyBorder="1" applyAlignment="1">
      <alignment horizontal="left" vertical="center" wrapText="1"/>
    </xf>
    <xf numFmtId="4" fontId="26" fillId="37" borderId="14" xfId="0" applyNumberFormat="1" applyFont="1" applyFill="1" applyBorder="1" applyAlignment="1">
      <alignment vertical="center"/>
    </xf>
    <xf numFmtId="4" fontId="37" fillId="37" borderId="14" xfId="0" applyNumberFormat="1" applyFont="1" applyFill="1" applyBorder="1" applyAlignment="1">
      <alignment horizontal="center" vertical="center" wrapText="1"/>
    </xf>
    <xf numFmtId="0" fontId="37" fillId="37" borderId="14" xfId="0" applyFont="1" applyFill="1" applyBorder="1" applyAlignment="1">
      <alignment horizontal="center" vertical="center" wrapText="1"/>
    </xf>
    <xf numFmtId="4" fontId="26" fillId="37" borderId="14" xfId="0" applyNumberFormat="1" applyFont="1" applyFill="1" applyBorder="1" applyAlignment="1">
      <alignment horizontal="center" vertical="center"/>
    </xf>
    <xf numFmtId="0" fontId="26" fillId="36" borderId="14" xfId="0" applyFont="1" applyFill="1" applyBorder="1" applyAlignment="1">
      <alignment vertical="center"/>
    </xf>
    <xf numFmtId="4" fontId="26" fillId="36" borderId="14" xfId="0" applyNumberFormat="1" applyFont="1" applyFill="1" applyBorder="1" applyAlignment="1">
      <alignment vertical="center"/>
    </xf>
    <xf numFmtId="0" fontId="26" fillId="36" borderId="14" xfId="0" applyFont="1" applyFill="1" applyBorder="1" applyAlignment="1">
      <alignment vertical="center" wrapText="1"/>
    </xf>
    <xf numFmtId="4" fontId="26" fillId="12" borderId="14" xfId="0" applyNumberFormat="1" applyFont="1" applyFill="1" applyBorder="1" applyAlignment="1">
      <alignment horizontal="center" vertical="center"/>
    </xf>
    <xf numFmtId="4" fontId="26" fillId="22" borderId="14" xfId="0" applyNumberFormat="1" applyFont="1" applyFill="1" applyBorder="1" applyAlignment="1">
      <alignment vertical="center"/>
    </xf>
    <xf numFmtId="164" fontId="26" fillId="21" borderId="14" xfId="0" applyNumberFormat="1" applyFont="1" applyFill="1" applyBorder="1" applyAlignment="1">
      <alignment horizontal="center" vertical="center"/>
    </xf>
    <xf numFmtId="0" fontId="26" fillId="21" borderId="14" xfId="0" applyFont="1" applyFill="1" applyBorder="1" applyAlignment="1">
      <alignment horizontal="left" vertical="center"/>
    </xf>
    <xf numFmtId="0" fontId="26" fillId="21" borderId="14" xfId="0" applyFont="1" applyFill="1" applyBorder="1" applyAlignment="1">
      <alignment horizontal="left" vertical="center" wrapText="1"/>
    </xf>
    <xf numFmtId="0" fontId="26" fillId="21" borderId="0" xfId="0" applyFont="1" applyFill="1" applyAlignment="1">
      <alignment horizontal="left" vertical="center"/>
    </xf>
    <xf numFmtId="0" fontId="26" fillId="12" borderId="14" xfId="0" applyFont="1" applyFill="1" applyBorder="1" applyAlignment="1">
      <alignment horizontal="left" vertical="center"/>
    </xf>
    <xf numFmtId="0" fontId="26" fillId="12" borderId="14" xfId="0" applyFont="1" applyFill="1" applyBorder="1" applyAlignment="1">
      <alignment horizontal="left" vertical="center" wrapText="1"/>
    </xf>
    <xf numFmtId="0" fontId="26" fillId="12" borderId="0" xfId="0" applyFont="1" applyFill="1" applyAlignment="1">
      <alignment horizontal="left" vertical="center"/>
    </xf>
    <xf numFmtId="0" fontId="26" fillId="22" borderId="14" xfId="0" applyFont="1" applyFill="1" applyBorder="1" applyAlignment="1">
      <alignment horizontal="left" vertical="center"/>
    </xf>
    <xf numFmtId="4" fontId="26" fillId="22" borderId="14" xfId="0" applyNumberFormat="1" applyFont="1" applyFill="1" applyBorder="1" applyAlignment="1">
      <alignment horizontal="left" vertical="center"/>
    </xf>
    <xf numFmtId="4" fontId="26" fillId="33" borderId="14" xfId="0" applyNumberFormat="1" applyFont="1" applyFill="1" applyBorder="1" applyAlignment="1">
      <alignment horizontal="right" vertical="center"/>
    </xf>
    <xf numFmtId="0" fontId="26" fillId="21" borderId="0" xfId="0" applyFont="1" applyFill="1" applyAlignment="1">
      <alignment horizontal="left" vertical="center" wrapText="1"/>
    </xf>
    <xf numFmtId="0" fontId="37" fillId="22" borderId="14" xfId="0" applyFont="1" applyFill="1" applyBorder="1" applyAlignment="1">
      <alignment horizontal="left" vertical="center" wrapText="1"/>
    </xf>
    <xf numFmtId="4" fontId="26" fillId="21" borderId="14" xfId="0" applyNumberFormat="1" applyFont="1" applyFill="1" applyBorder="1" applyAlignment="1">
      <alignment horizontal="left" vertical="center"/>
    </xf>
    <xf numFmtId="165" fontId="26" fillId="21" borderId="14" xfId="0" applyNumberFormat="1" applyFont="1" applyFill="1" applyBorder="1" applyAlignment="1">
      <alignment horizontal="center" vertical="center"/>
    </xf>
    <xf numFmtId="0" fontId="46" fillId="41" borderId="14" xfId="0" applyFont="1" applyFill="1" applyBorder="1" applyAlignment="1">
      <alignment horizontal="center" vertical="center"/>
    </xf>
    <xf numFmtId="0" fontId="26" fillId="41" borderId="1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O1307"/>
  <sheetViews>
    <sheetView topLeftCell="C1" zoomScale="70" zoomScaleNormal="70" workbookViewId="0">
      <pane ySplit="5" topLeftCell="A1118" activePane="bottomLeft" state="frozen"/>
      <selection pane="bottomLeft" activeCell="V1259" sqref="V1259"/>
    </sheetView>
  </sheetViews>
  <sheetFormatPr defaultColWidth="12.5703125" defaultRowHeight="15.75" customHeight="1" outlineLevelRow="1"/>
  <cols>
    <col min="1" max="1" width="8.5703125" style="227" customWidth="1"/>
    <col min="2" max="2" width="9.42578125" style="227" customWidth="1"/>
    <col min="3" max="3" width="46.42578125" style="227" customWidth="1"/>
    <col min="4" max="4" width="10.7109375" style="227" bestFit="1" customWidth="1"/>
    <col min="5" max="5" width="8.85546875" style="227" bestFit="1" customWidth="1"/>
    <col min="6" max="6" width="29.140625" style="227" hidden="1" customWidth="1"/>
    <col min="7" max="7" width="14" style="227" hidden="1" customWidth="1"/>
    <col min="8" max="8" width="35.140625" style="227" hidden="1" customWidth="1"/>
    <col min="9" max="9" width="28.42578125" style="227" hidden="1" customWidth="1" collapsed="1"/>
    <col min="10" max="10" width="11.140625" style="227" hidden="1" customWidth="1"/>
    <col min="11" max="11" width="34.7109375" style="227" hidden="1" customWidth="1"/>
    <col min="12" max="12" width="20.7109375" style="227" hidden="1" customWidth="1"/>
    <col min="13" max="13" width="6" style="227" hidden="1" customWidth="1"/>
    <col min="14" max="14" width="9.42578125" style="227" hidden="1" customWidth="1"/>
    <col min="15" max="15" width="16.42578125" style="282" hidden="1" customWidth="1"/>
    <col min="16" max="16" width="16" style="429" bestFit="1" customWidth="1"/>
    <col min="17" max="17" width="30.28515625" style="429" bestFit="1" customWidth="1"/>
    <col min="18" max="18" width="15" style="429" bestFit="1" customWidth="1"/>
    <col min="19" max="19" width="16.28515625" style="429" bestFit="1" customWidth="1"/>
    <col min="20" max="20" width="18.140625" style="385" customWidth="1"/>
    <col min="21" max="21" width="18.5703125" style="385" customWidth="1"/>
    <col min="22" max="22" width="18" style="385" customWidth="1"/>
    <col min="23" max="23" width="16.42578125" style="385" customWidth="1"/>
    <col min="24" max="24" width="21" style="385" customWidth="1"/>
    <col min="25" max="25" width="22.140625" style="385" customWidth="1"/>
    <col min="26" max="26" width="93.85546875" style="227" customWidth="1"/>
    <col min="27" max="27" width="16.7109375" style="227" customWidth="1"/>
    <col min="28" max="28" width="12.5703125" style="227"/>
    <col min="29" max="29" width="17.42578125" style="227" customWidth="1"/>
    <col min="30" max="16384" width="12.5703125" style="227"/>
  </cols>
  <sheetData>
    <row r="1" spans="1:41" ht="15.75" customHeight="1">
      <c r="T1" s="395"/>
      <c r="U1" s="395"/>
      <c r="V1" s="395"/>
      <c r="W1" s="395" t="s">
        <v>780</v>
      </c>
      <c r="X1" s="395" t="s">
        <v>781</v>
      </c>
      <c r="Y1" s="395"/>
    </row>
    <row r="2" spans="1:41" ht="30">
      <c r="A2" s="11"/>
      <c r="B2" s="1"/>
      <c r="C2" s="2" t="s">
        <v>0</v>
      </c>
      <c r="D2" s="1"/>
      <c r="E2" s="3"/>
      <c r="F2" s="3"/>
      <c r="G2" s="3"/>
      <c r="H2" s="3"/>
      <c r="I2" s="4"/>
      <c r="J2" s="4"/>
      <c r="K2" s="3"/>
      <c r="L2" s="1"/>
      <c r="M2" s="1"/>
      <c r="N2" s="1"/>
      <c r="O2" s="430"/>
      <c r="P2" s="431"/>
      <c r="Q2" s="431"/>
      <c r="R2" s="431"/>
      <c r="S2" s="431"/>
      <c r="T2" s="139"/>
      <c r="U2" s="139"/>
      <c r="V2" s="139"/>
      <c r="W2" s="139"/>
      <c r="X2" s="139"/>
      <c r="Y2" s="139"/>
      <c r="Z2" s="1"/>
      <c r="AA2" s="1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</row>
    <row r="3" spans="1:41" ht="15">
      <c r="A3" s="11"/>
      <c r="B3" s="35"/>
      <c r="C3" s="5"/>
      <c r="D3" s="35"/>
      <c r="E3" s="6"/>
      <c r="F3" s="6"/>
      <c r="G3" s="6"/>
      <c r="H3" s="6"/>
      <c r="I3" s="7"/>
      <c r="J3" s="7"/>
      <c r="K3" s="6"/>
      <c r="L3" s="12">
        <v>1.7</v>
      </c>
      <c r="M3" s="12">
        <v>1.4</v>
      </c>
      <c r="N3" s="12">
        <v>1.6</v>
      </c>
      <c r="O3" s="432"/>
      <c r="P3" s="433"/>
      <c r="Q3" s="433"/>
      <c r="R3" s="433"/>
      <c r="S3" s="433"/>
      <c r="T3" s="140"/>
      <c r="U3" s="140"/>
      <c r="V3" s="140"/>
      <c r="W3" s="140"/>
      <c r="X3" s="140"/>
      <c r="Y3" s="140"/>
      <c r="Z3" s="35"/>
      <c r="AA3" s="35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</row>
    <row r="4" spans="1:41" ht="43.15" customHeight="1">
      <c r="A4" s="118" t="s">
        <v>1</v>
      </c>
      <c r="B4" s="118" t="s">
        <v>2</v>
      </c>
      <c r="C4" s="119" t="s">
        <v>3</v>
      </c>
      <c r="D4" s="118" t="s">
        <v>4</v>
      </c>
      <c r="E4" s="122" t="s">
        <v>5</v>
      </c>
      <c r="F4" s="120" t="s">
        <v>6</v>
      </c>
      <c r="G4" s="228"/>
      <c r="H4" s="121" t="s">
        <v>7</v>
      </c>
      <c r="I4" s="120" t="s">
        <v>8</v>
      </c>
      <c r="J4" s="228"/>
      <c r="K4" s="121" t="s">
        <v>9</v>
      </c>
      <c r="L4" s="44" t="s">
        <v>10</v>
      </c>
      <c r="M4" s="44" t="s">
        <v>10</v>
      </c>
      <c r="N4" s="44" t="s">
        <v>10</v>
      </c>
      <c r="O4" s="434" t="s">
        <v>11</v>
      </c>
      <c r="P4" s="435" t="s">
        <v>777</v>
      </c>
      <c r="Q4" s="436" t="s">
        <v>6</v>
      </c>
      <c r="R4" s="437"/>
      <c r="S4" s="438" t="s">
        <v>7</v>
      </c>
      <c r="T4" s="396" t="s">
        <v>6</v>
      </c>
      <c r="U4" s="397"/>
      <c r="V4" s="398" t="s">
        <v>7</v>
      </c>
      <c r="W4" s="607" t="s">
        <v>8</v>
      </c>
      <c r="X4" s="608"/>
      <c r="Y4" s="399" t="s">
        <v>9</v>
      </c>
      <c r="Z4" s="118" t="s">
        <v>12</v>
      </c>
      <c r="AA4" s="11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</row>
    <row r="5" spans="1:41" ht="15">
      <c r="A5" s="229"/>
      <c r="B5" s="229"/>
      <c r="C5" s="229"/>
      <c r="D5" s="229"/>
      <c r="E5" s="229"/>
      <c r="F5" s="47" t="s">
        <v>13</v>
      </c>
      <c r="G5" s="47" t="s">
        <v>14</v>
      </c>
      <c r="H5" s="229"/>
      <c r="I5" s="47" t="s">
        <v>13</v>
      </c>
      <c r="J5" s="47" t="s">
        <v>14</v>
      </c>
      <c r="K5" s="229"/>
      <c r="L5" s="8" t="s">
        <v>15</v>
      </c>
      <c r="M5" s="9" t="s">
        <v>16</v>
      </c>
      <c r="N5" s="10" t="s">
        <v>17</v>
      </c>
      <c r="O5" s="183"/>
      <c r="P5" s="439"/>
      <c r="Q5" s="440" t="s">
        <v>13</v>
      </c>
      <c r="R5" s="440" t="s">
        <v>14</v>
      </c>
      <c r="S5" s="441"/>
      <c r="T5" s="400" t="s">
        <v>13</v>
      </c>
      <c r="U5" s="400" t="s">
        <v>14</v>
      </c>
      <c r="V5" s="401"/>
      <c r="W5" s="402" t="s">
        <v>13</v>
      </c>
      <c r="X5" s="402" t="s">
        <v>14</v>
      </c>
      <c r="Y5" s="403"/>
      <c r="Z5" s="229"/>
      <c r="AA5" s="11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</row>
    <row r="6" spans="1:41" s="233" customFormat="1" ht="55.5" customHeight="1">
      <c r="A6" s="219"/>
      <c r="B6" s="220"/>
      <c r="C6" s="221" t="s">
        <v>18</v>
      </c>
      <c r="D6" s="230"/>
      <c r="E6" s="231"/>
      <c r="F6" s="222">
        <f>F7+F26+F32+F35+F41+F46+F51+F56+F68+F71+F74+F77</f>
        <v>39959492.549999997</v>
      </c>
      <c r="G6" s="222">
        <f t="shared" ref="G6:H6" si="0">G7+G26+G32+G35+G41+G46+G51+G56+G68+G71+G74+G77</f>
        <v>24399745.23</v>
      </c>
      <c r="H6" s="222">
        <f t="shared" si="0"/>
        <v>64359237.780000001</v>
      </c>
      <c r="I6" s="223"/>
      <c r="J6" s="223"/>
      <c r="K6" s="223"/>
      <c r="L6" s="224"/>
      <c r="M6" s="224"/>
      <c r="N6" s="224"/>
      <c r="O6" s="442"/>
      <c r="P6" s="443"/>
      <c r="Q6" s="444">
        <f>Q7+Q26+Q32+Q35+Q41+Q46+Q51+Q56+Q68+Q71+Q74+Q77</f>
        <v>56759833.990000002</v>
      </c>
      <c r="R6" s="444">
        <f t="shared" ref="R6" si="1">R7+R26+R32+R35+R41+R46+R51+R56+R68+R71+R74+R77</f>
        <v>24399745.23</v>
      </c>
      <c r="S6" s="444">
        <f t="shared" ref="S6" si="2">S7+S26+S32+S35+S41+S46+S51+S56+S68+S71+S74+S77</f>
        <v>81159579.219999999</v>
      </c>
      <c r="T6" s="444"/>
      <c r="U6" s="444"/>
      <c r="V6" s="444"/>
      <c r="W6" s="222"/>
      <c r="X6" s="222"/>
      <c r="Y6" s="222"/>
      <c r="Z6" s="220"/>
      <c r="AA6" s="225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</row>
    <row r="7" spans="1:41" s="237" customFormat="1" ht="15" collapsed="1">
      <c r="A7" s="126"/>
      <c r="B7" s="127"/>
      <c r="C7" s="234" t="s">
        <v>19</v>
      </c>
      <c r="D7" s="128"/>
      <c r="E7" s="129"/>
      <c r="F7" s="130">
        <f t="shared" ref="F7:H7" si="3">SUM(F8:F25)</f>
        <v>11675913.98</v>
      </c>
      <c r="G7" s="130">
        <f t="shared" si="3"/>
        <v>0</v>
      </c>
      <c r="H7" s="130">
        <f t="shared" si="3"/>
        <v>11675913.98</v>
      </c>
      <c r="I7" s="131"/>
      <c r="J7" s="131"/>
      <c r="K7" s="131"/>
      <c r="L7" s="235"/>
      <c r="M7" s="235"/>
      <c r="N7" s="235"/>
      <c r="O7" s="445"/>
      <c r="P7" s="446"/>
      <c r="Q7" s="447">
        <f t="shared" ref="Q7:V7" si="4">SUM(Q8:Q25)</f>
        <v>17763756.469999999</v>
      </c>
      <c r="R7" s="447">
        <f t="shared" si="4"/>
        <v>0</v>
      </c>
      <c r="S7" s="447">
        <f t="shared" si="4"/>
        <v>17763756.469999999</v>
      </c>
      <c r="T7" s="141">
        <f>SUM(T8:T25)</f>
        <v>24020223.210000001</v>
      </c>
      <c r="U7" s="141">
        <f t="shared" si="4"/>
        <v>0</v>
      </c>
      <c r="V7" s="141">
        <f t="shared" si="4"/>
        <v>24020223.210000001</v>
      </c>
      <c r="W7" s="141"/>
      <c r="X7" s="141"/>
      <c r="Y7" s="141"/>
      <c r="Z7" s="127"/>
      <c r="AA7" s="132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</row>
    <row r="8" spans="1:41" ht="42.75" hidden="1" outlineLevel="1">
      <c r="A8" s="73">
        <v>1</v>
      </c>
      <c r="B8" s="73">
        <v>1</v>
      </c>
      <c r="C8" s="13" t="s">
        <v>20</v>
      </c>
      <c r="D8" s="73" t="s">
        <v>21</v>
      </c>
      <c r="E8" s="74">
        <v>6</v>
      </c>
      <c r="F8" s="14">
        <f t="shared" ref="F8:F25" si="5">E8*I8</f>
        <v>30222</v>
      </c>
      <c r="G8" s="14">
        <f t="shared" ref="G8:G25" si="6">E8*J8</f>
        <v>0</v>
      </c>
      <c r="H8" s="14">
        <f t="shared" ref="H8:H25" si="7">F8+G8</f>
        <v>30222</v>
      </c>
      <c r="I8" s="45">
        <v>5037</v>
      </c>
      <c r="J8" s="53"/>
      <c r="K8" s="53" t="s">
        <v>22</v>
      </c>
      <c r="L8" s="51"/>
      <c r="M8" s="51"/>
      <c r="N8" s="51"/>
      <c r="O8" s="448">
        <f t="shared" ref="O8:O10" si="8">I8*$L$3</f>
        <v>8562.9</v>
      </c>
      <c r="P8" s="180">
        <f>J8</f>
        <v>0</v>
      </c>
      <c r="Q8" s="180">
        <f>O8*E8</f>
        <v>51377.4</v>
      </c>
      <c r="R8" s="180">
        <f>P8*E8</f>
        <v>0</v>
      </c>
      <c r="S8" s="180">
        <f>Q8+R8</f>
        <v>51377.4</v>
      </c>
      <c r="T8" s="394">
        <f t="shared" ref="T8:T70" si="9">E8*W8</f>
        <v>77167.14</v>
      </c>
      <c r="U8" s="394">
        <f t="shared" ref="U8:U70" si="10">E8*X8</f>
        <v>0</v>
      </c>
      <c r="V8" s="142">
        <f>T8+U8</f>
        <v>77167.14</v>
      </c>
      <c r="W8" s="142">
        <f t="shared" ref="W8" si="11">O8*$X$1259</f>
        <v>12861.19</v>
      </c>
      <c r="X8" s="142">
        <f t="shared" ref="X8" si="12">P8*$X$1259</f>
        <v>0</v>
      </c>
      <c r="Y8" s="142">
        <f>W8+X8</f>
        <v>12861.19</v>
      </c>
      <c r="Z8" s="51"/>
      <c r="AA8" s="35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</row>
    <row r="9" spans="1:41" ht="29.25" hidden="1" outlineLevel="1">
      <c r="A9" s="73">
        <v>2</v>
      </c>
      <c r="B9" s="73">
        <v>2</v>
      </c>
      <c r="C9" s="15" t="s">
        <v>23</v>
      </c>
      <c r="D9" s="238" t="s">
        <v>24</v>
      </c>
      <c r="E9" s="239">
        <v>132.6</v>
      </c>
      <c r="F9" s="14">
        <f t="shared" si="5"/>
        <v>19227</v>
      </c>
      <c r="G9" s="14">
        <f t="shared" si="6"/>
        <v>0</v>
      </c>
      <c r="H9" s="14">
        <f t="shared" si="7"/>
        <v>19227</v>
      </c>
      <c r="I9" s="45">
        <v>145</v>
      </c>
      <c r="J9" s="53"/>
      <c r="K9" s="53"/>
      <c r="L9" s="17"/>
      <c r="M9" s="17"/>
      <c r="N9" s="17"/>
      <c r="O9" s="448">
        <f t="shared" si="8"/>
        <v>246.5</v>
      </c>
      <c r="P9" s="180">
        <f t="shared" ref="P9:P72" si="13">J9</f>
        <v>0</v>
      </c>
      <c r="Q9" s="180">
        <f t="shared" ref="Q9:Q72" si="14">O9*E9</f>
        <v>32685.9</v>
      </c>
      <c r="R9" s="180">
        <f t="shared" ref="R9:R72" si="15">P9*E9</f>
        <v>0</v>
      </c>
      <c r="S9" s="180">
        <f t="shared" ref="S9:S72" si="16">Q9+R9</f>
        <v>32685.9</v>
      </c>
      <c r="T9" s="394">
        <f t="shared" si="9"/>
        <v>44183.65</v>
      </c>
      <c r="U9" s="394">
        <f t="shared" si="10"/>
        <v>0</v>
      </c>
      <c r="V9" s="142">
        <f t="shared" ref="V9:V72" si="17">T9+U9</f>
        <v>44183.65</v>
      </c>
      <c r="W9" s="142">
        <f t="shared" ref="W9:W72" si="18">O9*0.9*$X$1259</f>
        <v>333.21</v>
      </c>
      <c r="X9" s="142">
        <f t="shared" ref="X9:X72" si="19">P9*0.9*$X$1259</f>
        <v>0</v>
      </c>
      <c r="Y9" s="142">
        <f t="shared" ref="Y9:Y72" si="20">W9+X9</f>
        <v>333.21</v>
      </c>
      <c r="Z9" s="17"/>
      <c r="AA9" s="35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</row>
    <row r="10" spans="1:41" ht="29.25" hidden="1" outlineLevel="1">
      <c r="A10" s="73">
        <v>3</v>
      </c>
      <c r="B10" s="73">
        <v>3</v>
      </c>
      <c r="C10" s="240" t="s">
        <v>25</v>
      </c>
      <c r="D10" s="238" t="s">
        <v>26</v>
      </c>
      <c r="E10" s="239">
        <v>2080</v>
      </c>
      <c r="F10" s="14">
        <f t="shared" si="5"/>
        <v>8324160</v>
      </c>
      <c r="G10" s="14">
        <f t="shared" si="6"/>
        <v>0</v>
      </c>
      <c r="H10" s="14">
        <f t="shared" si="7"/>
        <v>8324160</v>
      </c>
      <c r="I10" s="45">
        <v>4002</v>
      </c>
      <c r="J10" s="53"/>
      <c r="K10" s="53"/>
      <c r="L10" s="17"/>
      <c r="M10" s="17"/>
      <c r="N10" s="17"/>
      <c r="O10" s="448">
        <f t="shared" si="8"/>
        <v>6803.4</v>
      </c>
      <c r="P10" s="180">
        <f t="shared" si="13"/>
        <v>0</v>
      </c>
      <c r="Q10" s="180">
        <f t="shared" si="14"/>
        <v>14151072</v>
      </c>
      <c r="R10" s="180">
        <f t="shared" si="15"/>
        <v>0</v>
      </c>
      <c r="S10" s="180">
        <f t="shared" si="16"/>
        <v>14151072</v>
      </c>
      <c r="T10" s="394">
        <f t="shared" si="9"/>
        <v>19128990.399999999</v>
      </c>
      <c r="U10" s="394">
        <f t="shared" si="10"/>
        <v>0</v>
      </c>
      <c r="V10" s="142">
        <f t="shared" si="17"/>
        <v>19128990.399999999</v>
      </c>
      <c r="W10" s="142">
        <f t="shared" si="18"/>
        <v>9196.6299999999992</v>
      </c>
      <c r="X10" s="142">
        <f t="shared" si="19"/>
        <v>0</v>
      </c>
      <c r="Y10" s="142">
        <f t="shared" si="20"/>
        <v>9196.6299999999992</v>
      </c>
      <c r="Z10" s="17"/>
      <c r="AA10" s="35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</row>
    <row r="11" spans="1:41" ht="42.75" hidden="1" outlineLevel="1">
      <c r="A11" s="73">
        <v>4</v>
      </c>
      <c r="B11" s="73">
        <v>4</v>
      </c>
      <c r="C11" s="241" t="s">
        <v>27</v>
      </c>
      <c r="D11" s="238" t="s">
        <v>28</v>
      </c>
      <c r="E11" s="239">
        <v>270</v>
      </c>
      <c r="F11" s="14">
        <f t="shared" si="5"/>
        <v>9720</v>
      </c>
      <c r="G11" s="14">
        <f t="shared" si="6"/>
        <v>0</v>
      </c>
      <c r="H11" s="14">
        <f t="shared" si="7"/>
        <v>9720</v>
      </c>
      <c r="I11" s="45">
        <v>36</v>
      </c>
      <c r="J11" s="53"/>
      <c r="K11" s="53"/>
      <c r="L11" s="17"/>
      <c r="M11" s="17"/>
      <c r="N11" s="17"/>
      <c r="O11" s="186">
        <v>261</v>
      </c>
      <c r="P11" s="180">
        <f t="shared" si="13"/>
        <v>0</v>
      </c>
      <c r="Q11" s="180">
        <f t="shared" si="14"/>
        <v>70470</v>
      </c>
      <c r="R11" s="180">
        <f t="shared" si="15"/>
        <v>0</v>
      </c>
      <c r="S11" s="180">
        <f t="shared" si="16"/>
        <v>70470</v>
      </c>
      <c r="T11" s="394">
        <f t="shared" si="9"/>
        <v>95258.7</v>
      </c>
      <c r="U11" s="394">
        <f t="shared" si="10"/>
        <v>0</v>
      </c>
      <c r="V11" s="142">
        <f t="shared" si="17"/>
        <v>95258.7</v>
      </c>
      <c r="W11" s="142">
        <f t="shared" si="18"/>
        <v>352.81</v>
      </c>
      <c r="X11" s="142">
        <f t="shared" si="19"/>
        <v>0</v>
      </c>
      <c r="Y11" s="142">
        <f t="shared" si="20"/>
        <v>352.81</v>
      </c>
      <c r="Z11" s="17"/>
      <c r="AA11" s="35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</row>
    <row r="12" spans="1:41" ht="15" hidden="1" outlineLevel="1">
      <c r="A12" s="73">
        <v>5</v>
      </c>
      <c r="B12" s="73">
        <v>5</v>
      </c>
      <c r="C12" s="241" t="s">
        <v>29</v>
      </c>
      <c r="D12" s="238" t="s">
        <v>28</v>
      </c>
      <c r="E12" s="239">
        <v>270</v>
      </c>
      <c r="F12" s="14">
        <f t="shared" si="5"/>
        <v>62100</v>
      </c>
      <c r="G12" s="14">
        <f t="shared" si="6"/>
        <v>0</v>
      </c>
      <c r="H12" s="14">
        <f t="shared" si="7"/>
        <v>62100</v>
      </c>
      <c r="I12" s="45">
        <v>230</v>
      </c>
      <c r="J12" s="53"/>
      <c r="K12" s="53"/>
      <c r="L12" s="17"/>
      <c r="M12" s="17"/>
      <c r="N12" s="17"/>
      <c r="O12" s="186">
        <v>250</v>
      </c>
      <c r="P12" s="180">
        <f t="shared" si="13"/>
        <v>0</v>
      </c>
      <c r="Q12" s="180">
        <f t="shared" si="14"/>
        <v>67500</v>
      </c>
      <c r="R12" s="180">
        <f t="shared" si="15"/>
        <v>0</v>
      </c>
      <c r="S12" s="180">
        <f t="shared" si="16"/>
        <v>67500</v>
      </c>
      <c r="T12" s="394">
        <f t="shared" si="9"/>
        <v>91243.8</v>
      </c>
      <c r="U12" s="394">
        <f t="shared" si="10"/>
        <v>0</v>
      </c>
      <c r="V12" s="142">
        <f t="shared" si="17"/>
        <v>91243.8</v>
      </c>
      <c r="W12" s="142">
        <f t="shared" si="18"/>
        <v>337.94</v>
      </c>
      <c r="X12" s="142">
        <f t="shared" si="19"/>
        <v>0</v>
      </c>
      <c r="Y12" s="142">
        <f t="shared" si="20"/>
        <v>337.94</v>
      </c>
      <c r="Z12" s="17"/>
      <c r="AA12" s="35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</row>
    <row r="13" spans="1:41" ht="28.5" hidden="1" outlineLevel="1">
      <c r="A13" s="73">
        <v>6</v>
      </c>
      <c r="B13" s="73">
        <v>6</v>
      </c>
      <c r="C13" s="241" t="s">
        <v>30</v>
      </c>
      <c r="D13" s="238" t="s">
        <v>31</v>
      </c>
      <c r="E13" s="239">
        <v>0.72</v>
      </c>
      <c r="F13" s="14">
        <f t="shared" si="5"/>
        <v>53084.160000000003</v>
      </c>
      <c r="G13" s="14">
        <f t="shared" si="6"/>
        <v>0</v>
      </c>
      <c r="H13" s="14">
        <f t="shared" si="7"/>
        <v>53084.160000000003</v>
      </c>
      <c r="I13" s="16">
        <v>73728</v>
      </c>
      <c r="J13" s="53"/>
      <c r="K13" s="53"/>
      <c r="L13" s="17"/>
      <c r="M13" s="17"/>
      <c r="N13" s="17"/>
      <c r="O13" s="448">
        <f>H13</f>
        <v>53084.160000000003</v>
      </c>
      <c r="P13" s="180">
        <f t="shared" si="13"/>
        <v>0</v>
      </c>
      <c r="Q13" s="180">
        <f t="shared" si="14"/>
        <v>38220.6</v>
      </c>
      <c r="R13" s="180">
        <f t="shared" si="15"/>
        <v>0</v>
      </c>
      <c r="S13" s="180">
        <f t="shared" si="16"/>
        <v>38220.6</v>
      </c>
      <c r="T13" s="394">
        <f t="shared" si="9"/>
        <v>51665.440000000002</v>
      </c>
      <c r="U13" s="394">
        <f t="shared" si="10"/>
        <v>0</v>
      </c>
      <c r="V13" s="142">
        <f t="shared" si="17"/>
        <v>51665.440000000002</v>
      </c>
      <c r="W13" s="142">
        <f t="shared" si="18"/>
        <v>71757.56</v>
      </c>
      <c r="X13" s="142">
        <f t="shared" si="19"/>
        <v>0</v>
      </c>
      <c r="Y13" s="142">
        <f t="shared" si="20"/>
        <v>71757.56</v>
      </c>
      <c r="Z13" s="17"/>
      <c r="AA13" s="35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</row>
    <row r="14" spans="1:41" ht="28.5" hidden="1" outlineLevel="1">
      <c r="A14" s="73">
        <v>7</v>
      </c>
      <c r="B14" s="73">
        <v>7</v>
      </c>
      <c r="C14" s="241" t="s">
        <v>32</v>
      </c>
      <c r="D14" s="238" t="s">
        <v>31</v>
      </c>
      <c r="E14" s="239">
        <v>3.2</v>
      </c>
      <c r="F14" s="14">
        <f t="shared" si="5"/>
        <v>219008</v>
      </c>
      <c r="G14" s="14">
        <f t="shared" si="6"/>
        <v>0</v>
      </c>
      <c r="H14" s="14">
        <f t="shared" si="7"/>
        <v>219008</v>
      </c>
      <c r="I14" s="16">
        <v>68440</v>
      </c>
      <c r="J14" s="53"/>
      <c r="K14" s="53"/>
      <c r="L14" s="17"/>
      <c r="M14" s="17"/>
      <c r="N14" s="17"/>
      <c r="O14" s="186">
        <v>70000</v>
      </c>
      <c r="P14" s="180">
        <f t="shared" si="13"/>
        <v>0</v>
      </c>
      <c r="Q14" s="180">
        <f t="shared" si="14"/>
        <v>224000</v>
      </c>
      <c r="R14" s="180">
        <f t="shared" si="15"/>
        <v>0</v>
      </c>
      <c r="S14" s="180">
        <f t="shared" si="16"/>
        <v>224000</v>
      </c>
      <c r="T14" s="394">
        <f t="shared" si="9"/>
        <v>302796.42</v>
      </c>
      <c r="U14" s="394">
        <f t="shared" si="10"/>
        <v>0</v>
      </c>
      <c r="V14" s="142">
        <f t="shared" si="17"/>
        <v>302796.42</v>
      </c>
      <c r="W14" s="142">
        <f t="shared" si="18"/>
        <v>94623.88</v>
      </c>
      <c r="X14" s="142">
        <f t="shared" si="19"/>
        <v>0</v>
      </c>
      <c r="Y14" s="142">
        <f t="shared" si="20"/>
        <v>94623.88</v>
      </c>
      <c r="Z14" s="17"/>
      <c r="AA14" s="35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</row>
    <row r="15" spans="1:41" ht="15" hidden="1" outlineLevel="1">
      <c r="A15" s="73">
        <v>8</v>
      </c>
      <c r="B15" s="73">
        <v>8</v>
      </c>
      <c r="C15" s="241" t="s">
        <v>33</v>
      </c>
      <c r="D15" s="238" t="s">
        <v>34</v>
      </c>
      <c r="E15" s="239">
        <v>0.8</v>
      </c>
      <c r="F15" s="14">
        <f t="shared" si="5"/>
        <v>21699.200000000001</v>
      </c>
      <c r="G15" s="14">
        <f t="shared" si="6"/>
        <v>0</v>
      </c>
      <c r="H15" s="14">
        <f t="shared" si="7"/>
        <v>21699.200000000001</v>
      </c>
      <c r="I15" s="16">
        <v>27124</v>
      </c>
      <c r="J15" s="53"/>
      <c r="K15" s="53"/>
      <c r="L15" s="17"/>
      <c r="M15" s="17"/>
      <c r="N15" s="17"/>
      <c r="O15" s="448">
        <f>I15*$L$3</f>
        <v>46110.8</v>
      </c>
      <c r="P15" s="180">
        <f t="shared" si="13"/>
        <v>0</v>
      </c>
      <c r="Q15" s="180">
        <f t="shared" si="14"/>
        <v>36888.639999999999</v>
      </c>
      <c r="R15" s="180">
        <f t="shared" si="15"/>
        <v>0</v>
      </c>
      <c r="S15" s="180">
        <f t="shared" si="16"/>
        <v>36888.639999999999</v>
      </c>
      <c r="T15" s="394">
        <f t="shared" si="9"/>
        <v>49864.94</v>
      </c>
      <c r="U15" s="394">
        <f t="shared" si="10"/>
        <v>0</v>
      </c>
      <c r="V15" s="142">
        <f t="shared" si="17"/>
        <v>49864.94</v>
      </c>
      <c r="W15" s="142">
        <f t="shared" si="18"/>
        <v>62331.18</v>
      </c>
      <c r="X15" s="142">
        <f t="shared" si="19"/>
        <v>0</v>
      </c>
      <c r="Y15" s="142">
        <f t="shared" si="20"/>
        <v>62331.18</v>
      </c>
      <c r="Z15" s="17"/>
      <c r="AA15" s="35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</row>
    <row r="16" spans="1:41" ht="128.25" hidden="1" outlineLevel="1">
      <c r="A16" s="73">
        <v>9</v>
      </c>
      <c r="B16" s="73">
        <v>9</v>
      </c>
      <c r="C16" s="241" t="s">
        <v>35</v>
      </c>
      <c r="D16" s="33" t="s">
        <v>31</v>
      </c>
      <c r="E16" s="115">
        <v>4.3899999999999997</v>
      </c>
      <c r="F16" s="14">
        <f t="shared" si="5"/>
        <v>2066812</v>
      </c>
      <c r="G16" s="14">
        <f t="shared" si="6"/>
        <v>0</v>
      </c>
      <c r="H16" s="14">
        <f t="shared" si="7"/>
        <v>2066812</v>
      </c>
      <c r="I16" s="16">
        <v>470800</v>
      </c>
      <c r="J16" s="53"/>
      <c r="K16" s="53"/>
      <c r="L16" s="17"/>
      <c r="M16" s="17"/>
      <c r="N16" s="17"/>
      <c r="O16" s="186">
        <v>470800</v>
      </c>
      <c r="P16" s="180">
        <f t="shared" si="13"/>
        <v>0</v>
      </c>
      <c r="Q16" s="180">
        <f t="shared" si="14"/>
        <v>2066812</v>
      </c>
      <c r="R16" s="180">
        <f t="shared" si="15"/>
        <v>0</v>
      </c>
      <c r="S16" s="180">
        <f t="shared" si="16"/>
        <v>2066812</v>
      </c>
      <c r="T16" s="394">
        <f t="shared" si="9"/>
        <v>2793853.73</v>
      </c>
      <c r="U16" s="394">
        <f t="shared" si="10"/>
        <v>0</v>
      </c>
      <c r="V16" s="142">
        <f t="shared" si="17"/>
        <v>2793853.73</v>
      </c>
      <c r="W16" s="142">
        <f t="shared" si="18"/>
        <v>636413.15</v>
      </c>
      <c r="X16" s="142">
        <f t="shared" si="19"/>
        <v>0</v>
      </c>
      <c r="Y16" s="142">
        <f t="shared" si="20"/>
        <v>636413.15</v>
      </c>
      <c r="Z16" s="17"/>
      <c r="AA16" s="35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</row>
    <row r="17" spans="1:41" ht="28.5" hidden="1" outlineLevel="1">
      <c r="A17" s="73">
        <v>10</v>
      </c>
      <c r="B17" s="73">
        <v>10</v>
      </c>
      <c r="C17" s="241" t="s">
        <v>36</v>
      </c>
      <c r="D17" s="238" t="s">
        <v>34</v>
      </c>
      <c r="E17" s="239">
        <v>26.9</v>
      </c>
      <c r="F17" s="14">
        <f t="shared" si="5"/>
        <v>113679.4</v>
      </c>
      <c r="G17" s="14">
        <f t="shared" si="6"/>
        <v>0</v>
      </c>
      <c r="H17" s="14">
        <f t="shared" si="7"/>
        <v>113679.4</v>
      </c>
      <c r="I17" s="45">
        <v>4226</v>
      </c>
      <c r="J17" s="53"/>
      <c r="K17" s="53"/>
      <c r="L17" s="17"/>
      <c r="M17" s="17"/>
      <c r="N17" s="17"/>
      <c r="O17" s="448">
        <f>I17*$L$3</f>
        <v>7184.2</v>
      </c>
      <c r="P17" s="180">
        <f t="shared" si="13"/>
        <v>0</v>
      </c>
      <c r="Q17" s="180">
        <f t="shared" si="14"/>
        <v>193254.98</v>
      </c>
      <c r="R17" s="180">
        <f t="shared" si="15"/>
        <v>0</v>
      </c>
      <c r="S17" s="180">
        <f t="shared" si="16"/>
        <v>193254.98</v>
      </c>
      <c r="T17" s="394">
        <f t="shared" si="9"/>
        <v>261236.12</v>
      </c>
      <c r="U17" s="394">
        <f t="shared" si="10"/>
        <v>0</v>
      </c>
      <c r="V17" s="142">
        <f t="shared" si="17"/>
        <v>261236.12</v>
      </c>
      <c r="W17" s="142">
        <f t="shared" si="18"/>
        <v>9711.3799999999992</v>
      </c>
      <c r="X17" s="142">
        <f t="shared" si="19"/>
        <v>0</v>
      </c>
      <c r="Y17" s="142">
        <f t="shared" si="20"/>
        <v>9711.3799999999992</v>
      </c>
      <c r="Z17" s="17"/>
      <c r="AA17" s="35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</row>
    <row r="18" spans="1:41" ht="42.75" hidden="1" outlineLevel="1">
      <c r="A18" s="73">
        <v>11</v>
      </c>
      <c r="B18" s="73">
        <v>11</v>
      </c>
      <c r="C18" s="241" t="s">
        <v>37</v>
      </c>
      <c r="D18" s="238" t="s">
        <v>34</v>
      </c>
      <c r="E18" s="239">
        <v>85.36</v>
      </c>
      <c r="F18" s="14">
        <f t="shared" si="5"/>
        <v>17498.8</v>
      </c>
      <c r="G18" s="14">
        <f t="shared" si="6"/>
        <v>0</v>
      </c>
      <c r="H18" s="14">
        <f t="shared" si="7"/>
        <v>17498.8</v>
      </c>
      <c r="I18" s="16">
        <v>205</v>
      </c>
      <c r="J18" s="53"/>
      <c r="K18" s="53"/>
      <c r="L18" s="17"/>
      <c r="M18" s="17"/>
      <c r="N18" s="17"/>
      <c r="O18" s="186">
        <v>502</v>
      </c>
      <c r="P18" s="180">
        <f t="shared" si="13"/>
        <v>0</v>
      </c>
      <c r="Q18" s="180">
        <f t="shared" si="14"/>
        <v>42850.720000000001</v>
      </c>
      <c r="R18" s="180">
        <f t="shared" si="15"/>
        <v>0</v>
      </c>
      <c r="S18" s="180">
        <f t="shared" si="16"/>
        <v>42850.720000000001</v>
      </c>
      <c r="T18" s="394">
        <f t="shared" si="9"/>
        <v>57924.44</v>
      </c>
      <c r="U18" s="394">
        <f t="shared" si="10"/>
        <v>0</v>
      </c>
      <c r="V18" s="142">
        <f t="shared" si="17"/>
        <v>57924.44</v>
      </c>
      <c r="W18" s="142">
        <f t="shared" si="18"/>
        <v>678.59</v>
      </c>
      <c r="X18" s="142">
        <f t="shared" si="19"/>
        <v>0</v>
      </c>
      <c r="Y18" s="142">
        <f t="shared" si="20"/>
        <v>678.59</v>
      </c>
      <c r="Z18" s="17" t="s">
        <v>38</v>
      </c>
      <c r="AA18" s="35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</row>
    <row r="19" spans="1:41" ht="28.5" hidden="1" outlineLevel="1">
      <c r="A19" s="73">
        <v>12</v>
      </c>
      <c r="B19" s="73">
        <v>12</v>
      </c>
      <c r="C19" s="241" t="s">
        <v>39</v>
      </c>
      <c r="D19" s="238" t="s">
        <v>34</v>
      </c>
      <c r="E19" s="239">
        <v>2.64</v>
      </c>
      <c r="F19" s="14">
        <f t="shared" si="5"/>
        <v>6834.96</v>
      </c>
      <c r="G19" s="14">
        <f t="shared" si="6"/>
        <v>0</v>
      </c>
      <c r="H19" s="14">
        <f t="shared" si="7"/>
        <v>6834.96</v>
      </c>
      <c r="I19" s="45">
        <v>2589</v>
      </c>
      <c r="J19" s="53"/>
      <c r="K19" s="53"/>
      <c r="L19" s="17"/>
      <c r="M19" s="17"/>
      <c r="N19" s="17"/>
      <c r="O19" s="186">
        <f>I19</f>
        <v>2589</v>
      </c>
      <c r="P19" s="180">
        <f t="shared" si="13"/>
        <v>0</v>
      </c>
      <c r="Q19" s="180">
        <f t="shared" si="14"/>
        <v>6834.96</v>
      </c>
      <c r="R19" s="180">
        <f t="shared" si="15"/>
        <v>0</v>
      </c>
      <c r="S19" s="180">
        <f t="shared" si="16"/>
        <v>6834.96</v>
      </c>
      <c r="T19" s="394">
        <f t="shared" si="9"/>
        <v>9239.2900000000009</v>
      </c>
      <c r="U19" s="394">
        <f t="shared" si="10"/>
        <v>0</v>
      </c>
      <c r="V19" s="142">
        <f t="shared" si="17"/>
        <v>9239.2900000000009</v>
      </c>
      <c r="W19" s="142">
        <f t="shared" si="18"/>
        <v>3499.73</v>
      </c>
      <c r="X19" s="142">
        <f t="shared" si="19"/>
        <v>0</v>
      </c>
      <c r="Y19" s="142">
        <f t="shared" si="20"/>
        <v>3499.73</v>
      </c>
      <c r="Z19" s="17" t="s">
        <v>38</v>
      </c>
      <c r="AA19" s="35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</row>
    <row r="20" spans="1:41" ht="15" hidden="1" outlineLevel="1">
      <c r="A20" s="73">
        <v>13</v>
      </c>
      <c r="B20" s="73">
        <v>13</v>
      </c>
      <c r="C20" s="241" t="s">
        <v>40</v>
      </c>
      <c r="D20" s="238" t="s">
        <v>34</v>
      </c>
      <c r="E20" s="239">
        <v>2.64</v>
      </c>
      <c r="F20" s="14">
        <f t="shared" si="5"/>
        <v>1913.21</v>
      </c>
      <c r="G20" s="14">
        <f t="shared" si="6"/>
        <v>0</v>
      </c>
      <c r="H20" s="14">
        <f t="shared" si="7"/>
        <v>1913.21</v>
      </c>
      <c r="I20" s="45">
        <v>724.7</v>
      </c>
      <c r="J20" s="53"/>
      <c r="K20" s="53"/>
      <c r="L20" s="17"/>
      <c r="M20" s="17"/>
      <c r="N20" s="17"/>
      <c r="O20" s="448">
        <f t="shared" ref="O20:O21" si="21">I20*$L$3</f>
        <v>1231.99</v>
      </c>
      <c r="P20" s="180">
        <f t="shared" si="13"/>
        <v>0</v>
      </c>
      <c r="Q20" s="180">
        <f t="shared" si="14"/>
        <v>3252.45</v>
      </c>
      <c r="R20" s="180">
        <f t="shared" si="15"/>
        <v>0</v>
      </c>
      <c r="S20" s="180">
        <f t="shared" si="16"/>
        <v>3252.45</v>
      </c>
      <c r="T20" s="394">
        <f t="shared" si="9"/>
        <v>4396.58</v>
      </c>
      <c r="U20" s="394">
        <f t="shared" si="10"/>
        <v>0</v>
      </c>
      <c r="V20" s="142">
        <f t="shared" si="17"/>
        <v>4396.58</v>
      </c>
      <c r="W20" s="142">
        <f t="shared" si="18"/>
        <v>1665.37</v>
      </c>
      <c r="X20" s="142">
        <f t="shared" si="19"/>
        <v>0</v>
      </c>
      <c r="Y20" s="142">
        <f t="shared" si="20"/>
        <v>1665.37</v>
      </c>
      <c r="Z20" s="17"/>
      <c r="AA20" s="35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</row>
    <row r="21" spans="1:41" ht="15" hidden="1" outlineLevel="1">
      <c r="A21" s="73">
        <v>14</v>
      </c>
      <c r="B21" s="73">
        <v>14</v>
      </c>
      <c r="C21" s="241" t="s">
        <v>41</v>
      </c>
      <c r="D21" s="238" t="s">
        <v>31</v>
      </c>
      <c r="E21" s="239">
        <v>13.15</v>
      </c>
      <c r="F21" s="14">
        <f t="shared" si="5"/>
        <v>9529.81</v>
      </c>
      <c r="G21" s="14">
        <f t="shared" si="6"/>
        <v>0</v>
      </c>
      <c r="H21" s="14">
        <f t="shared" si="7"/>
        <v>9529.81</v>
      </c>
      <c r="I21" s="45">
        <v>724.7</v>
      </c>
      <c r="J21" s="53"/>
      <c r="K21" s="53"/>
      <c r="L21" s="17"/>
      <c r="M21" s="17"/>
      <c r="N21" s="17"/>
      <c r="O21" s="448">
        <f t="shared" si="21"/>
        <v>1231.99</v>
      </c>
      <c r="P21" s="180">
        <f t="shared" si="13"/>
        <v>0</v>
      </c>
      <c r="Q21" s="180">
        <f t="shared" si="14"/>
        <v>16200.67</v>
      </c>
      <c r="R21" s="180">
        <f t="shared" si="15"/>
        <v>0</v>
      </c>
      <c r="S21" s="180">
        <f t="shared" si="16"/>
        <v>16200.67</v>
      </c>
      <c r="T21" s="394">
        <f t="shared" si="9"/>
        <v>21899.62</v>
      </c>
      <c r="U21" s="394">
        <f t="shared" si="10"/>
        <v>0</v>
      </c>
      <c r="V21" s="142">
        <f t="shared" si="17"/>
        <v>21899.62</v>
      </c>
      <c r="W21" s="142">
        <f t="shared" si="18"/>
        <v>1665.37</v>
      </c>
      <c r="X21" s="142">
        <f t="shared" si="19"/>
        <v>0</v>
      </c>
      <c r="Y21" s="142">
        <f t="shared" si="20"/>
        <v>1665.37</v>
      </c>
      <c r="Z21" s="17"/>
      <c r="AA21" s="35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</row>
    <row r="22" spans="1:41" ht="15" hidden="1" outlineLevel="1">
      <c r="A22" s="73">
        <v>15</v>
      </c>
      <c r="B22" s="73">
        <v>15</v>
      </c>
      <c r="C22" s="241" t="s">
        <v>42</v>
      </c>
      <c r="D22" s="238" t="s">
        <v>31</v>
      </c>
      <c r="E22" s="239">
        <v>118.37</v>
      </c>
      <c r="F22" s="14">
        <f t="shared" si="5"/>
        <v>76940.5</v>
      </c>
      <c r="G22" s="14">
        <f t="shared" si="6"/>
        <v>0</v>
      </c>
      <c r="H22" s="14">
        <f t="shared" si="7"/>
        <v>76940.5</v>
      </c>
      <c r="I22" s="18">
        <v>650</v>
      </c>
      <c r="J22" s="53"/>
      <c r="K22" s="53"/>
      <c r="L22" s="17"/>
      <c r="M22" s="17"/>
      <c r="N22" s="17"/>
      <c r="O22" s="186">
        <f>I22</f>
        <v>650</v>
      </c>
      <c r="P22" s="180">
        <f t="shared" si="13"/>
        <v>0</v>
      </c>
      <c r="Q22" s="180">
        <f t="shared" si="14"/>
        <v>76940.5</v>
      </c>
      <c r="R22" s="180">
        <f t="shared" si="15"/>
        <v>0</v>
      </c>
      <c r="S22" s="180">
        <f t="shared" si="16"/>
        <v>76940.5</v>
      </c>
      <c r="T22" s="394">
        <f t="shared" si="9"/>
        <v>104005.8</v>
      </c>
      <c r="U22" s="394">
        <f t="shared" si="10"/>
        <v>0</v>
      </c>
      <c r="V22" s="142">
        <f t="shared" si="17"/>
        <v>104005.8</v>
      </c>
      <c r="W22" s="142">
        <f t="shared" si="18"/>
        <v>878.65</v>
      </c>
      <c r="X22" s="142">
        <f t="shared" si="19"/>
        <v>0</v>
      </c>
      <c r="Y22" s="142">
        <f t="shared" si="20"/>
        <v>878.65</v>
      </c>
      <c r="Z22" s="17"/>
      <c r="AA22" s="35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</row>
    <row r="23" spans="1:41" ht="42.75" hidden="1" outlineLevel="1">
      <c r="A23" s="73">
        <v>16</v>
      </c>
      <c r="B23" s="73">
        <v>16</v>
      </c>
      <c r="C23" s="241" t="s">
        <v>43</v>
      </c>
      <c r="D23" s="238" t="s">
        <v>31</v>
      </c>
      <c r="E23" s="239">
        <v>4.24</v>
      </c>
      <c r="F23" s="14">
        <f t="shared" si="5"/>
        <v>220.48</v>
      </c>
      <c r="G23" s="14">
        <f t="shared" si="6"/>
        <v>0</v>
      </c>
      <c r="H23" s="14">
        <f t="shared" si="7"/>
        <v>220.48</v>
      </c>
      <c r="I23" s="45">
        <v>52</v>
      </c>
      <c r="J23" s="53"/>
      <c r="K23" s="53"/>
      <c r="L23" s="17"/>
      <c r="M23" s="17"/>
      <c r="N23" s="17"/>
      <c r="O23" s="448">
        <f t="shared" ref="O23:O24" si="22">I23*$L$3</f>
        <v>88.4</v>
      </c>
      <c r="P23" s="180">
        <f t="shared" si="13"/>
        <v>0</v>
      </c>
      <c r="Q23" s="180">
        <f t="shared" si="14"/>
        <v>374.82</v>
      </c>
      <c r="R23" s="180">
        <f t="shared" si="15"/>
        <v>0</v>
      </c>
      <c r="S23" s="180">
        <f t="shared" si="16"/>
        <v>374.82</v>
      </c>
      <c r="T23" s="394">
        <f t="shared" si="9"/>
        <v>506.68</v>
      </c>
      <c r="U23" s="394">
        <f t="shared" si="10"/>
        <v>0</v>
      </c>
      <c r="V23" s="142">
        <f t="shared" si="17"/>
        <v>506.68</v>
      </c>
      <c r="W23" s="142">
        <f t="shared" si="18"/>
        <v>119.5</v>
      </c>
      <c r="X23" s="142">
        <f t="shared" si="19"/>
        <v>0</v>
      </c>
      <c r="Y23" s="142">
        <f t="shared" si="20"/>
        <v>119.5</v>
      </c>
      <c r="Z23" s="17"/>
      <c r="AA23" s="35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</row>
    <row r="24" spans="1:41" ht="42.75" hidden="1" outlineLevel="1">
      <c r="A24" s="73">
        <v>17</v>
      </c>
      <c r="B24" s="73">
        <v>17</v>
      </c>
      <c r="C24" s="241" t="s">
        <v>44</v>
      </c>
      <c r="D24" s="238" t="s">
        <v>31</v>
      </c>
      <c r="E24" s="239">
        <v>131.88999999999999</v>
      </c>
      <c r="F24" s="14">
        <f t="shared" si="5"/>
        <v>59651.21</v>
      </c>
      <c r="G24" s="14">
        <f t="shared" si="6"/>
        <v>0</v>
      </c>
      <c r="H24" s="14">
        <f t="shared" si="7"/>
        <v>59651.21</v>
      </c>
      <c r="I24" s="45">
        <v>452.28</v>
      </c>
      <c r="J24" s="53"/>
      <c r="K24" s="53"/>
      <c r="L24" s="17"/>
      <c r="M24" s="17"/>
      <c r="N24" s="17"/>
      <c r="O24" s="448">
        <f t="shared" si="22"/>
        <v>768.88</v>
      </c>
      <c r="P24" s="180">
        <f t="shared" si="13"/>
        <v>0</v>
      </c>
      <c r="Q24" s="180">
        <f t="shared" si="14"/>
        <v>101407.58</v>
      </c>
      <c r="R24" s="180">
        <f t="shared" si="15"/>
        <v>0</v>
      </c>
      <c r="S24" s="180">
        <f t="shared" si="16"/>
        <v>101407.58</v>
      </c>
      <c r="T24" s="394">
        <f t="shared" si="9"/>
        <v>137079.87</v>
      </c>
      <c r="U24" s="394">
        <f t="shared" si="10"/>
        <v>0</v>
      </c>
      <c r="V24" s="142">
        <f t="shared" si="17"/>
        <v>137079.87</v>
      </c>
      <c r="W24" s="142">
        <f t="shared" si="18"/>
        <v>1039.3499999999999</v>
      </c>
      <c r="X24" s="142">
        <f t="shared" si="19"/>
        <v>0</v>
      </c>
      <c r="Y24" s="142">
        <f t="shared" si="20"/>
        <v>1039.3499999999999</v>
      </c>
      <c r="Z24" s="17"/>
      <c r="AA24" s="35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</row>
    <row r="25" spans="1:41" ht="15" hidden="1" outlineLevel="1">
      <c r="A25" s="73">
        <v>18</v>
      </c>
      <c r="B25" s="73">
        <v>18</v>
      </c>
      <c r="C25" s="241" t="s">
        <v>45</v>
      </c>
      <c r="D25" s="238" t="s">
        <v>31</v>
      </c>
      <c r="E25" s="239">
        <v>131.88999999999999</v>
      </c>
      <c r="F25" s="14">
        <f t="shared" si="5"/>
        <v>583613.25</v>
      </c>
      <c r="G25" s="14">
        <f t="shared" si="6"/>
        <v>0</v>
      </c>
      <c r="H25" s="58">
        <f t="shared" si="7"/>
        <v>583613.25</v>
      </c>
      <c r="I25" s="19">
        <v>4425</v>
      </c>
      <c r="J25" s="20"/>
      <c r="K25" s="53"/>
      <c r="L25" s="17"/>
      <c r="M25" s="17"/>
      <c r="N25" s="17"/>
      <c r="O25" s="186">
        <f>I25</f>
        <v>4425</v>
      </c>
      <c r="P25" s="180">
        <f t="shared" si="13"/>
        <v>0</v>
      </c>
      <c r="Q25" s="180">
        <f t="shared" si="14"/>
        <v>583613.25</v>
      </c>
      <c r="R25" s="180">
        <f t="shared" si="15"/>
        <v>0</v>
      </c>
      <c r="S25" s="180">
        <f t="shared" si="16"/>
        <v>583613.25</v>
      </c>
      <c r="T25" s="394">
        <f t="shared" si="9"/>
        <v>788910.59</v>
      </c>
      <c r="U25" s="394">
        <f t="shared" si="10"/>
        <v>0</v>
      </c>
      <c r="V25" s="142">
        <f t="shared" si="17"/>
        <v>788910.59</v>
      </c>
      <c r="W25" s="142">
        <f t="shared" si="18"/>
        <v>5981.58</v>
      </c>
      <c r="X25" s="142">
        <f t="shared" si="19"/>
        <v>0</v>
      </c>
      <c r="Y25" s="142">
        <f t="shared" si="20"/>
        <v>5981.58</v>
      </c>
      <c r="Z25" s="17"/>
      <c r="AA25" s="35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</row>
    <row r="26" spans="1:41" s="237" customFormat="1" ht="15" collapsed="1">
      <c r="A26" s="145"/>
      <c r="B26" s="145"/>
      <c r="C26" s="234" t="s">
        <v>46</v>
      </c>
      <c r="D26" s="242"/>
      <c r="E26" s="243"/>
      <c r="F26" s="133">
        <f t="shared" ref="F26:H26" si="23">SUM(F27:F31)</f>
        <v>1146523.1299999999</v>
      </c>
      <c r="G26" s="133">
        <f t="shared" si="23"/>
        <v>393852.91</v>
      </c>
      <c r="H26" s="133">
        <f t="shared" si="23"/>
        <v>1540376.04</v>
      </c>
      <c r="I26" s="134"/>
      <c r="J26" s="135"/>
      <c r="K26" s="135"/>
      <c r="L26" s="136"/>
      <c r="M26" s="136"/>
      <c r="N26" s="136"/>
      <c r="O26" s="449"/>
      <c r="P26" s="180">
        <f t="shared" si="13"/>
        <v>0</v>
      </c>
      <c r="Q26" s="450">
        <f>SUM(Q27:Q31)</f>
        <v>1333934.18</v>
      </c>
      <c r="R26" s="450">
        <f t="shared" ref="R26:V26" si="24">SUM(R27:R31)</f>
        <v>393852.91</v>
      </c>
      <c r="S26" s="450">
        <f t="shared" si="24"/>
        <v>1727787.09</v>
      </c>
      <c r="T26" s="143">
        <f>SUM(T27:T31)</f>
        <v>1803171.39</v>
      </c>
      <c r="U26" s="143">
        <f t="shared" si="24"/>
        <v>532397.48</v>
      </c>
      <c r="V26" s="143">
        <f t="shared" si="24"/>
        <v>2335568.87</v>
      </c>
      <c r="W26" s="142">
        <f t="shared" si="18"/>
        <v>0</v>
      </c>
      <c r="X26" s="142">
        <f t="shared" si="19"/>
        <v>0</v>
      </c>
      <c r="Y26" s="142">
        <f t="shared" si="20"/>
        <v>0</v>
      </c>
      <c r="Z26" s="136"/>
      <c r="AA26" s="137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</row>
    <row r="27" spans="1:41" ht="28.5" hidden="1" outlineLevel="1">
      <c r="A27" s="73">
        <v>19</v>
      </c>
      <c r="B27" s="73">
        <v>19</v>
      </c>
      <c r="C27" s="241" t="s">
        <v>47</v>
      </c>
      <c r="D27" s="238" t="s">
        <v>34</v>
      </c>
      <c r="E27" s="239">
        <v>53.8</v>
      </c>
      <c r="F27" s="14">
        <f t="shared" ref="F27:F31" si="25">E27*I27</f>
        <v>108210.63</v>
      </c>
      <c r="G27" s="14">
        <f t="shared" ref="G27:G31" si="26">E27*J27</f>
        <v>53800</v>
      </c>
      <c r="H27" s="14">
        <f t="shared" ref="H27:H31" si="27">F27+G27</f>
        <v>162010.63</v>
      </c>
      <c r="I27" s="45">
        <v>2011.35</v>
      </c>
      <c r="J27" s="124">
        <v>1000</v>
      </c>
      <c r="K27" s="53"/>
      <c r="L27" s="17"/>
      <c r="M27" s="17"/>
      <c r="N27" s="17"/>
      <c r="O27" s="451">
        <f t="shared" ref="O27:O30" si="28">I27*$M$3</f>
        <v>2815.89</v>
      </c>
      <c r="P27" s="180">
        <f t="shared" si="13"/>
        <v>1000</v>
      </c>
      <c r="Q27" s="180">
        <f t="shared" si="14"/>
        <v>151494.88</v>
      </c>
      <c r="R27" s="180">
        <f t="shared" si="15"/>
        <v>53800</v>
      </c>
      <c r="S27" s="180">
        <f t="shared" si="16"/>
        <v>205294.88</v>
      </c>
      <c r="T27" s="394">
        <f t="shared" si="9"/>
        <v>204785.93</v>
      </c>
      <c r="U27" s="394">
        <f t="shared" si="10"/>
        <v>72725.23</v>
      </c>
      <c r="V27" s="142">
        <f t="shared" si="17"/>
        <v>277511.15999999997</v>
      </c>
      <c r="W27" s="142">
        <f t="shared" si="18"/>
        <v>3806.43</v>
      </c>
      <c r="X27" s="142">
        <f t="shared" si="19"/>
        <v>1351.77</v>
      </c>
      <c r="Y27" s="142">
        <f t="shared" si="20"/>
        <v>5158.2</v>
      </c>
      <c r="Z27" s="17"/>
      <c r="AA27" s="35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</row>
    <row r="28" spans="1:41" ht="28.5" hidden="1" outlineLevel="1">
      <c r="A28" s="73">
        <v>20</v>
      </c>
      <c r="B28" s="73">
        <v>20</v>
      </c>
      <c r="C28" s="241" t="s">
        <v>48</v>
      </c>
      <c r="D28" s="238" t="s">
        <v>34</v>
      </c>
      <c r="E28" s="239">
        <v>31</v>
      </c>
      <c r="F28" s="14">
        <f t="shared" si="25"/>
        <v>85343</v>
      </c>
      <c r="G28" s="14">
        <f t="shared" si="26"/>
        <v>175677</v>
      </c>
      <c r="H28" s="14">
        <f t="shared" si="27"/>
        <v>261020</v>
      </c>
      <c r="I28" s="45">
        <v>2753</v>
      </c>
      <c r="J28" s="21">
        <v>5667</v>
      </c>
      <c r="K28" s="53"/>
      <c r="L28" s="17"/>
      <c r="M28" s="17"/>
      <c r="N28" s="17"/>
      <c r="O28" s="451">
        <f t="shared" si="28"/>
        <v>3854.2</v>
      </c>
      <c r="P28" s="180">
        <f t="shared" si="13"/>
        <v>5667</v>
      </c>
      <c r="Q28" s="180">
        <f t="shared" si="14"/>
        <v>119480.2</v>
      </c>
      <c r="R28" s="180">
        <f t="shared" si="15"/>
        <v>175677</v>
      </c>
      <c r="S28" s="180">
        <f t="shared" si="16"/>
        <v>295157.2</v>
      </c>
      <c r="T28" s="394">
        <f t="shared" si="9"/>
        <v>161509.69</v>
      </c>
      <c r="U28" s="394">
        <f t="shared" si="10"/>
        <v>237474.88</v>
      </c>
      <c r="V28" s="142">
        <f t="shared" si="17"/>
        <v>398984.57</v>
      </c>
      <c r="W28" s="142">
        <f t="shared" si="18"/>
        <v>5209.99</v>
      </c>
      <c r="X28" s="142">
        <f t="shared" si="19"/>
        <v>7660.48</v>
      </c>
      <c r="Y28" s="142">
        <f t="shared" si="20"/>
        <v>12870.47</v>
      </c>
      <c r="Z28" s="17"/>
      <c r="AA28" s="35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</row>
    <row r="29" spans="1:41" ht="28.5" hidden="1" outlineLevel="1">
      <c r="A29" s="73">
        <v>21</v>
      </c>
      <c r="B29" s="73">
        <v>21</v>
      </c>
      <c r="C29" s="244" t="s">
        <v>49</v>
      </c>
      <c r="D29" s="238" t="s">
        <v>24</v>
      </c>
      <c r="E29" s="239">
        <v>312</v>
      </c>
      <c r="F29" s="14">
        <f t="shared" si="25"/>
        <v>63024</v>
      </c>
      <c r="G29" s="14">
        <f t="shared" si="26"/>
        <v>0</v>
      </c>
      <c r="H29" s="14">
        <f t="shared" si="27"/>
        <v>63024</v>
      </c>
      <c r="I29" s="45">
        <v>202</v>
      </c>
      <c r="J29" s="53"/>
      <c r="K29" s="53"/>
      <c r="L29" s="17"/>
      <c r="M29" s="17"/>
      <c r="N29" s="17"/>
      <c r="O29" s="451">
        <f t="shared" si="28"/>
        <v>282.8</v>
      </c>
      <c r="P29" s="180">
        <f t="shared" si="13"/>
        <v>0</v>
      </c>
      <c r="Q29" s="180">
        <f t="shared" si="14"/>
        <v>88233.600000000006</v>
      </c>
      <c r="R29" s="180">
        <f t="shared" si="15"/>
        <v>0</v>
      </c>
      <c r="S29" s="180">
        <f t="shared" si="16"/>
        <v>88233.600000000006</v>
      </c>
      <c r="T29" s="394">
        <f t="shared" si="9"/>
        <v>119271.36</v>
      </c>
      <c r="U29" s="394">
        <f t="shared" si="10"/>
        <v>0</v>
      </c>
      <c r="V29" s="142">
        <f t="shared" si="17"/>
        <v>119271.36</v>
      </c>
      <c r="W29" s="142">
        <f t="shared" si="18"/>
        <v>382.28</v>
      </c>
      <c r="X29" s="142">
        <f t="shared" si="19"/>
        <v>0</v>
      </c>
      <c r="Y29" s="142">
        <f t="shared" si="20"/>
        <v>382.28</v>
      </c>
      <c r="Z29" s="17"/>
      <c r="AA29" s="35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</row>
    <row r="30" spans="1:41" ht="28.5" hidden="1" outlineLevel="1">
      <c r="A30" s="73">
        <v>22</v>
      </c>
      <c r="B30" s="73">
        <v>22</v>
      </c>
      <c r="C30" s="241" t="s">
        <v>50</v>
      </c>
      <c r="D30" s="238" t="s">
        <v>26</v>
      </c>
      <c r="E30" s="239">
        <v>135</v>
      </c>
      <c r="F30" s="14">
        <f t="shared" si="25"/>
        <v>211950</v>
      </c>
      <c r="G30" s="14">
        <f t="shared" si="26"/>
        <v>50625</v>
      </c>
      <c r="H30" s="14">
        <f t="shared" si="27"/>
        <v>262575</v>
      </c>
      <c r="I30" s="45">
        <v>1570</v>
      </c>
      <c r="J30" s="66">
        <v>375</v>
      </c>
      <c r="K30" s="53"/>
      <c r="L30" s="17"/>
      <c r="M30" s="17"/>
      <c r="N30" s="17"/>
      <c r="O30" s="451">
        <f t="shared" si="28"/>
        <v>2198</v>
      </c>
      <c r="P30" s="180">
        <f t="shared" si="13"/>
        <v>375</v>
      </c>
      <c r="Q30" s="180">
        <f t="shared" si="14"/>
        <v>296730</v>
      </c>
      <c r="R30" s="180">
        <f t="shared" si="15"/>
        <v>50625</v>
      </c>
      <c r="S30" s="180">
        <f t="shared" si="16"/>
        <v>347355</v>
      </c>
      <c r="T30" s="394">
        <f t="shared" si="9"/>
        <v>401110.65</v>
      </c>
      <c r="U30" s="394">
        <f t="shared" si="10"/>
        <v>68432.850000000006</v>
      </c>
      <c r="V30" s="142">
        <f t="shared" si="17"/>
        <v>469543.5</v>
      </c>
      <c r="W30" s="142">
        <f t="shared" si="18"/>
        <v>2971.19</v>
      </c>
      <c r="X30" s="142">
        <f t="shared" si="19"/>
        <v>506.91</v>
      </c>
      <c r="Y30" s="142">
        <f t="shared" si="20"/>
        <v>3478.1</v>
      </c>
      <c r="Z30" s="17"/>
      <c r="AA30" s="35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</row>
    <row r="31" spans="1:41" ht="28.5" hidden="1" outlineLevel="1">
      <c r="A31" s="73">
        <v>23</v>
      </c>
      <c r="B31" s="73">
        <v>23</v>
      </c>
      <c r="C31" s="241" t="s">
        <v>51</v>
      </c>
      <c r="D31" s="238" t="s">
        <v>21</v>
      </c>
      <c r="E31" s="239">
        <v>273</v>
      </c>
      <c r="F31" s="14">
        <f t="shared" si="25"/>
        <v>677995.5</v>
      </c>
      <c r="G31" s="14">
        <f t="shared" si="26"/>
        <v>113750.91</v>
      </c>
      <c r="H31" s="14">
        <f t="shared" si="27"/>
        <v>791746.41</v>
      </c>
      <c r="I31" s="45">
        <v>2483.5</v>
      </c>
      <c r="J31" s="66">
        <v>416.67</v>
      </c>
      <c r="K31" s="53"/>
      <c r="L31" s="17"/>
      <c r="M31" s="17"/>
      <c r="N31" s="17"/>
      <c r="O31" s="184">
        <v>2483.5</v>
      </c>
      <c r="P31" s="180">
        <f t="shared" si="13"/>
        <v>416.67</v>
      </c>
      <c r="Q31" s="180">
        <f t="shared" si="14"/>
        <v>677995.5</v>
      </c>
      <c r="R31" s="180">
        <f t="shared" si="15"/>
        <v>113750.91</v>
      </c>
      <c r="S31" s="180">
        <f t="shared" si="16"/>
        <v>791746.41</v>
      </c>
      <c r="T31" s="394">
        <f t="shared" si="9"/>
        <v>916493.76</v>
      </c>
      <c r="U31" s="394">
        <f t="shared" si="10"/>
        <v>153764.51999999999</v>
      </c>
      <c r="V31" s="142">
        <f t="shared" si="17"/>
        <v>1070258.28</v>
      </c>
      <c r="W31" s="142">
        <f t="shared" si="18"/>
        <v>3357.12</v>
      </c>
      <c r="X31" s="142">
        <f t="shared" si="19"/>
        <v>563.24</v>
      </c>
      <c r="Y31" s="142">
        <f t="shared" si="20"/>
        <v>3920.36</v>
      </c>
      <c r="Z31" s="17"/>
      <c r="AA31" s="35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</row>
    <row r="32" spans="1:41" s="237" customFormat="1" ht="28.5" collapsed="1">
      <c r="A32" s="145"/>
      <c r="B32" s="145"/>
      <c r="C32" s="234" t="s">
        <v>52</v>
      </c>
      <c r="D32" s="242"/>
      <c r="E32" s="243"/>
      <c r="F32" s="133">
        <f t="shared" ref="F32:H32" si="29">SUM(F33:F34)</f>
        <v>329666</v>
      </c>
      <c r="G32" s="133">
        <f t="shared" si="29"/>
        <v>528000.06000000006</v>
      </c>
      <c r="H32" s="133">
        <f t="shared" si="29"/>
        <v>857666.06</v>
      </c>
      <c r="I32" s="138"/>
      <c r="J32" s="135"/>
      <c r="K32" s="135"/>
      <c r="L32" s="136"/>
      <c r="M32" s="136"/>
      <c r="N32" s="136"/>
      <c r="O32" s="449"/>
      <c r="P32" s="180">
        <f t="shared" si="13"/>
        <v>0</v>
      </c>
      <c r="Q32" s="450">
        <f>SUM(Q33:Q34)</f>
        <v>527465.6</v>
      </c>
      <c r="R32" s="450">
        <f t="shared" ref="R32:V32" si="30">SUM(R33:R34)</f>
        <v>528000.06000000006</v>
      </c>
      <c r="S32" s="450">
        <f t="shared" si="30"/>
        <v>1055465.6599999999</v>
      </c>
      <c r="T32" s="143">
        <f>SUM(T33:T34)</f>
        <v>713012</v>
      </c>
      <c r="U32" s="143">
        <f t="shared" si="30"/>
        <v>713734.46</v>
      </c>
      <c r="V32" s="143">
        <f t="shared" si="30"/>
        <v>1426746.46</v>
      </c>
      <c r="W32" s="142">
        <f t="shared" si="18"/>
        <v>0</v>
      </c>
      <c r="X32" s="142">
        <f t="shared" si="19"/>
        <v>0</v>
      </c>
      <c r="Y32" s="142">
        <f t="shared" si="20"/>
        <v>0</v>
      </c>
      <c r="Z32" s="136"/>
      <c r="AA32" s="137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</row>
    <row r="33" spans="1:41" ht="28.5" hidden="1" outlineLevel="1">
      <c r="A33" s="73">
        <v>24</v>
      </c>
      <c r="B33" s="73">
        <v>24</v>
      </c>
      <c r="C33" s="241" t="s">
        <v>53</v>
      </c>
      <c r="D33" s="238" t="s">
        <v>31</v>
      </c>
      <c r="E33" s="239">
        <v>3.2</v>
      </c>
      <c r="F33" s="14">
        <f t="shared" ref="F33:F34" si="31">E33*I33</f>
        <v>315708.79999999999</v>
      </c>
      <c r="G33" s="14">
        <f t="shared" ref="G33:G34" si="32">E33*J33</f>
        <v>480000</v>
      </c>
      <c r="H33" s="14">
        <f t="shared" ref="H33:H34" si="33">F33+G33</f>
        <v>795708.8</v>
      </c>
      <c r="I33" s="45">
        <v>98659</v>
      </c>
      <c r="J33" s="66">
        <v>150000</v>
      </c>
      <c r="K33" s="53"/>
      <c r="L33" s="17"/>
      <c r="M33" s="17"/>
      <c r="N33" s="17"/>
      <c r="O33" s="123">
        <f t="shared" ref="O33:O34" si="34">I33*$N$3</f>
        <v>157854.39999999999</v>
      </c>
      <c r="P33" s="180">
        <f t="shared" si="13"/>
        <v>150000</v>
      </c>
      <c r="Q33" s="180">
        <f t="shared" si="14"/>
        <v>505134.08000000002</v>
      </c>
      <c r="R33" s="180">
        <f t="shared" si="15"/>
        <v>480000</v>
      </c>
      <c r="S33" s="180">
        <f t="shared" si="16"/>
        <v>985134.07999999996</v>
      </c>
      <c r="T33" s="394">
        <f t="shared" si="9"/>
        <v>682824.93</v>
      </c>
      <c r="U33" s="394">
        <f t="shared" si="10"/>
        <v>648849.43999999994</v>
      </c>
      <c r="V33" s="142">
        <f t="shared" si="17"/>
        <v>1331674.3700000001</v>
      </c>
      <c r="W33" s="142">
        <f t="shared" si="18"/>
        <v>213382.79</v>
      </c>
      <c r="X33" s="142">
        <f t="shared" si="19"/>
        <v>202765.45</v>
      </c>
      <c r="Y33" s="142">
        <f t="shared" si="20"/>
        <v>416148.24</v>
      </c>
      <c r="Z33" s="17"/>
      <c r="AA33" s="35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</row>
    <row r="34" spans="1:41" ht="15" hidden="1" outlineLevel="1">
      <c r="A34" s="73">
        <v>25</v>
      </c>
      <c r="B34" s="73">
        <v>25</v>
      </c>
      <c r="C34" s="241" t="s">
        <v>54</v>
      </c>
      <c r="D34" s="238" t="s">
        <v>31</v>
      </c>
      <c r="E34" s="239">
        <v>0.18</v>
      </c>
      <c r="F34" s="14">
        <f t="shared" si="31"/>
        <v>13957.2</v>
      </c>
      <c r="G34" s="14">
        <f t="shared" si="32"/>
        <v>48000.06</v>
      </c>
      <c r="H34" s="14">
        <f t="shared" si="33"/>
        <v>61957.26</v>
      </c>
      <c r="I34" s="45">
        <v>77540</v>
      </c>
      <c r="J34" s="66">
        <v>266667</v>
      </c>
      <c r="K34" s="53"/>
      <c r="L34" s="17"/>
      <c r="M34" s="17"/>
      <c r="N34" s="17"/>
      <c r="O34" s="123">
        <f t="shared" si="34"/>
        <v>124064</v>
      </c>
      <c r="P34" s="180">
        <f t="shared" si="13"/>
        <v>266667</v>
      </c>
      <c r="Q34" s="180">
        <f t="shared" si="14"/>
        <v>22331.52</v>
      </c>
      <c r="R34" s="180">
        <f t="shared" si="15"/>
        <v>48000.06</v>
      </c>
      <c r="S34" s="180">
        <f t="shared" si="16"/>
        <v>70331.58</v>
      </c>
      <c r="T34" s="394">
        <f t="shared" si="9"/>
        <v>30187.07</v>
      </c>
      <c r="U34" s="394">
        <f t="shared" si="10"/>
        <v>64885.02</v>
      </c>
      <c r="V34" s="142">
        <f t="shared" si="17"/>
        <v>95072.09</v>
      </c>
      <c r="W34" s="142">
        <f t="shared" si="18"/>
        <v>167705.95000000001</v>
      </c>
      <c r="X34" s="142">
        <f t="shared" si="19"/>
        <v>360472.36</v>
      </c>
      <c r="Y34" s="142">
        <f t="shared" si="20"/>
        <v>528178.31000000006</v>
      </c>
      <c r="Z34" s="17"/>
      <c r="AA34" s="35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</row>
    <row r="35" spans="1:41" s="237" customFormat="1" ht="42.75" collapsed="1">
      <c r="A35" s="145"/>
      <c r="B35" s="145"/>
      <c r="C35" s="234" t="s">
        <v>55</v>
      </c>
      <c r="D35" s="242"/>
      <c r="E35" s="243"/>
      <c r="F35" s="133">
        <f t="shared" ref="F35:H35" si="35">SUM(F36:F40)</f>
        <v>331970.90000000002</v>
      </c>
      <c r="G35" s="133">
        <f t="shared" si="35"/>
        <v>27835</v>
      </c>
      <c r="H35" s="133">
        <f t="shared" si="35"/>
        <v>359805.9</v>
      </c>
      <c r="I35" s="138"/>
      <c r="J35" s="135"/>
      <c r="K35" s="135"/>
      <c r="L35" s="136"/>
      <c r="M35" s="136"/>
      <c r="N35" s="136"/>
      <c r="O35" s="123"/>
      <c r="P35" s="180">
        <f t="shared" si="13"/>
        <v>0</v>
      </c>
      <c r="Q35" s="450">
        <f>SUM(Q36:Q40)</f>
        <v>531153.18999999994</v>
      </c>
      <c r="R35" s="450">
        <f t="shared" ref="R35:V35" si="36">SUM(R36:R40)</f>
        <v>27835</v>
      </c>
      <c r="S35" s="450">
        <f t="shared" si="36"/>
        <v>558988.18999999994</v>
      </c>
      <c r="T35" s="143">
        <f>SUM(T36:T40)</f>
        <v>717995.97</v>
      </c>
      <c r="U35" s="143">
        <f t="shared" si="36"/>
        <v>37627.07</v>
      </c>
      <c r="V35" s="143">
        <f t="shared" si="36"/>
        <v>755623.04</v>
      </c>
      <c r="W35" s="142">
        <f t="shared" si="18"/>
        <v>0</v>
      </c>
      <c r="X35" s="142">
        <f t="shared" si="19"/>
        <v>0</v>
      </c>
      <c r="Y35" s="142">
        <f t="shared" si="20"/>
        <v>0</v>
      </c>
      <c r="Z35" s="136"/>
      <c r="AA35" s="137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</row>
    <row r="36" spans="1:41" ht="15" hidden="1" outlineLevel="1">
      <c r="A36" s="73">
        <v>26</v>
      </c>
      <c r="B36" s="73">
        <v>26</v>
      </c>
      <c r="C36" s="241" t="s">
        <v>56</v>
      </c>
      <c r="D36" s="238" t="s">
        <v>26</v>
      </c>
      <c r="E36" s="239">
        <v>125</v>
      </c>
      <c r="F36" s="14">
        <f t="shared" ref="F36:F40" si="37">E36*I36</f>
        <v>220255</v>
      </c>
      <c r="G36" s="14">
        <f t="shared" ref="G36:G40" si="38">E36*J36</f>
        <v>0</v>
      </c>
      <c r="H36" s="14">
        <f t="shared" ref="H36:H40" si="39">F36+G36</f>
        <v>220255</v>
      </c>
      <c r="I36" s="45">
        <v>1762.04</v>
      </c>
      <c r="J36" s="53"/>
      <c r="K36" s="53"/>
      <c r="L36" s="17"/>
      <c r="M36" s="17"/>
      <c r="N36" s="17"/>
      <c r="O36" s="123">
        <f t="shared" ref="O36:O40" si="40">I36*$N$3</f>
        <v>2819.26</v>
      </c>
      <c r="P36" s="180">
        <f t="shared" si="13"/>
        <v>0</v>
      </c>
      <c r="Q36" s="180">
        <f t="shared" si="14"/>
        <v>352407.5</v>
      </c>
      <c r="R36" s="180">
        <f t="shared" si="15"/>
        <v>0</v>
      </c>
      <c r="S36" s="180">
        <f t="shared" si="16"/>
        <v>352407.5</v>
      </c>
      <c r="T36" s="394">
        <f t="shared" si="9"/>
        <v>476373.75</v>
      </c>
      <c r="U36" s="394">
        <f t="shared" si="10"/>
        <v>0</v>
      </c>
      <c r="V36" s="142">
        <f t="shared" si="17"/>
        <v>476373.75</v>
      </c>
      <c r="W36" s="142">
        <f t="shared" si="18"/>
        <v>3810.99</v>
      </c>
      <c r="X36" s="142">
        <f t="shared" si="19"/>
        <v>0</v>
      </c>
      <c r="Y36" s="142">
        <f t="shared" si="20"/>
        <v>3810.99</v>
      </c>
      <c r="Z36" s="17"/>
      <c r="AA36" s="35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</row>
    <row r="37" spans="1:41" ht="15" hidden="1" outlineLevel="1">
      <c r="A37" s="73">
        <v>27</v>
      </c>
      <c r="B37" s="73">
        <v>27</v>
      </c>
      <c r="C37" s="241" t="s">
        <v>57</v>
      </c>
      <c r="D37" s="238" t="s">
        <v>26</v>
      </c>
      <c r="E37" s="239">
        <v>125</v>
      </c>
      <c r="F37" s="14">
        <f t="shared" si="37"/>
        <v>18510</v>
      </c>
      <c r="G37" s="14">
        <f t="shared" si="38"/>
        <v>0</v>
      </c>
      <c r="H37" s="14">
        <f t="shared" si="39"/>
        <v>18510</v>
      </c>
      <c r="I37" s="45">
        <v>148.08000000000001</v>
      </c>
      <c r="J37" s="53"/>
      <c r="K37" s="53"/>
      <c r="L37" s="17"/>
      <c r="M37" s="17"/>
      <c r="N37" s="17"/>
      <c r="O37" s="123">
        <f t="shared" si="40"/>
        <v>236.93</v>
      </c>
      <c r="P37" s="180">
        <f t="shared" si="13"/>
        <v>0</v>
      </c>
      <c r="Q37" s="180">
        <f t="shared" si="14"/>
        <v>29616.25</v>
      </c>
      <c r="R37" s="180">
        <f t="shared" si="15"/>
        <v>0</v>
      </c>
      <c r="S37" s="180">
        <f t="shared" si="16"/>
        <v>29616.25</v>
      </c>
      <c r="T37" s="394">
        <f t="shared" si="9"/>
        <v>40033.75</v>
      </c>
      <c r="U37" s="394">
        <f t="shared" si="10"/>
        <v>0</v>
      </c>
      <c r="V37" s="142">
        <f t="shared" si="17"/>
        <v>40033.75</v>
      </c>
      <c r="W37" s="142">
        <f t="shared" si="18"/>
        <v>320.27</v>
      </c>
      <c r="X37" s="142">
        <f t="shared" si="19"/>
        <v>0</v>
      </c>
      <c r="Y37" s="142">
        <f t="shared" si="20"/>
        <v>320.27</v>
      </c>
      <c r="Z37" s="17"/>
      <c r="AA37" s="35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</row>
    <row r="38" spans="1:41" ht="15" hidden="1" outlineLevel="1">
      <c r="A38" s="73">
        <v>28</v>
      </c>
      <c r="B38" s="73">
        <v>28</v>
      </c>
      <c r="C38" s="241" t="s">
        <v>58</v>
      </c>
      <c r="D38" s="238" t="s">
        <v>26</v>
      </c>
      <c r="E38" s="239">
        <v>125</v>
      </c>
      <c r="F38" s="14">
        <f t="shared" si="37"/>
        <v>25800</v>
      </c>
      <c r="G38" s="14">
        <f t="shared" si="38"/>
        <v>0</v>
      </c>
      <c r="H38" s="14">
        <f t="shared" si="39"/>
        <v>25800</v>
      </c>
      <c r="I38" s="45">
        <v>206.4</v>
      </c>
      <c r="J38" s="53"/>
      <c r="K38" s="53"/>
      <c r="L38" s="17"/>
      <c r="M38" s="17"/>
      <c r="N38" s="17"/>
      <c r="O38" s="123">
        <f t="shared" si="40"/>
        <v>330.24</v>
      </c>
      <c r="P38" s="180">
        <f t="shared" si="13"/>
        <v>0</v>
      </c>
      <c r="Q38" s="180">
        <f t="shared" si="14"/>
        <v>41280</v>
      </c>
      <c r="R38" s="180">
        <f t="shared" si="15"/>
        <v>0</v>
      </c>
      <c r="S38" s="180">
        <f t="shared" si="16"/>
        <v>41280</v>
      </c>
      <c r="T38" s="394">
        <f t="shared" si="9"/>
        <v>55801.25</v>
      </c>
      <c r="U38" s="394">
        <f t="shared" si="10"/>
        <v>0</v>
      </c>
      <c r="V38" s="142">
        <f t="shared" si="17"/>
        <v>55801.25</v>
      </c>
      <c r="W38" s="142">
        <f t="shared" si="18"/>
        <v>446.41</v>
      </c>
      <c r="X38" s="142">
        <f t="shared" si="19"/>
        <v>0</v>
      </c>
      <c r="Y38" s="142">
        <f t="shared" si="20"/>
        <v>446.41</v>
      </c>
      <c r="Z38" s="17"/>
      <c r="AA38" s="35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</row>
    <row r="39" spans="1:41" ht="28.5" hidden="1" outlineLevel="1">
      <c r="A39" s="73">
        <v>29</v>
      </c>
      <c r="B39" s="73">
        <v>29</v>
      </c>
      <c r="C39" s="241" t="s">
        <v>59</v>
      </c>
      <c r="D39" s="238" t="s">
        <v>26</v>
      </c>
      <c r="E39" s="239">
        <v>125</v>
      </c>
      <c r="F39" s="14">
        <f t="shared" si="37"/>
        <v>18587.5</v>
      </c>
      <c r="G39" s="14">
        <f t="shared" si="38"/>
        <v>20875</v>
      </c>
      <c r="H39" s="14">
        <f t="shared" si="39"/>
        <v>39462.5</v>
      </c>
      <c r="I39" s="45">
        <v>148.69999999999999</v>
      </c>
      <c r="J39" s="21">
        <v>167</v>
      </c>
      <c r="K39" s="53"/>
      <c r="L39" s="17"/>
      <c r="M39" s="17"/>
      <c r="N39" s="17"/>
      <c r="O39" s="123">
        <f t="shared" si="40"/>
        <v>237.92</v>
      </c>
      <c r="P39" s="180">
        <f t="shared" si="13"/>
        <v>167</v>
      </c>
      <c r="Q39" s="180">
        <f t="shared" si="14"/>
        <v>29740</v>
      </c>
      <c r="R39" s="180">
        <f t="shared" si="15"/>
        <v>20875</v>
      </c>
      <c r="S39" s="180">
        <f t="shared" si="16"/>
        <v>50615</v>
      </c>
      <c r="T39" s="394">
        <f t="shared" si="9"/>
        <v>40201.25</v>
      </c>
      <c r="U39" s="394">
        <f t="shared" si="10"/>
        <v>28218.75</v>
      </c>
      <c r="V39" s="142">
        <f t="shared" si="17"/>
        <v>68420</v>
      </c>
      <c r="W39" s="142">
        <f t="shared" si="18"/>
        <v>321.61</v>
      </c>
      <c r="X39" s="142">
        <f t="shared" si="19"/>
        <v>225.75</v>
      </c>
      <c r="Y39" s="142">
        <f t="shared" si="20"/>
        <v>547.36</v>
      </c>
      <c r="Z39" s="17"/>
      <c r="AA39" s="35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</row>
    <row r="40" spans="1:41" ht="42.75" hidden="1" outlineLevel="1">
      <c r="A40" s="73">
        <v>30</v>
      </c>
      <c r="B40" s="73">
        <v>30</v>
      </c>
      <c r="C40" s="241" t="s">
        <v>60</v>
      </c>
      <c r="D40" s="238" t="s">
        <v>34</v>
      </c>
      <c r="E40" s="239">
        <v>0.8</v>
      </c>
      <c r="F40" s="14">
        <f t="shared" si="37"/>
        <v>48818.400000000001</v>
      </c>
      <c r="G40" s="14">
        <f t="shared" si="38"/>
        <v>6960</v>
      </c>
      <c r="H40" s="14">
        <f t="shared" si="39"/>
        <v>55778.400000000001</v>
      </c>
      <c r="I40" s="45">
        <v>61023</v>
      </c>
      <c r="J40" s="23">
        <v>8700</v>
      </c>
      <c r="K40" s="53"/>
      <c r="L40" s="17"/>
      <c r="M40" s="17"/>
      <c r="N40" s="17"/>
      <c r="O40" s="123">
        <f t="shared" si="40"/>
        <v>97636.800000000003</v>
      </c>
      <c r="P40" s="180">
        <f t="shared" si="13"/>
        <v>8700</v>
      </c>
      <c r="Q40" s="180">
        <f t="shared" si="14"/>
        <v>78109.440000000002</v>
      </c>
      <c r="R40" s="180">
        <f t="shared" si="15"/>
        <v>6960</v>
      </c>
      <c r="S40" s="180">
        <f t="shared" si="16"/>
        <v>85069.440000000002</v>
      </c>
      <c r="T40" s="394">
        <f t="shared" si="9"/>
        <v>105585.97</v>
      </c>
      <c r="U40" s="394">
        <f t="shared" si="10"/>
        <v>9408.32</v>
      </c>
      <c r="V40" s="142">
        <f t="shared" si="17"/>
        <v>114994.29</v>
      </c>
      <c r="W40" s="142">
        <f t="shared" si="18"/>
        <v>131982.46</v>
      </c>
      <c r="X40" s="142">
        <f t="shared" si="19"/>
        <v>11760.4</v>
      </c>
      <c r="Y40" s="142">
        <f t="shared" si="20"/>
        <v>143742.85999999999</v>
      </c>
      <c r="Z40" s="17"/>
      <c r="AA40" s="35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</row>
    <row r="41" spans="1:41" s="237" customFormat="1" ht="28.5" collapsed="1">
      <c r="A41" s="145"/>
      <c r="B41" s="145"/>
      <c r="C41" s="144" t="s">
        <v>61</v>
      </c>
      <c r="D41" s="145"/>
      <c r="E41" s="146"/>
      <c r="F41" s="133">
        <f t="shared" ref="F41:H41" si="41">SUM(F42:F45)</f>
        <v>215412.14</v>
      </c>
      <c r="G41" s="133">
        <f t="shared" si="41"/>
        <v>15635</v>
      </c>
      <c r="H41" s="133">
        <f t="shared" si="41"/>
        <v>231047.14</v>
      </c>
      <c r="I41" s="138"/>
      <c r="J41" s="135"/>
      <c r="K41" s="135"/>
      <c r="L41" s="136"/>
      <c r="M41" s="136"/>
      <c r="N41" s="136"/>
      <c r="O41" s="449"/>
      <c r="P41" s="180">
        <f t="shared" si="13"/>
        <v>0</v>
      </c>
      <c r="Q41" s="176">
        <f>SUM(Q42:Q45)</f>
        <v>246461.13</v>
      </c>
      <c r="R41" s="176">
        <f t="shared" ref="R41:V41" si="42">SUM(R42:R45)</f>
        <v>15635</v>
      </c>
      <c r="S41" s="176">
        <f t="shared" si="42"/>
        <v>262096.13</v>
      </c>
      <c r="T41" s="133">
        <f>SUM(T42:T45)</f>
        <v>333158.53000000003</v>
      </c>
      <c r="U41" s="133">
        <f t="shared" si="42"/>
        <v>21134.81</v>
      </c>
      <c r="V41" s="133">
        <f t="shared" si="42"/>
        <v>354293.34</v>
      </c>
      <c r="W41" s="142">
        <f t="shared" si="18"/>
        <v>0</v>
      </c>
      <c r="X41" s="142">
        <f t="shared" si="19"/>
        <v>0</v>
      </c>
      <c r="Y41" s="142">
        <f t="shared" si="20"/>
        <v>0</v>
      </c>
      <c r="Z41" s="136"/>
      <c r="AA41" s="137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</row>
    <row r="42" spans="1:41" ht="28.5" hidden="1" outlineLevel="1">
      <c r="A42" s="73">
        <v>31</v>
      </c>
      <c r="B42" s="73">
        <v>31</v>
      </c>
      <c r="C42" s="241" t="s">
        <v>62</v>
      </c>
      <c r="D42" s="238" t="s">
        <v>26</v>
      </c>
      <c r="E42" s="239">
        <v>53</v>
      </c>
      <c r="F42" s="14">
        <f t="shared" ref="F42:F45" si="43">E42*I42</f>
        <v>27633.14</v>
      </c>
      <c r="G42" s="14">
        <f t="shared" ref="G42:G45" si="44">E42*J42</f>
        <v>0</v>
      </c>
      <c r="H42" s="14">
        <f t="shared" ref="H42:H45" si="45">F42+G42</f>
        <v>27633.14</v>
      </c>
      <c r="I42" s="45">
        <v>521.38</v>
      </c>
      <c r="J42" s="53"/>
      <c r="K42" s="53"/>
      <c r="L42" s="17"/>
      <c r="M42" s="17"/>
      <c r="N42" s="17"/>
      <c r="O42" s="123">
        <f t="shared" ref="O42:O44" si="46">I42*$N$3</f>
        <v>834.21</v>
      </c>
      <c r="P42" s="180">
        <f t="shared" si="13"/>
        <v>0</v>
      </c>
      <c r="Q42" s="180">
        <f t="shared" si="14"/>
        <v>44213.13</v>
      </c>
      <c r="R42" s="180">
        <f t="shared" si="15"/>
        <v>0</v>
      </c>
      <c r="S42" s="180">
        <f t="shared" si="16"/>
        <v>44213.13</v>
      </c>
      <c r="T42" s="394">
        <f t="shared" si="9"/>
        <v>59765.98</v>
      </c>
      <c r="U42" s="394">
        <f t="shared" si="10"/>
        <v>0</v>
      </c>
      <c r="V42" s="142">
        <f t="shared" si="17"/>
        <v>59765.98</v>
      </c>
      <c r="W42" s="142">
        <f t="shared" si="18"/>
        <v>1127.6600000000001</v>
      </c>
      <c r="X42" s="142">
        <f t="shared" si="19"/>
        <v>0</v>
      </c>
      <c r="Y42" s="142">
        <f t="shared" si="20"/>
        <v>1127.6600000000001</v>
      </c>
      <c r="Z42" s="17"/>
      <c r="AA42" s="35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</row>
    <row r="43" spans="1:41" ht="28.5" hidden="1" outlineLevel="1">
      <c r="A43" s="73">
        <v>32</v>
      </c>
      <c r="B43" s="73">
        <v>32</v>
      </c>
      <c r="C43" s="241" t="s">
        <v>63</v>
      </c>
      <c r="D43" s="238" t="s">
        <v>26</v>
      </c>
      <c r="E43" s="239">
        <v>53</v>
      </c>
      <c r="F43" s="14">
        <f t="shared" si="43"/>
        <v>18550</v>
      </c>
      <c r="G43" s="14">
        <f t="shared" si="44"/>
        <v>1855</v>
      </c>
      <c r="H43" s="14">
        <f t="shared" si="45"/>
        <v>20405</v>
      </c>
      <c r="I43" s="45">
        <v>350</v>
      </c>
      <c r="J43" s="53">
        <v>35</v>
      </c>
      <c r="K43" s="53"/>
      <c r="L43" s="17"/>
      <c r="M43" s="17"/>
      <c r="N43" s="17"/>
      <c r="O43" s="123">
        <f t="shared" si="46"/>
        <v>560</v>
      </c>
      <c r="P43" s="180">
        <f t="shared" si="13"/>
        <v>35</v>
      </c>
      <c r="Q43" s="180">
        <f t="shared" si="14"/>
        <v>29680</v>
      </c>
      <c r="R43" s="180">
        <f t="shared" si="15"/>
        <v>1855</v>
      </c>
      <c r="S43" s="180">
        <f t="shared" si="16"/>
        <v>31535</v>
      </c>
      <c r="T43" s="394">
        <f t="shared" si="9"/>
        <v>40120.47</v>
      </c>
      <c r="U43" s="394">
        <f t="shared" si="10"/>
        <v>2507.4299999999998</v>
      </c>
      <c r="V43" s="142">
        <f t="shared" si="17"/>
        <v>42627.9</v>
      </c>
      <c r="W43" s="142">
        <f t="shared" si="18"/>
        <v>756.99</v>
      </c>
      <c r="X43" s="142">
        <f t="shared" si="19"/>
        <v>47.31</v>
      </c>
      <c r="Y43" s="142">
        <f t="shared" si="20"/>
        <v>804.3</v>
      </c>
      <c r="Z43" s="17"/>
      <c r="AA43" s="35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</row>
    <row r="44" spans="1:41" ht="28.5" hidden="1" outlineLevel="1">
      <c r="A44" s="73">
        <v>33</v>
      </c>
      <c r="B44" s="73">
        <v>33</v>
      </c>
      <c r="C44" s="241" t="s">
        <v>64</v>
      </c>
      <c r="D44" s="238" t="s">
        <v>26</v>
      </c>
      <c r="E44" s="239">
        <v>53</v>
      </c>
      <c r="F44" s="14">
        <f t="shared" si="43"/>
        <v>5565</v>
      </c>
      <c r="G44" s="14">
        <f t="shared" si="44"/>
        <v>0</v>
      </c>
      <c r="H44" s="14">
        <f t="shared" si="45"/>
        <v>5565</v>
      </c>
      <c r="I44" s="45">
        <v>105</v>
      </c>
      <c r="J44" s="53"/>
      <c r="K44" s="53"/>
      <c r="L44" s="17"/>
      <c r="M44" s="17"/>
      <c r="N44" s="17"/>
      <c r="O44" s="123">
        <f t="shared" si="46"/>
        <v>168</v>
      </c>
      <c r="P44" s="180">
        <f t="shared" si="13"/>
        <v>0</v>
      </c>
      <c r="Q44" s="180">
        <f t="shared" si="14"/>
        <v>8904</v>
      </c>
      <c r="R44" s="180">
        <f t="shared" si="15"/>
        <v>0</v>
      </c>
      <c r="S44" s="180">
        <f t="shared" si="16"/>
        <v>8904</v>
      </c>
      <c r="T44" s="394">
        <f t="shared" si="9"/>
        <v>12036.3</v>
      </c>
      <c r="U44" s="394">
        <f t="shared" si="10"/>
        <v>0</v>
      </c>
      <c r="V44" s="142">
        <f t="shared" si="17"/>
        <v>12036.3</v>
      </c>
      <c r="W44" s="142">
        <f t="shared" si="18"/>
        <v>227.1</v>
      </c>
      <c r="X44" s="142">
        <f t="shared" si="19"/>
        <v>0</v>
      </c>
      <c r="Y44" s="142">
        <f t="shared" si="20"/>
        <v>227.1</v>
      </c>
      <c r="Z44" s="17"/>
      <c r="AA44" s="35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</row>
    <row r="45" spans="1:41" ht="42.75" hidden="1" outlineLevel="1">
      <c r="A45" s="73">
        <v>34</v>
      </c>
      <c r="B45" s="73">
        <v>34</v>
      </c>
      <c r="C45" s="241" t="s">
        <v>65</v>
      </c>
      <c r="D45" s="238" t="s">
        <v>26</v>
      </c>
      <c r="E45" s="239">
        <v>53</v>
      </c>
      <c r="F45" s="14">
        <f t="shared" si="43"/>
        <v>163664</v>
      </c>
      <c r="G45" s="14">
        <f t="shared" si="44"/>
        <v>13780</v>
      </c>
      <c r="H45" s="14">
        <f t="shared" si="45"/>
        <v>177444</v>
      </c>
      <c r="I45" s="45">
        <v>3088</v>
      </c>
      <c r="J45" s="125">
        <v>260</v>
      </c>
      <c r="K45" s="53"/>
      <c r="L45" s="17"/>
      <c r="M45" s="17"/>
      <c r="N45" s="17"/>
      <c r="O45" s="184">
        <v>3088</v>
      </c>
      <c r="P45" s="180">
        <f t="shared" si="13"/>
        <v>260</v>
      </c>
      <c r="Q45" s="180">
        <f t="shared" si="14"/>
        <v>163664</v>
      </c>
      <c r="R45" s="180">
        <f t="shared" si="15"/>
        <v>13780</v>
      </c>
      <c r="S45" s="180">
        <f t="shared" si="16"/>
        <v>177444</v>
      </c>
      <c r="T45" s="394">
        <f t="shared" si="9"/>
        <v>221235.78</v>
      </c>
      <c r="U45" s="394">
        <f t="shared" si="10"/>
        <v>18627.38</v>
      </c>
      <c r="V45" s="142">
        <f t="shared" si="17"/>
        <v>239863.16</v>
      </c>
      <c r="W45" s="142">
        <f t="shared" si="18"/>
        <v>4174.26</v>
      </c>
      <c r="X45" s="142">
        <f t="shared" si="19"/>
        <v>351.46</v>
      </c>
      <c r="Y45" s="142">
        <f t="shared" si="20"/>
        <v>4525.72</v>
      </c>
      <c r="Z45" s="17"/>
      <c r="AA45" s="35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</row>
    <row r="46" spans="1:41" s="237" customFormat="1" ht="15" collapsed="1">
      <c r="A46" s="145"/>
      <c r="B46" s="145"/>
      <c r="C46" s="144" t="s">
        <v>66</v>
      </c>
      <c r="D46" s="145"/>
      <c r="E46" s="146"/>
      <c r="F46" s="133">
        <f t="shared" ref="F46:H46" si="47">SUM(F47:F50)</f>
        <v>53143.5</v>
      </c>
      <c r="G46" s="133">
        <f t="shared" si="47"/>
        <v>65637.539999999994</v>
      </c>
      <c r="H46" s="133">
        <f t="shared" si="47"/>
        <v>118781.04</v>
      </c>
      <c r="I46" s="138"/>
      <c r="J46" s="135"/>
      <c r="K46" s="135"/>
      <c r="L46" s="136"/>
      <c r="M46" s="136"/>
      <c r="N46" s="136"/>
      <c r="O46" s="449"/>
      <c r="P46" s="180">
        <f t="shared" si="13"/>
        <v>0</v>
      </c>
      <c r="Q46" s="176">
        <f t="shared" ref="Q46:V46" si="48">SUM(Q47:Q50)</f>
        <v>85029.6</v>
      </c>
      <c r="R46" s="176">
        <f t="shared" si="48"/>
        <v>65637.539999999994</v>
      </c>
      <c r="S46" s="176">
        <f t="shared" si="48"/>
        <v>150667.14000000001</v>
      </c>
      <c r="T46" s="133">
        <f t="shared" si="48"/>
        <v>114940.43</v>
      </c>
      <c r="U46" s="133">
        <f t="shared" si="48"/>
        <v>88726.89</v>
      </c>
      <c r="V46" s="133">
        <f t="shared" si="48"/>
        <v>203667.32</v>
      </c>
      <c r="W46" s="142">
        <f t="shared" si="18"/>
        <v>0</v>
      </c>
      <c r="X46" s="142">
        <f t="shared" si="19"/>
        <v>0</v>
      </c>
      <c r="Y46" s="142">
        <f t="shared" si="20"/>
        <v>0</v>
      </c>
      <c r="Z46" s="136"/>
      <c r="AA46" s="137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</row>
    <row r="47" spans="1:41" ht="34.9" hidden="1" customHeight="1" outlineLevel="1">
      <c r="A47" s="73">
        <v>35</v>
      </c>
      <c r="B47" s="73">
        <v>35</v>
      </c>
      <c r="C47" s="241" t="s">
        <v>67</v>
      </c>
      <c r="D47" s="238" t="s">
        <v>26</v>
      </c>
      <c r="E47" s="245">
        <v>4.0000000000000001E-3</v>
      </c>
      <c r="F47" s="14">
        <f t="shared" ref="F47:F50" si="49">E47*I47</f>
        <v>3.1</v>
      </c>
      <c r="G47" s="14">
        <f t="shared" ref="G47:G50" si="50">E47*J47</f>
        <v>0</v>
      </c>
      <c r="H47" s="14">
        <f t="shared" ref="H47:H50" si="51">F47+G47</f>
        <v>3.1</v>
      </c>
      <c r="I47" s="45">
        <v>775</v>
      </c>
      <c r="J47" s="53"/>
      <c r="K47" s="53"/>
      <c r="L47" s="17"/>
      <c r="M47" s="17"/>
      <c r="N47" s="17"/>
      <c r="O47" s="123">
        <f t="shared" ref="O47:O50" si="52">I47*$N$3</f>
        <v>1240</v>
      </c>
      <c r="P47" s="180">
        <f t="shared" si="13"/>
        <v>0</v>
      </c>
      <c r="Q47" s="180">
        <f t="shared" si="14"/>
        <v>4.96</v>
      </c>
      <c r="R47" s="180">
        <f t="shared" si="15"/>
        <v>0</v>
      </c>
      <c r="S47" s="180">
        <f t="shared" si="16"/>
        <v>4.96</v>
      </c>
      <c r="T47" s="394">
        <f t="shared" si="9"/>
        <v>6.7</v>
      </c>
      <c r="U47" s="394">
        <f t="shared" si="10"/>
        <v>0</v>
      </c>
      <c r="V47" s="142">
        <f t="shared" si="17"/>
        <v>6.7</v>
      </c>
      <c r="W47" s="142">
        <f t="shared" si="18"/>
        <v>1676.19</v>
      </c>
      <c r="X47" s="142">
        <f t="shared" si="19"/>
        <v>0</v>
      </c>
      <c r="Y47" s="142">
        <f t="shared" si="20"/>
        <v>1676.19</v>
      </c>
      <c r="Z47" s="17"/>
      <c r="AA47" s="35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</row>
    <row r="48" spans="1:41" ht="85.5" hidden="1" outlineLevel="1">
      <c r="A48" s="73">
        <v>36</v>
      </c>
      <c r="B48" s="73">
        <v>36</v>
      </c>
      <c r="C48" s="241" t="s">
        <v>68</v>
      </c>
      <c r="D48" s="238" t="s">
        <v>24</v>
      </c>
      <c r="E48" s="239">
        <v>4</v>
      </c>
      <c r="F48" s="14">
        <f t="shared" si="49"/>
        <v>2000</v>
      </c>
      <c r="G48" s="14">
        <f t="shared" si="50"/>
        <v>1164</v>
      </c>
      <c r="H48" s="14">
        <f t="shared" si="51"/>
        <v>3164</v>
      </c>
      <c r="I48" s="45">
        <v>500</v>
      </c>
      <c r="J48" s="66">
        <v>291</v>
      </c>
      <c r="K48" s="53"/>
      <c r="L48" s="17"/>
      <c r="M48" s="17"/>
      <c r="N48" s="17"/>
      <c r="O48" s="123">
        <f t="shared" si="52"/>
        <v>800</v>
      </c>
      <c r="P48" s="180">
        <f t="shared" si="13"/>
        <v>291</v>
      </c>
      <c r="Q48" s="180">
        <f t="shared" si="14"/>
        <v>3200</v>
      </c>
      <c r="R48" s="180">
        <f t="shared" si="15"/>
        <v>1164</v>
      </c>
      <c r="S48" s="180">
        <f t="shared" si="16"/>
        <v>4364</v>
      </c>
      <c r="T48" s="394">
        <f t="shared" si="9"/>
        <v>4325.68</v>
      </c>
      <c r="U48" s="394">
        <f t="shared" si="10"/>
        <v>1573.44</v>
      </c>
      <c r="V48" s="142">
        <f t="shared" si="17"/>
        <v>5899.12</v>
      </c>
      <c r="W48" s="142">
        <f t="shared" si="18"/>
        <v>1081.42</v>
      </c>
      <c r="X48" s="142">
        <f t="shared" si="19"/>
        <v>393.36</v>
      </c>
      <c r="Y48" s="142">
        <f t="shared" si="20"/>
        <v>1474.78</v>
      </c>
      <c r="Z48" s="17"/>
      <c r="AA48" s="35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</row>
    <row r="49" spans="1:41" ht="57" hidden="1" outlineLevel="1">
      <c r="A49" s="73">
        <v>37</v>
      </c>
      <c r="B49" s="73">
        <v>37</v>
      </c>
      <c r="C49" s="246" t="s">
        <v>69</v>
      </c>
      <c r="D49" s="247" t="s">
        <v>31</v>
      </c>
      <c r="E49" s="248">
        <v>0.33</v>
      </c>
      <c r="F49" s="14">
        <f t="shared" si="49"/>
        <v>19724.099999999999</v>
      </c>
      <c r="G49" s="14">
        <f t="shared" si="50"/>
        <v>49500</v>
      </c>
      <c r="H49" s="14">
        <f t="shared" si="51"/>
        <v>69224.100000000006</v>
      </c>
      <c r="I49" s="45">
        <v>59770</v>
      </c>
      <c r="J49" s="66">
        <v>150000</v>
      </c>
      <c r="K49" s="53"/>
      <c r="L49" s="17"/>
      <c r="M49" s="17"/>
      <c r="N49" s="17"/>
      <c r="O49" s="123">
        <f t="shared" si="52"/>
        <v>95632</v>
      </c>
      <c r="P49" s="180">
        <f t="shared" si="13"/>
        <v>150000</v>
      </c>
      <c r="Q49" s="180">
        <f t="shared" si="14"/>
        <v>31558.560000000001</v>
      </c>
      <c r="R49" s="180">
        <f t="shared" si="15"/>
        <v>49500</v>
      </c>
      <c r="S49" s="180">
        <f t="shared" si="16"/>
        <v>81058.559999999998</v>
      </c>
      <c r="T49" s="394">
        <f t="shared" si="9"/>
        <v>42659.91</v>
      </c>
      <c r="U49" s="394">
        <f t="shared" si="10"/>
        <v>66912.600000000006</v>
      </c>
      <c r="V49" s="142">
        <f t="shared" si="17"/>
        <v>109572.51</v>
      </c>
      <c r="W49" s="142">
        <f t="shared" si="18"/>
        <v>129272.44</v>
      </c>
      <c r="X49" s="142">
        <f t="shared" si="19"/>
        <v>202765.45</v>
      </c>
      <c r="Y49" s="142">
        <f t="shared" si="20"/>
        <v>332037.89</v>
      </c>
      <c r="Z49" s="17"/>
      <c r="AA49" s="35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</row>
    <row r="50" spans="1:41" ht="42.75" hidden="1" outlineLevel="1">
      <c r="A50" s="73">
        <v>38</v>
      </c>
      <c r="B50" s="73">
        <v>38</v>
      </c>
      <c r="C50" s="241" t="s">
        <v>70</v>
      </c>
      <c r="D50" s="238" t="s">
        <v>26</v>
      </c>
      <c r="E50" s="248">
        <v>15.63</v>
      </c>
      <c r="F50" s="14">
        <f t="shared" si="49"/>
        <v>31416.3</v>
      </c>
      <c r="G50" s="14">
        <f t="shared" si="50"/>
        <v>14973.54</v>
      </c>
      <c r="H50" s="14">
        <f t="shared" si="51"/>
        <v>46389.84</v>
      </c>
      <c r="I50" s="45">
        <v>2010</v>
      </c>
      <c r="J50" s="66">
        <v>958</v>
      </c>
      <c r="K50" s="53"/>
      <c r="L50" s="17"/>
      <c r="M50" s="17"/>
      <c r="N50" s="17"/>
      <c r="O50" s="123">
        <f t="shared" si="52"/>
        <v>3216</v>
      </c>
      <c r="P50" s="180">
        <f t="shared" si="13"/>
        <v>958</v>
      </c>
      <c r="Q50" s="180">
        <f t="shared" si="14"/>
        <v>50266.080000000002</v>
      </c>
      <c r="R50" s="180">
        <f t="shared" si="15"/>
        <v>14973.54</v>
      </c>
      <c r="S50" s="180">
        <f t="shared" si="16"/>
        <v>65239.62</v>
      </c>
      <c r="T50" s="394">
        <f t="shared" si="9"/>
        <v>67948.14</v>
      </c>
      <c r="U50" s="394">
        <f t="shared" si="10"/>
        <v>20240.849999999999</v>
      </c>
      <c r="V50" s="142">
        <f t="shared" si="17"/>
        <v>88188.99</v>
      </c>
      <c r="W50" s="142">
        <f t="shared" si="18"/>
        <v>4347.29</v>
      </c>
      <c r="X50" s="142">
        <f t="shared" si="19"/>
        <v>1295</v>
      </c>
      <c r="Y50" s="142">
        <f t="shared" si="20"/>
        <v>5642.29</v>
      </c>
      <c r="Z50" s="17"/>
      <c r="AA50" s="35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</row>
    <row r="51" spans="1:41" s="237" customFormat="1" ht="28.5" collapsed="1">
      <c r="A51" s="145"/>
      <c r="B51" s="145"/>
      <c r="C51" s="144" t="s">
        <v>71</v>
      </c>
      <c r="D51" s="145"/>
      <c r="E51" s="146"/>
      <c r="F51" s="133">
        <f t="shared" ref="F51:H51" si="53">SUM(F52:F55)</f>
        <v>364290.52</v>
      </c>
      <c r="G51" s="133">
        <f t="shared" si="53"/>
        <v>25217</v>
      </c>
      <c r="H51" s="133">
        <f t="shared" si="53"/>
        <v>389507.52</v>
      </c>
      <c r="I51" s="138"/>
      <c r="J51" s="135"/>
      <c r="K51" s="135"/>
      <c r="L51" s="136"/>
      <c r="M51" s="136"/>
      <c r="N51" s="136"/>
      <c r="O51" s="449"/>
      <c r="P51" s="180">
        <f t="shared" si="13"/>
        <v>0</v>
      </c>
      <c r="Q51" s="176">
        <f>SUM(Q52:Q55)</f>
        <v>582864.53</v>
      </c>
      <c r="R51" s="176">
        <f t="shared" ref="R51:V51" si="54">SUM(R52:R55)</f>
        <v>25217</v>
      </c>
      <c r="S51" s="176">
        <f t="shared" si="54"/>
        <v>608081.53</v>
      </c>
      <c r="T51" s="133">
        <f>SUM(T52:T55)</f>
        <v>787898.37</v>
      </c>
      <c r="U51" s="133">
        <f t="shared" si="54"/>
        <v>34088.25</v>
      </c>
      <c r="V51" s="133">
        <f t="shared" si="54"/>
        <v>821986.62</v>
      </c>
      <c r="W51" s="142">
        <f t="shared" si="18"/>
        <v>0</v>
      </c>
      <c r="X51" s="142">
        <f t="shared" si="19"/>
        <v>0</v>
      </c>
      <c r="Y51" s="142">
        <f t="shared" si="20"/>
        <v>0</v>
      </c>
      <c r="Z51" s="136"/>
      <c r="AA51" s="137"/>
      <c r="AB51" s="236"/>
      <c r="AC51" s="236"/>
      <c r="AD51" s="236"/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  <c r="AO51" s="236"/>
    </row>
    <row r="52" spans="1:41" ht="15" hidden="1" outlineLevel="1">
      <c r="A52" s="73">
        <v>39</v>
      </c>
      <c r="B52" s="73">
        <v>39</v>
      </c>
      <c r="C52" s="241" t="s">
        <v>56</v>
      </c>
      <c r="D52" s="238" t="s">
        <v>26</v>
      </c>
      <c r="E52" s="239">
        <v>151</v>
      </c>
      <c r="F52" s="14">
        <f t="shared" ref="F52:F55" si="55">E52*I52</f>
        <v>266068.03999999998</v>
      </c>
      <c r="G52" s="14">
        <f t="shared" ref="G52:G55" si="56">E52*J52</f>
        <v>0</v>
      </c>
      <c r="H52" s="14">
        <f t="shared" ref="H52:H55" si="57">F52+G52</f>
        <v>266068.03999999998</v>
      </c>
      <c r="I52" s="45">
        <v>1762.04</v>
      </c>
      <c r="J52" s="53"/>
      <c r="K52" s="53"/>
      <c r="L52" s="17"/>
      <c r="M52" s="17"/>
      <c r="N52" s="17"/>
      <c r="O52" s="123">
        <f t="shared" ref="O52:O55" si="58">I52*$N$3</f>
        <v>2819.26</v>
      </c>
      <c r="P52" s="180">
        <f t="shared" si="13"/>
        <v>0</v>
      </c>
      <c r="Q52" s="180">
        <f t="shared" si="14"/>
        <v>425708.26</v>
      </c>
      <c r="R52" s="180">
        <f t="shared" si="15"/>
        <v>0</v>
      </c>
      <c r="S52" s="180">
        <f t="shared" si="16"/>
        <v>425708.26</v>
      </c>
      <c r="T52" s="394">
        <f t="shared" si="9"/>
        <v>575459.49</v>
      </c>
      <c r="U52" s="394">
        <f t="shared" si="10"/>
        <v>0</v>
      </c>
      <c r="V52" s="142">
        <f t="shared" si="17"/>
        <v>575459.49</v>
      </c>
      <c r="W52" s="142">
        <f t="shared" si="18"/>
        <v>3810.99</v>
      </c>
      <c r="X52" s="142">
        <f t="shared" si="19"/>
        <v>0</v>
      </c>
      <c r="Y52" s="142">
        <f t="shared" si="20"/>
        <v>3810.99</v>
      </c>
      <c r="Z52" s="17"/>
      <c r="AA52" s="35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</row>
    <row r="53" spans="1:41" ht="15" hidden="1" outlineLevel="1">
      <c r="A53" s="73">
        <v>40</v>
      </c>
      <c r="B53" s="73">
        <v>40</v>
      </c>
      <c r="C53" s="241" t="s">
        <v>57</v>
      </c>
      <c r="D53" s="238" t="s">
        <v>26</v>
      </c>
      <c r="E53" s="239">
        <v>151</v>
      </c>
      <c r="F53" s="14">
        <f t="shared" si="55"/>
        <v>22360.080000000002</v>
      </c>
      <c r="G53" s="14">
        <f t="shared" si="56"/>
        <v>0</v>
      </c>
      <c r="H53" s="14">
        <f t="shared" si="57"/>
        <v>22360.080000000002</v>
      </c>
      <c r="I53" s="45">
        <v>148.08000000000001</v>
      </c>
      <c r="J53" s="53"/>
      <c r="K53" s="53"/>
      <c r="L53" s="17"/>
      <c r="M53" s="17"/>
      <c r="N53" s="17"/>
      <c r="O53" s="123">
        <f t="shared" si="58"/>
        <v>236.93</v>
      </c>
      <c r="P53" s="180">
        <f t="shared" si="13"/>
        <v>0</v>
      </c>
      <c r="Q53" s="180">
        <f t="shared" si="14"/>
        <v>35776.43</v>
      </c>
      <c r="R53" s="180">
        <f t="shared" si="15"/>
        <v>0</v>
      </c>
      <c r="S53" s="180">
        <f t="shared" si="16"/>
        <v>35776.43</v>
      </c>
      <c r="T53" s="394">
        <f t="shared" si="9"/>
        <v>48360.77</v>
      </c>
      <c r="U53" s="394">
        <f t="shared" si="10"/>
        <v>0</v>
      </c>
      <c r="V53" s="142">
        <f t="shared" si="17"/>
        <v>48360.77</v>
      </c>
      <c r="W53" s="142">
        <f t="shared" si="18"/>
        <v>320.27</v>
      </c>
      <c r="X53" s="142">
        <f t="shared" si="19"/>
        <v>0</v>
      </c>
      <c r="Y53" s="142">
        <f t="shared" si="20"/>
        <v>320.27</v>
      </c>
      <c r="Z53" s="17"/>
      <c r="AA53" s="35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</row>
    <row r="54" spans="1:41" ht="15" hidden="1" outlineLevel="1">
      <c r="A54" s="73">
        <v>41</v>
      </c>
      <c r="B54" s="73">
        <v>41</v>
      </c>
      <c r="C54" s="241" t="s">
        <v>58</v>
      </c>
      <c r="D54" s="238" t="s">
        <v>26</v>
      </c>
      <c r="E54" s="239">
        <v>151</v>
      </c>
      <c r="F54" s="14">
        <f t="shared" si="55"/>
        <v>31166.400000000001</v>
      </c>
      <c r="G54" s="14">
        <f t="shared" si="56"/>
        <v>0</v>
      </c>
      <c r="H54" s="14">
        <f t="shared" si="57"/>
        <v>31166.400000000001</v>
      </c>
      <c r="I54" s="45">
        <v>206.4</v>
      </c>
      <c r="J54" s="53"/>
      <c r="K54" s="53"/>
      <c r="L54" s="51"/>
      <c r="M54" s="51"/>
      <c r="N54" s="51"/>
      <c r="O54" s="123">
        <f t="shared" si="58"/>
        <v>330.24</v>
      </c>
      <c r="P54" s="180">
        <f t="shared" si="13"/>
        <v>0</v>
      </c>
      <c r="Q54" s="180">
        <f t="shared" si="14"/>
        <v>49866.239999999998</v>
      </c>
      <c r="R54" s="180">
        <f t="shared" si="15"/>
        <v>0</v>
      </c>
      <c r="S54" s="180">
        <f t="shared" si="16"/>
        <v>49866.239999999998</v>
      </c>
      <c r="T54" s="394">
        <f t="shared" si="9"/>
        <v>67407.91</v>
      </c>
      <c r="U54" s="394">
        <f t="shared" si="10"/>
        <v>0</v>
      </c>
      <c r="V54" s="142">
        <f t="shared" si="17"/>
        <v>67407.91</v>
      </c>
      <c r="W54" s="142">
        <f t="shared" si="18"/>
        <v>446.41</v>
      </c>
      <c r="X54" s="142">
        <f t="shared" si="19"/>
        <v>0</v>
      </c>
      <c r="Y54" s="142">
        <f t="shared" si="20"/>
        <v>446.41</v>
      </c>
      <c r="Z54" s="51"/>
      <c r="AA54" s="35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</row>
    <row r="55" spans="1:41" ht="28.5" hidden="1" outlineLevel="1">
      <c r="A55" s="73">
        <v>42</v>
      </c>
      <c r="B55" s="73">
        <v>42</v>
      </c>
      <c r="C55" s="241" t="s">
        <v>59</v>
      </c>
      <c r="D55" s="238" t="s">
        <v>26</v>
      </c>
      <c r="E55" s="239">
        <v>151</v>
      </c>
      <c r="F55" s="14">
        <f t="shared" si="55"/>
        <v>44696</v>
      </c>
      <c r="G55" s="14">
        <f t="shared" si="56"/>
        <v>25217</v>
      </c>
      <c r="H55" s="14">
        <f t="shared" si="57"/>
        <v>69913</v>
      </c>
      <c r="I55" s="45">
        <v>296</v>
      </c>
      <c r="J55" s="66">
        <v>167</v>
      </c>
      <c r="K55" s="53"/>
      <c r="L55" s="51"/>
      <c r="M55" s="51"/>
      <c r="N55" s="51"/>
      <c r="O55" s="123">
        <f t="shared" si="58"/>
        <v>473.6</v>
      </c>
      <c r="P55" s="180">
        <f t="shared" si="13"/>
        <v>167</v>
      </c>
      <c r="Q55" s="180">
        <f t="shared" si="14"/>
        <v>71513.600000000006</v>
      </c>
      <c r="R55" s="180">
        <f t="shared" si="15"/>
        <v>25217</v>
      </c>
      <c r="S55" s="180">
        <f t="shared" si="16"/>
        <v>96730.6</v>
      </c>
      <c r="T55" s="394">
        <f t="shared" si="9"/>
        <v>96670.2</v>
      </c>
      <c r="U55" s="394">
        <f t="shared" si="10"/>
        <v>34088.25</v>
      </c>
      <c r="V55" s="142">
        <f t="shared" si="17"/>
        <v>130758.45</v>
      </c>
      <c r="W55" s="142">
        <f t="shared" si="18"/>
        <v>640.20000000000005</v>
      </c>
      <c r="X55" s="142">
        <f t="shared" si="19"/>
        <v>225.75</v>
      </c>
      <c r="Y55" s="142">
        <f t="shared" si="20"/>
        <v>865.95</v>
      </c>
      <c r="Z55" s="51"/>
      <c r="AA55" s="35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</row>
    <row r="56" spans="1:41" s="237" customFormat="1" ht="57" collapsed="1">
      <c r="A56" s="145"/>
      <c r="B56" s="145"/>
      <c r="C56" s="234" t="s">
        <v>72</v>
      </c>
      <c r="D56" s="242"/>
      <c r="E56" s="146"/>
      <c r="F56" s="133">
        <f t="shared" ref="F56:H56" si="59">SUM(F57:F67)</f>
        <v>15505736.560000001</v>
      </c>
      <c r="G56" s="133">
        <f t="shared" si="59"/>
        <v>7807549.7199999997</v>
      </c>
      <c r="H56" s="133">
        <f t="shared" si="59"/>
        <v>23313286.280000001</v>
      </c>
      <c r="I56" s="138"/>
      <c r="J56" s="135"/>
      <c r="K56" s="135"/>
      <c r="L56" s="147"/>
      <c r="M56" s="147"/>
      <c r="N56" s="147"/>
      <c r="O56" s="179"/>
      <c r="P56" s="180">
        <f t="shared" si="13"/>
        <v>0</v>
      </c>
      <c r="Q56" s="176">
        <f>SUM(Q57:Q67)</f>
        <v>21708031.18</v>
      </c>
      <c r="R56" s="176">
        <f t="shared" ref="R56:V56" si="60">SUM(R57:R67)</f>
        <v>7807549.7199999997</v>
      </c>
      <c r="S56" s="176">
        <f t="shared" si="60"/>
        <v>29515580.899999999</v>
      </c>
      <c r="T56" s="133">
        <f>SUM(T57:T67)</f>
        <v>29344257.210000001</v>
      </c>
      <c r="U56" s="133">
        <f t="shared" si="60"/>
        <v>10554000.68</v>
      </c>
      <c r="V56" s="133">
        <f t="shared" si="60"/>
        <v>39898257.890000001</v>
      </c>
      <c r="W56" s="142">
        <f t="shared" si="18"/>
        <v>0</v>
      </c>
      <c r="X56" s="142">
        <f t="shared" si="19"/>
        <v>0</v>
      </c>
      <c r="Y56" s="142">
        <f t="shared" si="20"/>
        <v>0</v>
      </c>
      <c r="Z56" s="147"/>
      <c r="AA56" s="137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</row>
    <row r="57" spans="1:41" ht="28.5" hidden="1" outlineLevel="1">
      <c r="A57" s="73">
        <v>43</v>
      </c>
      <c r="B57" s="73">
        <v>43</v>
      </c>
      <c r="C57" s="241" t="s">
        <v>73</v>
      </c>
      <c r="D57" s="247" t="s">
        <v>31</v>
      </c>
      <c r="E57" s="248">
        <v>4.9400000000000004</v>
      </c>
      <c r="F57" s="14">
        <f t="shared" ref="F57:F67" si="61">E57*I57</f>
        <v>62021.7</v>
      </c>
      <c r="G57" s="14">
        <f t="shared" ref="G57:G67" si="62">E57*J57</f>
        <v>354034.98</v>
      </c>
      <c r="H57" s="14">
        <f t="shared" ref="H57:H67" si="63">F57+G57</f>
        <v>416056.68</v>
      </c>
      <c r="I57" s="45">
        <v>12555</v>
      </c>
      <c r="J57" s="66">
        <v>71667</v>
      </c>
      <c r="K57" s="53"/>
      <c r="L57" s="51"/>
      <c r="M57" s="51"/>
      <c r="N57" s="51"/>
      <c r="O57" s="451">
        <f t="shared" ref="O57:O67" si="64">I57*$M$3</f>
        <v>17577</v>
      </c>
      <c r="P57" s="180">
        <f t="shared" si="13"/>
        <v>71667</v>
      </c>
      <c r="Q57" s="180">
        <f t="shared" si="14"/>
        <v>86830.38</v>
      </c>
      <c r="R57" s="180">
        <f t="shared" si="15"/>
        <v>354034.98</v>
      </c>
      <c r="S57" s="180">
        <f t="shared" si="16"/>
        <v>440865.36</v>
      </c>
      <c r="T57" s="394">
        <f t="shared" si="9"/>
        <v>117374.7</v>
      </c>
      <c r="U57" s="394">
        <f t="shared" si="10"/>
        <v>478573.76</v>
      </c>
      <c r="V57" s="142">
        <f t="shared" si="17"/>
        <v>595948.46</v>
      </c>
      <c r="W57" s="142">
        <f t="shared" si="18"/>
        <v>23760.06</v>
      </c>
      <c r="X57" s="142">
        <f t="shared" si="19"/>
        <v>96877.28</v>
      </c>
      <c r="Y57" s="142">
        <f t="shared" si="20"/>
        <v>120637.34</v>
      </c>
      <c r="Z57" s="51"/>
      <c r="AA57" s="35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</row>
    <row r="58" spans="1:41" ht="28.5" hidden="1" outlineLevel="1">
      <c r="A58" s="73">
        <v>44</v>
      </c>
      <c r="B58" s="73">
        <v>44</v>
      </c>
      <c r="C58" s="241" t="s">
        <v>74</v>
      </c>
      <c r="D58" s="238" t="s">
        <v>26</v>
      </c>
      <c r="E58" s="239">
        <v>2225.7800000000002</v>
      </c>
      <c r="F58" s="14">
        <f t="shared" si="61"/>
        <v>12824944.359999999</v>
      </c>
      <c r="G58" s="14">
        <f t="shared" si="62"/>
        <v>6305634.7400000002</v>
      </c>
      <c r="H58" s="14">
        <f t="shared" si="63"/>
        <v>19130579.100000001</v>
      </c>
      <c r="I58" s="45">
        <v>5762</v>
      </c>
      <c r="J58" s="26">
        <v>2833</v>
      </c>
      <c r="K58" s="53"/>
      <c r="L58" s="51"/>
      <c r="M58" s="51"/>
      <c r="N58" s="51"/>
      <c r="O58" s="451">
        <f t="shared" si="64"/>
        <v>8066.8</v>
      </c>
      <c r="P58" s="180">
        <f t="shared" si="13"/>
        <v>2833</v>
      </c>
      <c r="Q58" s="180">
        <f t="shared" si="14"/>
        <v>17954922.100000001</v>
      </c>
      <c r="R58" s="180">
        <f t="shared" si="15"/>
        <v>6305634.7400000002</v>
      </c>
      <c r="S58" s="180">
        <f t="shared" si="16"/>
        <v>24260556.84</v>
      </c>
      <c r="T58" s="394">
        <f t="shared" si="9"/>
        <v>24270928.98</v>
      </c>
      <c r="U58" s="394">
        <f t="shared" si="10"/>
        <v>8523758.0600000005</v>
      </c>
      <c r="V58" s="142">
        <f t="shared" si="17"/>
        <v>32794687.039999999</v>
      </c>
      <c r="W58" s="142">
        <f t="shared" si="18"/>
        <v>10904.46</v>
      </c>
      <c r="X58" s="142">
        <f t="shared" si="19"/>
        <v>3829.56</v>
      </c>
      <c r="Y58" s="142">
        <f t="shared" si="20"/>
        <v>14734.02</v>
      </c>
      <c r="Z58" s="51"/>
      <c r="AA58" s="35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</row>
    <row r="59" spans="1:41" ht="57" hidden="1" outlineLevel="1">
      <c r="A59" s="73">
        <v>45</v>
      </c>
      <c r="B59" s="73">
        <v>45</v>
      </c>
      <c r="C59" s="241" t="s">
        <v>75</v>
      </c>
      <c r="D59" s="249" t="s">
        <v>26</v>
      </c>
      <c r="E59" s="250">
        <v>478.08</v>
      </c>
      <c r="F59" s="14">
        <f t="shared" si="61"/>
        <v>1309939.2</v>
      </c>
      <c r="G59" s="14">
        <f t="shared" si="62"/>
        <v>717120</v>
      </c>
      <c r="H59" s="14">
        <f t="shared" si="63"/>
        <v>2027059.2</v>
      </c>
      <c r="I59" s="45">
        <v>2740</v>
      </c>
      <c r="J59" s="66">
        <v>1500</v>
      </c>
      <c r="K59" s="53"/>
      <c r="L59" s="51"/>
      <c r="M59" s="51"/>
      <c r="N59" s="51"/>
      <c r="O59" s="451">
        <f t="shared" si="64"/>
        <v>3836</v>
      </c>
      <c r="P59" s="180">
        <f t="shared" si="13"/>
        <v>1500</v>
      </c>
      <c r="Q59" s="180">
        <f t="shared" si="14"/>
        <v>1833914.88</v>
      </c>
      <c r="R59" s="180">
        <f t="shared" si="15"/>
        <v>717120</v>
      </c>
      <c r="S59" s="180">
        <f t="shared" si="16"/>
        <v>2551034.8799999999</v>
      </c>
      <c r="T59" s="394">
        <f t="shared" si="9"/>
        <v>2479031.25</v>
      </c>
      <c r="U59" s="394">
        <f t="shared" si="10"/>
        <v>969378.91</v>
      </c>
      <c r="V59" s="142">
        <f t="shared" si="17"/>
        <v>3448410.16</v>
      </c>
      <c r="W59" s="142">
        <f t="shared" si="18"/>
        <v>5185.3900000000003</v>
      </c>
      <c r="X59" s="142">
        <f t="shared" si="19"/>
        <v>2027.65</v>
      </c>
      <c r="Y59" s="142">
        <f t="shared" si="20"/>
        <v>7213.04</v>
      </c>
      <c r="Z59" s="51"/>
      <c r="AA59" s="35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</row>
    <row r="60" spans="1:41" ht="15" hidden="1" outlineLevel="1">
      <c r="A60" s="73">
        <v>46</v>
      </c>
      <c r="B60" s="73">
        <v>46</v>
      </c>
      <c r="C60" s="246" t="s">
        <v>76</v>
      </c>
      <c r="D60" s="238" t="s">
        <v>24</v>
      </c>
      <c r="E60" s="239">
        <v>1800</v>
      </c>
      <c r="F60" s="14">
        <f t="shared" si="61"/>
        <v>358200</v>
      </c>
      <c r="G60" s="14">
        <f t="shared" si="62"/>
        <v>0</v>
      </c>
      <c r="H60" s="14">
        <f t="shared" si="63"/>
        <v>358200</v>
      </c>
      <c r="I60" s="45">
        <v>199</v>
      </c>
      <c r="J60" s="53"/>
      <c r="K60" s="53"/>
      <c r="L60" s="51"/>
      <c r="M60" s="51"/>
      <c r="N60" s="51"/>
      <c r="O60" s="451">
        <f t="shared" si="64"/>
        <v>278.60000000000002</v>
      </c>
      <c r="P60" s="180">
        <f t="shared" si="13"/>
        <v>0</v>
      </c>
      <c r="Q60" s="180">
        <f t="shared" si="14"/>
        <v>501480</v>
      </c>
      <c r="R60" s="180">
        <f t="shared" si="15"/>
        <v>0</v>
      </c>
      <c r="S60" s="180">
        <f t="shared" si="16"/>
        <v>501480</v>
      </c>
      <c r="T60" s="394">
        <f t="shared" si="9"/>
        <v>677880</v>
      </c>
      <c r="U60" s="394">
        <f t="shared" si="10"/>
        <v>0</v>
      </c>
      <c r="V60" s="142">
        <f t="shared" si="17"/>
        <v>677880</v>
      </c>
      <c r="W60" s="142">
        <f t="shared" si="18"/>
        <v>376.6</v>
      </c>
      <c r="X60" s="142">
        <f t="shared" si="19"/>
        <v>0</v>
      </c>
      <c r="Y60" s="142">
        <f t="shared" si="20"/>
        <v>376.6</v>
      </c>
      <c r="Z60" s="51"/>
      <c r="AA60" s="35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</row>
    <row r="61" spans="1:41" ht="15" hidden="1" outlineLevel="1">
      <c r="A61" s="73">
        <v>47</v>
      </c>
      <c r="B61" s="73">
        <v>47</v>
      </c>
      <c r="C61" s="251" t="s">
        <v>77</v>
      </c>
      <c r="D61" s="238" t="s">
        <v>24</v>
      </c>
      <c r="E61" s="239">
        <v>1800</v>
      </c>
      <c r="F61" s="14">
        <f t="shared" si="61"/>
        <v>358200</v>
      </c>
      <c r="G61" s="14">
        <f t="shared" si="62"/>
        <v>0</v>
      </c>
      <c r="H61" s="14">
        <f t="shared" si="63"/>
        <v>358200</v>
      </c>
      <c r="I61" s="45">
        <v>199</v>
      </c>
      <c r="J61" s="53"/>
      <c r="K61" s="53"/>
      <c r="L61" s="51"/>
      <c r="M61" s="51"/>
      <c r="N61" s="51"/>
      <c r="O61" s="451">
        <f t="shared" si="64"/>
        <v>278.60000000000002</v>
      </c>
      <c r="P61" s="180">
        <f t="shared" si="13"/>
        <v>0</v>
      </c>
      <c r="Q61" s="180">
        <f t="shared" si="14"/>
        <v>501480</v>
      </c>
      <c r="R61" s="180">
        <f t="shared" si="15"/>
        <v>0</v>
      </c>
      <c r="S61" s="180">
        <f t="shared" si="16"/>
        <v>501480</v>
      </c>
      <c r="T61" s="394">
        <f t="shared" si="9"/>
        <v>677880</v>
      </c>
      <c r="U61" s="394">
        <f t="shared" si="10"/>
        <v>0</v>
      </c>
      <c r="V61" s="142">
        <f t="shared" si="17"/>
        <v>677880</v>
      </c>
      <c r="W61" s="142">
        <f t="shared" si="18"/>
        <v>376.6</v>
      </c>
      <c r="X61" s="142">
        <f t="shared" si="19"/>
        <v>0</v>
      </c>
      <c r="Y61" s="142">
        <f t="shared" si="20"/>
        <v>376.6</v>
      </c>
      <c r="Z61" s="51"/>
      <c r="AA61" s="35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</row>
    <row r="62" spans="1:41" ht="42.75" hidden="1" outlineLevel="1">
      <c r="A62" s="73">
        <v>48</v>
      </c>
      <c r="B62" s="73">
        <v>48</v>
      </c>
      <c r="C62" s="241" t="s">
        <v>78</v>
      </c>
      <c r="D62" s="252" t="s">
        <v>24</v>
      </c>
      <c r="E62" s="253">
        <v>283</v>
      </c>
      <c r="F62" s="14">
        <f t="shared" si="61"/>
        <v>254841.5</v>
      </c>
      <c r="G62" s="14">
        <f t="shared" si="62"/>
        <v>297150</v>
      </c>
      <c r="H62" s="14">
        <f t="shared" si="63"/>
        <v>551991.5</v>
      </c>
      <c r="I62" s="45">
        <v>900.5</v>
      </c>
      <c r="J62" s="66">
        <v>1050</v>
      </c>
      <c r="K62" s="53"/>
      <c r="L62" s="51"/>
      <c r="M62" s="51"/>
      <c r="N62" s="51"/>
      <c r="O62" s="451">
        <f t="shared" si="64"/>
        <v>1260.7</v>
      </c>
      <c r="P62" s="180">
        <f t="shared" si="13"/>
        <v>1050</v>
      </c>
      <c r="Q62" s="180">
        <f t="shared" si="14"/>
        <v>356778.1</v>
      </c>
      <c r="R62" s="180">
        <f t="shared" si="15"/>
        <v>297150</v>
      </c>
      <c r="S62" s="180">
        <f t="shared" si="16"/>
        <v>653928.1</v>
      </c>
      <c r="T62" s="394">
        <f t="shared" si="9"/>
        <v>482282.94</v>
      </c>
      <c r="U62" s="394">
        <f t="shared" si="10"/>
        <v>401678.88</v>
      </c>
      <c r="V62" s="142">
        <f t="shared" si="17"/>
        <v>883961.82</v>
      </c>
      <c r="W62" s="142">
        <f t="shared" si="18"/>
        <v>1704.18</v>
      </c>
      <c r="X62" s="142">
        <f t="shared" si="19"/>
        <v>1419.36</v>
      </c>
      <c r="Y62" s="142">
        <f t="shared" si="20"/>
        <v>3123.54</v>
      </c>
      <c r="Z62" s="51"/>
      <c r="AA62" s="35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</row>
    <row r="63" spans="1:41" ht="15" hidden="1" outlineLevel="1">
      <c r="A63" s="73">
        <v>49</v>
      </c>
      <c r="B63" s="73">
        <v>49</v>
      </c>
      <c r="C63" s="241" t="s">
        <v>79</v>
      </c>
      <c r="D63" s="238" t="s">
        <v>26</v>
      </c>
      <c r="E63" s="239">
        <v>41</v>
      </c>
      <c r="F63" s="14">
        <f t="shared" si="61"/>
        <v>146534</v>
      </c>
      <c r="G63" s="14">
        <f t="shared" si="62"/>
        <v>43050</v>
      </c>
      <c r="H63" s="14">
        <f t="shared" si="63"/>
        <v>189584</v>
      </c>
      <c r="I63" s="45">
        <v>3574</v>
      </c>
      <c r="J63" s="66">
        <v>1050</v>
      </c>
      <c r="K63" s="53"/>
      <c r="L63" s="51"/>
      <c r="M63" s="51"/>
      <c r="N63" s="51"/>
      <c r="O63" s="451">
        <f t="shared" si="64"/>
        <v>5003.6000000000004</v>
      </c>
      <c r="P63" s="180">
        <f t="shared" si="13"/>
        <v>1050</v>
      </c>
      <c r="Q63" s="180">
        <f t="shared" si="14"/>
        <v>205147.6</v>
      </c>
      <c r="R63" s="180">
        <f t="shared" si="15"/>
        <v>43050</v>
      </c>
      <c r="S63" s="180">
        <f t="shared" si="16"/>
        <v>248197.6</v>
      </c>
      <c r="T63" s="394">
        <f t="shared" si="9"/>
        <v>277312.11</v>
      </c>
      <c r="U63" s="394">
        <f t="shared" si="10"/>
        <v>58193.760000000002</v>
      </c>
      <c r="V63" s="142">
        <f t="shared" si="17"/>
        <v>335505.87</v>
      </c>
      <c r="W63" s="142">
        <f t="shared" si="18"/>
        <v>6763.71</v>
      </c>
      <c r="X63" s="142">
        <f t="shared" si="19"/>
        <v>1419.36</v>
      </c>
      <c r="Y63" s="142">
        <f t="shared" si="20"/>
        <v>8183.07</v>
      </c>
      <c r="Z63" s="51"/>
      <c r="AA63" s="35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</row>
    <row r="64" spans="1:41" ht="15" hidden="1" outlineLevel="1">
      <c r="A64" s="73">
        <v>50</v>
      </c>
      <c r="B64" s="73">
        <v>50</v>
      </c>
      <c r="C64" s="241" t="s">
        <v>80</v>
      </c>
      <c r="D64" s="249" t="s">
        <v>24</v>
      </c>
      <c r="E64" s="250">
        <v>283</v>
      </c>
      <c r="F64" s="14">
        <f t="shared" si="61"/>
        <v>56317</v>
      </c>
      <c r="G64" s="14">
        <f t="shared" si="62"/>
        <v>90560</v>
      </c>
      <c r="H64" s="14">
        <f t="shared" si="63"/>
        <v>146877</v>
      </c>
      <c r="I64" s="45">
        <v>199</v>
      </c>
      <c r="J64" s="66">
        <v>320</v>
      </c>
      <c r="K64" s="53"/>
      <c r="L64" s="51"/>
      <c r="M64" s="51"/>
      <c r="N64" s="51"/>
      <c r="O64" s="451">
        <f t="shared" si="64"/>
        <v>278.60000000000002</v>
      </c>
      <c r="P64" s="180">
        <f t="shared" si="13"/>
        <v>320</v>
      </c>
      <c r="Q64" s="180">
        <f t="shared" si="14"/>
        <v>78843.8</v>
      </c>
      <c r="R64" s="180">
        <f t="shared" si="15"/>
        <v>90560</v>
      </c>
      <c r="S64" s="180">
        <f t="shared" si="16"/>
        <v>169403.8</v>
      </c>
      <c r="T64" s="394">
        <f t="shared" si="9"/>
        <v>106577.8</v>
      </c>
      <c r="U64" s="394">
        <f t="shared" si="10"/>
        <v>122417.31</v>
      </c>
      <c r="V64" s="142">
        <f t="shared" si="17"/>
        <v>228995.11</v>
      </c>
      <c r="W64" s="142">
        <f t="shared" si="18"/>
        <v>376.6</v>
      </c>
      <c r="X64" s="142">
        <f t="shared" si="19"/>
        <v>432.57</v>
      </c>
      <c r="Y64" s="142">
        <f t="shared" si="20"/>
        <v>809.17</v>
      </c>
      <c r="Z64" s="51"/>
      <c r="AA64" s="35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</row>
    <row r="65" spans="1:41" ht="42.75" hidden="1" outlineLevel="1">
      <c r="A65" s="73">
        <v>51</v>
      </c>
      <c r="B65" s="73">
        <v>51</v>
      </c>
      <c r="C65" s="254" t="s">
        <v>81</v>
      </c>
      <c r="D65" s="249" t="s">
        <v>21</v>
      </c>
      <c r="E65" s="250">
        <v>6</v>
      </c>
      <c r="F65" s="14">
        <f t="shared" si="61"/>
        <v>53430</v>
      </c>
      <c r="G65" s="14">
        <f t="shared" si="62"/>
        <v>0</v>
      </c>
      <c r="H65" s="14">
        <f t="shared" si="63"/>
        <v>53430</v>
      </c>
      <c r="I65" s="45">
        <v>8905</v>
      </c>
      <c r="J65" s="53"/>
      <c r="K65" s="53"/>
      <c r="L65" s="51"/>
      <c r="M65" s="51"/>
      <c r="N65" s="51"/>
      <c r="O65" s="451">
        <f t="shared" si="64"/>
        <v>12467</v>
      </c>
      <c r="P65" s="180">
        <f t="shared" si="13"/>
        <v>0</v>
      </c>
      <c r="Q65" s="180">
        <f t="shared" si="14"/>
        <v>74802</v>
      </c>
      <c r="R65" s="180">
        <f t="shared" si="15"/>
        <v>0</v>
      </c>
      <c r="S65" s="180">
        <f t="shared" si="16"/>
        <v>74802</v>
      </c>
      <c r="T65" s="394">
        <f t="shared" si="9"/>
        <v>101115.06</v>
      </c>
      <c r="U65" s="394">
        <f t="shared" si="10"/>
        <v>0</v>
      </c>
      <c r="V65" s="142">
        <f t="shared" si="17"/>
        <v>101115.06</v>
      </c>
      <c r="W65" s="142">
        <f t="shared" si="18"/>
        <v>16852.509999999998</v>
      </c>
      <c r="X65" s="142">
        <f t="shared" si="19"/>
        <v>0</v>
      </c>
      <c r="Y65" s="142">
        <f t="shared" si="20"/>
        <v>16852.509999999998</v>
      </c>
      <c r="Z65" s="51"/>
      <c r="AA65" s="35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</row>
    <row r="66" spans="1:41" ht="42.75" hidden="1" outlineLevel="1">
      <c r="A66" s="73">
        <v>52</v>
      </c>
      <c r="B66" s="73">
        <v>52</v>
      </c>
      <c r="C66" s="246" t="s">
        <v>82</v>
      </c>
      <c r="D66" s="238" t="s">
        <v>24</v>
      </c>
      <c r="E66" s="239">
        <v>132.6</v>
      </c>
      <c r="F66" s="14">
        <f t="shared" si="61"/>
        <v>31558.799999999999</v>
      </c>
      <c r="G66" s="14">
        <f t="shared" si="62"/>
        <v>0</v>
      </c>
      <c r="H66" s="14">
        <f t="shared" si="63"/>
        <v>31558.799999999999</v>
      </c>
      <c r="I66" s="45">
        <v>238</v>
      </c>
      <c r="J66" s="53"/>
      <c r="K66" s="53"/>
      <c r="L66" s="51"/>
      <c r="M66" s="51"/>
      <c r="N66" s="51"/>
      <c r="O66" s="451">
        <f t="shared" si="64"/>
        <v>333.2</v>
      </c>
      <c r="P66" s="180">
        <f t="shared" si="13"/>
        <v>0</v>
      </c>
      <c r="Q66" s="180">
        <f t="shared" si="14"/>
        <v>44182.32</v>
      </c>
      <c r="R66" s="180">
        <f t="shared" si="15"/>
        <v>0</v>
      </c>
      <c r="S66" s="180">
        <f t="shared" si="16"/>
        <v>44182.32</v>
      </c>
      <c r="T66" s="394">
        <f t="shared" si="9"/>
        <v>59724.37</v>
      </c>
      <c r="U66" s="394">
        <f t="shared" si="10"/>
        <v>0</v>
      </c>
      <c r="V66" s="142">
        <f t="shared" si="17"/>
        <v>59724.37</v>
      </c>
      <c r="W66" s="142">
        <f t="shared" si="18"/>
        <v>450.41</v>
      </c>
      <c r="X66" s="142">
        <f t="shared" si="19"/>
        <v>0</v>
      </c>
      <c r="Y66" s="142">
        <f t="shared" si="20"/>
        <v>450.41</v>
      </c>
      <c r="Z66" s="51"/>
      <c r="AA66" s="35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</row>
    <row r="67" spans="1:41" ht="15" hidden="1" outlineLevel="1">
      <c r="A67" s="73">
        <v>53</v>
      </c>
      <c r="B67" s="73">
        <v>53</v>
      </c>
      <c r="C67" s="241" t="s">
        <v>83</v>
      </c>
      <c r="D67" s="238" t="s">
        <v>24</v>
      </c>
      <c r="E67" s="239">
        <v>250</v>
      </c>
      <c r="F67" s="14">
        <f t="shared" si="61"/>
        <v>49750</v>
      </c>
      <c r="G67" s="14">
        <f t="shared" si="62"/>
        <v>0</v>
      </c>
      <c r="H67" s="14">
        <f t="shared" si="63"/>
        <v>49750</v>
      </c>
      <c r="I67" s="45">
        <v>199</v>
      </c>
      <c r="J67" s="53"/>
      <c r="K67" s="53"/>
      <c r="L67" s="51"/>
      <c r="M67" s="51"/>
      <c r="N67" s="51"/>
      <c r="O67" s="451">
        <f t="shared" si="64"/>
        <v>278.60000000000002</v>
      </c>
      <c r="P67" s="180">
        <f t="shared" si="13"/>
        <v>0</v>
      </c>
      <c r="Q67" s="180">
        <f t="shared" si="14"/>
        <v>69650</v>
      </c>
      <c r="R67" s="180">
        <f t="shared" si="15"/>
        <v>0</v>
      </c>
      <c r="S67" s="180">
        <f t="shared" si="16"/>
        <v>69650</v>
      </c>
      <c r="T67" s="394">
        <f t="shared" si="9"/>
        <v>94150</v>
      </c>
      <c r="U67" s="394">
        <f t="shared" si="10"/>
        <v>0</v>
      </c>
      <c r="V67" s="142">
        <f t="shared" si="17"/>
        <v>94150</v>
      </c>
      <c r="W67" s="142">
        <f t="shared" si="18"/>
        <v>376.6</v>
      </c>
      <c r="X67" s="142">
        <f t="shared" si="19"/>
        <v>0</v>
      </c>
      <c r="Y67" s="142">
        <f t="shared" si="20"/>
        <v>376.6</v>
      </c>
      <c r="Z67" s="51"/>
      <c r="AA67" s="35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</row>
    <row r="68" spans="1:41" s="237" customFormat="1" ht="28.5" collapsed="1">
      <c r="A68" s="145"/>
      <c r="B68" s="145"/>
      <c r="C68" s="234" t="s">
        <v>84</v>
      </c>
      <c r="D68" s="255"/>
      <c r="E68" s="256"/>
      <c r="F68" s="133">
        <f t="shared" ref="F68:H68" si="65">SUM(F69:F70)</f>
        <v>3575412</v>
      </c>
      <c r="G68" s="133">
        <f t="shared" si="65"/>
        <v>938748</v>
      </c>
      <c r="H68" s="133">
        <f t="shared" si="65"/>
        <v>4514160</v>
      </c>
      <c r="I68" s="138"/>
      <c r="J68" s="135"/>
      <c r="K68" s="135"/>
      <c r="L68" s="147"/>
      <c r="M68" s="147"/>
      <c r="N68" s="147"/>
      <c r="O68" s="179"/>
      <c r="P68" s="180">
        <f t="shared" si="13"/>
        <v>0</v>
      </c>
      <c r="Q68" s="176">
        <f>SUM(Q69:Q70)</f>
        <v>4516988</v>
      </c>
      <c r="R68" s="176">
        <f t="shared" ref="R68:V68" si="66">SUM(R69:R70)</f>
        <v>938748</v>
      </c>
      <c r="S68" s="176">
        <f t="shared" si="66"/>
        <v>5455736</v>
      </c>
      <c r="T68" s="133">
        <f>SUM(T69:T70)</f>
        <v>6105925.7199999997</v>
      </c>
      <c r="U68" s="133">
        <f t="shared" si="66"/>
        <v>1268975.76</v>
      </c>
      <c r="V68" s="133">
        <f t="shared" si="66"/>
        <v>7374901.4800000004</v>
      </c>
      <c r="W68" s="142">
        <f t="shared" si="18"/>
        <v>0</v>
      </c>
      <c r="X68" s="142">
        <f t="shared" si="19"/>
        <v>0</v>
      </c>
      <c r="Y68" s="142">
        <f t="shared" si="20"/>
        <v>0</v>
      </c>
      <c r="Z68" s="147"/>
      <c r="AA68" s="137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</row>
    <row r="69" spans="1:41" ht="15" hidden="1" outlineLevel="1">
      <c r="A69" s="73">
        <v>54</v>
      </c>
      <c r="B69" s="73">
        <v>54</v>
      </c>
      <c r="C69" s="241" t="s">
        <v>85</v>
      </c>
      <c r="D69" s="238" t="s">
        <v>26</v>
      </c>
      <c r="E69" s="239">
        <v>656</v>
      </c>
      <c r="F69" s="14">
        <f t="shared" ref="F69:F70" si="67">E69*I69</f>
        <v>348992</v>
      </c>
      <c r="G69" s="14">
        <f t="shared" ref="G69:G70" si="68">E69*J69</f>
        <v>262400</v>
      </c>
      <c r="H69" s="14">
        <f t="shared" ref="H69:H70" si="69">F69+G69</f>
        <v>611392</v>
      </c>
      <c r="I69" s="45">
        <v>532</v>
      </c>
      <c r="J69" s="66">
        <v>400</v>
      </c>
      <c r="K69" s="53"/>
      <c r="L69" s="51"/>
      <c r="M69" s="51"/>
      <c r="N69" s="51"/>
      <c r="O69" s="186"/>
      <c r="P69" s="180">
        <f t="shared" si="13"/>
        <v>400</v>
      </c>
      <c r="Q69" s="180">
        <f t="shared" si="14"/>
        <v>0</v>
      </c>
      <c r="R69" s="180">
        <f t="shared" si="15"/>
        <v>262400</v>
      </c>
      <c r="S69" s="180">
        <f t="shared" si="16"/>
        <v>262400</v>
      </c>
      <c r="T69" s="394">
        <f t="shared" si="9"/>
        <v>0</v>
      </c>
      <c r="U69" s="394">
        <f t="shared" si="10"/>
        <v>354705.76</v>
      </c>
      <c r="V69" s="142">
        <f t="shared" si="17"/>
        <v>354705.76</v>
      </c>
      <c r="W69" s="142">
        <f t="shared" si="18"/>
        <v>0</v>
      </c>
      <c r="X69" s="142">
        <f t="shared" si="19"/>
        <v>540.71</v>
      </c>
      <c r="Y69" s="142">
        <f t="shared" si="20"/>
        <v>540.71</v>
      </c>
      <c r="Z69" s="51"/>
      <c r="AA69" s="35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</row>
    <row r="70" spans="1:41" ht="28.5" hidden="1" outlineLevel="1">
      <c r="A70" s="73">
        <v>55</v>
      </c>
      <c r="B70" s="73">
        <v>55</v>
      </c>
      <c r="C70" s="257" t="s">
        <v>86</v>
      </c>
      <c r="D70" s="238" t="s">
        <v>26</v>
      </c>
      <c r="E70" s="239">
        <v>706</v>
      </c>
      <c r="F70" s="27">
        <f t="shared" si="67"/>
        <v>3226420</v>
      </c>
      <c r="G70" s="14">
        <f t="shared" si="68"/>
        <v>676348</v>
      </c>
      <c r="H70" s="14">
        <f t="shared" si="69"/>
        <v>3902768</v>
      </c>
      <c r="I70" s="28">
        <v>4570</v>
      </c>
      <c r="J70" s="66">
        <v>958</v>
      </c>
      <c r="K70" s="53"/>
      <c r="L70" s="51"/>
      <c r="M70" s="51"/>
      <c r="N70" s="51"/>
      <c r="O70" s="451">
        <f>I70*$M$3</f>
        <v>6398</v>
      </c>
      <c r="P70" s="180">
        <f t="shared" si="13"/>
        <v>958</v>
      </c>
      <c r="Q70" s="180">
        <f t="shared" si="14"/>
        <v>4516988</v>
      </c>
      <c r="R70" s="180">
        <f t="shared" si="15"/>
        <v>676348</v>
      </c>
      <c r="S70" s="180">
        <f t="shared" si="16"/>
        <v>5193336</v>
      </c>
      <c r="T70" s="394">
        <f t="shared" si="9"/>
        <v>6105925.7199999997</v>
      </c>
      <c r="U70" s="394">
        <f t="shared" si="10"/>
        <v>914270</v>
      </c>
      <c r="V70" s="142">
        <f t="shared" si="17"/>
        <v>7020195.7199999997</v>
      </c>
      <c r="W70" s="142">
        <f t="shared" si="18"/>
        <v>8648.6200000000008</v>
      </c>
      <c r="X70" s="142">
        <f t="shared" si="19"/>
        <v>1295</v>
      </c>
      <c r="Y70" s="142">
        <f t="shared" si="20"/>
        <v>9943.6200000000008</v>
      </c>
      <c r="Z70" s="51"/>
      <c r="AA70" s="35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</row>
    <row r="71" spans="1:41" s="237" customFormat="1" ht="28.5" collapsed="1">
      <c r="A71" s="145"/>
      <c r="B71" s="145"/>
      <c r="C71" s="234" t="s">
        <v>87</v>
      </c>
      <c r="D71" s="255"/>
      <c r="E71" s="256"/>
      <c r="F71" s="133">
        <f t="shared" ref="F71:H71" si="70">SUM(F72:F73)</f>
        <v>42082.5</v>
      </c>
      <c r="G71" s="133">
        <f t="shared" si="70"/>
        <v>35750</v>
      </c>
      <c r="H71" s="133">
        <f t="shared" si="70"/>
        <v>77832.5</v>
      </c>
      <c r="I71" s="138"/>
      <c r="J71" s="135"/>
      <c r="K71" s="135"/>
      <c r="L71" s="147"/>
      <c r="M71" s="147"/>
      <c r="N71" s="147"/>
      <c r="O71" s="179"/>
      <c r="P71" s="180">
        <f t="shared" si="13"/>
        <v>0</v>
      </c>
      <c r="Q71" s="176">
        <f>SUM(Q72:Q73)</f>
        <v>58915.5</v>
      </c>
      <c r="R71" s="176">
        <f t="shared" ref="R71:V71" si="71">SUM(R72:R73)</f>
        <v>35750</v>
      </c>
      <c r="S71" s="176">
        <f t="shared" si="71"/>
        <v>94665.5</v>
      </c>
      <c r="T71" s="133">
        <f>SUM(T72:T73)</f>
        <v>79640.3</v>
      </c>
      <c r="U71" s="133">
        <f t="shared" si="71"/>
        <v>48325.71</v>
      </c>
      <c r="V71" s="133">
        <f t="shared" si="71"/>
        <v>127966.01</v>
      </c>
      <c r="W71" s="142">
        <f t="shared" si="18"/>
        <v>0</v>
      </c>
      <c r="X71" s="142">
        <f t="shared" si="19"/>
        <v>0</v>
      </c>
      <c r="Y71" s="142">
        <f t="shared" si="20"/>
        <v>0</v>
      </c>
      <c r="Z71" s="147"/>
      <c r="AA71" s="137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</row>
    <row r="72" spans="1:41" ht="28.5" hidden="1" outlineLevel="1">
      <c r="A72" s="73">
        <v>56</v>
      </c>
      <c r="B72" s="73">
        <v>56</v>
      </c>
      <c r="C72" s="241" t="s">
        <v>88</v>
      </c>
      <c r="D72" s="238" t="s">
        <v>34</v>
      </c>
      <c r="E72" s="239">
        <v>2.5</v>
      </c>
      <c r="F72" s="14">
        <f t="shared" ref="F72:F73" si="72">E72*I72</f>
        <v>8832.5</v>
      </c>
      <c r="G72" s="14">
        <f t="shared" ref="G72:G73" si="73">E72*J72</f>
        <v>17000</v>
      </c>
      <c r="H72" s="14">
        <f t="shared" ref="H72:H73" si="74">F72+G72</f>
        <v>25832.5</v>
      </c>
      <c r="I72" s="45">
        <v>3533</v>
      </c>
      <c r="J72" s="66">
        <v>6800</v>
      </c>
      <c r="K72" s="53"/>
      <c r="L72" s="51"/>
      <c r="M72" s="51"/>
      <c r="N72" s="51"/>
      <c r="O72" s="451">
        <f t="shared" ref="O72:O73" si="75">I72*$M$3</f>
        <v>4946.2</v>
      </c>
      <c r="P72" s="180">
        <f t="shared" si="13"/>
        <v>6800</v>
      </c>
      <c r="Q72" s="180">
        <f t="shared" si="14"/>
        <v>12365.5</v>
      </c>
      <c r="R72" s="180">
        <f t="shared" si="15"/>
        <v>17000</v>
      </c>
      <c r="S72" s="180">
        <f t="shared" si="16"/>
        <v>29365.5</v>
      </c>
      <c r="T72" s="394">
        <f t="shared" ref="T72:T134" si="76">E72*W72</f>
        <v>16715.3</v>
      </c>
      <c r="U72" s="394">
        <f t="shared" ref="U72:U134" si="77">E72*X72</f>
        <v>22980.080000000002</v>
      </c>
      <c r="V72" s="142">
        <f t="shared" si="17"/>
        <v>39695.379999999997</v>
      </c>
      <c r="W72" s="142">
        <f t="shared" si="18"/>
        <v>6686.12</v>
      </c>
      <c r="X72" s="142">
        <f t="shared" si="19"/>
        <v>9192.0300000000007</v>
      </c>
      <c r="Y72" s="142">
        <f t="shared" si="20"/>
        <v>15878.15</v>
      </c>
      <c r="Z72" s="51"/>
      <c r="AA72" s="35"/>
      <c r="AB72" s="226"/>
      <c r="AC72" s="226"/>
      <c r="AD72" s="226"/>
      <c r="AE72" s="226"/>
      <c r="AF72" s="226"/>
      <c r="AG72" s="226"/>
      <c r="AH72" s="226"/>
      <c r="AI72" s="226"/>
      <c r="AJ72" s="226"/>
      <c r="AK72" s="226"/>
      <c r="AL72" s="226"/>
      <c r="AM72" s="226"/>
      <c r="AN72" s="226"/>
      <c r="AO72" s="226"/>
    </row>
    <row r="73" spans="1:41" ht="85.5" hidden="1" outlineLevel="1">
      <c r="A73" s="73">
        <v>57</v>
      </c>
      <c r="B73" s="73">
        <v>57</v>
      </c>
      <c r="C73" s="241" t="s">
        <v>89</v>
      </c>
      <c r="D73" s="238" t="s">
        <v>26</v>
      </c>
      <c r="E73" s="239">
        <v>62.5</v>
      </c>
      <c r="F73" s="14">
        <f t="shared" si="72"/>
        <v>33250</v>
      </c>
      <c r="G73" s="14">
        <f t="shared" si="73"/>
        <v>18750</v>
      </c>
      <c r="H73" s="14">
        <f t="shared" si="74"/>
        <v>52000</v>
      </c>
      <c r="I73" s="45">
        <v>532</v>
      </c>
      <c r="J73" s="66">
        <v>300</v>
      </c>
      <c r="K73" s="53"/>
      <c r="L73" s="51"/>
      <c r="M73" s="51"/>
      <c r="N73" s="51"/>
      <c r="O73" s="451">
        <f t="shared" si="75"/>
        <v>744.8</v>
      </c>
      <c r="P73" s="180">
        <f t="shared" ref="P73:P136" si="78">J73</f>
        <v>300</v>
      </c>
      <c r="Q73" s="180">
        <f t="shared" ref="Q73:Q136" si="79">O73*E73</f>
        <v>46550</v>
      </c>
      <c r="R73" s="180">
        <f t="shared" ref="R73:R136" si="80">P73*E73</f>
        <v>18750</v>
      </c>
      <c r="S73" s="180">
        <f t="shared" ref="S73:S136" si="81">Q73+R73</f>
        <v>65300</v>
      </c>
      <c r="T73" s="394">
        <f t="shared" si="76"/>
        <v>62925</v>
      </c>
      <c r="U73" s="394">
        <f t="shared" si="77"/>
        <v>25345.63</v>
      </c>
      <c r="V73" s="142">
        <f t="shared" ref="V73:V136" si="82">T73+U73</f>
        <v>88270.63</v>
      </c>
      <c r="W73" s="142">
        <f t="shared" ref="W73:W136" si="83">O73*0.9*$X$1259</f>
        <v>1006.8</v>
      </c>
      <c r="X73" s="142">
        <f t="shared" ref="X73:X136" si="84">P73*0.9*$X$1259</f>
        <v>405.53</v>
      </c>
      <c r="Y73" s="142">
        <f t="shared" ref="Y73:Y136" si="85">W73+X73</f>
        <v>1412.33</v>
      </c>
      <c r="Z73" s="51"/>
      <c r="AA73" s="35"/>
      <c r="AB73" s="226"/>
      <c r="AC73" s="226"/>
      <c r="AD73" s="226"/>
      <c r="AE73" s="226"/>
      <c r="AF73" s="226"/>
      <c r="AG73" s="226"/>
      <c r="AH73" s="226"/>
      <c r="AI73" s="226"/>
      <c r="AJ73" s="226"/>
      <c r="AK73" s="226"/>
      <c r="AL73" s="226"/>
      <c r="AM73" s="226"/>
      <c r="AN73" s="226"/>
      <c r="AO73" s="226"/>
    </row>
    <row r="74" spans="1:41" s="237" customFormat="1" ht="15" collapsed="1">
      <c r="A74" s="145"/>
      <c r="B74" s="145"/>
      <c r="C74" s="258" t="s">
        <v>90</v>
      </c>
      <c r="D74" s="259"/>
      <c r="E74" s="260"/>
      <c r="F74" s="133">
        <f t="shared" ref="F74:H74" si="86">SUM(F75:F76)</f>
        <v>9393.6</v>
      </c>
      <c r="G74" s="133">
        <f t="shared" si="86"/>
        <v>15480</v>
      </c>
      <c r="H74" s="133">
        <f t="shared" si="86"/>
        <v>24873.599999999999</v>
      </c>
      <c r="I74" s="138"/>
      <c r="J74" s="135"/>
      <c r="K74" s="135"/>
      <c r="L74" s="147"/>
      <c r="M74" s="147"/>
      <c r="N74" s="147"/>
      <c r="O74" s="179"/>
      <c r="P74" s="180">
        <f t="shared" si="78"/>
        <v>0</v>
      </c>
      <c r="Q74" s="176">
        <f t="shared" ref="Q74:V74" si="87">SUM(Q75:Q76)</f>
        <v>11307.8</v>
      </c>
      <c r="R74" s="176">
        <f t="shared" si="87"/>
        <v>15480</v>
      </c>
      <c r="S74" s="176">
        <f t="shared" si="87"/>
        <v>26787.8</v>
      </c>
      <c r="T74" s="133">
        <f t="shared" si="87"/>
        <v>15285.56</v>
      </c>
      <c r="U74" s="133">
        <f t="shared" si="87"/>
        <v>20925.36</v>
      </c>
      <c r="V74" s="133">
        <f t="shared" si="87"/>
        <v>36210.92</v>
      </c>
      <c r="W74" s="142">
        <f t="shared" si="83"/>
        <v>0</v>
      </c>
      <c r="X74" s="142">
        <f t="shared" si="84"/>
        <v>0</v>
      </c>
      <c r="Y74" s="142">
        <f t="shared" si="85"/>
        <v>0</v>
      </c>
      <c r="Z74" s="147"/>
      <c r="AA74" s="137"/>
      <c r="AB74" s="236"/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</row>
    <row r="75" spans="1:41" ht="28.5" hidden="1" outlineLevel="1">
      <c r="A75" s="73">
        <v>58</v>
      </c>
      <c r="B75" s="73">
        <v>58</v>
      </c>
      <c r="C75" s="241" t="s">
        <v>91</v>
      </c>
      <c r="D75" s="238" t="s">
        <v>34</v>
      </c>
      <c r="E75" s="239">
        <v>0.4</v>
      </c>
      <c r="F75" s="14">
        <f t="shared" ref="F75:F76" si="88">E75*I75</f>
        <v>4608</v>
      </c>
      <c r="G75" s="14">
        <f t="shared" ref="G75:G76" si="89">E75*J75</f>
        <v>3480</v>
      </c>
      <c r="H75" s="14">
        <f t="shared" ref="H75:H76" si="90">F75+G75</f>
        <v>8088</v>
      </c>
      <c r="I75" s="16">
        <v>11520</v>
      </c>
      <c r="J75" s="23">
        <v>8700</v>
      </c>
      <c r="K75" s="53"/>
      <c r="L75" s="29"/>
      <c r="M75" s="29"/>
      <c r="N75" s="29"/>
      <c r="O75" s="452">
        <v>11520</v>
      </c>
      <c r="P75" s="180">
        <f t="shared" si="78"/>
        <v>8700</v>
      </c>
      <c r="Q75" s="180">
        <f t="shared" si="79"/>
        <v>4608</v>
      </c>
      <c r="R75" s="180">
        <f t="shared" si="80"/>
        <v>3480</v>
      </c>
      <c r="S75" s="180">
        <f t="shared" si="81"/>
        <v>8088</v>
      </c>
      <c r="T75" s="394">
        <f t="shared" si="76"/>
        <v>6228.96</v>
      </c>
      <c r="U75" s="394">
        <f t="shared" si="77"/>
        <v>4704.16</v>
      </c>
      <c r="V75" s="142">
        <f t="shared" si="82"/>
        <v>10933.12</v>
      </c>
      <c r="W75" s="142">
        <f t="shared" si="83"/>
        <v>15572.39</v>
      </c>
      <c r="X75" s="142">
        <f t="shared" si="84"/>
        <v>11760.4</v>
      </c>
      <c r="Y75" s="142">
        <f t="shared" si="85"/>
        <v>27332.79</v>
      </c>
      <c r="Z75" s="29" t="s">
        <v>92</v>
      </c>
      <c r="AA75" s="30"/>
      <c r="AB75" s="226"/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</row>
    <row r="76" spans="1:41" ht="57" hidden="1" outlineLevel="1">
      <c r="A76" s="73">
        <v>59</v>
      </c>
      <c r="B76" s="73">
        <v>59</v>
      </c>
      <c r="C76" s="246" t="s">
        <v>93</v>
      </c>
      <c r="D76" s="247" t="s">
        <v>21</v>
      </c>
      <c r="E76" s="248">
        <v>10</v>
      </c>
      <c r="F76" s="14">
        <f t="shared" si="88"/>
        <v>4785.6000000000004</v>
      </c>
      <c r="G76" s="14">
        <f t="shared" si="89"/>
        <v>12000</v>
      </c>
      <c r="H76" s="14">
        <f t="shared" si="90"/>
        <v>16785.599999999999</v>
      </c>
      <c r="I76" s="45">
        <v>478.56</v>
      </c>
      <c r="J76" s="66">
        <v>1200</v>
      </c>
      <c r="K76" s="53"/>
      <c r="L76" s="31"/>
      <c r="M76" s="31"/>
      <c r="N76" s="31"/>
      <c r="O76" s="451">
        <f>I76*$M$3</f>
        <v>669.98</v>
      </c>
      <c r="P76" s="180">
        <f t="shared" si="78"/>
        <v>1200</v>
      </c>
      <c r="Q76" s="180">
        <f t="shared" si="79"/>
        <v>6699.8</v>
      </c>
      <c r="R76" s="180">
        <f t="shared" si="80"/>
        <v>12000</v>
      </c>
      <c r="S76" s="180">
        <f t="shared" si="81"/>
        <v>18699.8</v>
      </c>
      <c r="T76" s="394">
        <f t="shared" si="76"/>
        <v>9056.6</v>
      </c>
      <c r="U76" s="394">
        <f t="shared" si="77"/>
        <v>16221.2</v>
      </c>
      <c r="V76" s="142">
        <f t="shared" si="82"/>
        <v>25277.8</v>
      </c>
      <c r="W76" s="142">
        <f t="shared" si="83"/>
        <v>905.66</v>
      </c>
      <c r="X76" s="142">
        <f t="shared" si="84"/>
        <v>1622.12</v>
      </c>
      <c r="Y76" s="142">
        <f t="shared" si="85"/>
        <v>2527.7800000000002</v>
      </c>
      <c r="Z76" s="31"/>
      <c r="AA76" s="32"/>
      <c r="AB76" s="226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</row>
    <row r="77" spans="1:41" s="237" customFormat="1" ht="28.5" collapsed="1">
      <c r="A77" s="145"/>
      <c r="B77" s="145"/>
      <c r="C77" s="261" t="s">
        <v>94</v>
      </c>
      <c r="D77" s="262"/>
      <c r="E77" s="263"/>
      <c r="F77" s="133">
        <f t="shared" ref="F77:H77" si="91">SUM(F78:F79)</f>
        <v>6709947.7199999997</v>
      </c>
      <c r="G77" s="133">
        <f t="shared" si="91"/>
        <v>14546040</v>
      </c>
      <c r="H77" s="133">
        <f t="shared" si="91"/>
        <v>21255987.719999999</v>
      </c>
      <c r="I77" s="138"/>
      <c r="J77" s="135"/>
      <c r="K77" s="135"/>
      <c r="L77" s="149"/>
      <c r="M77" s="149"/>
      <c r="N77" s="149"/>
      <c r="O77" s="453"/>
      <c r="P77" s="180">
        <f t="shared" si="78"/>
        <v>0</v>
      </c>
      <c r="Q77" s="176">
        <f t="shared" ref="Q77:V77" si="92">SUM(Q78:Q79)</f>
        <v>9393926.8100000005</v>
      </c>
      <c r="R77" s="176">
        <f t="shared" si="92"/>
        <v>14546040</v>
      </c>
      <c r="S77" s="176">
        <f t="shared" si="92"/>
        <v>23939966.809999999</v>
      </c>
      <c r="T77" s="133">
        <f t="shared" si="92"/>
        <v>12698422.449999999</v>
      </c>
      <c r="U77" s="133">
        <f t="shared" si="92"/>
        <v>19662891.710000001</v>
      </c>
      <c r="V77" s="133">
        <f t="shared" si="92"/>
        <v>32361314.16</v>
      </c>
      <c r="W77" s="142">
        <f t="shared" si="83"/>
        <v>0</v>
      </c>
      <c r="X77" s="142">
        <f t="shared" si="84"/>
        <v>0</v>
      </c>
      <c r="Y77" s="142">
        <f t="shared" si="85"/>
        <v>0</v>
      </c>
      <c r="Z77" s="149"/>
      <c r="AA77" s="150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</row>
    <row r="78" spans="1:41" ht="28.5" hidden="1" outlineLevel="1">
      <c r="A78" s="73">
        <v>60</v>
      </c>
      <c r="B78" s="73">
        <v>60</v>
      </c>
      <c r="C78" s="241" t="s">
        <v>95</v>
      </c>
      <c r="D78" s="264" t="s">
        <v>26</v>
      </c>
      <c r="E78" s="239">
        <v>794.2</v>
      </c>
      <c r="F78" s="14">
        <f t="shared" ref="F78:F79" si="93">E78*I78</f>
        <v>6566445.5999999996</v>
      </c>
      <c r="G78" s="14">
        <f t="shared" ref="G78:G79" si="94">E78*J78</f>
        <v>14295600</v>
      </c>
      <c r="H78" s="14">
        <f t="shared" ref="H78:H79" si="95">F78+G78</f>
        <v>20862045.600000001</v>
      </c>
      <c r="I78" s="45">
        <v>8268</v>
      </c>
      <c r="J78" s="26">
        <v>18000</v>
      </c>
      <c r="K78" s="53"/>
      <c r="L78" s="31"/>
      <c r="M78" s="31"/>
      <c r="N78" s="31"/>
      <c r="O78" s="451">
        <f t="shared" ref="O78:O79" si="96">I78*$M$3</f>
        <v>11575.2</v>
      </c>
      <c r="P78" s="180">
        <f t="shared" si="78"/>
        <v>18000</v>
      </c>
      <c r="Q78" s="180">
        <f t="shared" si="79"/>
        <v>9193023.8399999999</v>
      </c>
      <c r="R78" s="180">
        <f t="shared" si="80"/>
        <v>14295600</v>
      </c>
      <c r="S78" s="180">
        <f t="shared" si="81"/>
        <v>23488623.84</v>
      </c>
      <c r="T78" s="394">
        <f t="shared" si="76"/>
        <v>12426847.4</v>
      </c>
      <c r="U78" s="394">
        <f t="shared" si="77"/>
        <v>19324355.27</v>
      </c>
      <c r="V78" s="142">
        <f t="shared" si="82"/>
        <v>31751202.670000002</v>
      </c>
      <c r="W78" s="142">
        <f t="shared" si="83"/>
        <v>15647</v>
      </c>
      <c r="X78" s="142">
        <f t="shared" si="84"/>
        <v>24331.85</v>
      </c>
      <c r="Y78" s="142">
        <f t="shared" si="85"/>
        <v>39978.85</v>
      </c>
      <c r="Z78" s="31"/>
      <c r="AA78" s="32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</row>
    <row r="79" spans="1:41" ht="15" hidden="1" outlineLevel="1">
      <c r="A79" s="73">
        <v>61</v>
      </c>
      <c r="B79" s="73">
        <v>61</v>
      </c>
      <c r="C79" s="241" t="s">
        <v>96</v>
      </c>
      <c r="D79" s="33" t="s">
        <v>28</v>
      </c>
      <c r="E79" s="115">
        <v>208.7</v>
      </c>
      <c r="F79" s="14">
        <f t="shared" si="93"/>
        <v>143502.12</v>
      </c>
      <c r="G79" s="14">
        <f t="shared" si="94"/>
        <v>250440</v>
      </c>
      <c r="H79" s="14">
        <f t="shared" si="95"/>
        <v>393942.12</v>
      </c>
      <c r="I79" s="45">
        <v>687.6</v>
      </c>
      <c r="J79" s="66">
        <v>1200</v>
      </c>
      <c r="K79" s="53"/>
      <c r="L79" s="31"/>
      <c r="M79" s="31"/>
      <c r="N79" s="31"/>
      <c r="O79" s="451">
        <f t="shared" si="96"/>
        <v>962.64</v>
      </c>
      <c r="P79" s="180">
        <f t="shared" si="78"/>
        <v>1200</v>
      </c>
      <c r="Q79" s="180">
        <f t="shared" si="79"/>
        <v>200902.97</v>
      </c>
      <c r="R79" s="180">
        <f t="shared" si="80"/>
        <v>250440</v>
      </c>
      <c r="S79" s="180">
        <f t="shared" si="81"/>
        <v>451342.97</v>
      </c>
      <c r="T79" s="394">
        <f t="shared" si="76"/>
        <v>271575.05</v>
      </c>
      <c r="U79" s="394">
        <f t="shared" si="77"/>
        <v>338536.44</v>
      </c>
      <c r="V79" s="142">
        <f t="shared" si="82"/>
        <v>610111.49</v>
      </c>
      <c r="W79" s="142">
        <f t="shared" si="83"/>
        <v>1301.27</v>
      </c>
      <c r="X79" s="142">
        <f t="shared" si="84"/>
        <v>1622.12</v>
      </c>
      <c r="Y79" s="142">
        <f t="shared" si="85"/>
        <v>2923.39</v>
      </c>
      <c r="Z79" s="31"/>
      <c r="AA79" s="32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</row>
    <row r="80" spans="1:41" s="428" customFormat="1" ht="15">
      <c r="A80" s="417"/>
      <c r="B80" s="418"/>
      <c r="C80" s="419" t="s">
        <v>97</v>
      </c>
      <c r="D80" s="418"/>
      <c r="E80" s="420"/>
      <c r="F80" s="421">
        <f t="shared" ref="F80:H80" si="97">F7+F26+F32+F35+F41+F46+F51+F56+F68+F71+F74+F77</f>
        <v>39959492.549999997</v>
      </c>
      <c r="G80" s="421">
        <f t="shared" si="97"/>
        <v>24399745.23</v>
      </c>
      <c r="H80" s="421">
        <f t="shared" si="97"/>
        <v>64359237.780000001</v>
      </c>
      <c r="I80" s="422"/>
      <c r="J80" s="422"/>
      <c r="K80" s="423"/>
      <c r="L80" s="424"/>
      <c r="M80" s="424"/>
      <c r="N80" s="424"/>
      <c r="O80" s="454"/>
      <c r="P80" s="455">
        <f t="shared" si="78"/>
        <v>0</v>
      </c>
      <c r="Q80" s="456">
        <f>Q7+Q26+Q32+Q35+Q41+Q46+Q51+Q56+Q68+Q71+Q74+Q77</f>
        <v>56759833.990000002</v>
      </c>
      <c r="R80" s="456">
        <f t="shared" ref="R80:S80" si="98">R7+R26+R32+R35+R41+R46+R51+R56+R68+R71+R74+R77</f>
        <v>24399745.23</v>
      </c>
      <c r="S80" s="456">
        <f t="shared" si="98"/>
        <v>81159579.219999999</v>
      </c>
      <c r="T80" s="421">
        <f>T7+T26+T32+T35+T41+T46+T51+T56+T68+T71+T74+T77</f>
        <v>76733931.140000001</v>
      </c>
      <c r="U80" s="421">
        <f t="shared" ref="U80:V80" si="99">U7+U26+U32+U35+U41+U46+U51+U56+U68+U71+U74+U77</f>
        <v>32982828.18</v>
      </c>
      <c r="V80" s="421">
        <f t="shared" si="99"/>
        <v>109716759.31999999</v>
      </c>
      <c r="W80" s="425">
        <f t="shared" si="83"/>
        <v>0</v>
      </c>
      <c r="X80" s="425">
        <f t="shared" si="84"/>
        <v>0</v>
      </c>
      <c r="Y80" s="425">
        <f t="shared" si="85"/>
        <v>0</v>
      </c>
      <c r="Z80" s="424"/>
      <c r="AA80" s="426"/>
      <c r="AB80" s="427"/>
      <c r="AC80" s="427"/>
      <c r="AD80" s="427"/>
      <c r="AE80" s="427"/>
      <c r="AF80" s="427"/>
      <c r="AG80" s="427"/>
      <c r="AH80" s="427"/>
      <c r="AI80" s="427"/>
      <c r="AJ80" s="427"/>
      <c r="AK80" s="427"/>
      <c r="AL80" s="427"/>
      <c r="AM80" s="427"/>
      <c r="AN80" s="427"/>
      <c r="AO80" s="427"/>
    </row>
    <row r="81" spans="1:41" s="233" customFormat="1" ht="74.849999999999994" customHeight="1">
      <c r="C81" s="189" t="s">
        <v>98</v>
      </c>
      <c r="D81" s="230"/>
      <c r="E81" s="231"/>
      <c r="F81" s="191">
        <f>F401+F390+F291+F254+F229+F194+F159+F154+F150+F146+F135+F125+F113+F103+F92+F82</f>
        <v>15611693.66</v>
      </c>
      <c r="G81" s="191">
        <f t="shared" ref="G81:H81" si="100">G401+G390+G291+G254+G229+G194+G159+G154+G150+G146+G135+G125+G113+G103+G92+G82</f>
        <v>1918066.07</v>
      </c>
      <c r="H81" s="191">
        <f t="shared" si="100"/>
        <v>17529759.73</v>
      </c>
      <c r="I81" s="192"/>
      <c r="J81" s="192"/>
      <c r="K81" s="192"/>
      <c r="L81" s="195"/>
      <c r="M81" s="195"/>
      <c r="N81" s="195"/>
      <c r="O81" s="457"/>
      <c r="P81" s="458">
        <f t="shared" si="78"/>
        <v>0</v>
      </c>
      <c r="Q81" s="459">
        <f>Q401+Q390+Q291+Q254+Q229+Q194+Q159+Q154+Q150+Q146+Q135+Q125+Q113+Q103+Q92+Q82</f>
        <v>23506447.09</v>
      </c>
      <c r="R81" s="459">
        <f t="shared" ref="R81" si="101">R401+R390+R291+R254+R229+R194+R159+R154+R150+R146+R135+R125+R113+R103+R92+R82</f>
        <v>1918066.07</v>
      </c>
      <c r="S81" s="459">
        <f t="shared" ref="S81" si="102">S401+S390+S291+S254+S229+S194+S159+S154+S150+S146+S135+S125+S113+S103+S92+S82</f>
        <v>25424513.16</v>
      </c>
      <c r="T81" s="191">
        <f>T401+T390+T291+T254+T229+T194+T159+T154+T150+T146+T135+T125+T113+T103+T92+T82</f>
        <v>31775295.350000001</v>
      </c>
      <c r="U81" s="191">
        <f t="shared" ref="U81" si="103">U401+U390+U291+U254+U229+U194+U159+U154+U150+U146+U135+U125+U113+U103+U92+U82</f>
        <v>2592781.4900000002</v>
      </c>
      <c r="V81" s="191">
        <f t="shared" ref="V81" si="104">V401+V390+V291+V254+V229+V194+V159+V154+V150+V146+V135+V125+V113+V103+V92+V82</f>
        <v>34368076.840000004</v>
      </c>
      <c r="W81" s="142">
        <f t="shared" si="83"/>
        <v>0</v>
      </c>
      <c r="X81" s="142">
        <f t="shared" si="84"/>
        <v>0</v>
      </c>
      <c r="Y81" s="142">
        <f t="shared" si="85"/>
        <v>0</v>
      </c>
      <c r="Z81" s="390"/>
      <c r="AA81" s="391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</row>
    <row r="82" spans="1:41" s="237" customFormat="1" ht="15" collapsed="1">
      <c r="A82" s="154"/>
      <c r="B82" s="155"/>
      <c r="C82" s="156" t="s">
        <v>99</v>
      </c>
      <c r="D82" s="132"/>
      <c r="E82" s="157"/>
      <c r="F82" s="133">
        <f t="shared" ref="F82:H82" si="105">SUM(F83:F91)</f>
        <v>306575.96999999997</v>
      </c>
      <c r="G82" s="133">
        <f t="shared" si="105"/>
        <v>43392.35</v>
      </c>
      <c r="H82" s="133">
        <f t="shared" si="105"/>
        <v>349968.32</v>
      </c>
      <c r="I82" s="134"/>
      <c r="J82" s="135"/>
      <c r="K82" s="135"/>
      <c r="L82" s="147"/>
      <c r="M82" s="147"/>
      <c r="N82" s="147"/>
      <c r="O82" s="179"/>
      <c r="P82" s="180">
        <f t="shared" si="78"/>
        <v>0</v>
      </c>
      <c r="Q82" s="176">
        <f t="shared" ref="Q82:S82" si="106">SUM(Q83:Q91)</f>
        <v>429204.51</v>
      </c>
      <c r="R82" s="176">
        <f t="shared" si="106"/>
        <v>43392.35</v>
      </c>
      <c r="S82" s="176">
        <f t="shared" si="106"/>
        <v>472596.86</v>
      </c>
      <c r="T82" s="133">
        <f t="shared" ref="T82:V82" si="107">SUM(T83:T91)</f>
        <v>580186.48</v>
      </c>
      <c r="U82" s="133">
        <f t="shared" si="107"/>
        <v>58656.29</v>
      </c>
      <c r="V82" s="133">
        <f t="shared" si="107"/>
        <v>638842.77</v>
      </c>
      <c r="W82" s="142">
        <f t="shared" si="83"/>
        <v>0</v>
      </c>
      <c r="X82" s="142">
        <f t="shared" si="84"/>
        <v>0</v>
      </c>
      <c r="Y82" s="142">
        <f t="shared" si="85"/>
        <v>0</v>
      </c>
      <c r="Z82" s="147"/>
      <c r="AA82" s="137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</row>
    <row r="83" spans="1:41" ht="28.5" hidden="1" outlineLevel="1">
      <c r="A83" s="44">
        <v>62</v>
      </c>
      <c r="B83" s="73">
        <v>1</v>
      </c>
      <c r="C83" s="13" t="s">
        <v>100</v>
      </c>
      <c r="D83" s="38" t="s">
        <v>101</v>
      </c>
      <c r="E83" s="39">
        <v>481.64</v>
      </c>
      <c r="F83" s="14">
        <f t="shared" ref="F83:F91" si="108">E83*I83</f>
        <v>230493.64</v>
      </c>
      <c r="G83" s="14">
        <f t="shared" ref="G83:G91" si="109">E83*J83</f>
        <v>40939.4</v>
      </c>
      <c r="H83" s="14">
        <f t="shared" ref="H83:H91" si="110">F83+G83</f>
        <v>271433.03999999998</v>
      </c>
      <c r="I83" s="45">
        <v>478.56</v>
      </c>
      <c r="J83" s="53">
        <f>85</f>
        <v>85</v>
      </c>
      <c r="K83" s="53"/>
      <c r="L83" s="31"/>
      <c r="M83" s="31"/>
      <c r="N83" s="31"/>
      <c r="O83" s="451">
        <f t="shared" ref="O83:O91" si="111">I83*$M$3</f>
        <v>669.98</v>
      </c>
      <c r="P83" s="180">
        <f t="shared" si="78"/>
        <v>85</v>
      </c>
      <c r="Q83" s="180">
        <f t="shared" si="79"/>
        <v>322689.17</v>
      </c>
      <c r="R83" s="180">
        <f t="shared" si="80"/>
        <v>40939.4</v>
      </c>
      <c r="S83" s="180">
        <f t="shared" si="81"/>
        <v>363628.57</v>
      </c>
      <c r="T83" s="394">
        <f t="shared" si="76"/>
        <v>436202.08</v>
      </c>
      <c r="U83" s="394">
        <f t="shared" si="77"/>
        <v>55340.44</v>
      </c>
      <c r="V83" s="142">
        <f t="shared" si="82"/>
        <v>491542.52</v>
      </c>
      <c r="W83" s="142">
        <f t="shared" si="83"/>
        <v>905.66</v>
      </c>
      <c r="X83" s="142">
        <f t="shared" si="84"/>
        <v>114.9</v>
      </c>
      <c r="Y83" s="142">
        <f t="shared" si="85"/>
        <v>1020.56</v>
      </c>
      <c r="Z83" s="31"/>
      <c r="AA83" s="32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</row>
    <row r="84" spans="1:41" ht="28.5" hidden="1" outlineLevel="1">
      <c r="A84" s="44">
        <v>63</v>
      </c>
      <c r="B84" s="73">
        <v>2</v>
      </c>
      <c r="C84" s="40" t="s">
        <v>102</v>
      </c>
      <c r="D84" s="44" t="s">
        <v>103</v>
      </c>
      <c r="E84" s="53">
        <v>24</v>
      </c>
      <c r="F84" s="14">
        <f t="shared" si="108"/>
        <v>12898.08</v>
      </c>
      <c r="G84" s="14">
        <f t="shared" si="109"/>
        <v>0</v>
      </c>
      <c r="H84" s="14">
        <f t="shared" si="110"/>
        <v>12898.08</v>
      </c>
      <c r="I84" s="45">
        <v>537.41999999999996</v>
      </c>
      <c r="J84" s="53"/>
      <c r="K84" s="53"/>
      <c r="L84" s="31"/>
      <c r="M84" s="31"/>
      <c r="N84" s="31"/>
      <c r="O84" s="451">
        <f t="shared" si="111"/>
        <v>752.39</v>
      </c>
      <c r="P84" s="180">
        <f t="shared" si="78"/>
        <v>0</v>
      </c>
      <c r="Q84" s="180">
        <f t="shared" si="79"/>
        <v>18057.36</v>
      </c>
      <c r="R84" s="180">
        <f t="shared" si="80"/>
        <v>0</v>
      </c>
      <c r="S84" s="180">
        <f t="shared" si="81"/>
        <v>18057.36</v>
      </c>
      <c r="T84" s="394">
        <f t="shared" si="76"/>
        <v>24409.439999999999</v>
      </c>
      <c r="U84" s="394">
        <f t="shared" si="77"/>
        <v>0</v>
      </c>
      <c r="V84" s="142">
        <f t="shared" si="82"/>
        <v>24409.439999999999</v>
      </c>
      <c r="W84" s="142">
        <f t="shared" si="83"/>
        <v>1017.06</v>
      </c>
      <c r="X84" s="142">
        <f t="shared" si="84"/>
        <v>0</v>
      </c>
      <c r="Y84" s="142">
        <f t="shared" si="85"/>
        <v>1017.06</v>
      </c>
      <c r="Z84" s="31"/>
      <c r="AA84" s="32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</row>
    <row r="85" spans="1:41" ht="15" hidden="1" outlineLevel="1">
      <c r="A85" s="44">
        <v>64</v>
      </c>
      <c r="B85" s="73">
        <v>3</v>
      </c>
      <c r="C85" s="269" t="s">
        <v>104</v>
      </c>
      <c r="D85" s="44" t="s">
        <v>26</v>
      </c>
      <c r="E85" s="53">
        <v>18.62</v>
      </c>
      <c r="F85" s="14">
        <f t="shared" si="108"/>
        <v>32809.18</v>
      </c>
      <c r="G85" s="14">
        <f t="shared" si="109"/>
        <v>0</v>
      </c>
      <c r="H85" s="14">
        <f t="shared" si="110"/>
        <v>32809.18</v>
      </c>
      <c r="I85" s="45">
        <v>1762.04</v>
      </c>
      <c r="J85" s="53"/>
      <c r="K85" s="53"/>
      <c r="L85" s="31"/>
      <c r="M85" s="31"/>
      <c r="N85" s="31"/>
      <c r="O85" s="451">
        <f t="shared" si="111"/>
        <v>2466.86</v>
      </c>
      <c r="P85" s="180">
        <f t="shared" si="78"/>
        <v>0</v>
      </c>
      <c r="Q85" s="180">
        <f t="shared" si="79"/>
        <v>45932.93</v>
      </c>
      <c r="R85" s="180">
        <f t="shared" si="80"/>
        <v>0</v>
      </c>
      <c r="S85" s="180">
        <f t="shared" si="81"/>
        <v>45932.93</v>
      </c>
      <c r="T85" s="394">
        <f t="shared" si="76"/>
        <v>62090.81</v>
      </c>
      <c r="U85" s="394">
        <f t="shared" si="77"/>
        <v>0</v>
      </c>
      <c r="V85" s="142">
        <f t="shared" si="82"/>
        <v>62090.81</v>
      </c>
      <c r="W85" s="142">
        <f t="shared" si="83"/>
        <v>3334.63</v>
      </c>
      <c r="X85" s="142">
        <f t="shared" si="84"/>
        <v>0</v>
      </c>
      <c r="Y85" s="142">
        <f t="shared" si="85"/>
        <v>3334.63</v>
      </c>
      <c r="Z85" s="31"/>
      <c r="AA85" s="32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</row>
    <row r="86" spans="1:41" ht="15" hidden="1" outlineLevel="1">
      <c r="A86" s="44">
        <v>65</v>
      </c>
      <c r="B86" s="73">
        <v>4</v>
      </c>
      <c r="C86" s="270" t="s">
        <v>105</v>
      </c>
      <c r="D86" s="41" t="s">
        <v>26</v>
      </c>
      <c r="E86" s="47">
        <v>18.62</v>
      </c>
      <c r="F86" s="14">
        <f t="shared" si="108"/>
        <v>2757.25</v>
      </c>
      <c r="G86" s="14">
        <f t="shared" si="109"/>
        <v>0</v>
      </c>
      <c r="H86" s="14">
        <f t="shared" si="110"/>
        <v>2757.25</v>
      </c>
      <c r="I86" s="45">
        <v>148.08000000000001</v>
      </c>
      <c r="J86" s="53"/>
      <c r="K86" s="53"/>
      <c r="L86" s="31"/>
      <c r="M86" s="31"/>
      <c r="N86" s="31"/>
      <c r="O86" s="451">
        <f t="shared" si="111"/>
        <v>207.31</v>
      </c>
      <c r="P86" s="180">
        <f t="shared" si="78"/>
        <v>0</v>
      </c>
      <c r="Q86" s="180">
        <f t="shared" si="79"/>
        <v>3860.11</v>
      </c>
      <c r="R86" s="180">
        <f t="shared" si="80"/>
        <v>0</v>
      </c>
      <c r="S86" s="180">
        <f t="shared" si="81"/>
        <v>3860.11</v>
      </c>
      <c r="T86" s="394">
        <f t="shared" si="76"/>
        <v>5218.07</v>
      </c>
      <c r="U86" s="394">
        <f t="shared" si="77"/>
        <v>0</v>
      </c>
      <c r="V86" s="142">
        <f t="shared" si="82"/>
        <v>5218.07</v>
      </c>
      <c r="W86" s="142">
        <f t="shared" si="83"/>
        <v>280.24</v>
      </c>
      <c r="X86" s="142">
        <f t="shared" si="84"/>
        <v>0</v>
      </c>
      <c r="Y86" s="142">
        <f t="shared" si="85"/>
        <v>280.24</v>
      </c>
      <c r="Z86" s="31"/>
      <c r="AA86" s="32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</row>
    <row r="87" spans="1:41" ht="15" hidden="1" outlineLevel="1">
      <c r="A87" s="44">
        <v>66</v>
      </c>
      <c r="B87" s="271">
        <v>5</v>
      </c>
      <c r="C87" s="42" t="s">
        <v>106</v>
      </c>
      <c r="D87" s="44" t="s">
        <v>26</v>
      </c>
      <c r="E87" s="53">
        <v>18.62</v>
      </c>
      <c r="F87" s="14">
        <f t="shared" si="108"/>
        <v>1959.01</v>
      </c>
      <c r="G87" s="14">
        <f t="shared" si="109"/>
        <v>0</v>
      </c>
      <c r="H87" s="14">
        <f t="shared" si="110"/>
        <v>1959.01</v>
      </c>
      <c r="I87" s="45">
        <v>105.21</v>
      </c>
      <c r="J87" s="53"/>
      <c r="K87" s="53"/>
      <c r="L87" s="31"/>
      <c r="M87" s="31"/>
      <c r="N87" s="31"/>
      <c r="O87" s="451">
        <f t="shared" si="111"/>
        <v>147.29</v>
      </c>
      <c r="P87" s="180">
        <f t="shared" si="78"/>
        <v>0</v>
      </c>
      <c r="Q87" s="180">
        <f t="shared" si="79"/>
        <v>2742.54</v>
      </c>
      <c r="R87" s="180">
        <f t="shared" si="80"/>
        <v>0</v>
      </c>
      <c r="S87" s="180">
        <f t="shared" si="81"/>
        <v>2742.54</v>
      </c>
      <c r="T87" s="394">
        <f t="shared" si="76"/>
        <v>3707.24</v>
      </c>
      <c r="U87" s="394">
        <f t="shared" si="77"/>
        <v>0</v>
      </c>
      <c r="V87" s="142">
        <f t="shared" si="82"/>
        <v>3707.24</v>
      </c>
      <c r="W87" s="142">
        <f t="shared" si="83"/>
        <v>199.1</v>
      </c>
      <c r="X87" s="142">
        <f t="shared" si="84"/>
        <v>0</v>
      </c>
      <c r="Y87" s="142">
        <f t="shared" si="85"/>
        <v>199.1</v>
      </c>
      <c r="Z87" s="31"/>
      <c r="AA87" s="32"/>
      <c r="AB87" s="226"/>
      <c r="AC87" s="226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6"/>
      <c r="AO87" s="226"/>
    </row>
    <row r="88" spans="1:41" ht="30" hidden="1" outlineLevel="1">
      <c r="A88" s="44">
        <v>67</v>
      </c>
      <c r="B88" s="271">
        <v>6</v>
      </c>
      <c r="C88" s="42" t="s">
        <v>107</v>
      </c>
      <c r="D88" s="44" t="s">
        <v>26</v>
      </c>
      <c r="E88" s="53">
        <v>14.44</v>
      </c>
      <c r="F88" s="14">
        <f t="shared" si="108"/>
        <v>4287.8100000000004</v>
      </c>
      <c r="G88" s="14">
        <f t="shared" si="109"/>
        <v>635.36</v>
      </c>
      <c r="H88" s="14">
        <f t="shared" si="110"/>
        <v>4923.17</v>
      </c>
      <c r="I88" s="45">
        <v>296.94</v>
      </c>
      <c r="J88" s="53">
        <v>44</v>
      </c>
      <c r="K88" s="53"/>
      <c r="L88" s="31"/>
      <c r="M88" s="31"/>
      <c r="N88" s="31"/>
      <c r="O88" s="451">
        <f t="shared" si="111"/>
        <v>415.72</v>
      </c>
      <c r="P88" s="180">
        <f t="shared" si="78"/>
        <v>44</v>
      </c>
      <c r="Q88" s="180">
        <f t="shared" si="79"/>
        <v>6003</v>
      </c>
      <c r="R88" s="180">
        <f t="shared" si="80"/>
        <v>635.36</v>
      </c>
      <c r="S88" s="180">
        <f t="shared" si="81"/>
        <v>6638.36</v>
      </c>
      <c r="T88" s="394">
        <f t="shared" si="76"/>
        <v>8114.7</v>
      </c>
      <c r="U88" s="394">
        <f t="shared" si="77"/>
        <v>858.89</v>
      </c>
      <c r="V88" s="142">
        <f t="shared" si="82"/>
        <v>8973.59</v>
      </c>
      <c r="W88" s="142">
        <f t="shared" si="83"/>
        <v>561.96</v>
      </c>
      <c r="X88" s="142">
        <f t="shared" si="84"/>
        <v>59.48</v>
      </c>
      <c r="Y88" s="142">
        <f t="shared" si="85"/>
        <v>621.44000000000005</v>
      </c>
      <c r="Z88" s="31"/>
      <c r="AA88" s="32"/>
      <c r="AB88" s="226"/>
      <c r="AC88" s="226"/>
      <c r="AD88" s="226"/>
      <c r="AE88" s="226"/>
      <c r="AF88" s="226"/>
      <c r="AG88" s="226"/>
      <c r="AH88" s="226"/>
      <c r="AI88" s="226"/>
      <c r="AJ88" s="226"/>
      <c r="AK88" s="226"/>
      <c r="AL88" s="226"/>
      <c r="AM88" s="226"/>
      <c r="AN88" s="226"/>
      <c r="AO88" s="226"/>
    </row>
    <row r="89" spans="1:41" ht="30" hidden="1" outlineLevel="1">
      <c r="A89" s="44">
        <v>68</v>
      </c>
      <c r="B89" s="271">
        <v>7</v>
      </c>
      <c r="C89" s="42" t="s">
        <v>108</v>
      </c>
      <c r="D89" s="44" t="s">
        <v>34</v>
      </c>
      <c r="E89" s="53">
        <v>0.19</v>
      </c>
      <c r="F89" s="14">
        <f t="shared" si="108"/>
        <v>12689</v>
      </c>
      <c r="G89" s="14">
        <f t="shared" si="109"/>
        <v>1076.73</v>
      </c>
      <c r="H89" s="14">
        <f t="shared" si="110"/>
        <v>13765.73</v>
      </c>
      <c r="I89" s="43">
        <v>66784.210000000006</v>
      </c>
      <c r="J89" s="53">
        <v>5667</v>
      </c>
      <c r="K89" s="53"/>
      <c r="L89" s="31"/>
      <c r="M89" s="31"/>
      <c r="N89" s="31"/>
      <c r="O89" s="451">
        <f t="shared" si="111"/>
        <v>93497.89</v>
      </c>
      <c r="P89" s="180">
        <f t="shared" si="78"/>
        <v>5667</v>
      </c>
      <c r="Q89" s="180">
        <f t="shared" si="79"/>
        <v>17764.599999999999</v>
      </c>
      <c r="R89" s="180">
        <f t="shared" si="80"/>
        <v>1076.73</v>
      </c>
      <c r="S89" s="180">
        <f t="shared" si="81"/>
        <v>18841.330000000002</v>
      </c>
      <c r="T89" s="394">
        <f t="shared" si="76"/>
        <v>24013.65</v>
      </c>
      <c r="U89" s="394">
        <f t="shared" si="77"/>
        <v>1455.49</v>
      </c>
      <c r="V89" s="142">
        <f t="shared" si="82"/>
        <v>25469.14</v>
      </c>
      <c r="W89" s="142">
        <f t="shared" si="83"/>
        <v>126387.61</v>
      </c>
      <c r="X89" s="142">
        <f t="shared" si="84"/>
        <v>7660.48</v>
      </c>
      <c r="Y89" s="142">
        <f t="shared" si="85"/>
        <v>134048.09</v>
      </c>
      <c r="Z89" s="31"/>
      <c r="AA89" s="32"/>
      <c r="AB89" s="226"/>
      <c r="AC89" s="226"/>
      <c r="AD89" s="226"/>
      <c r="AE89" s="226"/>
      <c r="AF89" s="226"/>
      <c r="AG89" s="226"/>
      <c r="AH89" s="226"/>
      <c r="AI89" s="226"/>
      <c r="AJ89" s="226"/>
      <c r="AK89" s="226"/>
      <c r="AL89" s="226"/>
      <c r="AM89" s="226"/>
      <c r="AN89" s="226"/>
      <c r="AO89" s="226"/>
    </row>
    <row r="90" spans="1:41" ht="45" hidden="1" outlineLevel="1">
      <c r="A90" s="44">
        <v>69</v>
      </c>
      <c r="B90" s="271">
        <v>8</v>
      </c>
      <c r="C90" s="42" t="s">
        <v>109</v>
      </c>
      <c r="D90" s="44" t="s">
        <v>34</v>
      </c>
      <c r="E90" s="53">
        <v>0.08</v>
      </c>
      <c r="F90" s="14">
        <f t="shared" si="108"/>
        <v>5343</v>
      </c>
      <c r="G90" s="14">
        <f t="shared" si="109"/>
        <v>453.36</v>
      </c>
      <c r="H90" s="14">
        <f t="shared" si="110"/>
        <v>5796.36</v>
      </c>
      <c r="I90" s="43">
        <v>66787.5</v>
      </c>
      <c r="J90" s="53">
        <v>5667</v>
      </c>
      <c r="K90" s="53"/>
      <c r="L90" s="31"/>
      <c r="M90" s="31"/>
      <c r="N90" s="31"/>
      <c r="O90" s="451">
        <f t="shared" si="111"/>
        <v>93502.5</v>
      </c>
      <c r="P90" s="180">
        <f t="shared" si="78"/>
        <v>5667</v>
      </c>
      <c r="Q90" s="180">
        <f t="shared" si="79"/>
        <v>7480.2</v>
      </c>
      <c r="R90" s="180">
        <f t="shared" si="80"/>
        <v>453.36</v>
      </c>
      <c r="S90" s="180">
        <f t="shared" si="81"/>
        <v>7933.56</v>
      </c>
      <c r="T90" s="394">
        <f t="shared" si="76"/>
        <v>10111.51</v>
      </c>
      <c r="U90" s="394">
        <f t="shared" si="77"/>
        <v>612.84</v>
      </c>
      <c r="V90" s="142">
        <f t="shared" si="82"/>
        <v>10724.35</v>
      </c>
      <c r="W90" s="142">
        <f t="shared" si="83"/>
        <v>126393.84</v>
      </c>
      <c r="X90" s="142">
        <f t="shared" si="84"/>
        <v>7660.48</v>
      </c>
      <c r="Y90" s="142">
        <f t="shared" si="85"/>
        <v>134054.32</v>
      </c>
      <c r="Z90" s="31"/>
      <c r="AA90" s="32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</row>
    <row r="91" spans="1:41" ht="30" hidden="1" outlineLevel="1">
      <c r="A91" s="44">
        <v>70</v>
      </c>
      <c r="B91" s="271">
        <v>9</v>
      </c>
      <c r="C91" s="42" t="s">
        <v>110</v>
      </c>
      <c r="D91" s="44" t="s">
        <v>34</v>
      </c>
      <c r="E91" s="53">
        <v>0.05</v>
      </c>
      <c r="F91" s="14">
        <f t="shared" si="108"/>
        <v>3339</v>
      </c>
      <c r="G91" s="14">
        <f t="shared" si="109"/>
        <v>287.5</v>
      </c>
      <c r="H91" s="14">
        <f t="shared" si="110"/>
        <v>3626.5</v>
      </c>
      <c r="I91" s="43">
        <v>66780</v>
      </c>
      <c r="J91" s="53">
        <v>5750</v>
      </c>
      <c r="K91" s="53"/>
      <c r="L91" s="31"/>
      <c r="M91" s="31"/>
      <c r="N91" s="31"/>
      <c r="O91" s="451">
        <f t="shared" si="111"/>
        <v>93492</v>
      </c>
      <c r="P91" s="180">
        <f t="shared" si="78"/>
        <v>5750</v>
      </c>
      <c r="Q91" s="180">
        <f t="shared" si="79"/>
        <v>4674.6000000000004</v>
      </c>
      <c r="R91" s="180">
        <f t="shared" si="80"/>
        <v>287.5</v>
      </c>
      <c r="S91" s="180">
        <f t="shared" si="81"/>
        <v>4962.1000000000004</v>
      </c>
      <c r="T91" s="394">
        <f t="shared" si="76"/>
        <v>6318.98</v>
      </c>
      <c r="U91" s="394">
        <f t="shared" si="77"/>
        <v>388.63</v>
      </c>
      <c r="V91" s="142">
        <f t="shared" si="82"/>
        <v>6707.61</v>
      </c>
      <c r="W91" s="142">
        <f t="shared" si="83"/>
        <v>126379.65</v>
      </c>
      <c r="X91" s="142">
        <f t="shared" si="84"/>
        <v>7772.68</v>
      </c>
      <c r="Y91" s="142">
        <f t="shared" si="85"/>
        <v>134152.32999999999</v>
      </c>
      <c r="Z91" s="31"/>
      <c r="AA91" s="32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</row>
    <row r="92" spans="1:41" s="237" customFormat="1" ht="15" collapsed="1">
      <c r="A92" s="158"/>
      <c r="B92" s="272"/>
      <c r="C92" s="156" t="s">
        <v>111</v>
      </c>
      <c r="D92" s="159"/>
      <c r="E92" s="157"/>
      <c r="F92" s="133">
        <f t="shared" ref="F92:H92" si="112">SUM(F93:F102)</f>
        <v>141781.4</v>
      </c>
      <c r="G92" s="133">
        <f t="shared" si="112"/>
        <v>19109.759999999998</v>
      </c>
      <c r="H92" s="133">
        <f t="shared" si="112"/>
        <v>160891.16</v>
      </c>
      <c r="I92" s="138"/>
      <c r="J92" s="135"/>
      <c r="K92" s="135"/>
      <c r="L92" s="149"/>
      <c r="M92" s="149"/>
      <c r="N92" s="149"/>
      <c r="O92" s="453"/>
      <c r="P92" s="180">
        <f t="shared" si="78"/>
        <v>0</v>
      </c>
      <c r="Q92" s="176">
        <f>SUM(Q93:Q102)</f>
        <v>198493.13</v>
      </c>
      <c r="R92" s="176">
        <f t="shared" ref="R92:V92" si="113">SUM(R93:R102)</f>
        <v>19109.759999999998</v>
      </c>
      <c r="S92" s="176">
        <f t="shared" si="113"/>
        <v>217602.89</v>
      </c>
      <c r="T92" s="133">
        <f>SUM(T93:T102)</f>
        <v>268317.32</v>
      </c>
      <c r="U92" s="133">
        <f t="shared" si="113"/>
        <v>25831.919999999998</v>
      </c>
      <c r="V92" s="133">
        <f t="shared" si="113"/>
        <v>294149.24</v>
      </c>
      <c r="W92" s="142">
        <f t="shared" si="83"/>
        <v>0</v>
      </c>
      <c r="X92" s="142">
        <f t="shared" si="84"/>
        <v>0</v>
      </c>
      <c r="Y92" s="142">
        <f t="shared" si="85"/>
        <v>0</v>
      </c>
      <c r="Z92" s="149"/>
      <c r="AA92" s="150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</row>
    <row r="93" spans="1:41" ht="30" hidden="1" outlineLevel="1">
      <c r="A93" s="44">
        <v>71</v>
      </c>
      <c r="B93" s="271">
        <v>10</v>
      </c>
      <c r="C93" s="42" t="s">
        <v>100</v>
      </c>
      <c r="D93" s="44" t="s">
        <v>101</v>
      </c>
      <c r="E93" s="53">
        <v>212.14</v>
      </c>
      <c r="F93" s="14">
        <f t="shared" ref="F93:F102" si="114">E93*I93</f>
        <v>101521.72</v>
      </c>
      <c r="G93" s="14">
        <f t="shared" ref="G93:G102" si="115">E93*J93</f>
        <v>18031.900000000001</v>
      </c>
      <c r="H93" s="14">
        <f t="shared" ref="H93:H102" si="116">F93+G93</f>
        <v>119553.62</v>
      </c>
      <c r="I93" s="45">
        <v>478.56</v>
      </c>
      <c r="J93" s="53">
        <v>85</v>
      </c>
      <c r="K93" s="53"/>
      <c r="L93" s="31"/>
      <c r="M93" s="31"/>
      <c r="N93" s="31"/>
      <c r="O93" s="451">
        <f t="shared" ref="O93:O102" si="117">I93*$M$3</f>
        <v>669.98</v>
      </c>
      <c r="P93" s="180">
        <f t="shared" si="78"/>
        <v>85</v>
      </c>
      <c r="Q93" s="180">
        <f t="shared" si="79"/>
        <v>142129.56</v>
      </c>
      <c r="R93" s="180">
        <f t="shared" si="80"/>
        <v>18031.900000000001</v>
      </c>
      <c r="S93" s="180">
        <f t="shared" si="81"/>
        <v>160161.46</v>
      </c>
      <c r="T93" s="394">
        <f t="shared" si="76"/>
        <v>192126.71</v>
      </c>
      <c r="U93" s="394">
        <f t="shared" si="77"/>
        <v>24374.89</v>
      </c>
      <c r="V93" s="142">
        <f t="shared" si="82"/>
        <v>216501.6</v>
      </c>
      <c r="W93" s="142">
        <f t="shared" si="83"/>
        <v>905.66</v>
      </c>
      <c r="X93" s="142">
        <f t="shared" si="84"/>
        <v>114.9</v>
      </c>
      <c r="Y93" s="142">
        <f t="shared" si="85"/>
        <v>1020.56</v>
      </c>
      <c r="Z93" s="31"/>
      <c r="AA93" s="32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</row>
    <row r="94" spans="1:41" ht="30" hidden="1" outlineLevel="1">
      <c r="A94" s="44">
        <v>72</v>
      </c>
      <c r="B94" s="271">
        <v>11</v>
      </c>
      <c r="C94" s="42" t="s">
        <v>112</v>
      </c>
      <c r="D94" s="44" t="s">
        <v>103</v>
      </c>
      <c r="E94" s="53">
        <v>12</v>
      </c>
      <c r="F94" s="14">
        <f t="shared" si="114"/>
        <v>6396</v>
      </c>
      <c r="G94" s="14">
        <f t="shared" si="115"/>
        <v>0</v>
      </c>
      <c r="H94" s="14">
        <f t="shared" si="116"/>
        <v>6396</v>
      </c>
      <c r="I94" s="45">
        <v>533</v>
      </c>
      <c r="J94" s="53"/>
      <c r="K94" s="53"/>
      <c r="L94" s="31"/>
      <c r="M94" s="31"/>
      <c r="N94" s="31"/>
      <c r="O94" s="451">
        <f t="shared" si="117"/>
        <v>746.2</v>
      </c>
      <c r="P94" s="180">
        <f t="shared" si="78"/>
        <v>0</v>
      </c>
      <c r="Q94" s="180">
        <f t="shared" si="79"/>
        <v>8954.4</v>
      </c>
      <c r="R94" s="180">
        <f t="shared" si="80"/>
        <v>0</v>
      </c>
      <c r="S94" s="180">
        <f t="shared" si="81"/>
        <v>8954.4</v>
      </c>
      <c r="T94" s="394">
        <f t="shared" si="76"/>
        <v>12104.28</v>
      </c>
      <c r="U94" s="394">
        <f t="shared" si="77"/>
        <v>0</v>
      </c>
      <c r="V94" s="142">
        <f t="shared" si="82"/>
        <v>12104.28</v>
      </c>
      <c r="W94" s="142">
        <f t="shared" si="83"/>
        <v>1008.69</v>
      </c>
      <c r="X94" s="142">
        <f t="shared" si="84"/>
        <v>0</v>
      </c>
      <c r="Y94" s="142">
        <f t="shared" si="85"/>
        <v>1008.69</v>
      </c>
      <c r="Z94" s="31"/>
      <c r="AA94" s="32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</row>
    <row r="95" spans="1:41" ht="15" hidden="1" outlineLevel="1">
      <c r="A95" s="44">
        <v>73</v>
      </c>
      <c r="B95" s="271">
        <v>12</v>
      </c>
      <c r="C95" s="42" t="s">
        <v>104</v>
      </c>
      <c r="D95" s="44" t="s">
        <v>26</v>
      </c>
      <c r="E95" s="53">
        <v>7.05</v>
      </c>
      <c r="F95" s="14">
        <f t="shared" si="114"/>
        <v>12422.38</v>
      </c>
      <c r="G95" s="14">
        <f t="shared" si="115"/>
        <v>0</v>
      </c>
      <c r="H95" s="14">
        <f t="shared" si="116"/>
        <v>12422.38</v>
      </c>
      <c r="I95" s="45">
        <v>1762.04</v>
      </c>
      <c r="J95" s="53"/>
      <c r="K95" s="53"/>
      <c r="L95" s="31"/>
      <c r="M95" s="31"/>
      <c r="N95" s="31"/>
      <c r="O95" s="451">
        <f t="shared" si="117"/>
        <v>2466.86</v>
      </c>
      <c r="P95" s="180">
        <f t="shared" si="78"/>
        <v>0</v>
      </c>
      <c r="Q95" s="180">
        <f t="shared" si="79"/>
        <v>17391.36</v>
      </c>
      <c r="R95" s="180">
        <f t="shared" si="80"/>
        <v>0</v>
      </c>
      <c r="S95" s="180">
        <f t="shared" si="81"/>
        <v>17391.36</v>
      </c>
      <c r="T95" s="394">
        <f t="shared" si="76"/>
        <v>23509.14</v>
      </c>
      <c r="U95" s="394">
        <f t="shared" si="77"/>
        <v>0</v>
      </c>
      <c r="V95" s="142">
        <f t="shared" si="82"/>
        <v>23509.14</v>
      </c>
      <c r="W95" s="142">
        <f t="shared" si="83"/>
        <v>3334.63</v>
      </c>
      <c r="X95" s="142">
        <f t="shared" si="84"/>
        <v>0</v>
      </c>
      <c r="Y95" s="142">
        <f t="shared" si="85"/>
        <v>3334.63</v>
      </c>
      <c r="Z95" s="31"/>
      <c r="AA95" s="32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/>
      <c r="AL95" s="226"/>
      <c r="AM95" s="226"/>
      <c r="AN95" s="226"/>
      <c r="AO95" s="226"/>
    </row>
    <row r="96" spans="1:41" ht="15" hidden="1" outlineLevel="1">
      <c r="A96" s="44">
        <v>74</v>
      </c>
      <c r="B96" s="271">
        <v>13</v>
      </c>
      <c r="C96" s="42" t="s">
        <v>105</v>
      </c>
      <c r="D96" s="44" t="s">
        <v>26</v>
      </c>
      <c r="E96" s="53">
        <v>7.05</v>
      </c>
      <c r="F96" s="14">
        <f t="shared" si="114"/>
        <v>1043.96</v>
      </c>
      <c r="G96" s="14">
        <f t="shared" si="115"/>
        <v>0</v>
      </c>
      <c r="H96" s="14">
        <f t="shared" si="116"/>
        <v>1043.96</v>
      </c>
      <c r="I96" s="45">
        <v>148.08000000000001</v>
      </c>
      <c r="J96" s="53"/>
      <c r="K96" s="53"/>
      <c r="L96" s="31"/>
      <c r="M96" s="31"/>
      <c r="N96" s="31"/>
      <c r="O96" s="451">
        <f t="shared" si="117"/>
        <v>207.31</v>
      </c>
      <c r="P96" s="180">
        <f t="shared" si="78"/>
        <v>0</v>
      </c>
      <c r="Q96" s="180">
        <f t="shared" si="79"/>
        <v>1461.54</v>
      </c>
      <c r="R96" s="180">
        <f t="shared" si="80"/>
        <v>0</v>
      </c>
      <c r="S96" s="180">
        <f t="shared" si="81"/>
        <v>1461.54</v>
      </c>
      <c r="T96" s="394">
        <f t="shared" si="76"/>
        <v>1975.69</v>
      </c>
      <c r="U96" s="394">
        <f t="shared" si="77"/>
        <v>0</v>
      </c>
      <c r="V96" s="142">
        <f t="shared" si="82"/>
        <v>1975.69</v>
      </c>
      <c r="W96" s="142">
        <f t="shared" si="83"/>
        <v>280.24</v>
      </c>
      <c r="X96" s="142">
        <f t="shared" si="84"/>
        <v>0</v>
      </c>
      <c r="Y96" s="142">
        <f t="shared" si="85"/>
        <v>280.24</v>
      </c>
      <c r="Z96" s="31"/>
      <c r="AA96" s="32"/>
      <c r="AB96" s="226"/>
      <c r="AC96" s="226"/>
      <c r="AD96" s="226"/>
      <c r="AE96" s="226"/>
      <c r="AF96" s="226"/>
      <c r="AG96" s="226"/>
      <c r="AH96" s="226"/>
      <c r="AI96" s="226"/>
      <c r="AJ96" s="226"/>
      <c r="AK96" s="226"/>
      <c r="AL96" s="226"/>
      <c r="AM96" s="226"/>
      <c r="AN96" s="226"/>
      <c r="AO96" s="226"/>
    </row>
    <row r="97" spans="1:41" ht="15" hidden="1" outlineLevel="1">
      <c r="A97" s="44">
        <v>75</v>
      </c>
      <c r="B97" s="271">
        <v>14</v>
      </c>
      <c r="C97" s="42" t="s">
        <v>106</v>
      </c>
      <c r="D97" s="44" t="s">
        <v>26</v>
      </c>
      <c r="E97" s="53">
        <v>7.05</v>
      </c>
      <c r="F97" s="14">
        <f t="shared" si="114"/>
        <v>741.73</v>
      </c>
      <c r="G97" s="14">
        <f t="shared" si="115"/>
        <v>0</v>
      </c>
      <c r="H97" s="14">
        <f t="shared" si="116"/>
        <v>741.73</v>
      </c>
      <c r="I97" s="45">
        <v>105.21</v>
      </c>
      <c r="J97" s="53"/>
      <c r="K97" s="53"/>
      <c r="L97" s="31"/>
      <c r="M97" s="31"/>
      <c r="N97" s="31"/>
      <c r="O97" s="451">
        <f t="shared" si="117"/>
        <v>147.29</v>
      </c>
      <c r="P97" s="180">
        <f t="shared" si="78"/>
        <v>0</v>
      </c>
      <c r="Q97" s="180">
        <f t="shared" si="79"/>
        <v>1038.3900000000001</v>
      </c>
      <c r="R97" s="180">
        <f t="shared" si="80"/>
        <v>0</v>
      </c>
      <c r="S97" s="180">
        <f t="shared" si="81"/>
        <v>1038.3900000000001</v>
      </c>
      <c r="T97" s="394">
        <f t="shared" si="76"/>
        <v>1403.66</v>
      </c>
      <c r="U97" s="394">
        <f t="shared" si="77"/>
        <v>0</v>
      </c>
      <c r="V97" s="142">
        <f t="shared" si="82"/>
        <v>1403.66</v>
      </c>
      <c r="W97" s="142">
        <f t="shared" si="83"/>
        <v>199.1</v>
      </c>
      <c r="X97" s="142">
        <f t="shared" si="84"/>
        <v>0</v>
      </c>
      <c r="Y97" s="142">
        <f t="shared" si="85"/>
        <v>199.1</v>
      </c>
      <c r="Z97" s="31"/>
      <c r="AA97" s="32"/>
      <c r="AB97" s="226"/>
      <c r="AC97" s="226"/>
      <c r="AD97" s="226"/>
      <c r="AE97" s="226"/>
      <c r="AF97" s="226"/>
      <c r="AG97" s="226"/>
      <c r="AH97" s="226"/>
      <c r="AI97" s="226"/>
      <c r="AJ97" s="226"/>
      <c r="AK97" s="226"/>
      <c r="AL97" s="226"/>
      <c r="AM97" s="226"/>
      <c r="AN97" s="226"/>
      <c r="AO97" s="226"/>
    </row>
    <row r="98" spans="1:41" ht="30" hidden="1" outlineLevel="1">
      <c r="A98" s="44">
        <v>76</v>
      </c>
      <c r="B98" s="271">
        <v>15</v>
      </c>
      <c r="C98" s="42" t="s">
        <v>107</v>
      </c>
      <c r="D98" s="44" t="s">
        <v>26</v>
      </c>
      <c r="E98" s="53">
        <v>6.39</v>
      </c>
      <c r="F98" s="14">
        <f t="shared" si="114"/>
        <v>1897.45</v>
      </c>
      <c r="G98" s="14">
        <f t="shared" si="115"/>
        <v>281.16000000000003</v>
      </c>
      <c r="H98" s="14">
        <f t="shared" si="116"/>
        <v>2178.61</v>
      </c>
      <c r="I98" s="45">
        <v>296.94</v>
      </c>
      <c r="J98" s="53">
        <v>44</v>
      </c>
      <c r="K98" s="53"/>
      <c r="L98" s="31"/>
      <c r="M98" s="31"/>
      <c r="N98" s="31"/>
      <c r="O98" s="451">
        <f t="shared" si="117"/>
        <v>415.72</v>
      </c>
      <c r="P98" s="180">
        <f t="shared" si="78"/>
        <v>44</v>
      </c>
      <c r="Q98" s="180">
        <f t="shared" si="79"/>
        <v>2656.45</v>
      </c>
      <c r="R98" s="180">
        <f t="shared" si="80"/>
        <v>281.16000000000003</v>
      </c>
      <c r="S98" s="180">
        <f t="shared" si="81"/>
        <v>2937.61</v>
      </c>
      <c r="T98" s="394">
        <f t="shared" si="76"/>
        <v>3590.92</v>
      </c>
      <c r="U98" s="394">
        <f t="shared" si="77"/>
        <v>380.08</v>
      </c>
      <c r="V98" s="142">
        <f t="shared" si="82"/>
        <v>3971</v>
      </c>
      <c r="W98" s="142">
        <f t="shared" si="83"/>
        <v>561.96</v>
      </c>
      <c r="X98" s="142">
        <f t="shared" si="84"/>
        <v>59.48</v>
      </c>
      <c r="Y98" s="142">
        <f t="shared" si="85"/>
        <v>621.44000000000005</v>
      </c>
      <c r="Z98" s="31"/>
      <c r="AA98" s="32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/>
      <c r="AL98" s="226"/>
      <c r="AM98" s="226"/>
      <c r="AN98" s="226"/>
      <c r="AO98" s="226"/>
    </row>
    <row r="99" spans="1:41" ht="15" hidden="1" outlineLevel="1">
      <c r="A99" s="44">
        <v>77</v>
      </c>
      <c r="B99" s="271">
        <v>16</v>
      </c>
      <c r="C99" s="42" t="s">
        <v>113</v>
      </c>
      <c r="D99" s="44" t="s">
        <v>34</v>
      </c>
      <c r="E99" s="53">
        <v>0.31</v>
      </c>
      <c r="F99" s="14">
        <f t="shared" si="114"/>
        <v>8408.44</v>
      </c>
      <c r="G99" s="14">
        <f t="shared" si="115"/>
        <v>0</v>
      </c>
      <c r="H99" s="14">
        <f t="shared" si="116"/>
        <v>8408.44</v>
      </c>
      <c r="I99" s="45">
        <v>27124</v>
      </c>
      <c r="J99" s="53"/>
      <c r="K99" s="53"/>
      <c r="L99" s="31"/>
      <c r="M99" s="31"/>
      <c r="N99" s="31"/>
      <c r="O99" s="451">
        <f t="shared" si="117"/>
        <v>37973.599999999999</v>
      </c>
      <c r="P99" s="180">
        <f t="shared" si="78"/>
        <v>0</v>
      </c>
      <c r="Q99" s="180">
        <f t="shared" si="79"/>
        <v>11771.82</v>
      </c>
      <c r="R99" s="180">
        <f t="shared" si="80"/>
        <v>0</v>
      </c>
      <c r="S99" s="180">
        <f t="shared" si="81"/>
        <v>11771.82</v>
      </c>
      <c r="T99" s="394">
        <f t="shared" si="76"/>
        <v>15912.78</v>
      </c>
      <c r="U99" s="394">
        <f t="shared" si="77"/>
        <v>0</v>
      </c>
      <c r="V99" s="142">
        <f t="shared" si="82"/>
        <v>15912.78</v>
      </c>
      <c r="W99" s="142">
        <f t="shared" si="83"/>
        <v>51331.56</v>
      </c>
      <c r="X99" s="142">
        <f t="shared" si="84"/>
        <v>0</v>
      </c>
      <c r="Y99" s="142">
        <f t="shared" si="85"/>
        <v>51331.56</v>
      </c>
      <c r="Z99" s="31"/>
      <c r="AA99" s="32"/>
      <c r="AB99" s="226"/>
      <c r="AC99" s="226"/>
      <c r="AD99" s="226"/>
      <c r="AE99" s="226"/>
      <c r="AF99" s="226"/>
      <c r="AG99" s="226"/>
      <c r="AH99" s="226"/>
      <c r="AI99" s="226"/>
      <c r="AJ99" s="226"/>
      <c r="AK99" s="226"/>
      <c r="AL99" s="226"/>
      <c r="AM99" s="226"/>
      <c r="AN99" s="226"/>
      <c r="AO99" s="226"/>
    </row>
    <row r="100" spans="1:41" ht="30" hidden="1" outlineLevel="1">
      <c r="A100" s="44">
        <v>78</v>
      </c>
      <c r="B100" s="271">
        <v>17</v>
      </c>
      <c r="C100" s="42" t="s">
        <v>108</v>
      </c>
      <c r="D100" s="44" t="s">
        <v>34</v>
      </c>
      <c r="E100" s="53">
        <v>7.0000000000000007E-2</v>
      </c>
      <c r="F100" s="14">
        <f t="shared" si="114"/>
        <v>4674.8900000000003</v>
      </c>
      <c r="G100" s="14">
        <f t="shared" si="115"/>
        <v>396.69</v>
      </c>
      <c r="H100" s="14">
        <f t="shared" si="116"/>
        <v>5071.58</v>
      </c>
      <c r="I100" s="43">
        <v>66784.210000000006</v>
      </c>
      <c r="J100" s="53">
        <v>5667</v>
      </c>
      <c r="K100" s="53"/>
      <c r="L100" s="31"/>
      <c r="M100" s="31"/>
      <c r="N100" s="31"/>
      <c r="O100" s="451">
        <f t="shared" si="117"/>
        <v>93497.89</v>
      </c>
      <c r="P100" s="180">
        <f t="shared" si="78"/>
        <v>5667</v>
      </c>
      <c r="Q100" s="180">
        <f t="shared" si="79"/>
        <v>6544.85</v>
      </c>
      <c r="R100" s="180">
        <f t="shared" si="80"/>
        <v>396.69</v>
      </c>
      <c r="S100" s="180">
        <f t="shared" si="81"/>
        <v>6941.54</v>
      </c>
      <c r="T100" s="394">
        <f t="shared" si="76"/>
        <v>8847.1299999999992</v>
      </c>
      <c r="U100" s="394">
        <f t="shared" si="77"/>
        <v>536.23</v>
      </c>
      <c r="V100" s="142">
        <f t="shared" si="82"/>
        <v>9383.36</v>
      </c>
      <c r="W100" s="142">
        <f t="shared" si="83"/>
        <v>126387.61</v>
      </c>
      <c r="X100" s="142">
        <f t="shared" si="84"/>
        <v>7660.48</v>
      </c>
      <c r="Y100" s="142">
        <f t="shared" si="85"/>
        <v>134048.09</v>
      </c>
      <c r="Z100" s="31"/>
      <c r="AA100" s="32"/>
      <c r="AB100" s="226"/>
      <c r="AC100" s="226"/>
      <c r="AD100" s="226"/>
      <c r="AE100" s="226"/>
      <c r="AF100" s="226"/>
      <c r="AG100" s="226"/>
      <c r="AH100" s="226"/>
      <c r="AI100" s="226"/>
      <c r="AJ100" s="226"/>
      <c r="AK100" s="226"/>
      <c r="AL100" s="226"/>
      <c r="AM100" s="226"/>
      <c r="AN100" s="226"/>
      <c r="AO100" s="226"/>
    </row>
    <row r="101" spans="1:41" ht="45" hidden="1" outlineLevel="1">
      <c r="A101" s="44">
        <v>79</v>
      </c>
      <c r="B101" s="271">
        <v>18</v>
      </c>
      <c r="C101" s="42" t="s">
        <v>109</v>
      </c>
      <c r="D101" s="44" t="s">
        <v>34</v>
      </c>
      <c r="E101" s="53">
        <v>0.03</v>
      </c>
      <c r="F101" s="14">
        <f t="shared" si="114"/>
        <v>2003.63</v>
      </c>
      <c r="G101" s="14">
        <f t="shared" si="115"/>
        <v>170.01</v>
      </c>
      <c r="H101" s="14">
        <f t="shared" si="116"/>
        <v>2173.64</v>
      </c>
      <c r="I101" s="43">
        <v>66787.5</v>
      </c>
      <c r="J101" s="53">
        <v>5667</v>
      </c>
      <c r="K101" s="53"/>
      <c r="L101" s="31"/>
      <c r="M101" s="31"/>
      <c r="N101" s="31"/>
      <c r="O101" s="451">
        <f t="shared" si="117"/>
        <v>93502.5</v>
      </c>
      <c r="P101" s="180">
        <f t="shared" si="78"/>
        <v>5667</v>
      </c>
      <c r="Q101" s="180">
        <f t="shared" si="79"/>
        <v>2805.08</v>
      </c>
      <c r="R101" s="180">
        <f t="shared" si="80"/>
        <v>170.01</v>
      </c>
      <c r="S101" s="180">
        <f t="shared" si="81"/>
        <v>2975.09</v>
      </c>
      <c r="T101" s="394">
        <f t="shared" si="76"/>
        <v>3791.82</v>
      </c>
      <c r="U101" s="394">
        <f t="shared" si="77"/>
        <v>229.81</v>
      </c>
      <c r="V101" s="142">
        <f t="shared" si="82"/>
        <v>4021.63</v>
      </c>
      <c r="W101" s="142">
        <f t="shared" si="83"/>
        <v>126393.84</v>
      </c>
      <c r="X101" s="142">
        <f t="shared" si="84"/>
        <v>7660.48</v>
      </c>
      <c r="Y101" s="142">
        <f t="shared" si="85"/>
        <v>134054.32</v>
      </c>
      <c r="Z101" s="31"/>
      <c r="AA101" s="32"/>
      <c r="AB101" s="226"/>
      <c r="AC101" s="226"/>
      <c r="AD101" s="226"/>
      <c r="AE101" s="226"/>
      <c r="AF101" s="226"/>
      <c r="AG101" s="226"/>
      <c r="AH101" s="226"/>
      <c r="AI101" s="226"/>
      <c r="AJ101" s="226"/>
      <c r="AK101" s="226"/>
      <c r="AL101" s="226"/>
      <c r="AM101" s="226"/>
      <c r="AN101" s="226"/>
      <c r="AO101" s="226"/>
    </row>
    <row r="102" spans="1:41" ht="30" hidden="1" outlineLevel="1">
      <c r="A102" s="44">
        <v>80</v>
      </c>
      <c r="B102" s="271">
        <v>19</v>
      </c>
      <c r="C102" s="42" t="s">
        <v>110</v>
      </c>
      <c r="D102" s="44" t="s">
        <v>34</v>
      </c>
      <c r="E102" s="53">
        <v>0.04</v>
      </c>
      <c r="F102" s="14">
        <f t="shared" si="114"/>
        <v>2671.2</v>
      </c>
      <c r="G102" s="14">
        <f t="shared" si="115"/>
        <v>230</v>
      </c>
      <c r="H102" s="14">
        <f t="shared" si="116"/>
        <v>2901.2</v>
      </c>
      <c r="I102" s="43">
        <v>66780</v>
      </c>
      <c r="J102" s="53">
        <v>5750</v>
      </c>
      <c r="K102" s="53"/>
      <c r="L102" s="31"/>
      <c r="M102" s="31"/>
      <c r="N102" s="31"/>
      <c r="O102" s="451">
        <f t="shared" si="117"/>
        <v>93492</v>
      </c>
      <c r="P102" s="180">
        <f t="shared" si="78"/>
        <v>5750</v>
      </c>
      <c r="Q102" s="180">
        <f t="shared" si="79"/>
        <v>3739.68</v>
      </c>
      <c r="R102" s="180">
        <f t="shared" si="80"/>
        <v>230</v>
      </c>
      <c r="S102" s="180">
        <f t="shared" si="81"/>
        <v>3969.68</v>
      </c>
      <c r="T102" s="394">
        <f t="shared" si="76"/>
        <v>5055.1899999999996</v>
      </c>
      <c r="U102" s="394">
        <f t="shared" si="77"/>
        <v>310.91000000000003</v>
      </c>
      <c r="V102" s="142">
        <f t="shared" si="82"/>
        <v>5366.1</v>
      </c>
      <c r="W102" s="142">
        <f t="shared" si="83"/>
        <v>126379.65</v>
      </c>
      <c r="X102" s="142">
        <f t="shared" si="84"/>
        <v>7772.68</v>
      </c>
      <c r="Y102" s="142">
        <f t="shared" si="85"/>
        <v>134152.32999999999</v>
      </c>
      <c r="Z102" s="31"/>
      <c r="AA102" s="32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6"/>
    </row>
    <row r="103" spans="1:41" s="237" customFormat="1" ht="15" collapsed="1">
      <c r="A103" s="160"/>
      <c r="B103" s="273"/>
      <c r="C103" s="274" t="s">
        <v>114</v>
      </c>
      <c r="D103" s="275"/>
      <c r="E103" s="276"/>
      <c r="F103" s="133">
        <f t="shared" ref="F103:H103" si="118">SUM(F104:F112)</f>
        <v>120457.79</v>
      </c>
      <c r="G103" s="133">
        <f t="shared" si="118"/>
        <v>16688.89</v>
      </c>
      <c r="H103" s="133">
        <f t="shared" si="118"/>
        <v>137146.68</v>
      </c>
      <c r="I103" s="161"/>
      <c r="J103" s="162"/>
      <c r="K103" s="162"/>
      <c r="L103" s="163"/>
      <c r="M103" s="163"/>
      <c r="N103" s="163"/>
      <c r="O103" s="460"/>
      <c r="P103" s="180">
        <f t="shared" si="78"/>
        <v>0</v>
      </c>
      <c r="Q103" s="176">
        <f>SUM(Q104:Q112)</f>
        <v>168640.21</v>
      </c>
      <c r="R103" s="176">
        <f t="shared" ref="R103:V103" si="119">SUM(R104:R112)</f>
        <v>16688.89</v>
      </c>
      <c r="S103" s="176">
        <f t="shared" si="119"/>
        <v>185329.1</v>
      </c>
      <c r="T103" s="133">
        <f>SUM(T104:T112)</f>
        <v>227962.96</v>
      </c>
      <c r="U103" s="133">
        <f t="shared" si="119"/>
        <v>22559.46</v>
      </c>
      <c r="V103" s="133">
        <f t="shared" si="119"/>
        <v>250522.42</v>
      </c>
      <c r="W103" s="142">
        <f t="shared" si="83"/>
        <v>0</v>
      </c>
      <c r="X103" s="142">
        <f t="shared" si="84"/>
        <v>0</v>
      </c>
      <c r="Y103" s="142">
        <f t="shared" si="85"/>
        <v>0</v>
      </c>
      <c r="Z103" s="163"/>
      <c r="AA103" s="164"/>
      <c r="AB103" s="277"/>
      <c r="AC103" s="277"/>
      <c r="AD103" s="277"/>
      <c r="AE103" s="277"/>
      <c r="AF103" s="277"/>
      <c r="AG103" s="277"/>
      <c r="AH103" s="277"/>
      <c r="AI103" s="277"/>
      <c r="AJ103" s="277"/>
      <c r="AK103" s="277"/>
      <c r="AL103" s="277"/>
      <c r="AM103" s="277"/>
      <c r="AN103" s="277"/>
      <c r="AO103" s="277"/>
    </row>
    <row r="104" spans="1:41" ht="30" hidden="1" outlineLevel="1">
      <c r="A104" s="44">
        <v>81</v>
      </c>
      <c r="B104" s="271">
        <v>20</v>
      </c>
      <c r="C104" s="42" t="s">
        <v>100</v>
      </c>
      <c r="D104" s="44" t="s">
        <v>101</v>
      </c>
      <c r="E104" s="53">
        <v>183.49</v>
      </c>
      <c r="F104" s="14">
        <f t="shared" ref="F104:F112" si="120">E104*I104</f>
        <v>87810.97</v>
      </c>
      <c r="G104" s="14">
        <f t="shared" ref="G104:G112" si="121">E104*J104</f>
        <v>15596.65</v>
      </c>
      <c r="H104" s="14">
        <f t="shared" ref="H104:H112" si="122">F104+G104</f>
        <v>103407.62</v>
      </c>
      <c r="I104" s="45">
        <v>478.56</v>
      </c>
      <c r="J104" s="53">
        <v>85</v>
      </c>
      <c r="K104" s="53"/>
      <c r="L104" s="31"/>
      <c r="M104" s="31"/>
      <c r="N104" s="31"/>
      <c r="O104" s="451">
        <f t="shared" ref="O104:O112" si="123">I104*$M$3</f>
        <v>669.98</v>
      </c>
      <c r="P104" s="180">
        <f t="shared" si="78"/>
        <v>85</v>
      </c>
      <c r="Q104" s="180">
        <f t="shared" si="79"/>
        <v>122934.63</v>
      </c>
      <c r="R104" s="180">
        <f t="shared" si="80"/>
        <v>15596.65</v>
      </c>
      <c r="S104" s="180">
        <f t="shared" si="81"/>
        <v>138531.28</v>
      </c>
      <c r="T104" s="394">
        <f t="shared" si="76"/>
        <v>166179.54999999999</v>
      </c>
      <c r="U104" s="394">
        <f t="shared" si="77"/>
        <v>21083</v>
      </c>
      <c r="V104" s="142">
        <f t="shared" si="82"/>
        <v>187262.55</v>
      </c>
      <c r="W104" s="142">
        <f t="shared" si="83"/>
        <v>905.66</v>
      </c>
      <c r="X104" s="142">
        <f t="shared" si="84"/>
        <v>114.9</v>
      </c>
      <c r="Y104" s="142">
        <f t="shared" si="85"/>
        <v>1020.56</v>
      </c>
      <c r="Z104" s="31"/>
      <c r="AA104" s="32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</row>
    <row r="105" spans="1:41" ht="30" hidden="1" outlineLevel="1">
      <c r="A105" s="44">
        <v>82</v>
      </c>
      <c r="B105" s="271">
        <v>21</v>
      </c>
      <c r="C105" s="42" t="s">
        <v>115</v>
      </c>
      <c r="D105" s="44" t="s">
        <v>103</v>
      </c>
      <c r="E105" s="53">
        <v>12</v>
      </c>
      <c r="F105" s="14">
        <f t="shared" si="120"/>
        <v>6008.64</v>
      </c>
      <c r="G105" s="14">
        <f t="shared" si="121"/>
        <v>0</v>
      </c>
      <c r="H105" s="14">
        <f t="shared" si="122"/>
        <v>6008.64</v>
      </c>
      <c r="I105" s="45">
        <v>500.72</v>
      </c>
      <c r="J105" s="53"/>
      <c r="K105" s="53"/>
      <c r="L105" s="31"/>
      <c r="M105" s="31"/>
      <c r="N105" s="31"/>
      <c r="O105" s="451">
        <f t="shared" si="123"/>
        <v>701.01</v>
      </c>
      <c r="P105" s="180">
        <f t="shared" si="78"/>
        <v>0</v>
      </c>
      <c r="Q105" s="180">
        <f t="shared" si="79"/>
        <v>8412.1200000000008</v>
      </c>
      <c r="R105" s="180">
        <f t="shared" si="80"/>
        <v>0</v>
      </c>
      <c r="S105" s="180">
        <f t="shared" si="81"/>
        <v>8412.1200000000008</v>
      </c>
      <c r="T105" s="394">
        <f t="shared" si="76"/>
        <v>11371.2</v>
      </c>
      <c r="U105" s="394">
        <f t="shared" si="77"/>
        <v>0</v>
      </c>
      <c r="V105" s="142">
        <f t="shared" si="82"/>
        <v>11371.2</v>
      </c>
      <c r="W105" s="142">
        <f t="shared" si="83"/>
        <v>947.6</v>
      </c>
      <c r="X105" s="142">
        <f t="shared" si="84"/>
        <v>0</v>
      </c>
      <c r="Y105" s="142">
        <f t="shared" si="85"/>
        <v>947.6</v>
      </c>
      <c r="Z105" s="31"/>
      <c r="AA105" s="32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</row>
    <row r="106" spans="1:41" ht="15" hidden="1" outlineLevel="1">
      <c r="A106" s="44">
        <v>83</v>
      </c>
      <c r="B106" s="271">
        <v>22</v>
      </c>
      <c r="C106" s="42" t="s">
        <v>104</v>
      </c>
      <c r="D106" s="44" t="s">
        <v>26</v>
      </c>
      <c r="E106" s="53">
        <v>7.45</v>
      </c>
      <c r="F106" s="14">
        <f t="shared" si="120"/>
        <v>13127.2</v>
      </c>
      <c r="G106" s="14">
        <f t="shared" si="121"/>
        <v>0</v>
      </c>
      <c r="H106" s="14">
        <f t="shared" si="122"/>
        <v>13127.2</v>
      </c>
      <c r="I106" s="45">
        <v>1762.04</v>
      </c>
      <c r="J106" s="53"/>
      <c r="K106" s="53"/>
      <c r="L106" s="31"/>
      <c r="M106" s="31"/>
      <c r="N106" s="31"/>
      <c r="O106" s="451">
        <f t="shared" si="123"/>
        <v>2466.86</v>
      </c>
      <c r="P106" s="180">
        <f t="shared" si="78"/>
        <v>0</v>
      </c>
      <c r="Q106" s="180">
        <f t="shared" si="79"/>
        <v>18378.11</v>
      </c>
      <c r="R106" s="180">
        <f t="shared" si="80"/>
        <v>0</v>
      </c>
      <c r="S106" s="180">
        <f t="shared" si="81"/>
        <v>18378.11</v>
      </c>
      <c r="T106" s="394">
        <f t="shared" si="76"/>
        <v>24842.99</v>
      </c>
      <c r="U106" s="394">
        <f t="shared" si="77"/>
        <v>0</v>
      </c>
      <c r="V106" s="142">
        <f t="shared" si="82"/>
        <v>24842.99</v>
      </c>
      <c r="W106" s="142">
        <f t="shared" si="83"/>
        <v>3334.63</v>
      </c>
      <c r="X106" s="142">
        <f t="shared" si="84"/>
        <v>0</v>
      </c>
      <c r="Y106" s="142">
        <f t="shared" si="85"/>
        <v>3334.63</v>
      </c>
      <c r="Z106" s="31"/>
      <c r="AA106" s="32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</row>
    <row r="107" spans="1:41" ht="15" hidden="1" outlineLevel="1">
      <c r="A107" s="44">
        <v>84</v>
      </c>
      <c r="B107" s="271">
        <v>23</v>
      </c>
      <c r="C107" s="42" t="s">
        <v>105</v>
      </c>
      <c r="D107" s="44" t="s">
        <v>26</v>
      </c>
      <c r="E107" s="53">
        <v>7.45</v>
      </c>
      <c r="F107" s="14">
        <f t="shared" si="120"/>
        <v>1103.2</v>
      </c>
      <c r="G107" s="14">
        <f t="shared" si="121"/>
        <v>0</v>
      </c>
      <c r="H107" s="14">
        <f t="shared" si="122"/>
        <v>1103.2</v>
      </c>
      <c r="I107" s="45">
        <v>148.08000000000001</v>
      </c>
      <c r="J107" s="53"/>
      <c r="K107" s="53"/>
      <c r="L107" s="31"/>
      <c r="M107" s="31"/>
      <c r="N107" s="31"/>
      <c r="O107" s="451">
        <f t="shared" si="123"/>
        <v>207.31</v>
      </c>
      <c r="P107" s="180">
        <f t="shared" si="78"/>
        <v>0</v>
      </c>
      <c r="Q107" s="180">
        <f t="shared" si="79"/>
        <v>1544.46</v>
      </c>
      <c r="R107" s="180">
        <f t="shared" si="80"/>
        <v>0</v>
      </c>
      <c r="S107" s="180">
        <f t="shared" si="81"/>
        <v>1544.46</v>
      </c>
      <c r="T107" s="394">
        <f t="shared" si="76"/>
        <v>2087.79</v>
      </c>
      <c r="U107" s="394">
        <f t="shared" si="77"/>
        <v>0</v>
      </c>
      <c r="V107" s="142">
        <f t="shared" si="82"/>
        <v>2087.79</v>
      </c>
      <c r="W107" s="142">
        <f t="shared" si="83"/>
        <v>280.24</v>
      </c>
      <c r="X107" s="142">
        <f t="shared" si="84"/>
        <v>0</v>
      </c>
      <c r="Y107" s="142">
        <f t="shared" si="85"/>
        <v>280.24</v>
      </c>
      <c r="Z107" s="31"/>
      <c r="AA107" s="32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</row>
    <row r="108" spans="1:41" ht="15" hidden="1" outlineLevel="1">
      <c r="A108" s="44">
        <v>85</v>
      </c>
      <c r="B108" s="271">
        <v>24</v>
      </c>
      <c r="C108" s="42" t="s">
        <v>106</v>
      </c>
      <c r="D108" s="44" t="s">
        <v>26</v>
      </c>
      <c r="E108" s="53">
        <v>7.45</v>
      </c>
      <c r="F108" s="14">
        <f t="shared" si="120"/>
        <v>783.81</v>
      </c>
      <c r="G108" s="14">
        <f t="shared" si="121"/>
        <v>0</v>
      </c>
      <c r="H108" s="14">
        <f t="shared" si="122"/>
        <v>783.81</v>
      </c>
      <c r="I108" s="45">
        <v>105.21</v>
      </c>
      <c r="J108" s="53"/>
      <c r="K108" s="53"/>
      <c r="L108" s="31"/>
      <c r="M108" s="31"/>
      <c r="N108" s="31"/>
      <c r="O108" s="451">
        <f t="shared" si="123"/>
        <v>147.29</v>
      </c>
      <c r="P108" s="180">
        <f t="shared" si="78"/>
        <v>0</v>
      </c>
      <c r="Q108" s="180">
        <f t="shared" si="79"/>
        <v>1097.31</v>
      </c>
      <c r="R108" s="180">
        <f t="shared" si="80"/>
        <v>0</v>
      </c>
      <c r="S108" s="180">
        <f t="shared" si="81"/>
        <v>1097.31</v>
      </c>
      <c r="T108" s="394">
        <f t="shared" si="76"/>
        <v>1483.3</v>
      </c>
      <c r="U108" s="394">
        <f t="shared" si="77"/>
        <v>0</v>
      </c>
      <c r="V108" s="142">
        <f t="shared" si="82"/>
        <v>1483.3</v>
      </c>
      <c r="W108" s="142">
        <f t="shared" si="83"/>
        <v>199.1</v>
      </c>
      <c r="X108" s="142">
        <f t="shared" si="84"/>
        <v>0</v>
      </c>
      <c r="Y108" s="142">
        <f t="shared" si="85"/>
        <v>199.1</v>
      </c>
      <c r="Z108" s="31"/>
      <c r="AA108" s="32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</row>
    <row r="109" spans="1:41" ht="30" hidden="1" outlineLevel="1">
      <c r="A109" s="44">
        <v>86</v>
      </c>
      <c r="B109" s="271">
        <v>25</v>
      </c>
      <c r="C109" s="42" t="s">
        <v>107</v>
      </c>
      <c r="D109" s="44" t="s">
        <v>26</v>
      </c>
      <c r="E109" s="53">
        <v>5.41</v>
      </c>
      <c r="F109" s="14">
        <f t="shared" si="120"/>
        <v>1606.45</v>
      </c>
      <c r="G109" s="14">
        <f t="shared" si="121"/>
        <v>238.04</v>
      </c>
      <c r="H109" s="14">
        <f t="shared" si="122"/>
        <v>1844.49</v>
      </c>
      <c r="I109" s="43">
        <v>296.94</v>
      </c>
      <c r="J109" s="53">
        <v>44</v>
      </c>
      <c r="K109" s="53"/>
      <c r="L109" s="31"/>
      <c r="M109" s="31"/>
      <c r="N109" s="31"/>
      <c r="O109" s="451">
        <f t="shared" si="123"/>
        <v>415.72</v>
      </c>
      <c r="P109" s="180">
        <f t="shared" si="78"/>
        <v>44</v>
      </c>
      <c r="Q109" s="180">
        <f t="shared" si="79"/>
        <v>2249.0500000000002</v>
      </c>
      <c r="R109" s="180">
        <f t="shared" si="80"/>
        <v>238.04</v>
      </c>
      <c r="S109" s="180">
        <f t="shared" si="81"/>
        <v>2487.09</v>
      </c>
      <c r="T109" s="394">
        <f t="shared" si="76"/>
        <v>3040.2</v>
      </c>
      <c r="U109" s="394">
        <f t="shared" si="77"/>
        <v>321.79000000000002</v>
      </c>
      <c r="V109" s="142">
        <f t="shared" si="82"/>
        <v>3361.99</v>
      </c>
      <c r="W109" s="142">
        <f t="shared" si="83"/>
        <v>561.96</v>
      </c>
      <c r="X109" s="142">
        <f t="shared" si="84"/>
        <v>59.48</v>
      </c>
      <c r="Y109" s="142">
        <f t="shared" si="85"/>
        <v>621.44000000000005</v>
      </c>
      <c r="Z109" s="31"/>
      <c r="AA109" s="32"/>
      <c r="AB109" s="226"/>
      <c r="AC109" s="226"/>
      <c r="AD109" s="226"/>
      <c r="AE109" s="226"/>
      <c r="AF109" s="226"/>
      <c r="AG109" s="226"/>
      <c r="AH109" s="226"/>
      <c r="AI109" s="226"/>
      <c r="AJ109" s="226"/>
      <c r="AK109" s="226"/>
      <c r="AL109" s="226"/>
      <c r="AM109" s="226"/>
      <c r="AN109" s="226"/>
      <c r="AO109" s="226"/>
    </row>
    <row r="110" spans="1:41" ht="30" hidden="1" outlineLevel="1">
      <c r="A110" s="44">
        <v>87</v>
      </c>
      <c r="B110" s="271">
        <v>26</v>
      </c>
      <c r="C110" s="42" t="s">
        <v>108</v>
      </c>
      <c r="D110" s="44" t="s">
        <v>34</v>
      </c>
      <c r="E110" s="53">
        <v>7.0000000000000007E-2</v>
      </c>
      <c r="F110" s="14">
        <f t="shared" si="120"/>
        <v>4674.8900000000003</v>
      </c>
      <c r="G110" s="14">
        <f t="shared" si="121"/>
        <v>396.69</v>
      </c>
      <c r="H110" s="14">
        <f t="shared" si="122"/>
        <v>5071.58</v>
      </c>
      <c r="I110" s="43">
        <v>66784.210000000006</v>
      </c>
      <c r="J110" s="53">
        <v>5667</v>
      </c>
      <c r="K110" s="53"/>
      <c r="L110" s="31"/>
      <c r="M110" s="31"/>
      <c r="N110" s="31"/>
      <c r="O110" s="451">
        <f t="shared" si="123"/>
        <v>93497.89</v>
      </c>
      <c r="P110" s="180">
        <f t="shared" si="78"/>
        <v>5667</v>
      </c>
      <c r="Q110" s="180">
        <f t="shared" si="79"/>
        <v>6544.85</v>
      </c>
      <c r="R110" s="180">
        <f t="shared" si="80"/>
        <v>396.69</v>
      </c>
      <c r="S110" s="180">
        <f t="shared" si="81"/>
        <v>6941.54</v>
      </c>
      <c r="T110" s="394">
        <f t="shared" si="76"/>
        <v>8847.1299999999992</v>
      </c>
      <c r="U110" s="394">
        <f t="shared" si="77"/>
        <v>536.23</v>
      </c>
      <c r="V110" s="142">
        <f t="shared" si="82"/>
        <v>9383.36</v>
      </c>
      <c r="W110" s="142">
        <f t="shared" si="83"/>
        <v>126387.61</v>
      </c>
      <c r="X110" s="142">
        <f t="shared" si="84"/>
        <v>7660.48</v>
      </c>
      <c r="Y110" s="142">
        <f t="shared" si="85"/>
        <v>134048.09</v>
      </c>
      <c r="Z110" s="31"/>
      <c r="AA110" s="32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</row>
    <row r="111" spans="1:41" ht="45" hidden="1" outlineLevel="1">
      <c r="A111" s="44">
        <v>88</v>
      </c>
      <c r="B111" s="271">
        <v>27</v>
      </c>
      <c r="C111" s="42" t="s">
        <v>109</v>
      </c>
      <c r="D111" s="44" t="s">
        <v>34</v>
      </c>
      <c r="E111" s="53">
        <v>0.03</v>
      </c>
      <c r="F111" s="14">
        <f t="shared" si="120"/>
        <v>2003.63</v>
      </c>
      <c r="G111" s="14">
        <f t="shared" si="121"/>
        <v>170.01</v>
      </c>
      <c r="H111" s="14">
        <f t="shared" si="122"/>
        <v>2173.64</v>
      </c>
      <c r="I111" s="43">
        <v>66787.5</v>
      </c>
      <c r="J111" s="53">
        <v>5667</v>
      </c>
      <c r="K111" s="53"/>
      <c r="L111" s="31"/>
      <c r="M111" s="31"/>
      <c r="N111" s="31"/>
      <c r="O111" s="451">
        <f t="shared" si="123"/>
        <v>93502.5</v>
      </c>
      <c r="P111" s="180">
        <f t="shared" si="78"/>
        <v>5667</v>
      </c>
      <c r="Q111" s="180">
        <f t="shared" si="79"/>
        <v>2805.08</v>
      </c>
      <c r="R111" s="180">
        <f t="shared" si="80"/>
        <v>170.01</v>
      </c>
      <c r="S111" s="180">
        <f t="shared" si="81"/>
        <v>2975.09</v>
      </c>
      <c r="T111" s="394">
        <f t="shared" si="76"/>
        <v>3791.82</v>
      </c>
      <c r="U111" s="394">
        <f t="shared" si="77"/>
        <v>229.81</v>
      </c>
      <c r="V111" s="142">
        <f t="shared" si="82"/>
        <v>4021.63</v>
      </c>
      <c r="W111" s="142">
        <f t="shared" si="83"/>
        <v>126393.84</v>
      </c>
      <c r="X111" s="142">
        <f t="shared" si="84"/>
        <v>7660.48</v>
      </c>
      <c r="Y111" s="142">
        <f t="shared" si="85"/>
        <v>134054.32</v>
      </c>
      <c r="Z111" s="31"/>
      <c r="AA111" s="32"/>
      <c r="AB111" s="226"/>
      <c r="AC111" s="226"/>
      <c r="AD111" s="226"/>
      <c r="AE111" s="226"/>
      <c r="AF111" s="226"/>
      <c r="AG111" s="226"/>
      <c r="AH111" s="226"/>
      <c r="AI111" s="226"/>
      <c r="AJ111" s="226"/>
      <c r="AK111" s="226"/>
      <c r="AL111" s="226"/>
      <c r="AM111" s="226"/>
      <c r="AN111" s="226"/>
      <c r="AO111" s="226"/>
    </row>
    <row r="112" spans="1:41" ht="30" hidden="1" outlineLevel="1">
      <c r="A112" s="44">
        <v>89</v>
      </c>
      <c r="B112" s="271">
        <v>28</v>
      </c>
      <c r="C112" s="42" t="s">
        <v>110</v>
      </c>
      <c r="D112" s="44" t="s">
        <v>34</v>
      </c>
      <c r="E112" s="53">
        <v>0.05</v>
      </c>
      <c r="F112" s="14">
        <f t="shared" si="120"/>
        <v>3339</v>
      </c>
      <c r="G112" s="14">
        <f t="shared" si="121"/>
        <v>287.5</v>
      </c>
      <c r="H112" s="14">
        <f t="shared" si="122"/>
        <v>3626.5</v>
      </c>
      <c r="I112" s="43">
        <v>66780</v>
      </c>
      <c r="J112" s="53">
        <v>5750</v>
      </c>
      <c r="K112" s="53"/>
      <c r="L112" s="31"/>
      <c r="M112" s="31"/>
      <c r="N112" s="31"/>
      <c r="O112" s="451">
        <f t="shared" si="123"/>
        <v>93492</v>
      </c>
      <c r="P112" s="180">
        <f t="shared" si="78"/>
        <v>5750</v>
      </c>
      <c r="Q112" s="180">
        <f t="shared" si="79"/>
        <v>4674.6000000000004</v>
      </c>
      <c r="R112" s="180">
        <f t="shared" si="80"/>
        <v>287.5</v>
      </c>
      <c r="S112" s="180">
        <f t="shared" si="81"/>
        <v>4962.1000000000004</v>
      </c>
      <c r="T112" s="394">
        <f t="shared" si="76"/>
        <v>6318.98</v>
      </c>
      <c r="U112" s="394">
        <f t="shared" si="77"/>
        <v>388.63</v>
      </c>
      <c r="V112" s="142">
        <f t="shared" si="82"/>
        <v>6707.61</v>
      </c>
      <c r="W112" s="142">
        <f t="shared" si="83"/>
        <v>126379.65</v>
      </c>
      <c r="X112" s="142">
        <f t="shared" si="84"/>
        <v>7772.68</v>
      </c>
      <c r="Y112" s="142">
        <f t="shared" si="85"/>
        <v>134152.32999999999</v>
      </c>
      <c r="Z112" s="31"/>
      <c r="AA112" s="32"/>
      <c r="AB112" s="226"/>
      <c r="AC112" s="226"/>
      <c r="AD112" s="226"/>
      <c r="AE112" s="226"/>
      <c r="AF112" s="226"/>
      <c r="AG112" s="226"/>
      <c r="AH112" s="226"/>
      <c r="AI112" s="226"/>
      <c r="AJ112" s="226"/>
      <c r="AK112" s="226"/>
      <c r="AL112" s="226"/>
      <c r="AM112" s="226"/>
      <c r="AN112" s="226"/>
      <c r="AO112" s="226"/>
    </row>
    <row r="113" spans="1:41" s="237" customFormat="1" ht="15" collapsed="1">
      <c r="A113" s="160"/>
      <c r="B113" s="273"/>
      <c r="C113" s="274" t="s">
        <v>116</v>
      </c>
      <c r="D113" s="275"/>
      <c r="E113" s="276"/>
      <c r="F113" s="133">
        <f t="shared" ref="F113:H113" si="124">SUM(F114:F124)</f>
        <v>711045.31</v>
      </c>
      <c r="G113" s="133">
        <f t="shared" si="124"/>
        <v>108149.67</v>
      </c>
      <c r="H113" s="133">
        <f t="shared" si="124"/>
        <v>819194.98</v>
      </c>
      <c r="I113" s="161"/>
      <c r="J113" s="162"/>
      <c r="K113" s="162"/>
      <c r="L113" s="163"/>
      <c r="M113" s="163"/>
      <c r="N113" s="163"/>
      <c r="O113" s="460"/>
      <c r="P113" s="180">
        <f t="shared" si="78"/>
        <v>0</v>
      </c>
      <c r="Q113" s="176">
        <f>SUM(Q114:Q124)</f>
        <v>1004323.15</v>
      </c>
      <c r="R113" s="176">
        <f t="shared" ref="R113:S113" si="125">SUM(R114:R124)</f>
        <v>108149.67</v>
      </c>
      <c r="S113" s="176">
        <f t="shared" si="125"/>
        <v>1112472.82</v>
      </c>
      <c r="T113" s="133">
        <f>SUM(T114:T124)</f>
        <v>1357615.43</v>
      </c>
      <c r="U113" s="133">
        <f t="shared" ref="U113" si="126">SUM(U114:U124)</f>
        <v>146193.12</v>
      </c>
      <c r="V113" s="133">
        <f t="shared" ref="V113" si="127">SUM(V114:V124)</f>
        <v>1503808.55</v>
      </c>
      <c r="W113" s="142">
        <f t="shared" si="83"/>
        <v>0</v>
      </c>
      <c r="X113" s="142">
        <f t="shared" si="84"/>
        <v>0</v>
      </c>
      <c r="Y113" s="142">
        <f t="shared" si="85"/>
        <v>0</v>
      </c>
      <c r="Z113" s="163"/>
      <c r="AA113" s="164"/>
      <c r="AB113" s="277"/>
      <c r="AC113" s="277"/>
      <c r="AD113" s="277"/>
      <c r="AE113" s="277"/>
      <c r="AF113" s="277"/>
      <c r="AG113" s="277"/>
      <c r="AH113" s="277"/>
      <c r="AI113" s="277"/>
      <c r="AJ113" s="277"/>
      <c r="AK113" s="277"/>
      <c r="AL113" s="277"/>
      <c r="AM113" s="277"/>
      <c r="AN113" s="277"/>
      <c r="AO113" s="277"/>
    </row>
    <row r="114" spans="1:41" ht="30" hidden="1" outlineLevel="1">
      <c r="A114" s="44">
        <v>90</v>
      </c>
      <c r="B114" s="271">
        <v>29</v>
      </c>
      <c r="C114" s="42" t="s">
        <v>100</v>
      </c>
      <c r="D114" s="44" t="s">
        <v>101</v>
      </c>
      <c r="E114" s="53">
        <v>899.04</v>
      </c>
      <c r="F114" s="14">
        <f t="shared" ref="F114:F124" si="128">E114*I114</f>
        <v>430244.58</v>
      </c>
      <c r="G114" s="14">
        <f t="shared" ref="G114:G124" si="129">E114*J114</f>
        <v>76418.399999999994</v>
      </c>
      <c r="H114" s="14">
        <f t="shared" ref="H114:H124" si="130">F114+G114</f>
        <v>506662.98</v>
      </c>
      <c r="I114" s="45">
        <v>478.56</v>
      </c>
      <c r="J114" s="53">
        <v>85</v>
      </c>
      <c r="K114" s="53"/>
      <c r="L114" s="31"/>
      <c r="M114" s="31"/>
      <c r="N114" s="31"/>
      <c r="O114" s="451">
        <f t="shared" ref="O114:O119" si="131">I114*$M$3</f>
        <v>669.98</v>
      </c>
      <c r="P114" s="180">
        <f t="shared" si="78"/>
        <v>85</v>
      </c>
      <c r="Q114" s="180">
        <f t="shared" si="79"/>
        <v>602338.81999999995</v>
      </c>
      <c r="R114" s="180">
        <f t="shared" si="80"/>
        <v>76418.399999999994</v>
      </c>
      <c r="S114" s="180">
        <f t="shared" si="81"/>
        <v>678757.22</v>
      </c>
      <c r="T114" s="394">
        <f t="shared" si="76"/>
        <v>814224.57</v>
      </c>
      <c r="U114" s="394">
        <f t="shared" si="77"/>
        <v>103299.7</v>
      </c>
      <c r="V114" s="142">
        <f t="shared" si="82"/>
        <v>917524.27</v>
      </c>
      <c r="W114" s="142">
        <f t="shared" si="83"/>
        <v>905.66</v>
      </c>
      <c r="X114" s="142">
        <f t="shared" si="84"/>
        <v>114.9</v>
      </c>
      <c r="Y114" s="142">
        <f t="shared" si="85"/>
        <v>1020.56</v>
      </c>
      <c r="Z114" s="31"/>
      <c r="AA114" s="32"/>
      <c r="AB114" s="226"/>
      <c r="AC114" s="226"/>
      <c r="AD114" s="226"/>
      <c r="AE114" s="226"/>
      <c r="AF114" s="226"/>
      <c r="AG114" s="226"/>
      <c r="AH114" s="226"/>
      <c r="AI114" s="226"/>
      <c r="AJ114" s="226"/>
      <c r="AK114" s="226"/>
      <c r="AL114" s="226"/>
      <c r="AM114" s="226"/>
      <c r="AN114" s="226"/>
      <c r="AO114" s="226"/>
    </row>
    <row r="115" spans="1:41" ht="30" hidden="1" outlineLevel="1">
      <c r="A115" s="44">
        <v>91</v>
      </c>
      <c r="B115" s="271">
        <v>30</v>
      </c>
      <c r="C115" s="42" t="s">
        <v>117</v>
      </c>
      <c r="D115" s="44" t="s">
        <v>103</v>
      </c>
      <c r="E115" s="53">
        <v>108</v>
      </c>
      <c r="F115" s="14">
        <f t="shared" si="128"/>
        <v>53753.760000000002</v>
      </c>
      <c r="G115" s="14">
        <f t="shared" si="129"/>
        <v>0</v>
      </c>
      <c r="H115" s="14">
        <f t="shared" si="130"/>
        <v>53753.760000000002</v>
      </c>
      <c r="I115" s="45">
        <v>497.72</v>
      </c>
      <c r="J115" s="53"/>
      <c r="K115" s="53"/>
      <c r="L115" s="31"/>
      <c r="M115" s="31"/>
      <c r="N115" s="31"/>
      <c r="O115" s="451">
        <f t="shared" si="131"/>
        <v>696.81</v>
      </c>
      <c r="P115" s="180">
        <f t="shared" si="78"/>
        <v>0</v>
      </c>
      <c r="Q115" s="180">
        <f t="shared" si="79"/>
        <v>75255.48</v>
      </c>
      <c r="R115" s="180">
        <f t="shared" si="80"/>
        <v>0</v>
      </c>
      <c r="S115" s="180">
        <f t="shared" si="81"/>
        <v>75255.48</v>
      </c>
      <c r="T115" s="394">
        <f t="shared" si="76"/>
        <v>101728.44</v>
      </c>
      <c r="U115" s="394">
        <f t="shared" si="77"/>
        <v>0</v>
      </c>
      <c r="V115" s="142">
        <f t="shared" si="82"/>
        <v>101728.44</v>
      </c>
      <c r="W115" s="142">
        <f t="shared" si="83"/>
        <v>941.93</v>
      </c>
      <c r="X115" s="142">
        <f t="shared" si="84"/>
        <v>0</v>
      </c>
      <c r="Y115" s="142">
        <f t="shared" si="85"/>
        <v>941.93</v>
      </c>
      <c r="Z115" s="31"/>
      <c r="AA115" s="32"/>
      <c r="AB115" s="226"/>
      <c r="AC115" s="226"/>
      <c r="AD115" s="226"/>
      <c r="AE115" s="226"/>
      <c r="AF115" s="226"/>
      <c r="AG115" s="226"/>
      <c r="AH115" s="226"/>
      <c r="AI115" s="226"/>
      <c r="AJ115" s="226"/>
      <c r="AK115" s="226"/>
      <c r="AL115" s="226"/>
      <c r="AM115" s="226"/>
      <c r="AN115" s="226"/>
      <c r="AO115" s="226"/>
    </row>
    <row r="116" spans="1:41" ht="15" hidden="1" outlineLevel="1">
      <c r="A116" s="44">
        <v>92</v>
      </c>
      <c r="B116" s="271">
        <v>31</v>
      </c>
      <c r="C116" s="42" t="s">
        <v>104</v>
      </c>
      <c r="D116" s="44" t="s">
        <v>26</v>
      </c>
      <c r="E116" s="53">
        <v>34.49</v>
      </c>
      <c r="F116" s="14">
        <f t="shared" si="128"/>
        <v>60772.76</v>
      </c>
      <c r="G116" s="14">
        <f t="shared" si="129"/>
        <v>0</v>
      </c>
      <c r="H116" s="14">
        <f t="shared" si="130"/>
        <v>60772.76</v>
      </c>
      <c r="I116" s="45">
        <v>1762.04</v>
      </c>
      <c r="J116" s="53"/>
      <c r="K116" s="53"/>
      <c r="L116" s="31"/>
      <c r="M116" s="31"/>
      <c r="N116" s="31"/>
      <c r="O116" s="451">
        <f t="shared" si="131"/>
        <v>2466.86</v>
      </c>
      <c r="P116" s="180">
        <f t="shared" si="78"/>
        <v>0</v>
      </c>
      <c r="Q116" s="180">
        <f t="shared" si="79"/>
        <v>85082</v>
      </c>
      <c r="R116" s="180">
        <f t="shared" si="80"/>
        <v>0</v>
      </c>
      <c r="S116" s="180">
        <f t="shared" si="81"/>
        <v>85082</v>
      </c>
      <c r="T116" s="394">
        <f t="shared" si="76"/>
        <v>115011.39</v>
      </c>
      <c r="U116" s="394">
        <f t="shared" si="77"/>
        <v>0</v>
      </c>
      <c r="V116" s="142">
        <f t="shared" si="82"/>
        <v>115011.39</v>
      </c>
      <c r="W116" s="142">
        <f t="shared" si="83"/>
        <v>3334.63</v>
      </c>
      <c r="X116" s="142">
        <f t="shared" si="84"/>
        <v>0</v>
      </c>
      <c r="Y116" s="142">
        <f t="shared" si="85"/>
        <v>3334.63</v>
      </c>
      <c r="Z116" s="31"/>
      <c r="AA116" s="32"/>
      <c r="AB116" s="226"/>
      <c r="AC116" s="226"/>
      <c r="AD116" s="226"/>
      <c r="AE116" s="226"/>
      <c r="AF116" s="226"/>
      <c r="AG116" s="226"/>
      <c r="AH116" s="226"/>
      <c r="AI116" s="226"/>
      <c r="AJ116" s="226"/>
      <c r="AK116" s="226"/>
      <c r="AL116" s="226"/>
      <c r="AM116" s="226"/>
      <c r="AN116" s="226"/>
      <c r="AO116" s="226"/>
    </row>
    <row r="117" spans="1:41" ht="15" hidden="1" outlineLevel="1">
      <c r="A117" s="44">
        <v>93</v>
      </c>
      <c r="B117" s="271">
        <v>32</v>
      </c>
      <c r="C117" s="42" t="s">
        <v>105</v>
      </c>
      <c r="D117" s="44" t="s">
        <v>26</v>
      </c>
      <c r="E117" s="53">
        <v>34.49</v>
      </c>
      <c r="F117" s="14">
        <f t="shared" si="128"/>
        <v>5107.28</v>
      </c>
      <c r="G117" s="14">
        <f t="shared" si="129"/>
        <v>0</v>
      </c>
      <c r="H117" s="14">
        <f t="shared" si="130"/>
        <v>5107.28</v>
      </c>
      <c r="I117" s="45">
        <v>148.08000000000001</v>
      </c>
      <c r="J117" s="53"/>
      <c r="K117" s="53"/>
      <c r="L117" s="31"/>
      <c r="M117" s="31"/>
      <c r="N117" s="31"/>
      <c r="O117" s="451">
        <f t="shared" si="131"/>
        <v>207.31</v>
      </c>
      <c r="P117" s="180">
        <f t="shared" si="78"/>
        <v>0</v>
      </c>
      <c r="Q117" s="180">
        <f t="shared" si="79"/>
        <v>7150.12</v>
      </c>
      <c r="R117" s="180">
        <f t="shared" si="80"/>
        <v>0</v>
      </c>
      <c r="S117" s="180">
        <f t="shared" si="81"/>
        <v>7150.12</v>
      </c>
      <c r="T117" s="394">
        <f t="shared" si="76"/>
        <v>9665.48</v>
      </c>
      <c r="U117" s="394">
        <f t="shared" si="77"/>
        <v>0</v>
      </c>
      <c r="V117" s="142">
        <f t="shared" si="82"/>
        <v>9665.48</v>
      </c>
      <c r="W117" s="142">
        <f t="shared" si="83"/>
        <v>280.24</v>
      </c>
      <c r="X117" s="142">
        <f t="shared" si="84"/>
        <v>0</v>
      </c>
      <c r="Y117" s="142">
        <f t="shared" si="85"/>
        <v>280.24</v>
      </c>
      <c r="Z117" s="31"/>
      <c r="AA117" s="32"/>
      <c r="AB117" s="226"/>
      <c r="AC117" s="226"/>
      <c r="AD117" s="226"/>
      <c r="AE117" s="226"/>
      <c r="AF117" s="226"/>
      <c r="AG117" s="226"/>
      <c r="AH117" s="226"/>
      <c r="AI117" s="226"/>
      <c r="AJ117" s="226"/>
      <c r="AK117" s="226"/>
      <c r="AL117" s="226"/>
      <c r="AM117" s="226"/>
      <c r="AN117" s="226"/>
      <c r="AO117" s="226"/>
    </row>
    <row r="118" spans="1:41" ht="15" hidden="1" outlineLevel="1">
      <c r="A118" s="44">
        <v>94</v>
      </c>
      <c r="B118" s="271">
        <v>33</v>
      </c>
      <c r="C118" s="42" t="s">
        <v>106</v>
      </c>
      <c r="D118" s="44" t="s">
        <v>26</v>
      </c>
      <c r="E118" s="53">
        <v>34.49</v>
      </c>
      <c r="F118" s="14">
        <f t="shared" si="128"/>
        <v>3628.69</v>
      </c>
      <c r="G118" s="14">
        <f t="shared" si="129"/>
        <v>0</v>
      </c>
      <c r="H118" s="14">
        <f t="shared" si="130"/>
        <v>3628.69</v>
      </c>
      <c r="I118" s="45">
        <v>105.21</v>
      </c>
      <c r="J118" s="53"/>
      <c r="K118" s="53"/>
      <c r="L118" s="31"/>
      <c r="M118" s="31"/>
      <c r="N118" s="31"/>
      <c r="O118" s="451">
        <f t="shared" si="131"/>
        <v>147.29</v>
      </c>
      <c r="P118" s="180">
        <f t="shared" si="78"/>
        <v>0</v>
      </c>
      <c r="Q118" s="180">
        <f t="shared" si="79"/>
        <v>5080.03</v>
      </c>
      <c r="R118" s="180">
        <f t="shared" si="80"/>
        <v>0</v>
      </c>
      <c r="S118" s="180">
        <f t="shared" si="81"/>
        <v>5080.03</v>
      </c>
      <c r="T118" s="394">
        <f t="shared" si="76"/>
        <v>6866.96</v>
      </c>
      <c r="U118" s="394">
        <f t="shared" si="77"/>
        <v>0</v>
      </c>
      <c r="V118" s="142">
        <f t="shared" si="82"/>
        <v>6866.96</v>
      </c>
      <c r="W118" s="142">
        <f t="shared" si="83"/>
        <v>199.1</v>
      </c>
      <c r="X118" s="142">
        <f t="shared" si="84"/>
        <v>0</v>
      </c>
      <c r="Y118" s="142">
        <f t="shared" si="85"/>
        <v>199.1</v>
      </c>
      <c r="Z118" s="31"/>
      <c r="AA118" s="32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</row>
    <row r="119" spans="1:41" ht="30" hidden="1" outlineLevel="1">
      <c r="A119" s="44">
        <v>95</v>
      </c>
      <c r="B119" s="271">
        <v>34</v>
      </c>
      <c r="C119" s="42" t="s">
        <v>107</v>
      </c>
      <c r="D119" s="44" t="s">
        <v>26</v>
      </c>
      <c r="E119" s="53">
        <v>23.98</v>
      </c>
      <c r="F119" s="14">
        <f t="shared" si="128"/>
        <v>7120.62</v>
      </c>
      <c r="G119" s="14">
        <f t="shared" si="129"/>
        <v>1055.1199999999999</v>
      </c>
      <c r="H119" s="14">
        <f t="shared" si="130"/>
        <v>8175.74</v>
      </c>
      <c r="I119" s="45">
        <v>296.94</v>
      </c>
      <c r="J119" s="53">
        <v>44</v>
      </c>
      <c r="K119" s="53"/>
      <c r="L119" s="31"/>
      <c r="M119" s="31"/>
      <c r="N119" s="31"/>
      <c r="O119" s="451">
        <f t="shared" si="131"/>
        <v>415.72</v>
      </c>
      <c r="P119" s="180">
        <f t="shared" si="78"/>
        <v>44</v>
      </c>
      <c r="Q119" s="180">
        <f t="shared" si="79"/>
        <v>9968.9699999999993</v>
      </c>
      <c r="R119" s="180">
        <f t="shared" si="80"/>
        <v>1055.1199999999999</v>
      </c>
      <c r="S119" s="180">
        <f t="shared" si="81"/>
        <v>11024.09</v>
      </c>
      <c r="T119" s="394">
        <f t="shared" si="76"/>
        <v>13475.8</v>
      </c>
      <c r="U119" s="394">
        <f t="shared" si="77"/>
        <v>1426.33</v>
      </c>
      <c r="V119" s="142">
        <f t="shared" si="82"/>
        <v>14902.13</v>
      </c>
      <c r="W119" s="142">
        <f t="shared" si="83"/>
        <v>561.96</v>
      </c>
      <c r="X119" s="142">
        <f t="shared" si="84"/>
        <v>59.48</v>
      </c>
      <c r="Y119" s="142">
        <f t="shared" si="85"/>
        <v>621.44000000000005</v>
      </c>
      <c r="Z119" s="31"/>
      <c r="AA119" s="32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</row>
    <row r="120" spans="1:41" ht="15" hidden="1" outlineLevel="1">
      <c r="A120" s="44">
        <v>96</v>
      </c>
      <c r="B120" s="271">
        <v>35</v>
      </c>
      <c r="C120" s="42" t="s">
        <v>113</v>
      </c>
      <c r="D120" s="44" t="s">
        <v>34</v>
      </c>
      <c r="E120" s="53">
        <v>2.89</v>
      </c>
      <c r="F120" s="14">
        <f t="shared" si="128"/>
        <v>78388.36</v>
      </c>
      <c r="G120" s="14">
        <f t="shared" si="129"/>
        <v>0</v>
      </c>
      <c r="H120" s="14">
        <f t="shared" si="130"/>
        <v>78388.36</v>
      </c>
      <c r="I120" s="45">
        <v>27124</v>
      </c>
      <c r="J120" s="53"/>
      <c r="K120" s="53"/>
      <c r="L120" s="31"/>
      <c r="M120" s="31"/>
      <c r="N120" s="31"/>
      <c r="O120" s="448">
        <f>I120*$L$3</f>
        <v>46110.8</v>
      </c>
      <c r="P120" s="180">
        <f t="shared" si="78"/>
        <v>0</v>
      </c>
      <c r="Q120" s="180">
        <f t="shared" si="79"/>
        <v>133260.21</v>
      </c>
      <c r="R120" s="180">
        <f t="shared" si="80"/>
        <v>0</v>
      </c>
      <c r="S120" s="180">
        <f t="shared" si="81"/>
        <v>133260.21</v>
      </c>
      <c r="T120" s="394">
        <f t="shared" si="76"/>
        <v>180137.11</v>
      </c>
      <c r="U120" s="394">
        <f t="shared" si="77"/>
        <v>0</v>
      </c>
      <c r="V120" s="142">
        <f t="shared" si="82"/>
        <v>180137.11</v>
      </c>
      <c r="W120" s="142">
        <f t="shared" si="83"/>
        <v>62331.18</v>
      </c>
      <c r="X120" s="142">
        <f t="shared" si="84"/>
        <v>0</v>
      </c>
      <c r="Y120" s="142">
        <f t="shared" si="85"/>
        <v>62331.18</v>
      </c>
      <c r="Z120" s="31"/>
      <c r="AA120" s="32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</row>
    <row r="121" spans="1:41" ht="30" hidden="1" outlineLevel="1">
      <c r="A121" s="44">
        <v>97</v>
      </c>
      <c r="B121" s="271">
        <v>36</v>
      </c>
      <c r="C121" s="42" t="s">
        <v>118</v>
      </c>
      <c r="D121" s="44" t="s">
        <v>34</v>
      </c>
      <c r="E121" s="53">
        <v>3.18</v>
      </c>
      <c r="F121" s="14">
        <f t="shared" si="128"/>
        <v>36633.599999999999</v>
      </c>
      <c r="G121" s="14">
        <f t="shared" si="129"/>
        <v>27666</v>
      </c>
      <c r="H121" s="14">
        <f t="shared" si="130"/>
        <v>64299.6</v>
      </c>
      <c r="I121" s="45">
        <v>11520</v>
      </c>
      <c r="J121" s="23">
        <v>8700</v>
      </c>
      <c r="K121" s="53"/>
      <c r="L121" s="31"/>
      <c r="M121" s="31"/>
      <c r="N121" s="31"/>
      <c r="O121" s="452">
        <v>11520</v>
      </c>
      <c r="P121" s="180">
        <f t="shared" si="78"/>
        <v>8700</v>
      </c>
      <c r="Q121" s="180">
        <f t="shared" si="79"/>
        <v>36633.599999999999</v>
      </c>
      <c r="R121" s="180">
        <f t="shared" si="80"/>
        <v>27666</v>
      </c>
      <c r="S121" s="180">
        <f t="shared" si="81"/>
        <v>64299.6</v>
      </c>
      <c r="T121" s="394">
        <f t="shared" si="76"/>
        <v>49520.2</v>
      </c>
      <c r="U121" s="394">
        <f t="shared" si="77"/>
        <v>37398.07</v>
      </c>
      <c r="V121" s="142">
        <f t="shared" si="82"/>
        <v>86918.27</v>
      </c>
      <c r="W121" s="142">
        <f t="shared" si="83"/>
        <v>15572.39</v>
      </c>
      <c r="X121" s="142">
        <f t="shared" si="84"/>
        <v>11760.4</v>
      </c>
      <c r="Y121" s="142">
        <f t="shared" si="85"/>
        <v>27332.79</v>
      </c>
      <c r="Z121" s="31"/>
      <c r="AA121" s="32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</row>
    <row r="122" spans="1:41" ht="30" hidden="1" outlineLevel="1">
      <c r="A122" s="44">
        <v>98</v>
      </c>
      <c r="B122" s="271">
        <v>37</v>
      </c>
      <c r="C122" s="42" t="s">
        <v>108</v>
      </c>
      <c r="D122" s="44" t="s">
        <v>34</v>
      </c>
      <c r="E122" s="53">
        <v>0.34</v>
      </c>
      <c r="F122" s="14">
        <f t="shared" si="128"/>
        <v>22706.63</v>
      </c>
      <c r="G122" s="14">
        <f t="shared" si="129"/>
        <v>1926.78</v>
      </c>
      <c r="H122" s="14">
        <f t="shared" si="130"/>
        <v>24633.41</v>
      </c>
      <c r="I122" s="43">
        <v>66784.210000000006</v>
      </c>
      <c r="J122" s="53">
        <v>5667</v>
      </c>
      <c r="K122" s="53"/>
      <c r="L122" s="31"/>
      <c r="M122" s="31"/>
      <c r="N122" s="31"/>
      <c r="O122" s="451">
        <f t="shared" ref="O122:O124" si="132">I122*$M$3</f>
        <v>93497.89</v>
      </c>
      <c r="P122" s="180">
        <f t="shared" si="78"/>
        <v>5667</v>
      </c>
      <c r="Q122" s="180">
        <f t="shared" si="79"/>
        <v>31789.279999999999</v>
      </c>
      <c r="R122" s="180">
        <f t="shared" si="80"/>
        <v>1926.78</v>
      </c>
      <c r="S122" s="180">
        <f t="shared" si="81"/>
        <v>33716.06</v>
      </c>
      <c r="T122" s="394">
        <f t="shared" si="76"/>
        <v>42971.79</v>
      </c>
      <c r="U122" s="394">
        <f t="shared" si="77"/>
        <v>2604.56</v>
      </c>
      <c r="V122" s="142">
        <f t="shared" si="82"/>
        <v>45576.35</v>
      </c>
      <c r="W122" s="142">
        <f t="shared" si="83"/>
        <v>126387.61</v>
      </c>
      <c r="X122" s="142">
        <f t="shared" si="84"/>
        <v>7660.48</v>
      </c>
      <c r="Y122" s="142">
        <f t="shared" si="85"/>
        <v>134048.09</v>
      </c>
      <c r="Z122" s="31"/>
      <c r="AA122" s="32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</row>
    <row r="123" spans="1:41" ht="45" hidden="1" outlineLevel="1">
      <c r="A123" s="44">
        <v>99</v>
      </c>
      <c r="B123" s="271">
        <v>38</v>
      </c>
      <c r="C123" s="42" t="s">
        <v>109</v>
      </c>
      <c r="D123" s="44" t="s">
        <v>34</v>
      </c>
      <c r="E123" s="53">
        <v>0.11</v>
      </c>
      <c r="F123" s="14">
        <f t="shared" si="128"/>
        <v>7346.63</v>
      </c>
      <c r="G123" s="14">
        <f t="shared" si="129"/>
        <v>623.37</v>
      </c>
      <c r="H123" s="14">
        <f t="shared" si="130"/>
        <v>7970</v>
      </c>
      <c r="I123" s="43">
        <v>66787.5</v>
      </c>
      <c r="J123" s="53">
        <v>5667</v>
      </c>
      <c r="K123" s="53"/>
      <c r="L123" s="31"/>
      <c r="M123" s="31"/>
      <c r="N123" s="31"/>
      <c r="O123" s="451">
        <f t="shared" si="132"/>
        <v>93502.5</v>
      </c>
      <c r="P123" s="180">
        <f t="shared" si="78"/>
        <v>5667</v>
      </c>
      <c r="Q123" s="180">
        <f t="shared" si="79"/>
        <v>10285.280000000001</v>
      </c>
      <c r="R123" s="180">
        <f t="shared" si="80"/>
        <v>623.37</v>
      </c>
      <c r="S123" s="180">
        <f t="shared" si="81"/>
        <v>10908.65</v>
      </c>
      <c r="T123" s="394">
        <f t="shared" si="76"/>
        <v>13903.32</v>
      </c>
      <c r="U123" s="394">
        <f t="shared" si="77"/>
        <v>842.65</v>
      </c>
      <c r="V123" s="142">
        <f t="shared" si="82"/>
        <v>14745.97</v>
      </c>
      <c r="W123" s="142">
        <f t="shared" si="83"/>
        <v>126393.84</v>
      </c>
      <c r="X123" s="142">
        <f t="shared" si="84"/>
        <v>7660.48</v>
      </c>
      <c r="Y123" s="142">
        <f t="shared" si="85"/>
        <v>134054.32</v>
      </c>
      <c r="Z123" s="31"/>
      <c r="AA123" s="32"/>
      <c r="AB123" s="226"/>
      <c r="AC123" s="226"/>
      <c r="AD123" s="226"/>
      <c r="AE123" s="226"/>
      <c r="AF123" s="226"/>
      <c r="AG123" s="226"/>
      <c r="AH123" s="226"/>
      <c r="AI123" s="226"/>
      <c r="AJ123" s="226"/>
      <c r="AK123" s="226"/>
      <c r="AL123" s="226"/>
      <c r="AM123" s="226"/>
      <c r="AN123" s="226"/>
      <c r="AO123" s="226"/>
    </row>
    <row r="124" spans="1:41" ht="30" hidden="1" outlineLevel="1">
      <c r="A124" s="44">
        <v>100</v>
      </c>
      <c r="B124" s="271">
        <v>39</v>
      </c>
      <c r="C124" s="42" t="s">
        <v>110</v>
      </c>
      <c r="D124" s="44" t="s">
        <v>34</v>
      </c>
      <c r="E124" s="53">
        <v>0.08</v>
      </c>
      <c r="F124" s="14">
        <f t="shared" si="128"/>
        <v>5342.4</v>
      </c>
      <c r="G124" s="14">
        <f t="shared" si="129"/>
        <v>460</v>
      </c>
      <c r="H124" s="14">
        <f t="shared" si="130"/>
        <v>5802.4</v>
      </c>
      <c r="I124" s="43">
        <v>66780</v>
      </c>
      <c r="J124" s="53">
        <v>5750</v>
      </c>
      <c r="K124" s="53"/>
      <c r="L124" s="31"/>
      <c r="M124" s="31"/>
      <c r="N124" s="31"/>
      <c r="O124" s="451">
        <f t="shared" si="132"/>
        <v>93492</v>
      </c>
      <c r="P124" s="180">
        <f t="shared" si="78"/>
        <v>5750</v>
      </c>
      <c r="Q124" s="180">
        <f t="shared" si="79"/>
        <v>7479.36</v>
      </c>
      <c r="R124" s="180">
        <f t="shared" si="80"/>
        <v>460</v>
      </c>
      <c r="S124" s="180">
        <f t="shared" si="81"/>
        <v>7939.36</v>
      </c>
      <c r="T124" s="394">
        <f t="shared" si="76"/>
        <v>10110.370000000001</v>
      </c>
      <c r="U124" s="394">
        <f t="shared" si="77"/>
        <v>621.80999999999995</v>
      </c>
      <c r="V124" s="142">
        <f t="shared" si="82"/>
        <v>10732.18</v>
      </c>
      <c r="W124" s="142">
        <f t="shared" si="83"/>
        <v>126379.65</v>
      </c>
      <c r="X124" s="142">
        <f t="shared" si="84"/>
        <v>7772.68</v>
      </c>
      <c r="Y124" s="142">
        <f t="shared" si="85"/>
        <v>134152.32999999999</v>
      </c>
      <c r="Z124" s="31"/>
      <c r="AA124" s="32"/>
      <c r="AB124" s="226"/>
      <c r="AC124" s="226"/>
      <c r="AD124" s="226"/>
      <c r="AE124" s="226"/>
      <c r="AF124" s="226"/>
      <c r="AG124" s="226"/>
      <c r="AH124" s="226"/>
      <c r="AI124" s="226"/>
      <c r="AJ124" s="226"/>
      <c r="AK124" s="226"/>
      <c r="AL124" s="226"/>
      <c r="AM124" s="226"/>
      <c r="AN124" s="226"/>
      <c r="AO124" s="226"/>
    </row>
    <row r="125" spans="1:41" s="237" customFormat="1" ht="15" collapsed="1">
      <c r="A125" s="160"/>
      <c r="B125" s="273"/>
      <c r="C125" s="278" t="s">
        <v>119</v>
      </c>
      <c r="D125" s="275"/>
      <c r="E125" s="276"/>
      <c r="F125" s="133">
        <f t="shared" ref="F125:H125" si="133">SUM(F126:F134)</f>
        <v>132688.51</v>
      </c>
      <c r="G125" s="133">
        <f t="shared" si="133"/>
        <v>19116.87</v>
      </c>
      <c r="H125" s="133">
        <f t="shared" si="133"/>
        <v>151805.38</v>
      </c>
      <c r="I125" s="161"/>
      <c r="J125" s="162"/>
      <c r="K125" s="162"/>
      <c r="L125" s="163"/>
      <c r="M125" s="163"/>
      <c r="N125" s="163"/>
      <c r="O125" s="460"/>
      <c r="P125" s="180">
        <f t="shared" si="78"/>
        <v>0</v>
      </c>
      <c r="Q125" s="176">
        <f>SUM(Q126:Q134)</f>
        <v>185763.08</v>
      </c>
      <c r="R125" s="176">
        <f t="shared" ref="R125:V125" si="134">SUM(R126:R134)</f>
        <v>19116.87</v>
      </c>
      <c r="S125" s="176">
        <f t="shared" si="134"/>
        <v>204879.95</v>
      </c>
      <c r="T125" s="133">
        <f>SUM(T126:T134)</f>
        <v>251109.22</v>
      </c>
      <c r="U125" s="133">
        <f t="shared" si="134"/>
        <v>25841.52</v>
      </c>
      <c r="V125" s="133">
        <f t="shared" si="134"/>
        <v>276950.74</v>
      </c>
      <c r="W125" s="142">
        <f t="shared" si="83"/>
        <v>0</v>
      </c>
      <c r="X125" s="142">
        <f t="shared" si="84"/>
        <v>0</v>
      </c>
      <c r="Y125" s="142">
        <f t="shared" si="85"/>
        <v>0</v>
      </c>
      <c r="Z125" s="163"/>
      <c r="AA125" s="164"/>
      <c r="AB125" s="277"/>
      <c r="AC125" s="277"/>
      <c r="AD125" s="277"/>
      <c r="AE125" s="277"/>
      <c r="AF125" s="277"/>
      <c r="AG125" s="277"/>
      <c r="AH125" s="277"/>
      <c r="AI125" s="277"/>
      <c r="AJ125" s="277"/>
      <c r="AK125" s="277"/>
      <c r="AL125" s="277"/>
      <c r="AM125" s="277"/>
      <c r="AN125" s="277"/>
      <c r="AO125" s="277"/>
    </row>
    <row r="126" spans="1:41" ht="30" hidden="1" outlineLevel="1">
      <c r="A126" s="44">
        <v>101</v>
      </c>
      <c r="B126" s="271">
        <v>40</v>
      </c>
      <c r="C126" s="42" t="s">
        <v>100</v>
      </c>
      <c r="D126" s="44" t="s">
        <v>101</v>
      </c>
      <c r="E126" s="53">
        <v>214.68</v>
      </c>
      <c r="F126" s="14">
        <f t="shared" ref="F126:F134" si="135">E126*I126</f>
        <v>102737.26</v>
      </c>
      <c r="G126" s="14">
        <f t="shared" ref="G126:G134" si="136">E126*J126</f>
        <v>18247.8</v>
      </c>
      <c r="H126" s="14">
        <f t="shared" ref="H126:H134" si="137">F126+G126</f>
        <v>120985.06</v>
      </c>
      <c r="I126" s="45">
        <v>478.56</v>
      </c>
      <c r="J126" s="53">
        <v>85</v>
      </c>
      <c r="K126" s="53"/>
      <c r="L126" s="31"/>
      <c r="M126" s="31"/>
      <c r="N126" s="31"/>
      <c r="O126" s="451">
        <f t="shared" ref="O126:O134" si="138">I126*$M$3</f>
        <v>669.98</v>
      </c>
      <c r="P126" s="180">
        <f t="shared" si="78"/>
        <v>85</v>
      </c>
      <c r="Q126" s="180">
        <f t="shared" si="79"/>
        <v>143831.31</v>
      </c>
      <c r="R126" s="180">
        <f t="shared" si="80"/>
        <v>18247.8</v>
      </c>
      <c r="S126" s="180">
        <f t="shared" si="81"/>
        <v>162079.10999999999</v>
      </c>
      <c r="T126" s="394">
        <f t="shared" si="76"/>
        <v>194427.09</v>
      </c>
      <c r="U126" s="394">
        <f t="shared" si="77"/>
        <v>24666.73</v>
      </c>
      <c r="V126" s="142">
        <f t="shared" si="82"/>
        <v>219093.82</v>
      </c>
      <c r="W126" s="142">
        <f t="shared" si="83"/>
        <v>905.66</v>
      </c>
      <c r="X126" s="142">
        <f t="shared" si="84"/>
        <v>114.9</v>
      </c>
      <c r="Y126" s="142">
        <f t="shared" si="85"/>
        <v>1020.56</v>
      </c>
      <c r="Z126" s="31"/>
      <c r="AA126" s="32"/>
      <c r="AB126" s="226"/>
      <c r="AC126" s="226"/>
      <c r="AD126" s="226"/>
      <c r="AE126" s="226"/>
      <c r="AF126" s="226"/>
      <c r="AG126" s="226"/>
      <c r="AH126" s="226"/>
      <c r="AI126" s="226"/>
      <c r="AJ126" s="226"/>
      <c r="AK126" s="226"/>
      <c r="AL126" s="226"/>
      <c r="AM126" s="226"/>
      <c r="AN126" s="226"/>
      <c r="AO126" s="226"/>
    </row>
    <row r="127" spans="1:41" ht="30" hidden="1" outlineLevel="1">
      <c r="A127" s="44">
        <v>102</v>
      </c>
      <c r="B127" s="271">
        <v>41</v>
      </c>
      <c r="C127" s="42" t="s">
        <v>120</v>
      </c>
      <c r="D127" s="44" t="s">
        <v>103</v>
      </c>
      <c r="E127" s="53">
        <v>12</v>
      </c>
      <c r="F127" s="14">
        <f t="shared" si="135"/>
        <v>6396</v>
      </c>
      <c r="G127" s="14">
        <f t="shared" si="136"/>
        <v>0</v>
      </c>
      <c r="H127" s="14">
        <f t="shared" si="137"/>
        <v>6396</v>
      </c>
      <c r="I127" s="45">
        <v>533</v>
      </c>
      <c r="J127" s="53"/>
      <c r="K127" s="53"/>
      <c r="L127" s="31"/>
      <c r="M127" s="31"/>
      <c r="N127" s="31"/>
      <c r="O127" s="451">
        <f t="shared" si="138"/>
        <v>746.2</v>
      </c>
      <c r="P127" s="180">
        <f t="shared" si="78"/>
        <v>0</v>
      </c>
      <c r="Q127" s="180">
        <f t="shared" si="79"/>
        <v>8954.4</v>
      </c>
      <c r="R127" s="180">
        <f t="shared" si="80"/>
        <v>0</v>
      </c>
      <c r="S127" s="180">
        <f t="shared" si="81"/>
        <v>8954.4</v>
      </c>
      <c r="T127" s="394">
        <f t="shared" si="76"/>
        <v>12104.28</v>
      </c>
      <c r="U127" s="394">
        <f t="shared" si="77"/>
        <v>0</v>
      </c>
      <c r="V127" s="142">
        <f t="shared" si="82"/>
        <v>12104.28</v>
      </c>
      <c r="W127" s="142">
        <f t="shared" si="83"/>
        <v>1008.69</v>
      </c>
      <c r="X127" s="142">
        <f t="shared" si="84"/>
        <v>0</v>
      </c>
      <c r="Y127" s="142">
        <f t="shared" si="85"/>
        <v>1008.69</v>
      </c>
      <c r="Z127" s="31"/>
      <c r="AA127" s="32"/>
      <c r="AB127" s="226"/>
      <c r="AC127" s="226"/>
      <c r="AD127" s="226"/>
      <c r="AE127" s="226"/>
      <c r="AF127" s="226"/>
      <c r="AG127" s="226"/>
      <c r="AH127" s="226"/>
      <c r="AI127" s="226"/>
      <c r="AJ127" s="226"/>
      <c r="AK127" s="226"/>
      <c r="AL127" s="226"/>
      <c r="AM127" s="226"/>
      <c r="AN127" s="226"/>
      <c r="AO127" s="226"/>
    </row>
    <row r="128" spans="1:41" ht="15" hidden="1" outlineLevel="1">
      <c r="A128" s="44">
        <v>103</v>
      </c>
      <c r="B128" s="271">
        <v>42</v>
      </c>
      <c r="C128" s="42" t="s">
        <v>104</v>
      </c>
      <c r="D128" s="44" t="s">
        <v>26</v>
      </c>
      <c r="E128" s="53">
        <v>7.32</v>
      </c>
      <c r="F128" s="14">
        <f t="shared" si="135"/>
        <v>12898.13</v>
      </c>
      <c r="G128" s="14">
        <f t="shared" si="136"/>
        <v>0</v>
      </c>
      <c r="H128" s="14">
        <f t="shared" si="137"/>
        <v>12898.13</v>
      </c>
      <c r="I128" s="45">
        <v>1762.04</v>
      </c>
      <c r="J128" s="53"/>
      <c r="K128" s="53"/>
      <c r="L128" s="31"/>
      <c r="M128" s="31"/>
      <c r="N128" s="31"/>
      <c r="O128" s="451">
        <f t="shared" si="138"/>
        <v>2466.86</v>
      </c>
      <c r="P128" s="180">
        <f t="shared" si="78"/>
        <v>0</v>
      </c>
      <c r="Q128" s="180">
        <f t="shared" si="79"/>
        <v>18057.419999999998</v>
      </c>
      <c r="R128" s="180">
        <f t="shared" si="80"/>
        <v>0</v>
      </c>
      <c r="S128" s="180">
        <f t="shared" si="81"/>
        <v>18057.419999999998</v>
      </c>
      <c r="T128" s="394">
        <f t="shared" si="76"/>
        <v>24409.49</v>
      </c>
      <c r="U128" s="394">
        <f t="shared" si="77"/>
        <v>0</v>
      </c>
      <c r="V128" s="142">
        <f t="shared" si="82"/>
        <v>24409.49</v>
      </c>
      <c r="W128" s="142">
        <f t="shared" si="83"/>
        <v>3334.63</v>
      </c>
      <c r="X128" s="142">
        <f t="shared" si="84"/>
        <v>0</v>
      </c>
      <c r="Y128" s="142">
        <f t="shared" si="85"/>
        <v>3334.63</v>
      </c>
      <c r="Z128" s="31"/>
      <c r="AA128" s="32"/>
      <c r="AB128" s="226"/>
      <c r="AC128" s="226"/>
      <c r="AD128" s="226"/>
      <c r="AE128" s="226"/>
      <c r="AF128" s="226"/>
      <c r="AG128" s="226"/>
      <c r="AH128" s="226"/>
      <c r="AI128" s="226"/>
      <c r="AJ128" s="226"/>
      <c r="AK128" s="226"/>
      <c r="AL128" s="226"/>
      <c r="AM128" s="226"/>
      <c r="AN128" s="226"/>
      <c r="AO128" s="226"/>
    </row>
    <row r="129" spans="1:41" ht="15" hidden="1" outlineLevel="1">
      <c r="A129" s="44">
        <v>104</v>
      </c>
      <c r="B129" s="271">
        <v>43</v>
      </c>
      <c r="C129" s="42" t="s">
        <v>105</v>
      </c>
      <c r="D129" s="44" t="s">
        <v>26</v>
      </c>
      <c r="E129" s="53">
        <v>7.32</v>
      </c>
      <c r="F129" s="14">
        <f t="shared" si="135"/>
        <v>1083.95</v>
      </c>
      <c r="G129" s="14">
        <f t="shared" si="136"/>
        <v>0</v>
      </c>
      <c r="H129" s="14">
        <f t="shared" si="137"/>
        <v>1083.95</v>
      </c>
      <c r="I129" s="45">
        <v>148.08000000000001</v>
      </c>
      <c r="J129" s="53"/>
      <c r="K129" s="53"/>
      <c r="L129" s="31"/>
      <c r="M129" s="31"/>
      <c r="N129" s="31"/>
      <c r="O129" s="451">
        <f t="shared" si="138"/>
        <v>207.31</v>
      </c>
      <c r="P129" s="180">
        <f t="shared" si="78"/>
        <v>0</v>
      </c>
      <c r="Q129" s="180">
        <f t="shared" si="79"/>
        <v>1517.51</v>
      </c>
      <c r="R129" s="180">
        <f t="shared" si="80"/>
        <v>0</v>
      </c>
      <c r="S129" s="180">
        <f t="shared" si="81"/>
        <v>1517.51</v>
      </c>
      <c r="T129" s="394">
        <f t="shared" si="76"/>
        <v>2051.36</v>
      </c>
      <c r="U129" s="394">
        <f t="shared" si="77"/>
        <v>0</v>
      </c>
      <c r="V129" s="142">
        <f t="shared" si="82"/>
        <v>2051.36</v>
      </c>
      <c r="W129" s="142">
        <f t="shared" si="83"/>
        <v>280.24</v>
      </c>
      <c r="X129" s="142">
        <f t="shared" si="84"/>
        <v>0</v>
      </c>
      <c r="Y129" s="142">
        <f t="shared" si="85"/>
        <v>280.24</v>
      </c>
      <c r="Z129" s="31"/>
      <c r="AA129" s="32"/>
      <c r="AB129" s="226"/>
      <c r="AC129" s="226"/>
      <c r="AD129" s="226"/>
      <c r="AE129" s="226"/>
      <c r="AF129" s="226"/>
      <c r="AG129" s="226"/>
      <c r="AH129" s="226"/>
      <c r="AI129" s="226"/>
      <c r="AJ129" s="226"/>
      <c r="AK129" s="226"/>
      <c r="AL129" s="226"/>
      <c r="AM129" s="226"/>
      <c r="AN129" s="226"/>
      <c r="AO129" s="226"/>
    </row>
    <row r="130" spans="1:41" ht="15" hidden="1" outlineLevel="1">
      <c r="A130" s="44">
        <v>105</v>
      </c>
      <c r="B130" s="271">
        <v>44</v>
      </c>
      <c r="C130" s="42" t="s">
        <v>106</v>
      </c>
      <c r="D130" s="44" t="s">
        <v>26</v>
      </c>
      <c r="E130" s="53">
        <v>7.32</v>
      </c>
      <c r="F130" s="14">
        <f t="shared" si="135"/>
        <v>770.14</v>
      </c>
      <c r="G130" s="14">
        <f t="shared" si="136"/>
        <v>0</v>
      </c>
      <c r="H130" s="14">
        <f t="shared" si="137"/>
        <v>770.14</v>
      </c>
      <c r="I130" s="45">
        <v>105.21</v>
      </c>
      <c r="J130" s="53"/>
      <c r="K130" s="53"/>
      <c r="L130" s="31"/>
      <c r="M130" s="31"/>
      <c r="N130" s="31"/>
      <c r="O130" s="451">
        <f t="shared" si="138"/>
        <v>147.29</v>
      </c>
      <c r="P130" s="180">
        <f t="shared" si="78"/>
        <v>0</v>
      </c>
      <c r="Q130" s="180">
        <f t="shared" si="79"/>
        <v>1078.1600000000001</v>
      </c>
      <c r="R130" s="180">
        <f t="shared" si="80"/>
        <v>0</v>
      </c>
      <c r="S130" s="180">
        <f t="shared" si="81"/>
        <v>1078.1600000000001</v>
      </c>
      <c r="T130" s="394">
        <f t="shared" si="76"/>
        <v>1457.41</v>
      </c>
      <c r="U130" s="394">
        <f t="shared" si="77"/>
        <v>0</v>
      </c>
      <c r="V130" s="142">
        <f t="shared" si="82"/>
        <v>1457.41</v>
      </c>
      <c r="W130" s="142">
        <f t="shared" si="83"/>
        <v>199.1</v>
      </c>
      <c r="X130" s="142">
        <f t="shared" si="84"/>
        <v>0</v>
      </c>
      <c r="Y130" s="142">
        <f t="shared" si="85"/>
        <v>199.1</v>
      </c>
      <c r="Z130" s="31"/>
      <c r="AA130" s="32"/>
      <c r="AB130" s="226"/>
      <c r="AC130" s="226"/>
      <c r="AD130" s="226"/>
      <c r="AE130" s="226"/>
      <c r="AF130" s="226"/>
      <c r="AG130" s="226"/>
      <c r="AH130" s="226"/>
      <c r="AI130" s="226"/>
      <c r="AJ130" s="226"/>
      <c r="AK130" s="226"/>
      <c r="AL130" s="226"/>
      <c r="AM130" s="226"/>
      <c r="AN130" s="226"/>
      <c r="AO130" s="226"/>
    </row>
    <row r="131" spans="1:41" ht="30" hidden="1" outlineLevel="1">
      <c r="A131" s="44">
        <v>106</v>
      </c>
      <c r="B131" s="271">
        <v>45</v>
      </c>
      <c r="C131" s="42" t="s">
        <v>107</v>
      </c>
      <c r="D131" s="44" t="s">
        <v>26</v>
      </c>
      <c r="E131" s="53">
        <v>6.48</v>
      </c>
      <c r="F131" s="14">
        <f t="shared" si="135"/>
        <v>1924.17</v>
      </c>
      <c r="G131" s="14">
        <f t="shared" si="136"/>
        <v>285.12</v>
      </c>
      <c r="H131" s="14">
        <f t="shared" si="137"/>
        <v>2209.29</v>
      </c>
      <c r="I131" s="45">
        <v>296.94</v>
      </c>
      <c r="J131" s="53">
        <v>44</v>
      </c>
      <c r="K131" s="53"/>
      <c r="L131" s="31"/>
      <c r="M131" s="31"/>
      <c r="N131" s="31"/>
      <c r="O131" s="451">
        <f t="shared" si="138"/>
        <v>415.72</v>
      </c>
      <c r="P131" s="180">
        <f t="shared" si="78"/>
        <v>44</v>
      </c>
      <c r="Q131" s="180">
        <f t="shared" si="79"/>
        <v>2693.87</v>
      </c>
      <c r="R131" s="180">
        <f t="shared" si="80"/>
        <v>285.12</v>
      </c>
      <c r="S131" s="180">
        <f t="shared" si="81"/>
        <v>2978.99</v>
      </c>
      <c r="T131" s="394">
        <f t="shared" si="76"/>
        <v>3641.5</v>
      </c>
      <c r="U131" s="394">
        <f t="shared" si="77"/>
        <v>385.43</v>
      </c>
      <c r="V131" s="142">
        <f t="shared" si="82"/>
        <v>4026.93</v>
      </c>
      <c r="W131" s="142">
        <f t="shared" si="83"/>
        <v>561.96</v>
      </c>
      <c r="X131" s="142">
        <f t="shared" si="84"/>
        <v>59.48</v>
      </c>
      <c r="Y131" s="142">
        <f t="shared" si="85"/>
        <v>621.44000000000005</v>
      </c>
      <c r="Z131" s="31"/>
      <c r="AA131" s="32"/>
      <c r="AB131" s="226"/>
      <c r="AC131" s="226"/>
      <c r="AD131" s="226"/>
      <c r="AE131" s="226"/>
      <c r="AF131" s="226"/>
      <c r="AG131" s="226"/>
      <c r="AH131" s="226"/>
      <c r="AI131" s="226"/>
      <c r="AJ131" s="226"/>
      <c r="AK131" s="226"/>
      <c r="AL131" s="226"/>
      <c r="AM131" s="226"/>
      <c r="AN131" s="226"/>
      <c r="AO131" s="226"/>
    </row>
    <row r="132" spans="1:41" ht="30" hidden="1" outlineLevel="1">
      <c r="A132" s="44">
        <v>107</v>
      </c>
      <c r="B132" s="271">
        <v>46</v>
      </c>
      <c r="C132" s="42" t="s">
        <v>108</v>
      </c>
      <c r="D132" s="44" t="s">
        <v>34</v>
      </c>
      <c r="E132" s="53">
        <v>7.0000000000000007E-2</v>
      </c>
      <c r="F132" s="14">
        <f t="shared" si="135"/>
        <v>4674.8900000000003</v>
      </c>
      <c r="G132" s="14">
        <f t="shared" si="136"/>
        <v>396.69</v>
      </c>
      <c r="H132" s="14">
        <f t="shared" si="137"/>
        <v>5071.58</v>
      </c>
      <c r="I132" s="43">
        <v>66784.210000000006</v>
      </c>
      <c r="J132" s="53">
        <v>5667</v>
      </c>
      <c r="K132" s="53"/>
      <c r="L132" s="31"/>
      <c r="M132" s="31"/>
      <c r="N132" s="31"/>
      <c r="O132" s="451">
        <f t="shared" si="138"/>
        <v>93497.89</v>
      </c>
      <c r="P132" s="180">
        <f t="shared" si="78"/>
        <v>5667</v>
      </c>
      <c r="Q132" s="180">
        <f t="shared" si="79"/>
        <v>6544.85</v>
      </c>
      <c r="R132" s="180">
        <f t="shared" si="80"/>
        <v>396.69</v>
      </c>
      <c r="S132" s="180">
        <f t="shared" si="81"/>
        <v>6941.54</v>
      </c>
      <c r="T132" s="394">
        <f t="shared" si="76"/>
        <v>8847.1299999999992</v>
      </c>
      <c r="U132" s="394">
        <f t="shared" si="77"/>
        <v>536.23</v>
      </c>
      <c r="V132" s="142">
        <f t="shared" si="82"/>
        <v>9383.36</v>
      </c>
      <c r="W132" s="142">
        <f t="shared" si="83"/>
        <v>126387.61</v>
      </c>
      <c r="X132" s="142">
        <f t="shared" si="84"/>
        <v>7660.48</v>
      </c>
      <c r="Y132" s="142">
        <f t="shared" si="85"/>
        <v>134048.09</v>
      </c>
      <c r="Z132" s="31"/>
      <c r="AA132" s="32"/>
      <c r="AB132" s="226"/>
      <c r="AC132" s="226"/>
      <c r="AD132" s="226"/>
      <c r="AE132" s="226"/>
      <c r="AF132" s="226"/>
      <c r="AG132" s="226"/>
      <c r="AH132" s="226"/>
      <c r="AI132" s="226"/>
      <c r="AJ132" s="226"/>
      <c r="AK132" s="226"/>
      <c r="AL132" s="226"/>
      <c r="AM132" s="226"/>
      <c r="AN132" s="226"/>
      <c r="AO132" s="226"/>
    </row>
    <row r="133" spans="1:41" ht="45" hidden="1" outlineLevel="1">
      <c r="A133" s="44">
        <v>108</v>
      </c>
      <c r="B133" s="271">
        <v>47</v>
      </c>
      <c r="C133" s="42" t="s">
        <v>109</v>
      </c>
      <c r="D133" s="44" t="s">
        <v>34</v>
      </c>
      <c r="E133" s="53">
        <v>0.03</v>
      </c>
      <c r="F133" s="14">
        <f t="shared" si="135"/>
        <v>2003.63</v>
      </c>
      <c r="G133" s="14">
        <f t="shared" si="136"/>
        <v>170.01</v>
      </c>
      <c r="H133" s="14">
        <f t="shared" si="137"/>
        <v>2173.64</v>
      </c>
      <c r="I133" s="43">
        <v>66787.5</v>
      </c>
      <c r="J133" s="53">
        <v>5667</v>
      </c>
      <c r="K133" s="53"/>
      <c r="L133" s="31"/>
      <c r="M133" s="31"/>
      <c r="N133" s="31"/>
      <c r="O133" s="451">
        <f t="shared" si="138"/>
        <v>93502.5</v>
      </c>
      <c r="P133" s="180">
        <f t="shared" si="78"/>
        <v>5667</v>
      </c>
      <c r="Q133" s="180">
        <f t="shared" si="79"/>
        <v>2805.08</v>
      </c>
      <c r="R133" s="180">
        <f t="shared" si="80"/>
        <v>170.01</v>
      </c>
      <c r="S133" s="180">
        <f t="shared" si="81"/>
        <v>2975.09</v>
      </c>
      <c r="T133" s="394">
        <f t="shared" si="76"/>
        <v>3791.82</v>
      </c>
      <c r="U133" s="394">
        <f t="shared" si="77"/>
        <v>229.81</v>
      </c>
      <c r="V133" s="142">
        <f t="shared" si="82"/>
        <v>4021.63</v>
      </c>
      <c r="W133" s="142">
        <f t="shared" si="83"/>
        <v>126393.84</v>
      </c>
      <c r="X133" s="142">
        <f t="shared" si="84"/>
        <v>7660.48</v>
      </c>
      <c r="Y133" s="142">
        <f t="shared" si="85"/>
        <v>134054.32</v>
      </c>
      <c r="Z133" s="31"/>
      <c r="AA133" s="32"/>
      <c r="AB133" s="226"/>
      <c r="AC133" s="226"/>
      <c r="AD133" s="226"/>
      <c r="AE133" s="226"/>
      <c r="AF133" s="226"/>
      <c r="AG133" s="226"/>
      <c r="AH133" s="226"/>
      <c r="AI133" s="226"/>
      <c r="AJ133" s="226"/>
      <c r="AK133" s="226"/>
      <c r="AL133" s="226"/>
      <c r="AM133" s="226"/>
      <c r="AN133" s="226"/>
      <c r="AO133" s="226"/>
    </row>
    <row r="134" spans="1:41" ht="30" hidden="1" outlineLevel="1">
      <c r="A134" s="44">
        <v>109</v>
      </c>
      <c r="B134" s="271">
        <v>48</v>
      </c>
      <c r="C134" s="42" t="s">
        <v>110</v>
      </c>
      <c r="D134" s="44" t="s">
        <v>34</v>
      </c>
      <c r="E134" s="46">
        <v>3.0000000000000001E-3</v>
      </c>
      <c r="F134" s="14">
        <f t="shared" si="135"/>
        <v>200.34</v>
      </c>
      <c r="G134" s="14">
        <f t="shared" si="136"/>
        <v>17.25</v>
      </c>
      <c r="H134" s="14">
        <f t="shared" si="137"/>
        <v>217.59</v>
      </c>
      <c r="I134" s="43">
        <v>66780</v>
      </c>
      <c r="J134" s="53">
        <v>5750</v>
      </c>
      <c r="K134" s="53"/>
      <c r="L134" s="31"/>
      <c r="M134" s="31"/>
      <c r="N134" s="31"/>
      <c r="O134" s="451">
        <f t="shared" si="138"/>
        <v>93492</v>
      </c>
      <c r="P134" s="180">
        <f t="shared" si="78"/>
        <v>5750</v>
      </c>
      <c r="Q134" s="180">
        <f t="shared" si="79"/>
        <v>280.48</v>
      </c>
      <c r="R134" s="180">
        <f t="shared" si="80"/>
        <v>17.25</v>
      </c>
      <c r="S134" s="180">
        <f t="shared" si="81"/>
        <v>297.73</v>
      </c>
      <c r="T134" s="394">
        <f t="shared" si="76"/>
        <v>379.14</v>
      </c>
      <c r="U134" s="394">
        <f t="shared" si="77"/>
        <v>23.32</v>
      </c>
      <c r="V134" s="142">
        <f t="shared" si="82"/>
        <v>402.46</v>
      </c>
      <c r="W134" s="142">
        <f t="shared" si="83"/>
        <v>126379.65</v>
      </c>
      <c r="X134" s="142">
        <f t="shared" si="84"/>
        <v>7772.68</v>
      </c>
      <c r="Y134" s="142">
        <f t="shared" si="85"/>
        <v>134152.32999999999</v>
      </c>
      <c r="Z134" s="31"/>
      <c r="AA134" s="32"/>
      <c r="AB134" s="226"/>
      <c r="AC134" s="226"/>
      <c r="AD134" s="226"/>
      <c r="AE134" s="226"/>
      <c r="AF134" s="226"/>
      <c r="AG134" s="226"/>
      <c r="AH134" s="226"/>
      <c r="AI134" s="226"/>
      <c r="AJ134" s="226"/>
      <c r="AK134" s="226"/>
      <c r="AL134" s="226"/>
      <c r="AM134" s="226"/>
      <c r="AN134" s="226"/>
      <c r="AO134" s="226"/>
    </row>
    <row r="135" spans="1:41" s="237" customFormat="1" ht="15" collapsed="1">
      <c r="A135" s="160"/>
      <c r="B135" s="279"/>
      <c r="C135" s="156" t="s">
        <v>121</v>
      </c>
      <c r="D135" s="165"/>
      <c r="E135" s="166"/>
      <c r="F135" s="133">
        <f t="shared" ref="F135:H135" si="139">SUM(F136:F144)</f>
        <v>89672.24</v>
      </c>
      <c r="G135" s="133">
        <f t="shared" si="139"/>
        <v>12814.75</v>
      </c>
      <c r="H135" s="133">
        <f t="shared" si="139"/>
        <v>102486.99</v>
      </c>
      <c r="I135" s="161"/>
      <c r="J135" s="162"/>
      <c r="K135" s="162"/>
      <c r="L135" s="163"/>
      <c r="M135" s="163"/>
      <c r="N135" s="163"/>
      <c r="O135" s="460"/>
      <c r="P135" s="180">
        <f t="shared" si="78"/>
        <v>0</v>
      </c>
      <c r="Q135" s="176">
        <f>SUM(Q136:Q144)</f>
        <v>125540.57</v>
      </c>
      <c r="R135" s="176">
        <f t="shared" ref="R135:V135" si="140">SUM(R136:R144)</f>
        <v>12814.75</v>
      </c>
      <c r="S135" s="176">
        <f t="shared" si="140"/>
        <v>138355.32</v>
      </c>
      <c r="T135" s="133">
        <f>SUM(T136:T144)</f>
        <v>169702.22</v>
      </c>
      <c r="U135" s="133">
        <f t="shared" si="140"/>
        <v>17322.53</v>
      </c>
      <c r="V135" s="133">
        <f t="shared" si="140"/>
        <v>187024.75</v>
      </c>
      <c r="W135" s="142">
        <f t="shared" si="83"/>
        <v>0</v>
      </c>
      <c r="X135" s="142">
        <f t="shared" si="84"/>
        <v>0</v>
      </c>
      <c r="Y135" s="142">
        <f t="shared" si="85"/>
        <v>0</v>
      </c>
      <c r="Z135" s="163"/>
      <c r="AA135" s="164"/>
      <c r="AB135" s="277"/>
      <c r="AC135" s="277"/>
      <c r="AD135" s="277"/>
      <c r="AE135" s="277"/>
      <c r="AF135" s="277"/>
      <c r="AG135" s="277"/>
      <c r="AH135" s="277"/>
      <c r="AI135" s="277"/>
      <c r="AJ135" s="277"/>
      <c r="AK135" s="277"/>
      <c r="AL135" s="277"/>
      <c r="AM135" s="277"/>
      <c r="AN135" s="277"/>
      <c r="AO135" s="277"/>
    </row>
    <row r="136" spans="1:41" ht="30" hidden="1" outlineLevel="1">
      <c r="A136" s="44">
        <v>110</v>
      </c>
      <c r="B136" s="271">
        <v>49</v>
      </c>
      <c r="C136" s="42" t="s">
        <v>100</v>
      </c>
      <c r="D136" s="44" t="s">
        <v>101</v>
      </c>
      <c r="E136" s="53">
        <v>145.29</v>
      </c>
      <c r="F136" s="14">
        <f t="shared" ref="F136:F144" si="141">E136*I136</f>
        <v>69529.98</v>
      </c>
      <c r="G136" s="14">
        <f t="shared" ref="G136:G144" si="142">E136*J136</f>
        <v>12349.65</v>
      </c>
      <c r="H136" s="14">
        <f t="shared" ref="H136:H144" si="143">F136+G136</f>
        <v>81879.63</v>
      </c>
      <c r="I136" s="45">
        <v>478.56</v>
      </c>
      <c r="J136" s="53">
        <v>85</v>
      </c>
      <c r="K136" s="53"/>
      <c r="L136" s="31"/>
      <c r="M136" s="31"/>
      <c r="N136" s="31"/>
      <c r="O136" s="451">
        <f t="shared" ref="O136:O144" si="144">I136*$M$3</f>
        <v>669.98</v>
      </c>
      <c r="P136" s="180">
        <f t="shared" si="78"/>
        <v>85</v>
      </c>
      <c r="Q136" s="180">
        <f t="shared" si="79"/>
        <v>97341.39</v>
      </c>
      <c r="R136" s="180">
        <f t="shared" si="80"/>
        <v>12349.65</v>
      </c>
      <c r="S136" s="180">
        <f t="shared" si="81"/>
        <v>109691.04</v>
      </c>
      <c r="T136" s="394">
        <f t="shared" ref="T136:T199" si="145">E136*W136</f>
        <v>131583.34</v>
      </c>
      <c r="U136" s="394">
        <f t="shared" ref="U136:U199" si="146">E136*X136</f>
        <v>16693.82</v>
      </c>
      <c r="V136" s="142">
        <f t="shared" si="82"/>
        <v>148277.16</v>
      </c>
      <c r="W136" s="142">
        <f t="shared" si="83"/>
        <v>905.66</v>
      </c>
      <c r="X136" s="142">
        <f t="shared" si="84"/>
        <v>114.9</v>
      </c>
      <c r="Y136" s="142">
        <f t="shared" si="85"/>
        <v>1020.56</v>
      </c>
      <c r="Z136" s="31"/>
      <c r="AA136" s="32"/>
      <c r="AB136" s="226"/>
      <c r="AC136" s="226"/>
      <c r="AD136" s="226"/>
      <c r="AE136" s="226"/>
      <c r="AF136" s="226"/>
      <c r="AG136" s="226"/>
      <c r="AH136" s="226"/>
      <c r="AI136" s="226"/>
      <c r="AJ136" s="226"/>
      <c r="AK136" s="226"/>
      <c r="AL136" s="226"/>
      <c r="AM136" s="226"/>
      <c r="AN136" s="226"/>
      <c r="AO136" s="226"/>
    </row>
    <row r="137" spans="1:41" ht="30" hidden="1" outlineLevel="1">
      <c r="A137" s="44">
        <v>111</v>
      </c>
      <c r="B137" s="271">
        <v>50</v>
      </c>
      <c r="C137" s="42" t="s">
        <v>122</v>
      </c>
      <c r="D137" s="44" t="s">
        <v>103</v>
      </c>
      <c r="E137" s="53">
        <v>12</v>
      </c>
      <c r="F137" s="14">
        <f t="shared" si="141"/>
        <v>9180</v>
      </c>
      <c r="G137" s="14">
        <f t="shared" si="142"/>
        <v>0</v>
      </c>
      <c r="H137" s="14">
        <f t="shared" si="143"/>
        <v>9180</v>
      </c>
      <c r="I137" s="45">
        <v>765</v>
      </c>
      <c r="J137" s="53"/>
      <c r="K137" s="53"/>
      <c r="L137" s="31"/>
      <c r="M137" s="31"/>
      <c r="N137" s="31"/>
      <c r="O137" s="451">
        <f t="shared" si="144"/>
        <v>1071</v>
      </c>
      <c r="P137" s="180">
        <f t="shared" ref="P137:P200" si="147">J137</f>
        <v>0</v>
      </c>
      <c r="Q137" s="180">
        <f t="shared" ref="Q137:Q200" si="148">O137*E137</f>
        <v>12852</v>
      </c>
      <c r="R137" s="180">
        <f t="shared" ref="R137:R200" si="149">P137*E137</f>
        <v>0</v>
      </c>
      <c r="S137" s="180">
        <f t="shared" ref="S137:S200" si="150">Q137+R137</f>
        <v>12852</v>
      </c>
      <c r="T137" s="394">
        <f t="shared" si="145"/>
        <v>17373</v>
      </c>
      <c r="U137" s="394">
        <f t="shared" si="146"/>
        <v>0</v>
      </c>
      <c r="V137" s="142">
        <f t="shared" ref="V137:V200" si="151">T137+U137</f>
        <v>17373</v>
      </c>
      <c r="W137" s="142">
        <f t="shared" ref="W137:W200" si="152">O137*0.9*$X$1259</f>
        <v>1447.75</v>
      </c>
      <c r="X137" s="142">
        <f t="shared" ref="X137:X200" si="153">P137*0.9*$X$1259</f>
        <v>0</v>
      </c>
      <c r="Y137" s="142">
        <f t="shared" ref="Y137:Y200" si="154">W137+X137</f>
        <v>1447.75</v>
      </c>
      <c r="Z137" s="31"/>
      <c r="AA137" s="32"/>
      <c r="AB137" s="226"/>
      <c r="AC137" s="226"/>
      <c r="AD137" s="226"/>
      <c r="AE137" s="226"/>
      <c r="AF137" s="226"/>
      <c r="AG137" s="226"/>
      <c r="AH137" s="226"/>
      <c r="AI137" s="226"/>
      <c r="AJ137" s="226"/>
      <c r="AK137" s="226"/>
      <c r="AL137" s="226"/>
      <c r="AM137" s="226"/>
      <c r="AN137" s="226"/>
      <c r="AO137" s="226"/>
    </row>
    <row r="138" spans="1:41" ht="15" hidden="1" outlineLevel="1">
      <c r="A138" s="44">
        <v>112</v>
      </c>
      <c r="B138" s="271">
        <v>51</v>
      </c>
      <c r="C138" s="42" t="s">
        <v>104</v>
      </c>
      <c r="D138" s="44" t="s">
        <v>26</v>
      </c>
      <c r="E138" s="53">
        <v>3.16</v>
      </c>
      <c r="F138" s="14">
        <f t="shared" si="141"/>
        <v>5568.05</v>
      </c>
      <c r="G138" s="14">
        <f t="shared" si="142"/>
        <v>0</v>
      </c>
      <c r="H138" s="14">
        <f t="shared" si="143"/>
        <v>5568.05</v>
      </c>
      <c r="I138" s="45">
        <v>1762.04</v>
      </c>
      <c r="J138" s="53"/>
      <c r="K138" s="53"/>
      <c r="L138" s="31"/>
      <c r="M138" s="31"/>
      <c r="N138" s="31"/>
      <c r="O138" s="451">
        <f t="shared" si="144"/>
        <v>2466.86</v>
      </c>
      <c r="P138" s="180">
        <f t="shared" si="147"/>
        <v>0</v>
      </c>
      <c r="Q138" s="180">
        <f t="shared" si="148"/>
        <v>7795.28</v>
      </c>
      <c r="R138" s="180">
        <f t="shared" si="149"/>
        <v>0</v>
      </c>
      <c r="S138" s="180">
        <f t="shared" si="150"/>
        <v>7795.28</v>
      </c>
      <c r="T138" s="394">
        <f t="shared" si="145"/>
        <v>10537.43</v>
      </c>
      <c r="U138" s="394">
        <f t="shared" si="146"/>
        <v>0</v>
      </c>
      <c r="V138" s="142">
        <f t="shared" si="151"/>
        <v>10537.43</v>
      </c>
      <c r="W138" s="142">
        <f t="shared" si="152"/>
        <v>3334.63</v>
      </c>
      <c r="X138" s="142">
        <f t="shared" si="153"/>
        <v>0</v>
      </c>
      <c r="Y138" s="142">
        <f t="shared" si="154"/>
        <v>3334.63</v>
      </c>
      <c r="Z138" s="31"/>
      <c r="AA138" s="32"/>
      <c r="AB138" s="226"/>
      <c r="AC138" s="226"/>
      <c r="AD138" s="226"/>
      <c r="AE138" s="226"/>
      <c r="AF138" s="226"/>
      <c r="AG138" s="226"/>
      <c r="AH138" s="226"/>
      <c r="AI138" s="226"/>
      <c r="AJ138" s="226"/>
      <c r="AK138" s="226"/>
      <c r="AL138" s="226"/>
      <c r="AM138" s="226"/>
      <c r="AN138" s="226"/>
      <c r="AO138" s="226"/>
    </row>
    <row r="139" spans="1:41" ht="15" hidden="1" outlineLevel="1">
      <c r="A139" s="44">
        <v>113</v>
      </c>
      <c r="B139" s="271">
        <v>52</v>
      </c>
      <c r="C139" s="42" t="s">
        <v>105</v>
      </c>
      <c r="D139" s="44" t="s">
        <v>26</v>
      </c>
      <c r="E139" s="53">
        <v>3.16</v>
      </c>
      <c r="F139" s="14">
        <f t="shared" si="141"/>
        <v>467.93</v>
      </c>
      <c r="G139" s="14">
        <f t="shared" si="142"/>
        <v>0</v>
      </c>
      <c r="H139" s="14">
        <f t="shared" si="143"/>
        <v>467.93</v>
      </c>
      <c r="I139" s="45">
        <v>148.08000000000001</v>
      </c>
      <c r="J139" s="53"/>
      <c r="K139" s="53"/>
      <c r="L139" s="31"/>
      <c r="M139" s="31"/>
      <c r="N139" s="31"/>
      <c r="O139" s="451">
        <f t="shared" si="144"/>
        <v>207.31</v>
      </c>
      <c r="P139" s="180">
        <f t="shared" si="147"/>
        <v>0</v>
      </c>
      <c r="Q139" s="180">
        <f t="shared" si="148"/>
        <v>655.1</v>
      </c>
      <c r="R139" s="180">
        <f t="shared" si="149"/>
        <v>0</v>
      </c>
      <c r="S139" s="180">
        <f t="shared" si="150"/>
        <v>655.1</v>
      </c>
      <c r="T139" s="394">
        <f t="shared" si="145"/>
        <v>885.56</v>
      </c>
      <c r="U139" s="394">
        <f t="shared" si="146"/>
        <v>0</v>
      </c>
      <c r="V139" s="142">
        <f t="shared" si="151"/>
        <v>885.56</v>
      </c>
      <c r="W139" s="142">
        <f t="shared" si="152"/>
        <v>280.24</v>
      </c>
      <c r="X139" s="142">
        <f t="shared" si="153"/>
        <v>0</v>
      </c>
      <c r="Y139" s="142">
        <f t="shared" si="154"/>
        <v>280.24</v>
      </c>
      <c r="Z139" s="31"/>
      <c r="AA139" s="32"/>
      <c r="AB139" s="226"/>
      <c r="AC139" s="226"/>
      <c r="AD139" s="226"/>
      <c r="AE139" s="226"/>
      <c r="AF139" s="226"/>
      <c r="AG139" s="226"/>
      <c r="AH139" s="226"/>
      <c r="AI139" s="226"/>
      <c r="AJ139" s="226"/>
      <c r="AK139" s="226"/>
      <c r="AL139" s="226"/>
      <c r="AM139" s="226"/>
      <c r="AN139" s="226"/>
      <c r="AO139" s="226"/>
    </row>
    <row r="140" spans="1:41" ht="15" hidden="1" outlineLevel="1">
      <c r="A140" s="44">
        <v>114</v>
      </c>
      <c r="B140" s="271">
        <v>53</v>
      </c>
      <c r="C140" s="42" t="s">
        <v>106</v>
      </c>
      <c r="D140" s="44" t="s">
        <v>26</v>
      </c>
      <c r="E140" s="53">
        <v>3.16</v>
      </c>
      <c r="F140" s="14">
        <f t="shared" si="141"/>
        <v>332.46</v>
      </c>
      <c r="G140" s="14">
        <f t="shared" si="142"/>
        <v>0</v>
      </c>
      <c r="H140" s="14">
        <f t="shared" si="143"/>
        <v>332.46</v>
      </c>
      <c r="I140" s="45">
        <v>105.21</v>
      </c>
      <c r="J140" s="53"/>
      <c r="K140" s="53"/>
      <c r="L140" s="31"/>
      <c r="M140" s="31"/>
      <c r="N140" s="31"/>
      <c r="O140" s="451">
        <f t="shared" si="144"/>
        <v>147.29</v>
      </c>
      <c r="P140" s="180">
        <f t="shared" si="147"/>
        <v>0</v>
      </c>
      <c r="Q140" s="180">
        <f t="shared" si="148"/>
        <v>465.44</v>
      </c>
      <c r="R140" s="180">
        <f t="shared" si="149"/>
        <v>0</v>
      </c>
      <c r="S140" s="180">
        <f t="shared" si="150"/>
        <v>465.44</v>
      </c>
      <c r="T140" s="394">
        <f t="shared" si="145"/>
        <v>629.16</v>
      </c>
      <c r="U140" s="394">
        <f t="shared" si="146"/>
        <v>0</v>
      </c>
      <c r="V140" s="142">
        <f t="shared" si="151"/>
        <v>629.16</v>
      </c>
      <c r="W140" s="142">
        <f t="shared" si="152"/>
        <v>199.1</v>
      </c>
      <c r="X140" s="142">
        <f t="shared" si="153"/>
        <v>0</v>
      </c>
      <c r="Y140" s="142">
        <f t="shared" si="154"/>
        <v>199.1</v>
      </c>
      <c r="Z140" s="31"/>
      <c r="AA140" s="32"/>
      <c r="AB140" s="226"/>
      <c r="AC140" s="226"/>
      <c r="AD140" s="226"/>
      <c r="AE140" s="226"/>
      <c r="AF140" s="226"/>
      <c r="AG140" s="226"/>
      <c r="AH140" s="226"/>
      <c r="AI140" s="226"/>
      <c r="AJ140" s="226"/>
      <c r="AK140" s="226"/>
      <c r="AL140" s="226"/>
      <c r="AM140" s="226"/>
      <c r="AN140" s="226"/>
      <c r="AO140" s="226"/>
    </row>
    <row r="141" spans="1:41" ht="30" hidden="1" outlineLevel="1">
      <c r="A141" s="44">
        <v>115</v>
      </c>
      <c r="B141" s="271">
        <v>54</v>
      </c>
      <c r="C141" s="42" t="s">
        <v>107</v>
      </c>
      <c r="D141" s="44" t="s">
        <v>26</v>
      </c>
      <c r="E141" s="53">
        <v>4</v>
      </c>
      <c r="F141" s="14">
        <f t="shared" si="141"/>
        <v>1187.76</v>
      </c>
      <c r="G141" s="14">
        <f t="shared" si="142"/>
        <v>176</v>
      </c>
      <c r="H141" s="14">
        <f t="shared" si="143"/>
        <v>1363.76</v>
      </c>
      <c r="I141" s="45">
        <v>296.94</v>
      </c>
      <c r="J141" s="53">
        <v>44</v>
      </c>
      <c r="K141" s="53"/>
      <c r="L141" s="31"/>
      <c r="M141" s="31"/>
      <c r="N141" s="31"/>
      <c r="O141" s="451">
        <f t="shared" si="144"/>
        <v>415.72</v>
      </c>
      <c r="P141" s="180">
        <f t="shared" si="147"/>
        <v>44</v>
      </c>
      <c r="Q141" s="180">
        <f t="shared" si="148"/>
        <v>1662.88</v>
      </c>
      <c r="R141" s="180">
        <f t="shared" si="149"/>
        <v>176</v>
      </c>
      <c r="S141" s="180">
        <f t="shared" si="150"/>
        <v>1838.88</v>
      </c>
      <c r="T141" s="394">
        <f t="shared" si="145"/>
        <v>2247.84</v>
      </c>
      <c r="U141" s="394">
        <f t="shared" si="146"/>
        <v>237.92</v>
      </c>
      <c r="V141" s="142">
        <f t="shared" si="151"/>
        <v>2485.7600000000002</v>
      </c>
      <c r="W141" s="142">
        <f t="shared" si="152"/>
        <v>561.96</v>
      </c>
      <c r="X141" s="142">
        <f t="shared" si="153"/>
        <v>59.48</v>
      </c>
      <c r="Y141" s="142">
        <f t="shared" si="154"/>
        <v>621.44000000000005</v>
      </c>
      <c r="Z141" s="31"/>
      <c r="AA141" s="32"/>
      <c r="AB141" s="226"/>
      <c r="AC141" s="226"/>
      <c r="AD141" s="226"/>
      <c r="AE141" s="226"/>
      <c r="AF141" s="226"/>
      <c r="AG141" s="226"/>
      <c r="AH141" s="226"/>
      <c r="AI141" s="226"/>
      <c r="AJ141" s="226"/>
      <c r="AK141" s="226"/>
      <c r="AL141" s="226"/>
      <c r="AM141" s="226"/>
      <c r="AN141" s="226"/>
      <c r="AO141" s="226"/>
    </row>
    <row r="142" spans="1:41" ht="30" hidden="1" outlineLevel="1">
      <c r="A142" s="44">
        <v>116</v>
      </c>
      <c r="B142" s="271">
        <v>55</v>
      </c>
      <c r="C142" s="42" t="s">
        <v>108</v>
      </c>
      <c r="D142" s="44" t="s">
        <v>34</v>
      </c>
      <c r="E142" s="53">
        <v>0.03</v>
      </c>
      <c r="F142" s="14">
        <f t="shared" si="141"/>
        <v>2003.53</v>
      </c>
      <c r="G142" s="14">
        <f t="shared" si="142"/>
        <v>170.01</v>
      </c>
      <c r="H142" s="14">
        <f t="shared" si="143"/>
        <v>2173.54</v>
      </c>
      <c r="I142" s="43">
        <v>66784.210000000006</v>
      </c>
      <c r="J142" s="53">
        <v>5667</v>
      </c>
      <c r="K142" s="53"/>
      <c r="L142" s="31"/>
      <c r="M142" s="31"/>
      <c r="N142" s="31"/>
      <c r="O142" s="451">
        <f t="shared" si="144"/>
        <v>93497.89</v>
      </c>
      <c r="P142" s="180">
        <f t="shared" si="147"/>
        <v>5667</v>
      </c>
      <c r="Q142" s="180">
        <f t="shared" si="148"/>
        <v>2804.94</v>
      </c>
      <c r="R142" s="180">
        <f t="shared" si="149"/>
        <v>170.01</v>
      </c>
      <c r="S142" s="180">
        <f t="shared" si="150"/>
        <v>2974.95</v>
      </c>
      <c r="T142" s="394">
        <f t="shared" si="145"/>
        <v>3791.63</v>
      </c>
      <c r="U142" s="394">
        <f t="shared" si="146"/>
        <v>229.81</v>
      </c>
      <c r="V142" s="142">
        <f t="shared" si="151"/>
        <v>4021.44</v>
      </c>
      <c r="W142" s="142">
        <f t="shared" si="152"/>
        <v>126387.61</v>
      </c>
      <c r="X142" s="142">
        <f t="shared" si="153"/>
        <v>7660.48</v>
      </c>
      <c r="Y142" s="142">
        <f t="shared" si="154"/>
        <v>134048.09</v>
      </c>
      <c r="Z142" s="31"/>
      <c r="AA142" s="32"/>
      <c r="AB142" s="226"/>
      <c r="AC142" s="226"/>
      <c r="AD142" s="226"/>
      <c r="AE142" s="226"/>
      <c r="AF142" s="226"/>
      <c r="AG142" s="226"/>
      <c r="AH142" s="226"/>
      <c r="AI142" s="226"/>
      <c r="AJ142" s="226"/>
      <c r="AK142" s="226"/>
      <c r="AL142" s="226"/>
      <c r="AM142" s="226"/>
      <c r="AN142" s="226"/>
      <c r="AO142" s="226"/>
    </row>
    <row r="143" spans="1:41" ht="45" hidden="1" outlineLevel="1">
      <c r="A143" s="44">
        <v>117</v>
      </c>
      <c r="B143" s="271">
        <v>56</v>
      </c>
      <c r="C143" s="42" t="s">
        <v>109</v>
      </c>
      <c r="D143" s="44" t="s">
        <v>34</v>
      </c>
      <c r="E143" s="53">
        <v>0.02</v>
      </c>
      <c r="F143" s="14">
        <f t="shared" si="141"/>
        <v>1335.75</v>
      </c>
      <c r="G143" s="14">
        <f t="shared" si="142"/>
        <v>113.34</v>
      </c>
      <c r="H143" s="14">
        <f t="shared" si="143"/>
        <v>1449.09</v>
      </c>
      <c r="I143" s="43">
        <v>66787.5</v>
      </c>
      <c r="J143" s="53">
        <v>5667</v>
      </c>
      <c r="K143" s="53"/>
      <c r="L143" s="31"/>
      <c r="M143" s="31"/>
      <c r="N143" s="31"/>
      <c r="O143" s="451">
        <f t="shared" si="144"/>
        <v>93502.5</v>
      </c>
      <c r="P143" s="180">
        <f t="shared" si="147"/>
        <v>5667</v>
      </c>
      <c r="Q143" s="180">
        <f t="shared" si="148"/>
        <v>1870.05</v>
      </c>
      <c r="R143" s="180">
        <f t="shared" si="149"/>
        <v>113.34</v>
      </c>
      <c r="S143" s="180">
        <f t="shared" si="150"/>
        <v>1983.39</v>
      </c>
      <c r="T143" s="394">
        <f t="shared" si="145"/>
        <v>2527.88</v>
      </c>
      <c r="U143" s="394">
        <f t="shared" si="146"/>
        <v>153.21</v>
      </c>
      <c r="V143" s="142">
        <f t="shared" si="151"/>
        <v>2681.09</v>
      </c>
      <c r="W143" s="142">
        <f t="shared" si="152"/>
        <v>126393.84</v>
      </c>
      <c r="X143" s="142">
        <f t="shared" si="153"/>
        <v>7660.48</v>
      </c>
      <c r="Y143" s="142">
        <f t="shared" si="154"/>
        <v>134054.32</v>
      </c>
      <c r="Z143" s="31"/>
      <c r="AA143" s="32"/>
      <c r="AB143" s="226"/>
      <c r="AC143" s="226"/>
      <c r="AD143" s="226"/>
      <c r="AE143" s="226"/>
      <c r="AF143" s="226"/>
      <c r="AG143" s="226"/>
      <c r="AH143" s="226"/>
      <c r="AI143" s="226"/>
      <c r="AJ143" s="226"/>
      <c r="AK143" s="226"/>
      <c r="AL143" s="226"/>
      <c r="AM143" s="226"/>
      <c r="AN143" s="226"/>
      <c r="AO143" s="226"/>
    </row>
    <row r="144" spans="1:41" ht="30" hidden="1" outlineLevel="1">
      <c r="A144" s="44">
        <v>118</v>
      </c>
      <c r="B144" s="271">
        <v>57</v>
      </c>
      <c r="C144" s="42" t="s">
        <v>110</v>
      </c>
      <c r="D144" s="44" t="s">
        <v>34</v>
      </c>
      <c r="E144" s="46">
        <v>1E-3</v>
      </c>
      <c r="F144" s="14">
        <f t="shared" si="141"/>
        <v>66.78</v>
      </c>
      <c r="G144" s="14">
        <f t="shared" si="142"/>
        <v>5.75</v>
      </c>
      <c r="H144" s="14">
        <f t="shared" si="143"/>
        <v>72.53</v>
      </c>
      <c r="I144" s="43">
        <v>66780</v>
      </c>
      <c r="J144" s="53">
        <v>5750</v>
      </c>
      <c r="K144" s="53"/>
      <c r="L144" s="31"/>
      <c r="M144" s="31"/>
      <c r="N144" s="31"/>
      <c r="O144" s="451">
        <f t="shared" si="144"/>
        <v>93492</v>
      </c>
      <c r="P144" s="180">
        <f t="shared" si="147"/>
        <v>5750</v>
      </c>
      <c r="Q144" s="180">
        <f t="shared" si="148"/>
        <v>93.49</v>
      </c>
      <c r="R144" s="180">
        <f t="shared" si="149"/>
        <v>5.75</v>
      </c>
      <c r="S144" s="180">
        <f t="shared" si="150"/>
        <v>99.24</v>
      </c>
      <c r="T144" s="394">
        <f t="shared" si="145"/>
        <v>126.38</v>
      </c>
      <c r="U144" s="394">
        <f t="shared" si="146"/>
        <v>7.77</v>
      </c>
      <c r="V144" s="142">
        <f t="shared" si="151"/>
        <v>134.15</v>
      </c>
      <c r="W144" s="142">
        <f t="shared" si="152"/>
        <v>126379.65</v>
      </c>
      <c r="X144" s="142">
        <f t="shared" si="153"/>
        <v>7772.68</v>
      </c>
      <c r="Y144" s="142">
        <f t="shared" si="154"/>
        <v>134152.32999999999</v>
      </c>
      <c r="Z144" s="31"/>
      <c r="AA144" s="32"/>
      <c r="AB144" s="226"/>
      <c r="AC144" s="226"/>
      <c r="AD144" s="226"/>
      <c r="AE144" s="226"/>
      <c r="AF144" s="226"/>
      <c r="AG144" s="226"/>
      <c r="AH144" s="226"/>
      <c r="AI144" s="226"/>
      <c r="AJ144" s="226"/>
      <c r="AK144" s="226"/>
      <c r="AL144" s="226"/>
      <c r="AM144" s="226"/>
      <c r="AN144" s="226"/>
      <c r="AO144" s="226"/>
    </row>
    <row r="145" spans="1:41" s="237" customFormat="1" ht="15">
      <c r="A145" s="160"/>
      <c r="B145" s="279"/>
      <c r="C145" s="167" t="s">
        <v>123</v>
      </c>
      <c r="D145" s="168"/>
      <c r="E145" s="169"/>
      <c r="F145" s="170"/>
      <c r="G145" s="170"/>
      <c r="H145" s="170"/>
      <c r="I145" s="161"/>
      <c r="J145" s="162"/>
      <c r="K145" s="162"/>
      <c r="L145" s="163"/>
      <c r="M145" s="163"/>
      <c r="N145" s="163"/>
      <c r="O145" s="460"/>
      <c r="P145" s="180"/>
      <c r="Q145" s="180"/>
      <c r="R145" s="180"/>
      <c r="S145" s="180"/>
      <c r="T145" s="394">
        <f t="shared" si="145"/>
        <v>0</v>
      </c>
      <c r="U145" s="394">
        <f t="shared" si="146"/>
        <v>0</v>
      </c>
      <c r="V145" s="142">
        <f t="shared" si="151"/>
        <v>0</v>
      </c>
      <c r="W145" s="142">
        <f t="shared" si="152"/>
        <v>0</v>
      </c>
      <c r="X145" s="142">
        <f t="shared" si="153"/>
        <v>0</v>
      </c>
      <c r="Y145" s="142">
        <f t="shared" si="154"/>
        <v>0</v>
      </c>
      <c r="Z145" s="163"/>
      <c r="AA145" s="164"/>
      <c r="AB145" s="277"/>
      <c r="AC145" s="277"/>
      <c r="AD145" s="277"/>
      <c r="AE145" s="277"/>
      <c r="AF145" s="277"/>
      <c r="AG145" s="277"/>
      <c r="AH145" s="277"/>
      <c r="AI145" s="277"/>
      <c r="AJ145" s="277"/>
      <c r="AK145" s="277"/>
      <c r="AL145" s="277"/>
      <c r="AM145" s="277"/>
      <c r="AN145" s="277"/>
      <c r="AO145" s="277"/>
    </row>
    <row r="146" spans="1:41" s="237" customFormat="1" ht="30" collapsed="1">
      <c r="A146" s="158"/>
      <c r="B146" s="272"/>
      <c r="C146" s="156" t="s">
        <v>124</v>
      </c>
      <c r="D146" s="159"/>
      <c r="E146" s="157"/>
      <c r="F146" s="133">
        <f t="shared" ref="F146:H146" si="155">SUM(F147:F149)</f>
        <v>150262.63</v>
      </c>
      <c r="G146" s="133">
        <f t="shared" si="155"/>
        <v>6864.22</v>
      </c>
      <c r="H146" s="133">
        <f t="shared" si="155"/>
        <v>157126.85</v>
      </c>
      <c r="I146" s="138"/>
      <c r="J146" s="135"/>
      <c r="K146" s="135"/>
      <c r="L146" s="147"/>
      <c r="M146" s="147"/>
      <c r="N146" s="147"/>
      <c r="O146" s="179"/>
      <c r="P146" s="180">
        <f t="shared" si="147"/>
        <v>0</v>
      </c>
      <c r="Q146" s="176">
        <f>SUM(Q147:Q149)</f>
        <v>210367.71</v>
      </c>
      <c r="R146" s="176">
        <f t="shared" ref="R146:V146" si="156">SUM(R147:R149)</f>
        <v>6864.22</v>
      </c>
      <c r="S146" s="176">
        <f t="shared" si="156"/>
        <v>217231.93</v>
      </c>
      <c r="T146" s="133">
        <f>SUM(T147:T149)</f>
        <v>284369.55</v>
      </c>
      <c r="U146" s="133">
        <f t="shared" si="156"/>
        <v>9278.43</v>
      </c>
      <c r="V146" s="133">
        <f t="shared" si="156"/>
        <v>293647.98</v>
      </c>
      <c r="W146" s="142">
        <f t="shared" si="152"/>
        <v>0</v>
      </c>
      <c r="X146" s="142">
        <f t="shared" si="153"/>
        <v>0</v>
      </c>
      <c r="Y146" s="142">
        <f t="shared" si="154"/>
        <v>0</v>
      </c>
      <c r="Z146" s="147"/>
      <c r="AA146" s="137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</row>
    <row r="147" spans="1:41" ht="30" hidden="1" outlineLevel="1">
      <c r="A147" s="44">
        <v>119</v>
      </c>
      <c r="B147" s="271">
        <v>58</v>
      </c>
      <c r="C147" s="42" t="s">
        <v>125</v>
      </c>
      <c r="D147" s="44" t="s">
        <v>28</v>
      </c>
      <c r="E147" s="53">
        <v>179.5</v>
      </c>
      <c r="F147" s="14">
        <f t="shared" ref="F147:F149" si="157">E147*I147</f>
        <v>37420.370000000003</v>
      </c>
      <c r="G147" s="14">
        <f t="shared" ref="G147:G149" si="158">E147*J147</f>
        <v>0</v>
      </c>
      <c r="H147" s="14">
        <f t="shared" ref="H147:H149" si="159">F147+G147</f>
        <v>37420.370000000003</v>
      </c>
      <c r="I147" s="45">
        <v>208.47</v>
      </c>
      <c r="J147" s="53"/>
      <c r="K147" s="53"/>
      <c r="L147" s="51"/>
      <c r="M147" s="51"/>
      <c r="N147" s="51"/>
      <c r="O147" s="451">
        <f t="shared" ref="O147:O153" si="160">I147*$M$3</f>
        <v>291.86</v>
      </c>
      <c r="P147" s="180">
        <f t="shared" si="147"/>
        <v>0</v>
      </c>
      <c r="Q147" s="180">
        <f t="shared" si="148"/>
        <v>52388.87</v>
      </c>
      <c r="R147" s="180">
        <f t="shared" si="149"/>
        <v>0</v>
      </c>
      <c r="S147" s="180">
        <f t="shared" si="150"/>
        <v>52388.87</v>
      </c>
      <c r="T147" s="394">
        <f t="shared" si="145"/>
        <v>70818.14</v>
      </c>
      <c r="U147" s="394">
        <f t="shared" si="146"/>
        <v>0</v>
      </c>
      <c r="V147" s="142">
        <f t="shared" si="151"/>
        <v>70818.14</v>
      </c>
      <c r="W147" s="142">
        <f t="shared" si="152"/>
        <v>394.53</v>
      </c>
      <c r="X147" s="142">
        <f t="shared" si="153"/>
        <v>0</v>
      </c>
      <c r="Y147" s="142">
        <f t="shared" si="154"/>
        <v>394.53</v>
      </c>
      <c r="Z147" s="51"/>
      <c r="AA147" s="35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</row>
    <row r="148" spans="1:41" ht="30" hidden="1" outlineLevel="1">
      <c r="A148" s="44">
        <v>120</v>
      </c>
      <c r="B148" s="271">
        <v>59</v>
      </c>
      <c r="C148" s="42" t="s">
        <v>126</v>
      </c>
      <c r="D148" s="44" t="s">
        <v>101</v>
      </c>
      <c r="E148" s="53">
        <v>67.5</v>
      </c>
      <c r="F148" s="14">
        <f t="shared" si="157"/>
        <v>32349.38</v>
      </c>
      <c r="G148" s="14">
        <f t="shared" si="158"/>
        <v>5737.5</v>
      </c>
      <c r="H148" s="14">
        <f t="shared" si="159"/>
        <v>38086.879999999997</v>
      </c>
      <c r="I148" s="45">
        <v>479.25</v>
      </c>
      <c r="J148" s="53">
        <v>85</v>
      </c>
      <c r="K148" s="53"/>
      <c r="L148" s="51"/>
      <c r="M148" s="51"/>
      <c r="N148" s="51"/>
      <c r="O148" s="451">
        <f t="shared" si="160"/>
        <v>670.95</v>
      </c>
      <c r="P148" s="180">
        <f t="shared" si="147"/>
        <v>85</v>
      </c>
      <c r="Q148" s="180">
        <f t="shared" si="148"/>
        <v>45289.13</v>
      </c>
      <c r="R148" s="180">
        <f t="shared" si="149"/>
        <v>5737.5</v>
      </c>
      <c r="S148" s="180">
        <f t="shared" si="150"/>
        <v>51026.63</v>
      </c>
      <c r="T148" s="394">
        <f t="shared" si="145"/>
        <v>61220.480000000003</v>
      </c>
      <c r="U148" s="394">
        <f t="shared" si="146"/>
        <v>7755.75</v>
      </c>
      <c r="V148" s="142">
        <f t="shared" si="151"/>
        <v>68976.23</v>
      </c>
      <c r="W148" s="142">
        <f t="shared" si="152"/>
        <v>906.97</v>
      </c>
      <c r="X148" s="142">
        <f t="shared" si="153"/>
        <v>114.9</v>
      </c>
      <c r="Y148" s="142">
        <f t="shared" si="154"/>
        <v>1021.87</v>
      </c>
      <c r="Z148" s="51"/>
      <c r="AA148" s="35"/>
      <c r="AB148" s="226"/>
      <c r="AC148" s="226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  <c r="AN148" s="226"/>
      <c r="AO148" s="226"/>
    </row>
    <row r="149" spans="1:41" ht="30" hidden="1" outlineLevel="1">
      <c r="A149" s="44">
        <v>121</v>
      </c>
      <c r="B149" s="271">
        <v>60</v>
      </c>
      <c r="C149" s="42" t="s">
        <v>127</v>
      </c>
      <c r="D149" s="44" t="s">
        <v>28</v>
      </c>
      <c r="E149" s="53">
        <v>160.96</v>
      </c>
      <c r="F149" s="14">
        <f t="shared" si="157"/>
        <v>80492.88</v>
      </c>
      <c r="G149" s="14">
        <f t="shared" si="158"/>
        <v>1126.72</v>
      </c>
      <c r="H149" s="14">
        <f t="shared" si="159"/>
        <v>81619.600000000006</v>
      </c>
      <c r="I149" s="45">
        <v>500.08</v>
      </c>
      <c r="J149" s="66">
        <v>7</v>
      </c>
      <c r="K149" s="53"/>
      <c r="L149" s="49"/>
      <c r="M149" s="49"/>
      <c r="N149" s="49"/>
      <c r="O149" s="451">
        <f t="shared" si="160"/>
        <v>700.11</v>
      </c>
      <c r="P149" s="180">
        <f t="shared" si="147"/>
        <v>7</v>
      </c>
      <c r="Q149" s="180">
        <f t="shared" si="148"/>
        <v>112689.71</v>
      </c>
      <c r="R149" s="180">
        <f t="shared" si="149"/>
        <v>1126.72</v>
      </c>
      <c r="S149" s="180">
        <f t="shared" si="150"/>
        <v>113816.43</v>
      </c>
      <c r="T149" s="394">
        <f t="shared" si="145"/>
        <v>152330.93</v>
      </c>
      <c r="U149" s="394">
        <f t="shared" si="146"/>
        <v>1522.68</v>
      </c>
      <c r="V149" s="142">
        <f t="shared" si="151"/>
        <v>153853.60999999999</v>
      </c>
      <c r="W149" s="142">
        <f t="shared" si="152"/>
        <v>946.39</v>
      </c>
      <c r="X149" s="142">
        <f t="shared" si="153"/>
        <v>9.4600000000000009</v>
      </c>
      <c r="Y149" s="142">
        <f t="shared" si="154"/>
        <v>955.85</v>
      </c>
      <c r="Z149" s="49" t="s">
        <v>128</v>
      </c>
      <c r="AA149" s="50"/>
      <c r="AB149" s="226"/>
      <c r="AC149" s="226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  <c r="AN149" s="226"/>
      <c r="AO149" s="226"/>
    </row>
    <row r="150" spans="1:41" s="237" customFormat="1" ht="15" collapsed="1">
      <c r="A150" s="158"/>
      <c r="B150" s="272"/>
      <c r="C150" s="156" t="s">
        <v>129</v>
      </c>
      <c r="D150" s="159"/>
      <c r="E150" s="157"/>
      <c r="F150" s="133">
        <f t="shared" ref="F150:H150" si="161">SUM(F151:F153)</f>
        <v>260543.64</v>
      </c>
      <c r="G150" s="133">
        <f t="shared" si="161"/>
        <v>555.35</v>
      </c>
      <c r="H150" s="133">
        <f t="shared" si="161"/>
        <v>261098.99</v>
      </c>
      <c r="I150" s="138"/>
      <c r="J150" s="135"/>
      <c r="K150" s="135"/>
      <c r="L150" s="147"/>
      <c r="M150" s="147"/>
      <c r="N150" s="147"/>
      <c r="O150" s="451">
        <f t="shared" si="160"/>
        <v>0</v>
      </c>
      <c r="P150" s="180">
        <f t="shared" si="147"/>
        <v>0</v>
      </c>
      <c r="Q150" s="176">
        <f>SUM(Q151:Q153)</f>
        <v>364761.06</v>
      </c>
      <c r="R150" s="176">
        <f t="shared" ref="R150:V150" si="162">SUM(R151:R153)</f>
        <v>555.35</v>
      </c>
      <c r="S150" s="176">
        <f t="shared" si="162"/>
        <v>365316.41</v>
      </c>
      <c r="T150" s="133">
        <f>SUM(T151:T153)</f>
        <v>493074.77</v>
      </c>
      <c r="U150" s="133">
        <f t="shared" si="162"/>
        <v>750.66</v>
      </c>
      <c r="V150" s="133">
        <f t="shared" si="162"/>
        <v>493825.43</v>
      </c>
      <c r="W150" s="142">
        <f t="shared" si="152"/>
        <v>0</v>
      </c>
      <c r="X150" s="142">
        <f t="shared" si="153"/>
        <v>0</v>
      </c>
      <c r="Y150" s="142">
        <f t="shared" si="154"/>
        <v>0</v>
      </c>
      <c r="Z150" s="147"/>
      <c r="AA150" s="137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</row>
    <row r="151" spans="1:41" ht="30" hidden="1" outlineLevel="1">
      <c r="A151" s="44">
        <v>122</v>
      </c>
      <c r="B151" s="73">
        <v>61</v>
      </c>
      <c r="C151" s="42" t="s">
        <v>130</v>
      </c>
      <c r="D151" s="44" t="s">
        <v>28</v>
      </c>
      <c r="E151" s="53">
        <v>18.55</v>
      </c>
      <c r="F151" s="14">
        <f t="shared" ref="F151:F153" si="163">E151*I151</f>
        <v>9276.48</v>
      </c>
      <c r="G151" s="14">
        <f t="shared" ref="G151:G153" si="164">E151*J151</f>
        <v>129.85</v>
      </c>
      <c r="H151" s="14">
        <f t="shared" ref="H151:H153" si="165">F151+G151</f>
        <v>9406.33</v>
      </c>
      <c r="I151" s="45">
        <v>500.08</v>
      </c>
      <c r="J151" s="66">
        <v>7</v>
      </c>
      <c r="K151" s="53"/>
      <c r="L151" s="49"/>
      <c r="M151" s="49"/>
      <c r="N151" s="49"/>
      <c r="O151" s="451">
        <f t="shared" si="160"/>
        <v>700.11</v>
      </c>
      <c r="P151" s="180">
        <f t="shared" si="147"/>
        <v>7</v>
      </c>
      <c r="Q151" s="180">
        <f t="shared" si="148"/>
        <v>12987.04</v>
      </c>
      <c r="R151" s="180">
        <f t="shared" si="149"/>
        <v>129.85</v>
      </c>
      <c r="S151" s="180">
        <f t="shared" si="150"/>
        <v>13116.89</v>
      </c>
      <c r="T151" s="394">
        <f t="shared" si="145"/>
        <v>17555.53</v>
      </c>
      <c r="U151" s="394">
        <f t="shared" si="146"/>
        <v>175.48</v>
      </c>
      <c r="V151" s="142">
        <f t="shared" si="151"/>
        <v>17731.009999999998</v>
      </c>
      <c r="W151" s="142">
        <f t="shared" si="152"/>
        <v>946.39</v>
      </c>
      <c r="X151" s="142">
        <f t="shared" si="153"/>
        <v>9.4600000000000009</v>
      </c>
      <c r="Y151" s="142">
        <f t="shared" si="154"/>
        <v>955.85</v>
      </c>
      <c r="Z151" s="49" t="s">
        <v>131</v>
      </c>
      <c r="AA151" s="50"/>
      <c r="AB151" s="226"/>
      <c r="AC151" s="226"/>
      <c r="AD151" s="226"/>
      <c r="AE151" s="226"/>
      <c r="AF151" s="226"/>
      <c r="AG151" s="226"/>
      <c r="AH151" s="226"/>
      <c r="AI151" s="226"/>
      <c r="AJ151" s="226"/>
      <c r="AK151" s="226"/>
      <c r="AL151" s="226"/>
      <c r="AM151" s="226"/>
      <c r="AN151" s="226"/>
      <c r="AO151" s="226"/>
    </row>
    <row r="152" spans="1:41" ht="30" hidden="1" outlineLevel="1">
      <c r="A152" s="44">
        <v>123</v>
      </c>
      <c r="B152" s="73">
        <v>62</v>
      </c>
      <c r="C152" s="42" t="s">
        <v>132</v>
      </c>
      <c r="D152" s="44" t="s">
        <v>103</v>
      </c>
      <c r="E152" s="53">
        <v>770</v>
      </c>
      <c r="F152" s="14">
        <f t="shared" si="163"/>
        <v>251020</v>
      </c>
      <c r="G152" s="14">
        <f t="shared" si="164"/>
        <v>0</v>
      </c>
      <c r="H152" s="14">
        <f t="shared" si="165"/>
        <v>251020</v>
      </c>
      <c r="I152" s="45">
        <v>326</v>
      </c>
      <c r="J152" s="69"/>
      <c r="K152" s="53"/>
      <c r="L152" s="51"/>
      <c r="M152" s="51"/>
      <c r="N152" s="51"/>
      <c r="O152" s="451">
        <f t="shared" si="160"/>
        <v>456.4</v>
      </c>
      <c r="P152" s="180">
        <f t="shared" si="147"/>
        <v>0</v>
      </c>
      <c r="Q152" s="180">
        <f t="shared" si="148"/>
        <v>351428</v>
      </c>
      <c r="R152" s="180">
        <f t="shared" si="149"/>
        <v>0</v>
      </c>
      <c r="S152" s="180">
        <f t="shared" si="150"/>
        <v>351428</v>
      </c>
      <c r="T152" s="394">
        <f t="shared" si="145"/>
        <v>475051.5</v>
      </c>
      <c r="U152" s="394">
        <f t="shared" si="146"/>
        <v>0</v>
      </c>
      <c r="V152" s="142">
        <f t="shared" si="151"/>
        <v>475051.5</v>
      </c>
      <c r="W152" s="142">
        <f t="shared" si="152"/>
        <v>616.95000000000005</v>
      </c>
      <c r="X152" s="142">
        <f t="shared" si="153"/>
        <v>0</v>
      </c>
      <c r="Y152" s="142">
        <f t="shared" si="154"/>
        <v>616.95000000000005</v>
      </c>
      <c r="Z152" s="51"/>
      <c r="AA152" s="35"/>
      <c r="AB152" s="226"/>
      <c r="AC152" s="226"/>
      <c r="AD152" s="226"/>
      <c r="AE152" s="226"/>
      <c r="AF152" s="226"/>
      <c r="AG152" s="226"/>
      <c r="AH152" s="226"/>
      <c r="AI152" s="226"/>
      <c r="AJ152" s="226"/>
      <c r="AK152" s="226"/>
      <c r="AL152" s="226"/>
      <c r="AM152" s="226"/>
      <c r="AN152" s="226"/>
      <c r="AO152" s="226"/>
    </row>
    <row r="153" spans="1:41" ht="15" hidden="1" outlineLevel="1">
      <c r="A153" s="44">
        <v>124</v>
      </c>
      <c r="B153" s="73">
        <v>63</v>
      </c>
      <c r="C153" s="42" t="s">
        <v>133</v>
      </c>
      <c r="D153" s="44" t="s">
        <v>26</v>
      </c>
      <c r="E153" s="53">
        <v>0.37</v>
      </c>
      <c r="F153" s="14">
        <f t="shared" si="163"/>
        <v>247.16</v>
      </c>
      <c r="G153" s="14">
        <f t="shared" si="164"/>
        <v>425.5</v>
      </c>
      <c r="H153" s="14">
        <f t="shared" si="165"/>
        <v>672.66</v>
      </c>
      <c r="I153" s="45">
        <v>668</v>
      </c>
      <c r="J153" s="66">
        <v>1150</v>
      </c>
      <c r="K153" s="53"/>
      <c r="L153" s="51"/>
      <c r="M153" s="51"/>
      <c r="N153" s="51"/>
      <c r="O153" s="451">
        <f t="shared" si="160"/>
        <v>935.2</v>
      </c>
      <c r="P153" s="180">
        <f t="shared" si="147"/>
        <v>1150</v>
      </c>
      <c r="Q153" s="180">
        <f t="shared" si="148"/>
        <v>346.02</v>
      </c>
      <c r="R153" s="180">
        <f t="shared" si="149"/>
        <v>425.5</v>
      </c>
      <c r="S153" s="180">
        <f t="shared" si="150"/>
        <v>771.52</v>
      </c>
      <c r="T153" s="394">
        <f t="shared" si="145"/>
        <v>467.74</v>
      </c>
      <c r="U153" s="394">
        <f t="shared" si="146"/>
        <v>575.17999999999995</v>
      </c>
      <c r="V153" s="142">
        <f t="shared" si="151"/>
        <v>1042.92</v>
      </c>
      <c r="W153" s="142">
        <f t="shared" si="152"/>
        <v>1264.17</v>
      </c>
      <c r="X153" s="142">
        <f t="shared" si="153"/>
        <v>1554.54</v>
      </c>
      <c r="Y153" s="142">
        <f t="shared" si="154"/>
        <v>2818.71</v>
      </c>
      <c r="Z153" s="51" t="s">
        <v>134</v>
      </c>
      <c r="AA153" s="35"/>
      <c r="AB153" s="226"/>
      <c r="AC153" s="226"/>
      <c r="AD153" s="226"/>
      <c r="AE153" s="226"/>
      <c r="AF153" s="226"/>
      <c r="AG153" s="226"/>
      <c r="AH153" s="226"/>
      <c r="AI153" s="226"/>
      <c r="AJ153" s="226"/>
      <c r="AK153" s="226"/>
      <c r="AL153" s="226"/>
      <c r="AM153" s="226"/>
      <c r="AN153" s="226"/>
      <c r="AO153" s="226"/>
    </row>
    <row r="154" spans="1:41" s="237" customFormat="1" ht="15" collapsed="1">
      <c r="A154" s="158"/>
      <c r="B154" s="145"/>
      <c r="C154" s="171" t="s">
        <v>135</v>
      </c>
      <c r="D154" s="158"/>
      <c r="E154" s="135"/>
      <c r="F154" s="133">
        <f t="shared" ref="F154:H154" si="166">SUM(F155:F158)</f>
        <v>24048.44</v>
      </c>
      <c r="G154" s="133">
        <f t="shared" si="166"/>
        <v>457.6</v>
      </c>
      <c r="H154" s="133">
        <f t="shared" si="166"/>
        <v>24506.04</v>
      </c>
      <c r="I154" s="138"/>
      <c r="J154" s="135"/>
      <c r="K154" s="135"/>
      <c r="L154" s="147"/>
      <c r="M154" s="147"/>
      <c r="N154" s="147"/>
      <c r="O154" s="179"/>
      <c r="P154" s="180">
        <f t="shared" si="147"/>
        <v>0</v>
      </c>
      <c r="Q154" s="176">
        <f>SUM(Q155:Q158)</f>
        <v>33667.81</v>
      </c>
      <c r="R154" s="176">
        <f t="shared" ref="R154:V154" si="167">SUM(R155:R158)</f>
        <v>457.6</v>
      </c>
      <c r="S154" s="176">
        <f t="shared" si="167"/>
        <v>34125.410000000003</v>
      </c>
      <c r="T154" s="133">
        <f>SUM(T155:T158)</f>
        <v>45511.23</v>
      </c>
      <c r="U154" s="133">
        <f t="shared" si="167"/>
        <v>618.59</v>
      </c>
      <c r="V154" s="133">
        <f t="shared" si="167"/>
        <v>46129.82</v>
      </c>
      <c r="W154" s="142">
        <f t="shared" si="152"/>
        <v>0</v>
      </c>
      <c r="X154" s="142">
        <f t="shared" si="153"/>
        <v>0</v>
      </c>
      <c r="Y154" s="142">
        <f t="shared" si="154"/>
        <v>0</v>
      </c>
      <c r="Z154" s="147"/>
      <c r="AA154" s="137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</row>
    <row r="155" spans="1:41" ht="30" hidden="1" outlineLevel="1">
      <c r="A155" s="44">
        <v>125</v>
      </c>
      <c r="B155" s="73">
        <v>64</v>
      </c>
      <c r="C155" s="42" t="s">
        <v>136</v>
      </c>
      <c r="D155" s="44" t="s">
        <v>26</v>
      </c>
      <c r="E155" s="53">
        <v>10.4</v>
      </c>
      <c r="F155" s="14">
        <f t="shared" ref="F155:F158" si="168">E155*I155</f>
        <v>1540.03</v>
      </c>
      <c r="G155" s="14">
        <f t="shared" ref="G155:G158" si="169">E155*J155</f>
        <v>0</v>
      </c>
      <c r="H155" s="14">
        <f t="shared" ref="H155:H158" si="170">F155+G155</f>
        <v>1540.03</v>
      </c>
      <c r="I155" s="45">
        <v>148.08000000000001</v>
      </c>
      <c r="J155" s="53"/>
      <c r="K155" s="53"/>
      <c r="L155" s="51"/>
      <c r="M155" s="51"/>
      <c r="N155" s="51"/>
      <c r="O155" s="451">
        <f t="shared" ref="O155:O158" si="171">I155*$M$3</f>
        <v>207.31</v>
      </c>
      <c r="P155" s="180">
        <f t="shared" si="147"/>
        <v>0</v>
      </c>
      <c r="Q155" s="180">
        <f t="shared" si="148"/>
        <v>2156.02</v>
      </c>
      <c r="R155" s="180">
        <f t="shared" si="149"/>
        <v>0</v>
      </c>
      <c r="S155" s="180">
        <f t="shared" si="150"/>
        <v>2156.02</v>
      </c>
      <c r="T155" s="394">
        <f t="shared" si="145"/>
        <v>2914.5</v>
      </c>
      <c r="U155" s="394">
        <f t="shared" si="146"/>
        <v>0</v>
      </c>
      <c r="V155" s="142">
        <f t="shared" si="151"/>
        <v>2914.5</v>
      </c>
      <c r="W155" s="142">
        <f t="shared" si="152"/>
        <v>280.24</v>
      </c>
      <c r="X155" s="142">
        <f t="shared" si="153"/>
        <v>0</v>
      </c>
      <c r="Y155" s="142">
        <f t="shared" si="154"/>
        <v>280.24</v>
      </c>
      <c r="Z155" s="51"/>
      <c r="AA155" s="35"/>
      <c r="AB155" s="226"/>
      <c r="AC155" s="226"/>
      <c r="AD155" s="226"/>
      <c r="AE155" s="226"/>
      <c r="AF155" s="226"/>
      <c r="AG155" s="226"/>
      <c r="AH155" s="226"/>
      <c r="AI155" s="226"/>
      <c r="AJ155" s="226"/>
      <c r="AK155" s="226"/>
      <c r="AL155" s="226"/>
      <c r="AM155" s="226"/>
      <c r="AN155" s="226"/>
      <c r="AO155" s="226"/>
    </row>
    <row r="156" spans="1:41" ht="30" hidden="1" outlineLevel="1">
      <c r="A156" s="44">
        <v>126</v>
      </c>
      <c r="B156" s="73">
        <v>65</v>
      </c>
      <c r="C156" s="42" t="s">
        <v>137</v>
      </c>
      <c r="D156" s="44" t="s">
        <v>26</v>
      </c>
      <c r="E156" s="53">
        <v>10.4</v>
      </c>
      <c r="F156" s="14">
        <f t="shared" si="168"/>
        <v>18325.22</v>
      </c>
      <c r="G156" s="14">
        <f t="shared" si="169"/>
        <v>0</v>
      </c>
      <c r="H156" s="14">
        <f t="shared" si="170"/>
        <v>18325.22</v>
      </c>
      <c r="I156" s="45">
        <v>1762.04</v>
      </c>
      <c r="J156" s="53"/>
      <c r="K156" s="53"/>
      <c r="L156" s="51"/>
      <c r="M156" s="51"/>
      <c r="N156" s="51"/>
      <c r="O156" s="451">
        <f t="shared" si="171"/>
        <v>2466.86</v>
      </c>
      <c r="P156" s="180">
        <f t="shared" si="147"/>
        <v>0</v>
      </c>
      <c r="Q156" s="180">
        <f t="shared" si="148"/>
        <v>25655.34</v>
      </c>
      <c r="R156" s="180">
        <f t="shared" si="149"/>
        <v>0</v>
      </c>
      <c r="S156" s="180">
        <f t="shared" si="150"/>
        <v>25655.34</v>
      </c>
      <c r="T156" s="394">
        <f t="shared" si="145"/>
        <v>34680.15</v>
      </c>
      <c r="U156" s="394">
        <f t="shared" si="146"/>
        <v>0</v>
      </c>
      <c r="V156" s="142">
        <f t="shared" si="151"/>
        <v>34680.15</v>
      </c>
      <c r="W156" s="142">
        <f t="shared" si="152"/>
        <v>3334.63</v>
      </c>
      <c r="X156" s="142">
        <f t="shared" si="153"/>
        <v>0</v>
      </c>
      <c r="Y156" s="142">
        <f t="shared" si="154"/>
        <v>3334.63</v>
      </c>
      <c r="Z156" s="51"/>
      <c r="AA156" s="35"/>
      <c r="AB156" s="226"/>
      <c r="AC156" s="226"/>
      <c r="AD156" s="226"/>
      <c r="AE156" s="226"/>
      <c r="AF156" s="226"/>
      <c r="AG156" s="226"/>
      <c r="AH156" s="226"/>
      <c r="AI156" s="226"/>
      <c r="AJ156" s="226"/>
      <c r="AK156" s="226"/>
      <c r="AL156" s="226"/>
      <c r="AM156" s="226"/>
      <c r="AN156" s="226"/>
      <c r="AO156" s="226"/>
    </row>
    <row r="157" spans="1:41" ht="30" hidden="1" outlineLevel="1">
      <c r="A157" s="44">
        <v>127</v>
      </c>
      <c r="B157" s="73">
        <v>66</v>
      </c>
      <c r="C157" s="42" t="s">
        <v>138</v>
      </c>
      <c r="D157" s="44" t="s">
        <v>26</v>
      </c>
      <c r="E157" s="53">
        <v>10.4</v>
      </c>
      <c r="F157" s="14">
        <f t="shared" si="168"/>
        <v>1094.18</v>
      </c>
      <c r="G157" s="14">
        <f t="shared" si="169"/>
        <v>0</v>
      </c>
      <c r="H157" s="14">
        <f t="shared" si="170"/>
        <v>1094.18</v>
      </c>
      <c r="I157" s="45">
        <v>105.21</v>
      </c>
      <c r="J157" s="53"/>
      <c r="K157" s="53"/>
      <c r="L157" s="51"/>
      <c r="M157" s="51"/>
      <c r="N157" s="51"/>
      <c r="O157" s="451">
        <f t="shared" si="171"/>
        <v>147.29</v>
      </c>
      <c r="P157" s="180">
        <f t="shared" si="147"/>
        <v>0</v>
      </c>
      <c r="Q157" s="180">
        <f t="shared" si="148"/>
        <v>1531.82</v>
      </c>
      <c r="R157" s="180">
        <f t="shared" si="149"/>
        <v>0</v>
      </c>
      <c r="S157" s="180">
        <f t="shared" si="150"/>
        <v>1531.82</v>
      </c>
      <c r="T157" s="394">
        <f t="shared" si="145"/>
        <v>2070.64</v>
      </c>
      <c r="U157" s="394">
        <f t="shared" si="146"/>
        <v>0</v>
      </c>
      <c r="V157" s="142">
        <f t="shared" si="151"/>
        <v>2070.64</v>
      </c>
      <c r="W157" s="142">
        <f t="shared" si="152"/>
        <v>199.1</v>
      </c>
      <c r="X157" s="142">
        <f t="shared" si="153"/>
        <v>0</v>
      </c>
      <c r="Y157" s="142">
        <f t="shared" si="154"/>
        <v>199.1</v>
      </c>
      <c r="Z157" s="51"/>
      <c r="AA157" s="35"/>
      <c r="AB157" s="226"/>
      <c r="AC157" s="226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</row>
    <row r="158" spans="1:41" ht="30" hidden="1" outlineLevel="1">
      <c r="A158" s="44">
        <v>128</v>
      </c>
      <c r="B158" s="73">
        <v>67</v>
      </c>
      <c r="C158" s="42" t="s">
        <v>139</v>
      </c>
      <c r="D158" s="44" t="s">
        <v>26</v>
      </c>
      <c r="E158" s="53">
        <v>10.4</v>
      </c>
      <c r="F158" s="14">
        <f t="shared" si="168"/>
        <v>3089.01</v>
      </c>
      <c r="G158" s="14">
        <f t="shared" si="169"/>
        <v>457.6</v>
      </c>
      <c r="H158" s="14">
        <f t="shared" si="170"/>
        <v>3546.61</v>
      </c>
      <c r="I158" s="45">
        <v>297.02</v>
      </c>
      <c r="J158" s="53">
        <v>44</v>
      </c>
      <c r="K158" s="53"/>
      <c r="L158" s="51"/>
      <c r="M158" s="51"/>
      <c r="N158" s="51"/>
      <c r="O158" s="451">
        <f t="shared" si="171"/>
        <v>415.83</v>
      </c>
      <c r="P158" s="180">
        <f t="shared" si="147"/>
        <v>44</v>
      </c>
      <c r="Q158" s="180">
        <f t="shared" si="148"/>
        <v>4324.63</v>
      </c>
      <c r="R158" s="180">
        <f t="shared" si="149"/>
        <v>457.6</v>
      </c>
      <c r="S158" s="180">
        <f t="shared" si="150"/>
        <v>4782.2299999999996</v>
      </c>
      <c r="T158" s="394">
        <f t="shared" si="145"/>
        <v>5845.94</v>
      </c>
      <c r="U158" s="394">
        <f t="shared" si="146"/>
        <v>618.59</v>
      </c>
      <c r="V158" s="142">
        <f t="shared" si="151"/>
        <v>6464.53</v>
      </c>
      <c r="W158" s="142">
        <f t="shared" si="152"/>
        <v>562.11</v>
      </c>
      <c r="X158" s="142">
        <f t="shared" si="153"/>
        <v>59.48</v>
      </c>
      <c r="Y158" s="142">
        <f t="shared" si="154"/>
        <v>621.59</v>
      </c>
      <c r="Z158" s="51"/>
      <c r="AA158" s="35"/>
      <c r="AB158" s="226"/>
      <c r="AC158" s="226"/>
      <c r="AD158" s="226"/>
      <c r="AE158" s="226"/>
      <c r="AF158" s="226"/>
      <c r="AG158" s="226"/>
      <c r="AH158" s="226"/>
      <c r="AI158" s="226"/>
      <c r="AJ158" s="226"/>
      <c r="AK158" s="226"/>
      <c r="AL158" s="226"/>
      <c r="AM158" s="226"/>
      <c r="AN158" s="226"/>
      <c r="AO158" s="226"/>
    </row>
    <row r="159" spans="1:41" s="237" customFormat="1" ht="45" collapsed="1">
      <c r="A159" s="158"/>
      <c r="B159" s="145"/>
      <c r="C159" s="171" t="s">
        <v>140</v>
      </c>
      <c r="D159" s="158"/>
      <c r="E159" s="135"/>
      <c r="F159" s="133">
        <f>SUM(F160:F193)</f>
        <v>1224188.8899999999</v>
      </c>
      <c r="G159" s="133">
        <f t="shared" ref="G159:H159" si="172">SUM(G160:G193)</f>
        <v>176421.04</v>
      </c>
      <c r="H159" s="133">
        <f t="shared" si="172"/>
        <v>1400609.93</v>
      </c>
      <c r="I159" s="138"/>
      <c r="J159" s="135"/>
      <c r="K159" s="135"/>
      <c r="L159" s="147"/>
      <c r="M159" s="147"/>
      <c r="N159" s="147"/>
      <c r="O159" s="179"/>
      <c r="P159" s="180">
        <f t="shared" si="147"/>
        <v>0</v>
      </c>
      <c r="Q159" s="176">
        <f>SUM(Q160:Q193)</f>
        <v>1700029.49</v>
      </c>
      <c r="R159" s="176">
        <f t="shared" ref="R159" si="173">SUM(R160:R193)</f>
        <v>176421.04</v>
      </c>
      <c r="S159" s="176">
        <f t="shared" ref="S159" si="174">SUM(S160:S193)</f>
        <v>1876450.53</v>
      </c>
      <c r="T159" s="133">
        <f>SUM(T160:T193)</f>
        <v>2298050.5600000001</v>
      </c>
      <c r="U159" s="133">
        <f t="shared" ref="U159" si="175">SUM(U160:U193)</f>
        <v>238480.33</v>
      </c>
      <c r="V159" s="133">
        <f t="shared" ref="V159" si="176">SUM(V160:V193)</f>
        <v>2536530.89</v>
      </c>
      <c r="W159" s="142">
        <f t="shared" si="152"/>
        <v>0</v>
      </c>
      <c r="X159" s="142">
        <f t="shared" si="153"/>
        <v>0</v>
      </c>
      <c r="Y159" s="142">
        <f t="shared" si="154"/>
        <v>0</v>
      </c>
      <c r="Z159" s="147"/>
      <c r="AA159" s="137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</row>
    <row r="160" spans="1:41" ht="30" hidden="1" outlineLevel="1">
      <c r="A160" s="44">
        <v>129</v>
      </c>
      <c r="B160" s="73">
        <v>68</v>
      </c>
      <c r="C160" s="42" t="s">
        <v>100</v>
      </c>
      <c r="D160" s="44" t="s">
        <v>101</v>
      </c>
      <c r="E160" s="53">
        <v>206.67</v>
      </c>
      <c r="F160" s="14">
        <f t="shared" ref="F160:F169" si="177">E160*I160</f>
        <v>98904</v>
      </c>
      <c r="G160" s="14">
        <f t="shared" ref="G160:G169" si="178">E160*J160</f>
        <v>17566.95</v>
      </c>
      <c r="H160" s="14">
        <f t="shared" ref="H160:H169" si="179">F160+G160</f>
        <v>116470.95</v>
      </c>
      <c r="I160" s="45">
        <v>478.56</v>
      </c>
      <c r="J160" s="53">
        <v>85</v>
      </c>
      <c r="K160" s="53"/>
      <c r="L160" s="51"/>
      <c r="M160" s="51"/>
      <c r="N160" s="51"/>
      <c r="O160" s="451">
        <f t="shared" ref="O160:O165" si="180">I160*$M$3</f>
        <v>669.98</v>
      </c>
      <c r="P160" s="180">
        <f t="shared" si="147"/>
        <v>85</v>
      </c>
      <c r="Q160" s="180">
        <f t="shared" si="148"/>
        <v>138464.76999999999</v>
      </c>
      <c r="R160" s="180">
        <f t="shared" si="149"/>
        <v>17566.95</v>
      </c>
      <c r="S160" s="180">
        <f t="shared" si="150"/>
        <v>156031.72</v>
      </c>
      <c r="T160" s="394">
        <f t="shared" si="145"/>
        <v>187172.75</v>
      </c>
      <c r="U160" s="394">
        <f t="shared" si="146"/>
        <v>23746.38</v>
      </c>
      <c r="V160" s="142">
        <f t="shared" si="151"/>
        <v>210919.13</v>
      </c>
      <c r="W160" s="142">
        <f t="shared" si="152"/>
        <v>905.66</v>
      </c>
      <c r="X160" s="142">
        <f t="shared" si="153"/>
        <v>114.9</v>
      </c>
      <c r="Y160" s="142">
        <f t="shared" si="154"/>
        <v>1020.56</v>
      </c>
      <c r="Z160" s="51"/>
      <c r="AA160" s="35"/>
      <c r="AB160" s="226"/>
      <c r="AC160" s="226"/>
      <c r="AD160" s="226"/>
      <c r="AE160" s="226"/>
      <c r="AF160" s="226"/>
      <c r="AG160" s="226"/>
      <c r="AH160" s="226"/>
      <c r="AI160" s="226"/>
      <c r="AJ160" s="226"/>
      <c r="AK160" s="226"/>
      <c r="AL160" s="226"/>
      <c r="AM160" s="226"/>
      <c r="AN160" s="226"/>
      <c r="AO160" s="226"/>
    </row>
    <row r="161" spans="1:41" ht="15" hidden="1" outlineLevel="1">
      <c r="A161" s="44">
        <v>130</v>
      </c>
      <c r="B161" s="73">
        <v>69</v>
      </c>
      <c r="C161" s="42" t="s">
        <v>141</v>
      </c>
      <c r="D161" s="44" t="s">
        <v>103</v>
      </c>
      <c r="E161" s="53">
        <v>6</v>
      </c>
      <c r="F161" s="14">
        <f t="shared" si="177"/>
        <v>3198</v>
      </c>
      <c r="G161" s="14">
        <f t="shared" si="178"/>
        <v>0</v>
      </c>
      <c r="H161" s="14">
        <f t="shared" si="179"/>
        <v>3198</v>
      </c>
      <c r="I161" s="45">
        <v>533</v>
      </c>
      <c r="J161" s="53"/>
      <c r="K161" s="53"/>
      <c r="L161" s="51"/>
      <c r="M161" s="51"/>
      <c r="N161" s="51"/>
      <c r="O161" s="451">
        <f t="shared" si="180"/>
        <v>746.2</v>
      </c>
      <c r="P161" s="180">
        <f t="shared" si="147"/>
        <v>0</v>
      </c>
      <c r="Q161" s="180">
        <f t="shared" si="148"/>
        <v>4477.2</v>
      </c>
      <c r="R161" s="180">
        <f t="shared" si="149"/>
        <v>0</v>
      </c>
      <c r="S161" s="180">
        <f t="shared" si="150"/>
        <v>4477.2</v>
      </c>
      <c r="T161" s="394">
        <f t="shared" si="145"/>
        <v>6052.14</v>
      </c>
      <c r="U161" s="394">
        <f t="shared" si="146"/>
        <v>0</v>
      </c>
      <c r="V161" s="142">
        <f t="shared" si="151"/>
        <v>6052.14</v>
      </c>
      <c r="W161" s="142">
        <f t="shared" si="152"/>
        <v>1008.69</v>
      </c>
      <c r="X161" s="142">
        <f t="shared" si="153"/>
        <v>0</v>
      </c>
      <c r="Y161" s="142">
        <f t="shared" si="154"/>
        <v>1008.69</v>
      </c>
      <c r="Z161" s="51"/>
      <c r="AA161" s="35"/>
      <c r="AB161" s="226"/>
      <c r="AC161" s="226"/>
      <c r="AD161" s="226"/>
      <c r="AE161" s="226"/>
      <c r="AF161" s="226"/>
      <c r="AG161" s="226"/>
      <c r="AH161" s="226"/>
      <c r="AI161" s="226"/>
      <c r="AJ161" s="226"/>
      <c r="AK161" s="226"/>
      <c r="AL161" s="226"/>
      <c r="AM161" s="226"/>
      <c r="AN161" s="226"/>
      <c r="AO161" s="226"/>
    </row>
    <row r="162" spans="1:41" ht="15" hidden="1" outlineLevel="1">
      <c r="A162" s="44">
        <v>131</v>
      </c>
      <c r="B162" s="73">
        <v>70</v>
      </c>
      <c r="C162" s="42" t="s">
        <v>104</v>
      </c>
      <c r="D162" s="44" t="s">
        <v>26</v>
      </c>
      <c r="E162" s="53">
        <v>7.43</v>
      </c>
      <c r="F162" s="14">
        <f t="shared" si="177"/>
        <v>13091.96</v>
      </c>
      <c r="G162" s="14">
        <f t="shared" si="178"/>
        <v>0</v>
      </c>
      <c r="H162" s="14">
        <f t="shared" si="179"/>
        <v>13091.96</v>
      </c>
      <c r="I162" s="45">
        <v>1762.04</v>
      </c>
      <c r="J162" s="53"/>
      <c r="K162" s="53"/>
      <c r="L162" s="51"/>
      <c r="M162" s="51"/>
      <c r="N162" s="51"/>
      <c r="O162" s="451">
        <f t="shared" si="180"/>
        <v>2466.86</v>
      </c>
      <c r="P162" s="180">
        <f t="shared" si="147"/>
        <v>0</v>
      </c>
      <c r="Q162" s="180">
        <f t="shared" si="148"/>
        <v>18328.77</v>
      </c>
      <c r="R162" s="180">
        <f t="shared" si="149"/>
        <v>0</v>
      </c>
      <c r="S162" s="180">
        <f t="shared" si="150"/>
        <v>18328.77</v>
      </c>
      <c r="T162" s="394">
        <f t="shared" si="145"/>
        <v>24776.3</v>
      </c>
      <c r="U162" s="394">
        <f t="shared" si="146"/>
        <v>0</v>
      </c>
      <c r="V162" s="142">
        <f t="shared" si="151"/>
        <v>24776.3</v>
      </c>
      <c r="W162" s="142">
        <f t="shared" si="152"/>
        <v>3334.63</v>
      </c>
      <c r="X162" s="142">
        <f t="shared" si="153"/>
        <v>0</v>
      </c>
      <c r="Y162" s="142">
        <f t="shared" si="154"/>
        <v>3334.63</v>
      </c>
      <c r="Z162" s="51"/>
      <c r="AA162" s="35"/>
      <c r="AB162" s="226"/>
      <c r="AC162" s="226"/>
      <c r="AD162" s="226"/>
      <c r="AE162" s="226"/>
      <c r="AF162" s="226"/>
      <c r="AG162" s="226"/>
      <c r="AH162" s="226"/>
      <c r="AI162" s="226"/>
      <c r="AJ162" s="226"/>
      <c r="AK162" s="226"/>
      <c r="AL162" s="226"/>
      <c r="AM162" s="226"/>
      <c r="AN162" s="226"/>
      <c r="AO162" s="226"/>
    </row>
    <row r="163" spans="1:41" ht="15" hidden="1" outlineLevel="1">
      <c r="A163" s="44">
        <v>132</v>
      </c>
      <c r="B163" s="73">
        <v>71</v>
      </c>
      <c r="C163" s="42" t="s">
        <v>105</v>
      </c>
      <c r="D163" s="44" t="s">
        <v>26</v>
      </c>
      <c r="E163" s="53">
        <v>7.43</v>
      </c>
      <c r="F163" s="14">
        <f t="shared" si="177"/>
        <v>1100.23</v>
      </c>
      <c r="G163" s="14">
        <f t="shared" si="178"/>
        <v>0</v>
      </c>
      <c r="H163" s="14">
        <f t="shared" si="179"/>
        <v>1100.23</v>
      </c>
      <c r="I163" s="45">
        <v>148.08000000000001</v>
      </c>
      <c r="J163" s="53"/>
      <c r="K163" s="53"/>
      <c r="L163" s="51"/>
      <c r="M163" s="51"/>
      <c r="N163" s="51"/>
      <c r="O163" s="451">
        <f t="shared" si="180"/>
        <v>207.31</v>
      </c>
      <c r="P163" s="180">
        <f t="shared" si="147"/>
        <v>0</v>
      </c>
      <c r="Q163" s="180">
        <f t="shared" si="148"/>
        <v>1540.31</v>
      </c>
      <c r="R163" s="180">
        <f t="shared" si="149"/>
        <v>0</v>
      </c>
      <c r="S163" s="180">
        <f t="shared" si="150"/>
        <v>1540.31</v>
      </c>
      <c r="T163" s="394">
        <f t="shared" si="145"/>
        <v>2082.1799999999998</v>
      </c>
      <c r="U163" s="394">
        <f t="shared" si="146"/>
        <v>0</v>
      </c>
      <c r="V163" s="142">
        <f t="shared" si="151"/>
        <v>2082.1799999999998</v>
      </c>
      <c r="W163" s="142">
        <f t="shared" si="152"/>
        <v>280.24</v>
      </c>
      <c r="X163" s="142">
        <f t="shared" si="153"/>
        <v>0</v>
      </c>
      <c r="Y163" s="142">
        <f t="shared" si="154"/>
        <v>280.24</v>
      </c>
      <c r="Z163" s="51"/>
      <c r="AA163" s="35"/>
      <c r="AB163" s="226"/>
      <c r="AC163" s="226"/>
      <c r="AD163" s="226"/>
      <c r="AE163" s="226"/>
      <c r="AF163" s="226"/>
      <c r="AG163" s="226"/>
      <c r="AH163" s="226"/>
      <c r="AI163" s="226"/>
      <c r="AJ163" s="226"/>
      <c r="AK163" s="226"/>
      <c r="AL163" s="226"/>
      <c r="AM163" s="226"/>
      <c r="AN163" s="226"/>
      <c r="AO163" s="226"/>
    </row>
    <row r="164" spans="1:41" ht="15" hidden="1" outlineLevel="1">
      <c r="A164" s="44">
        <v>133</v>
      </c>
      <c r="B164" s="73">
        <v>72</v>
      </c>
      <c r="C164" s="42" t="s">
        <v>142</v>
      </c>
      <c r="D164" s="44" t="s">
        <v>26</v>
      </c>
      <c r="E164" s="53">
        <v>7.43</v>
      </c>
      <c r="F164" s="14">
        <f t="shared" si="177"/>
        <v>781.71</v>
      </c>
      <c r="G164" s="14">
        <f t="shared" si="178"/>
        <v>0</v>
      </c>
      <c r="H164" s="14">
        <f t="shared" si="179"/>
        <v>781.71</v>
      </c>
      <c r="I164" s="45">
        <v>105.21</v>
      </c>
      <c r="J164" s="53"/>
      <c r="K164" s="53"/>
      <c r="L164" s="51"/>
      <c r="M164" s="51"/>
      <c r="N164" s="51"/>
      <c r="O164" s="451">
        <f t="shared" si="180"/>
        <v>147.29</v>
      </c>
      <c r="P164" s="180">
        <f t="shared" si="147"/>
        <v>0</v>
      </c>
      <c r="Q164" s="180">
        <f t="shared" si="148"/>
        <v>1094.3599999999999</v>
      </c>
      <c r="R164" s="180">
        <f t="shared" si="149"/>
        <v>0</v>
      </c>
      <c r="S164" s="180">
        <f t="shared" si="150"/>
        <v>1094.3599999999999</v>
      </c>
      <c r="T164" s="394">
        <f t="shared" si="145"/>
        <v>1479.31</v>
      </c>
      <c r="U164" s="394">
        <f t="shared" si="146"/>
        <v>0</v>
      </c>
      <c r="V164" s="142">
        <f t="shared" si="151"/>
        <v>1479.31</v>
      </c>
      <c r="W164" s="142">
        <f t="shared" si="152"/>
        <v>199.1</v>
      </c>
      <c r="X164" s="142">
        <f t="shared" si="153"/>
        <v>0</v>
      </c>
      <c r="Y164" s="142">
        <f t="shared" si="154"/>
        <v>199.1</v>
      </c>
      <c r="Z164" s="51"/>
      <c r="AA164" s="35"/>
      <c r="AB164" s="226"/>
      <c r="AC164" s="226"/>
      <c r="AD164" s="226"/>
      <c r="AE164" s="226"/>
      <c r="AF164" s="226"/>
      <c r="AG164" s="226"/>
      <c r="AH164" s="226"/>
      <c r="AI164" s="226"/>
      <c r="AJ164" s="226"/>
      <c r="AK164" s="226"/>
      <c r="AL164" s="226"/>
      <c r="AM164" s="226"/>
      <c r="AN164" s="226"/>
      <c r="AO164" s="226"/>
    </row>
    <row r="165" spans="1:41" ht="30" hidden="1" outlineLevel="1">
      <c r="A165" s="44">
        <v>134</v>
      </c>
      <c r="B165" s="73">
        <v>73</v>
      </c>
      <c r="C165" s="42" t="s">
        <v>107</v>
      </c>
      <c r="D165" s="44" t="s">
        <v>26</v>
      </c>
      <c r="E165" s="53">
        <v>4.18</v>
      </c>
      <c r="F165" s="14">
        <f t="shared" si="177"/>
        <v>1241.21</v>
      </c>
      <c r="G165" s="14">
        <f t="shared" si="178"/>
        <v>183.92</v>
      </c>
      <c r="H165" s="14">
        <f t="shared" si="179"/>
        <v>1425.13</v>
      </c>
      <c r="I165" s="45">
        <v>296.94</v>
      </c>
      <c r="J165" s="53">
        <v>44</v>
      </c>
      <c r="K165" s="53"/>
      <c r="L165" s="51"/>
      <c r="M165" s="51"/>
      <c r="N165" s="51"/>
      <c r="O165" s="451">
        <f t="shared" si="180"/>
        <v>415.72</v>
      </c>
      <c r="P165" s="180">
        <f t="shared" si="147"/>
        <v>44</v>
      </c>
      <c r="Q165" s="180">
        <f t="shared" si="148"/>
        <v>1737.71</v>
      </c>
      <c r="R165" s="180">
        <f t="shared" si="149"/>
        <v>183.92</v>
      </c>
      <c r="S165" s="180">
        <f t="shared" si="150"/>
        <v>1921.63</v>
      </c>
      <c r="T165" s="394">
        <f t="shared" si="145"/>
        <v>2348.9899999999998</v>
      </c>
      <c r="U165" s="394">
        <f t="shared" si="146"/>
        <v>248.63</v>
      </c>
      <c r="V165" s="142">
        <f t="shared" si="151"/>
        <v>2597.62</v>
      </c>
      <c r="W165" s="142">
        <f t="shared" si="152"/>
        <v>561.96</v>
      </c>
      <c r="X165" s="142">
        <f t="shared" si="153"/>
        <v>59.48</v>
      </c>
      <c r="Y165" s="142">
        <f t="shared" si="154"/>
        <v>621.44000000000005</v>
      </c>
      <c r="Z165" s="51"/>
      <c r="AA165" s="35"/>
      <c r="AB165" s="226"/>
      <c r="AC165" s="226"/>
      <c r="AD165" s="226"/>
      <c r="AE165" s="226"/>
      <c r="AF165" s="226"/>
      <c r="AG165" s="226"/>
      <c r="AH165" s="226"/>
      <c r="AI165" s="226"/>
      <c r="AJ165" s="226"/>
      <c r="AK165" s="226"/>
      <c r="AL165" s="226"/>
      <c r="AM165" s="226"/>
      <c r="AN165" s="226"/>
      <c r="AO165" s="226"/>
    </row>
    <row r="166" spans="1:41" ht="15" hidden="1" outlineLevel="1">
      <c r="A166" s="44">
        <v>135</v>
      </c>
      <c r="B166" s="73">
        <v>74</v>
      </c>
      <c r="C166" s="42" t="s">
        <v>113</v>
      </c>
      <c r="D166" s="44" t="s">
        <v>34</v>
      </c>
      <c r="E166" s="53">
        <v>0.09</v>
      </c>
      <c r="F166" s="14">
        <f t="shared" si="177"/>
        <v>2441.16</v>
      </c>
      <c r="G166" s="14">
        <f t="shared" si="178"/>
        <v>0</v>
      </c>
      <c r="H166" s="14">
        <f t="shared" si="179"/>
        <v>2441.16</v>
      </c>
      <c r="I166" s="45">
        <v>27124</v>
      </c>
      <c r="J166" s="53"/>
      <c r="K166" s="53"/>
      <c r="L166" s="51"/>
      <c r="M166" s="51"/>
      <c r="N166" s="51"/>
      <c r="O166" s="448">
        <f>I166*$L$3</f>
        <v>46110.8</v>
      </c>
      <c r="P166" s="180">
        <f t="shared" si="147"/>
        <v>0</v>
      </c>
      <c r="Q166" s="180">
        <f t="shared" si="148"/>
        <v>4149.97</v>
      </c>
      <c r="R166" s="180">
        <f t="shared" si="149"/>
        <v>0</v>
      </c>
      <c r="S166" s="180">
        <f t="shared" si="150"/>
        <v>4149.97</v>
      </c>
      <c r="T166" s="394">
        <f t="shared" si="145"/>
        <v>5609.81</v>
      </c>
      <c r="U166" s="394">
        <f t="shared" si="146"/>
        <v>0</v>
      </c>
      <c r="V166" s="142">
        <f t="shared" si="151"/>
        <v>5609.81</v>
      </c>
      <c r="W166" s="142">
        <f t="shared" si="152"/>
        <v>62331.18</v>
      </c>
      <c r="X166" s="142">
        <f t="shared" si="153"/>
        <v>0</v>
      </c>
      <c r="Y166" s="142">
        <f t="shared" si="154"/>
        <v>62331.18</v>
      </c>
      <c r="Z166" s="51"/>
      <c r="AA166" s="35"/>
      <c r="AB166" s="226"/>
      <c r="AC166" s="226"/>
      <c r="AD166" s="226"/>
      <c r="AE166" s="226"/>
      <c r="AF166" s="226"/>
      <c r="AG166" s="226"/>
      <c r="AH166" s="226"/>
      <c r="AI166" s="226"/>
      <c r="AJ166" s="226"/>
      <c r="AK166" s="226"/>
      <c r="AL166" s="226"/>
      <c r="AM166" s="226"/>
      <c r="AN166" s="226"/>
      <c r="AO166" s="226"/>
    </row>
    <row r="167" spans="1:41" ht="30" hidden="1" outlineLevel="1">
      <c r="A167" s="44">
        <v>136</v>
      </c>
      <c r="B167" s="73">
        <v>75</v>
      </c>
      <c r="C167" s="42" t="s">
        <v>108</v>
      </c>
      <c r="D167" s="44" t="s">
        <v>34</v>
      </c>
      <c r="E167" s="53">
        <v>7.0000000000000007E-2</v>
      </c>
      <c r="F167" s="14">
        <f t="shared" si="177"/>
        <v>4674.8900000000003</v>
      </c>
      <c r="G167" s="14">
        <f t="shared" si="178"/>
        <v>396.69</v>
      </c>
      <c r="H167" s="14">
        <f t="shared" si="179"/>
        <v>5071.58</v>
      </c>
      <c r="I167" s="45">
        <v>66784.210000000006</v>
      </c>
      <c r="J167" s="53">
        <v>5667</v>
      </c>
      <c r="K167" s="53"/>
      <c r="L167" s="51"/>
      <c r="M167" s="51"/>
      <c r="N167" s="51"/>
      <c r="O167" s="451">
        <f t="shared" ref="O167:O169" si="181">I167*$M$3</f>
        <v>93497.89</v>
      </c>
      <c r="P167" s="180">
        <f t="shared" si="147"/>
        <v>5667</v>
      </c>
      <c r="Q167" s="180">
        <f t="shared" si="148"/>
        <v>6544.85</v>
      </c>
      <c r="R167" s="180">
        <f t="shared" si="149"/>
        <v>396.69</v>
      </c>
      <c r="S167" s="180">
        <f t="shared" si="150"/>
        <v>6941.54</v>
      </c>
      <c r="T167" s="394">
        <f t="shared" si="145"/>
        <v>8847.1299999999992</v>
      </c>
      <c r="U167" s="394">
        <f t="shared" si="146"/>
        <v>536.23</v>
      </c>
      <c r="V167" s="142">
        <f t="shared" si="151"/>
        <v>9383.36</v>
      </c>
      <c r="W167" s="142">
        <f t="shared" si="152"/>
        <v>126387.61</v>
      </c>
      <c r="X167" s="142">
        <f t="shared" si="153"/>
        <v>7660.48</v>
      </c>
      <c r="Y167" s="142">
        <f t="shared" si="154"/>
        <v>134048.09</v>
      </c>
      <c r="Z167" s="51"/>
      <c r="AA167" s="35"/>
      <c r="AB167" s="226"/>
      <c r="AC167" s="226"/>
      <c r="AD167" s="226"/>
      <c r="AE167" s="226"/>
      <c r="AF167" s="226"/>
      <c r="AG167" s="226"/>
      <c r="AH167" s="226"/>
      <c r="AI167" s="226"/>
      <c r="AJ167" s="226"/>
      <c r="AK167" s="226"/>
      <c r="AL167" s="226"/>
      <c r="AM167" s="226"/>
      <c r="AN167" s="226"/>
      <c r="AO167" s="226"/>
    </row>
    <row r="168" spans="1:41" ht="45" hidden="1" outlineLevel="1">
      <c r="A168" s="44">
        <v>137</v>
      </c>
      <c r="B168" s="73">
        <v>76</v>
      </c>
      <c r="C168" s="42" t="s">
        <v>109</v>
      </c>
      <c r="D168" s="44" t="s">
        <v>34</v>
      </c>
      <c r="E168" s="53">
        <v>0.03</v>
      </c>
      <c r="F168" s="14">
        <f t="shared" si="177"/>
        <v>2003.63</v>
      </c>
      <c r="G168" s="14">
        <f t="shared" si="178"/>
        <v>170.01</v>
      </c>
      <c r="H168" s="14">
        <f t="shared" si="179"/>
        <v>2173.64</v>
      </c>
      <c r="I168" s="45">
        <v>66787.5</v>
      </c>
      <c r="J168" s="53">
        <v>5667</v>
      </c>
      <c r="K168" s="53"/>
      <c r="L168" s="51"/>
      <c r="M168" s="51"/>
      <c r="N168" s="51"/>
      <c r="O168" s="451">
        <f t="shared" si="181"/>
        <v>93502.5</v>
      </c>
      <c r="P168" s="180">
        <f t="shared" si="147"/>
        <v>5667</v>
      </c>
      <c r="Q168" s="180">
        <f t="shared" si="148"/>
        <v>2805.08</v>
      </c>
      <c r="R168" s="180">
        <f t="shared" si="149"/>
        <v>170.01</v>
      </c>
      <c r="S168" s="180">
        <f t="shared" si="150"/>
        <v>2975.09</v>
      </c>
      <c r="T168" s="394">
        <f t="shared" si="145"/>
        <v>3791.82</v>
      </c>
      <c r="U168" s="394">
        <f t="shared" si="146"/>
        <v>229.81</v>
      </c>
      <c r="V168" s="142">
        <f t="shared" si="151"/>
        <v>4021.63</v>
      </c>
      <c r="W168" s="142">
        <f t="shared" si="152"/>
        <v>126393.84</v>
      </c>
      <c r="X168" s="142">
        <f t="shared" si="153"/>
        <v>7660.48</v>
      </c>
      <c r="Y168" s="142">
        <f t="shared" si="154"/>
        <v>134054.32</v>
      </c>
      <c r="Z168" s="51"/>
      <c r="AA168" s="35"/>
      <c r="AB168" s="226"/>
      <c r="AC168" s="226"/>
      <c r="AD168" s="226"/>
      <c r="AE168" s="226"/>
      <c r="AF168" s="226"/>
      <c r="AG168" s="226"/>
      <c r="AH168" s="226"/>
      <c r="AI168" s="226"/>
      <c r="AJ168" s="226"/>
      <c r="AK168" s="226"/>
      <c r="AL168" s="226"/>
      <c r="AM168" s="226"/>
      <c r="AN168" s="226"/>
      <c r="AO168" s="226"/>
    </row>
    <row r="169" spans="1:41" ht="30" hidden="1" outlineLevel="1">
      <c r="A169" s="44">
        <v>138</v>
      </c>
      <c r="B169" s="73">
        <v>77</v>
      </c>
      <c r="C169" s="42" t="s">
        <v>143</v>
      </c>
      <c r="D169" s="44" t="s">
        <v>34</v>
      </c>
      <c r="E169" s="53">
        <v>0.19</v>
      </c>
      <c r="F169" s="14">
        <f t="shared" si="177"/>
        <v>1786</v>
      </c>
      <c r="G169" s="14">
        <f t="shared" si="178"/>
        <v>1092.5</v>
      </c>
      <c r="H169" s="14">
        <f t="shared" si="179"/>
        <v>2878.5</v>
      </c>
      <c r="I169" s="45">
        <v>9400</v>
      </c>
      <c r="J169" s="53">
        <v>5750</v>
      </c>
      <c r="K169" s="53"/>
      <c r="L169" s="51"/>
      <c r="M169" s="51"/>
      <c r="N169" s="51"/>
      <c r="O169" s="451">
        <f t="shared" si="181"/>
        <v>13160</v>
      </c>
      <c r="P169" s="180">
        <f t="shared" si="147"/>
        <v>5750</v>
      </c>
      <c r="Q169" s="180">
        <f t="shared" si="148"/>
        <v>2500.4</v>
      </c>
      <c r="R169" s="180">
        <f t="shared" si="149"/>
        <v>1092.5</v>
      </c>
      <c r="S169" s="180">
        <f t="shared" si="150"/>
        <v>3592.9</v>
      </c>
      <c r="T169" s="394">
        <f t="shared" si="145"/>
        <v>3379.97</v>
      </c>
      <c r="U169" s="394">
        <f t="shared" si="146"/>
        <v>1476.81</v>
      </c>
      <c r="V169" s="142">
        <f t="shared" si="151"/>
        <v>4856.78</v>
      </c>
      <c r="W169" s="142">
        <f t="shared" si="152"/>
        <v>17789.29</v>
      </c>
      <c r="X169" s="142">
        <f t="shared" si="153"/>
        <v>7772.68</v>
      </c>
      <c r="Y169" s="142">
        <f t="shared" si="154"/>
        <v>25561.97</v>
      </c>
      <c r="Z169" s="51"/>
      <c r="AA169" s="35"/>
      <c r="AB169" s="226"/>
      <c r="AC169" s="226"/>
      <c r="AD169" s="226"/>
      <c r="AE169" s="226"/>
      <c r="AF169" s="226"/>
      <c r="AG169" s="226"/>
      <c r="AH169" s="226"/>
      <c r="AI169" s="226"/>
      <c r="AJ169" s="226"/>
      <c r="AK169" s="226"/>
      <c r="AL169" s="226"/>
      <c r="AM169" s="226"/>
      <c r="AN169" s="226"/>
      <c r="AO169" s="226"/>
    </row>
    <row r="170" spans="1:41" s="282" customFormat="1" ht="15" hidden="1" outlineLevel="1">
      <c r="A170" s="173"/>
      <c r="B170" s="280"/>
      <c r="C170" s="174" t="s">
        <v>144</v>
      </c>
      <c r="D170" s="173"/>
      <c r="E170" s="175"/>
      <c r="F170" s="176"/>
      <c r="G170" s="176"/>
      <c r="H170" s="176"/>
      <c r="I170" s="177"/>
      <c r="J170" s="175"/>
      <c r="K170" s="175"/>
      <c r="L170" s="178"/>
      <c r="M170" s="178"/>
      <c r="N170" s="178"/>
      <c r="O170" s="179"/>
      <c r="P170" s="180"/>
      <c r="Q170" s="176"/>
      <c r="R170" s="176"/>
      <c r="S170" s="176"/>
      <c r="T170" s="394">
        <f t="shared" si="145"/>
        <v>0</v>
      </c>
      <c r="U170" s="394">
        <f t="shared" si="146"/>
        <v>0</v>
      </c>
      <c r="V170" s="142">
        <f t="shared" si="151"/>
        <v>0</v>
      </c>
      <c r="W170" s="142">
        <f t="shared" si="152"/>
        <v>0</v>
      </c>
      <c r="X170" s="142">
        <f t="shared" si="153"/>
        <v>0</v>
      </c>
      <c r="Y170" s="142">
        <f t="shared" si="154"/>
        <v>0</v>
      </c>
      <c r="Z170" s="178"/>
      <c r="AA170" s="181"/>
      <c r="AB170" s="281"/>
      <c r="AC170" s="281"/>
      <c r="AD170" s="281"/>
      <c r="AE170" s="281"/>
      <c r="AF170" s="281"/>
      <c r="AG170" s="281"/>
      <c r="AH170" s="281"/>
      <c r="AI170" s="281"/>
      <c r="AJ170" s="281"/>
      <c r="AK170" s="281"/>
      <c r="AL170" s="281"/>
      <c r="AM170" s="281"/>
      <c r="AN170" s="281"/>
      <c r="AO170" s="281"/>
    </row>
    <row r="171" spans="1:41" ht="30" hidden="1" outlineLevel="1">
      <c r="A171" s="44">
        <v>139</v>
      </c>
      <c r="B171" s="73">
        <v>78</v>
      </c>
      <c r="C171" s="42" t="s">
        <v>100</v>
      </c>
      <c r="D171" s="44" t="s">
        <v>101</v>
      </c>
      <c r="E171" s="53">
        <v>186.22</v>
      </c>
      <c r="F171" s="14">
        <f t="shared" ref="F171:F178" si="182">E171*I171</f>
        <v>89117.440000000002</v>
      </c>
      <c r="G171" s="14">
        <f t="shared" ref="G171:G178" si="183">E171*J171</f>
        <v>15828.7</v>
      </c>
      <c r="H171" s="14">
        <f t="shared" ref="H171:H178" si="184">F171+G171</f>
        <v>104946.14</v>
      </c>
      <c r="I171" s="45">
        <v>478.56</v>
      </c>
      <c r="J171" s="53">
        <v>85</v>
      </c>
      <c r="K171" s="53"/>
      <c r="L171" s="51"/>
      <c r="M171" s="51"/>
      <c r="N171" s="51"/>
      <c r="O171" s="451">
        <f t="shared" ref="O171:O178" si="185">I171*$M$3</f>
        <v>669.98</v>
      </c>
      <c r="P171" s="180">
        <f t="shared" si="147"/>
        <v>85</v>
      </c>
      <c r="Q171" s="180">
        <f t="shared" si="148"/>
        <v>124763.68</v>
      </c>
      <c r="R171" s="180">
        <f t="shared" si="149"/>
        <v>15828.7</v>
      </c>
      <c r="S171" s="180">
        <f t="shared" si="150"/>
        <v>140592.38</v>
      </c>
      <c r="T171" s="394">
        <f t="shared" si="145"/>
        <v>168652.01</v>
      </c>
      <c r="U171" s="394">
        <f t="shared" si="146"/>
        <v>21396.68</v>
      </c>
      <c r="V171" s="142">
        <f t="shared" si="151"/>
        <v>190048.69</v>
      </c>
      <c r="W171" s="142">
        <f t="shared" si="152"/>
        <v>905.66</v>
      </c>
      <c r="X171" s="142">
        <f t="shared" si="153"/>
        <v>114.9</v>
      </c>
      <c r="Y171" s="142">
        <f t="shared" si="154"/>
        <v>1020.56</v>
      </c>
      <c r="Z171" s="51"/>
      <c r="AA171" s="35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</row>
    <row r="172" spans="1:41" ht="15" hidden="1" outlineLevel="1">
      <c r="A172" s="44">
        <v>140</v>
      </c>
      <c r="B172" s="73">
        <v>79</v>
      </c>
      <c r="C172" s="42" t="s">
        <v>141</v>
      </c>
      <c r="D172" s="44" t="s">
        <v>103</v>
      </c>
      <c r="E172" s="53">
        <v>12</v>
      </c>
      <c r="F172" s="14">
        <f t="shared" si="182"/>
        <v>6396</v>
      </c>
      <c r="G172" s="14">
        <f t="shared" si="183"/>
        <v>0</v>
      </c>
      <c r="H172" s="14">
        <f t="shared" si="184"/>
        <v>6396</v>
      </c>
      <c r="I172" s="45">
        <v>533</v>
      </c>
      <c r="J172" s="53"/>
      <c r="K172" s="53"/>
      <c r="L172" s="51"/>
      <c r="M172" s="51"/>
      <c r="N172" s="51"/>
      <c r="O172" s="451">
        <f t="shared" si="185"/>
        <v>746.2</v>
      </c>
      <c r="P172" s="180">
        <f t="shared" si="147"/>
        <v>0</v>
      </c>
      <c r="Q172" s="180">
        <f t="shared" si="148"/>
        <v>8954.4</v>
      </c>
      <c r="R172" s="180">
        <f t="shared" si="149"/>
        <v>0</v>
      </c>
      <c r="S172" s="180">
        <f t="shared" si="150"/>
        <v>8954.4</v>
      </c>
      <c r="T172" s="394">
        <f t="shared" si="145"/>
        <v>12104.28</v>
      </c>
      <c r="U172" s="394">
        <f t="shared" si="146"/>
        <v>0</v>
      </c>
      <c r="V172" s="142">
        <f t="shared" si="151"/>
        <v>12104.28</v>
      </c>
      <c r="W172" s="142">
        <f t="shared" si="152"/>
        <v>1008.69</v>
      </c>
      <c r="X172" s="142">
        <f t="shared" si="153"/>
        <v>0</v>
      </c>
      <c r="Y172" s="142">
        <f t="shared" si="154"/>
        <v>1008.69</v>
      </c>
      <c r="Z172" s="51"/>
      <c r="AA172" s="35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</row>
    <row r="173" spans="1:41" ht="15" hidden="1" outlineLevel="1">
      <c r="A173" s="44">
        <v>141</v>
      </c>
      <c r="B173" s="73">
        <v>80</v>
      </c>
      <c r="C173" s="42" t="s">
        <v>104</v>
      </c>
      <c r="D173" s="44" t="s">
        <v>26</v>
      </c>
      <c r="E173" s="53">
        <v>7.56</v>
      </c>
      <c r="F173" s="14">
        <f t="shared" si="182"/>
        <v>13321.02</v>
      </c>
      <c r="G173" s="14">
        <f t="shared" si="183"/>
        <v>0</v>
      </c>
      <c r="H173" s="14">
        <f t="shared" si="184"/>
        <v>13321.02</v>
      </c>
      <c r="I173" s="45">
        <v>1762.04</v>
      </c>
      <c r="J173" s="53"/>
      <c r="K173" s="53"/>
      <c r="L173" s="51"/>
      <c r="M173" s="51"/>
      <c r="N173" s="51"/>
      <c r="O173" s="451">
        <f t="shared" si="185"/>
        <v>2466.86</v>
      </c>
      <c r="P173" s="180">
        <f t="shared" si="147"/>
        <v>0</v>
      </c>
      <c r="Q173" s="180">
        <f t="shared" si="148"/>
        <v>18649.46</v>
      </c>
      <c r="R173" s="180">
        <f t="shared" si="149"/>
        <v>0</v>
      </c>
      <c r="S173" s="180">
        <f t="shared" si="150"/>
        <v>18649.46</v>
      </c>
      <c r="T173" s="394">
        <f t="shared" si="145"/>
        <v>25209.8</v>
      </c>
      <c r="U173" s="394">
        <f t="shared" si="146"/>
        <v>0</v>
      </c>
      <c r="V173" s="142">
        <f t="shared" si="151"/>
        <v>25209.8</v>
      </c>
      <c r="W173" s="142">
        <f t="shared" si="152"/>
        <v>3334.63</v>
      </c>
      <c r="X173" s="142">
        <f t="shared" si="153"/>
        <v>0</v>
      </c>
      <c r="Y173" s="142">
        <f t="shared" si="154"/>
        <v>3334.63</v>
      </c>
      <c r="Z173" s="51"/>
      <c r="AA173" s="35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</row>
    <row r="174" spans="1:41" ht="15" hidden="1" outlineLevel="1">
      <c r="A174" s="44">
        <v>142</v>
      </c>
      <c r="B174" s="73">
        <v>81</v>
      </c>
      <c r="C174" s="42" t="s">
        <v>105</v>
      </c>
      <c r="D174" s="44"/>
      <c r="E174" s="53"/>
      <c r="F174" s="14">
        <f t="shared" si="182"/>
        <v>0</v>
      </c>
      <c r="G174" s="14">
        <f t="shared" si="183"/>
        <v>0</v>
      </c>
      <c r="H174" s="14">
        <f t="shared" si="184"/>
        <v>0</v>
      </c>
      <c r="I174" s="45">
        <v>148.08000000000001</v>
      </c>
      <c r="J174" s="53"/>
      <c r="K174" s="53"/>
      <c r="L174" s="51"/>
      <c r="M174" s="51"/>
      <c r="N174" s="51"/>
      <c r="O174" s="451">
        <f t="shared" si="185"/>
        <v>207.31</v>
      </c>
      <c r="P174" s="180">
        <f t="shared" si="147"/>
        <v>0</v>
      </c>
      <c r="Q174" s="180">
        <f t="shared" si="148"/>
        <v>0</v>
      </c>
      <c r="R174" s="180">
        <f t="shared" si="149"/>
        <v>0</v>
      </c>
      <c r="S174" s="180">
        <f t="shared" si="150"/>
        <v>0</v>
      </c>
      <c r="T174" s="394">
        <f t="shared" si="145"/>
        <v>0</v>
      </c>
      <c r="U174" s="394">
        <f t="shared" si="146"/>
        <v>0</v>
      </c>
      <c r="V174" s="142">
        <f t="shared" si="151"/>
        <v>0</v>
      </c>
      <c r="W174" s="142">
        <f t="shared" si="152"/>
        <v>280.24</v>
      </c>
      <c r="X174" s="142">
        <f t="shared" si="153"/>
        <v>0</v>
      </c>
      <c r="Y174" s="142">
        <f t="shared" si="154"/>
        <v>280.24</v>
      </c>
      <c r="Z174" s="51"/>
      <c r="AA174" s="35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</row>
    <row r="175" spans="1:41" ht="15" hidden="1" outlineLevel="1">
      <c r="A175" s="44">
        <v>143</v>
      </c>
      <c r="B175" s="73">
        <v>82</v>
      </c>
      <c r="C175" s="42" t="s">
        <v>142</v>
      </c>
      <c r="D175" s="44" t="s">
        <v>26</v>
      </c>
      <c r="E175" s="53">
        <v>7.56</v>
      </c>
      <c r="F175" s="14">
        <f t="shared" si="182"/>
        <v>795.39</v>
      </c>
      <c r="G175" s="14">
        <f t="shared" si="183"/>
        <v>0</v>
      </c>
      <c r="H175" s="14">
        <f t="shared" si="184"/>
        <v>795.39</v>
      </c>
      <c r="I175" s="45">
        <v>105.21</v>
      </c>
      <c r="J175" s="53"/>
      <c r="K175" s="53"/>
      <c r="L175" s="51"/>
      <c r="M175" s="51"/>
      <c r="N175" s="51"/>
      <c r="O175" s="451">
        <f t="shared" si="185"/>
        <v>147.29</v>
      </c>
      <c r="P175" s="180">
        <f t="shared" si="147"/>
        <v>0</v>
      </c>
      <c r="Q175" s="180">
        <f t="shared" si="148"/>
        <v>1113.51</v>
      </c>
      <c r="R175" s="180">
        <f t="shared" si="149"/>
        <v>0</v>
      </c>
      <c r="S175" s="180">
        <f t="shared" si="150"/>
        <v>1113.51</v>
      </c>
      <c r="T175" s="394">
        <f t="shared" si="145"/>
        <v>1505.2</v>
      </c>
      <c r="U175" s="394">
        <f t="shared" si="146"/>
        <v>0</v>
      </c>
      <c r="V175" s="142">
        <f t="shared" si="151"/>
        <v>1505.2</v>
      </c>
      <c r="W175" s="142">
        <f t="shared" si="152"/>
        <v>199.1</v>
      </c>
      <c r="X175" s="142">
        <f t="shared" si="153"/>
        <v>0</v>
      </c>
      <c r="Y175" s="142">
        <f t="shared" si="154"/>
        <v>199.1</v>
      </c>
      <c r="Z175" s="51"/>
      <c r="AA175" s="35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</row>
    <row r="176" spans="1:41" ht="30" hidden="1" outlineLevel="1">
      <c r="A176" s="44">
        <v>144</v>
      </c>
      <c r="B176" s="73">
        <v>83</v>
      </c>
      <c r="C176" s="42" t="s">
        <v>107</v>
      </c>
      <c r="D176" s="44" t="s">
        <v>26</v>
      </c>
      <c r="E176" s="53">
        <v>5.5</v>
      </c>
      <c r="F176" s="14">
        <f t="shared" si="182"/>
        <v>1633.17</v>
      </c>
      <c r="G176" s="14">
        <f t="shared" si="183"/>
        <v>242</v>
      </c>
      <c r="H176" s="14">
        <f t="shared" si="184"/>
        <v>1875.17</v>
      </c>
      <c r="I176" s="45">
        <v>296.94</v>
      </c>
      <c r="J176" s="53">
        <v>44</v>
      </c>
      <c r="K176" s="53"/>
      <c r="L176" s="51"/>
      <c r="M176" s="51"/>
      <c r="N176" s="51"/>
      <c r="O176" s="451">
        <f t="shared" si="185"/>
        <v>415.72</v>
      </c>
      <c r="P176" s="180">
        <f t="shared" si="147"/>
        <v>44</v>
      </c>
      <c r="Q176" s="180">
        <f t="shared" si="148"/>
        <v>2286.46</v>
      </c>
      <c r="R176" s="180">
        <f t="shared" si="149"/>
        <v>242</v>
      </c>
      <c r="S176" s="180">
        <f t="shared" si="150"/>
        <v>2528.46</v>
      </c>
      <c r="T176" s="394">
        <f t="shared" si="145"/>
        <v>3090.78</v>
      </c>
      <c r="U176" s="394">
        <f t="shared" si="146"/>
        <v>327.14</v>
      </c>
      <c r="V176" s="142">
        <f t="shared" si="151"/>
        <v>3417.92</v>
      </c>
      <c r="W176" s="142">
        <f t="shared" si="152"/>
        <v>561.96</v>
      </c>
      <c r="X176" s="142">
        <f t="shared" si="153"/>
        <v>59.48</v>
      </c>
      <c r="Y176" s="142">
        <f t="shared" si="154"/>
        <v>621.44000000000005</v>
      </c>
      <c r="Z176" s="51"/>
      <c r="AA176" s="35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</row>
    <row r="177" spans="1:41" ht="30" hidden="1" outlineLevel="1">
      <c r="A177" s="44">
        <v>145</v>
      </c>
      <c r="B177" s="73">
        <v>84</v>
      </c>
      <c r="C177" s="42" t="s">
        <v>108</v>
      </c>
      <c r="D177" s="44" t="s">
        <v>34</v>
      </c>
      <c r="E177" s="53">
        <v>0.08</v>
      </c>
      <c r="F177" s="14">
        <f t="shared" si="182"/>
        <v>5342.74</v>
      </c>
      <c r="G177" s="14">
        <f t="shared" si="183"/>
        <v>453.36</v>
      </c>
      <c r="H177" s="14">
        <f t="shared" si="184"/>
        <v>5796.1</v>
      </c>
      <c r="I177" s="45">
        <v>66784.210000000006</v>
      </c>
      <c r="J177" s="53">
        <v>5667</v>
      </c>
      <c r="K177" s="53"/>
      <c r="L177" s="51"/>
      <c r="M177" s="51"/>
      <c r="N177" s="51"/>
      <c r="O177" s="451">
        <f t="shared" si="185"/>
        <v>93497.89</v>
      </c>
      <c r="P177" s="180">
        <f t="shared" si="147"/>
        <v>5667</v>
      </c>
      <c r="Q177" s="180">
        <f t="shared" si="148"/>
        <v>7479.83</v>
      </c>
      <c r="R177" s="180">
        <f t="shared" si="149"/>
        <v>453.36</v>
      </c>
      <c r="S177" s="180">
        <f t="shared" si="150"/>
        <v>7933.19</v>
      </c>
      <c r="T177" s="394">
        <f t="shared" si="145"/>
        <v>10111.01</v>
      </c>
      <c r="U177" s="394">
        <f t="shared" si="146"/>
        <v>612.84</v>
      </c>
      <c r="V177" s="142">
        <f t="shared" si="151"/>
        <v>10723.85</v>
      </c>
      <c r="W177" s="142">
        <f t="shared" si="152"/>
        <v>126387.61</v>
      </c>
      <c r="X177" s="142">
        <f t="shared" si="153"/>
        <v>7660.48</v>
      </c>
      <c r="Y177" s="142">
        <f t="shared" si="154"/>
        <v>134048.09</v>
      </c>
      <c r="Z177" s="51"/>
      <c r="AA177" s="35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</row>
    <row r="178" spans="1:41" ht="45" hidden="1" outlineLevel="1">
      <c r="A178" s="44">
        <v>146</v>
      </c>
      <c r="B178" s="73">
        <v>85</v>
      </c>
      <c r="C178" s="42" t="s">
        <v>109</v>
      </c>
      <c r="D178" s="44" t="s">
        <v>34</v>
      </c>
      <c r="E178" s="53">
        <v>0.03</v>
      </c>
      <c r="F178" s="14">
        <f t="shared" si="182"/>
        <v>2003.63</v>
      </c>
      <c r="G178" s="14">
        <f t="shared" si="183"/>
        <v>170.01</v>
      </c>
      <c r="H178" s="14">
        <f t="shared" si="184"/>
        <v>2173.64</v>
      </c>
      <c r="I178" s="45">
        <v>66787.5</v>
      </c>
      <c r="J178" s="53">
        <v>5667</v>
      </c>
      <c r="K178" s="53"/>
      <c r="L178" s="51"/>
      <c r="M178" s="51"/>
      <c r="N178" s="51"/>
      <c r="O178" s="451">
        <f t="shared" si="185"/>
        <v>93502.5</v>
      </c>
      <c r="P178" s="180">
        <f t="shared" si="147"/>
        <v>5667</v>
      </c>
      <c r="Q178" s="180">
        <f t="shared" si="148"/>
        <v>2805.08</v>
      </c>
      <c r="R178" s="180">
        <f t="shared" si="149"/>
        <v>170.01</v>
      </c>
      <c r="S178" s="180">
        <f t="shared" si="150"/>
        <v>2975.09</v>
      </c>
      <c r="T178" s="394">
        <f t="shared" si="145"/>
        <v>3791.82</v>
      </c>
      <c r="U178" s="394">
        <f t="shared" si="146"/>
        <v>229.81</v>
      </c>
      <c r="V178" s="142">
        <f t="shared" si="151"/>
        <v>4021.63</v>
      </c>
      <c r="W178" s="142">
        <f t="shared" si="152"/>
        <v>126393.84</v>
      </c>
      <c r="X178" s="142">
        <f t="shared" si="153"/>
        <v>7660.48</v>
      </c>
      <c r="Y178" s="142">
        <f t="shared" si="154"/>
        <v>134054.32</v>
      </c>
      <c r="Z178" s="51"/>
      <c r="AA178" s="35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</row>
    <row r="179" spans="1:41" s="282" customFormat="1" ht="15" hidden="1" outlineLevel="1">
      <c r="A179" s="182"/>
      <c r="B179" s="210"/>
      <c r="C179" s="174" t="s">
        <v>145</v>
      </c>
      <c r="D179" s="182"/>
      <c r="E179" s="183"/>
      <c r="F179" s="176"/>
      <c r="G179" s="176"/>
      <c r="H179" s="176"/>
      <c r="I179" s="184"/>
      <c r="J179" s="183"/>
      <c r="K179" s="183"/>
      <c r="L179" s="185"/>
      <c r="M179" s="185"/>
      <c r="N179" s="185"/>
      <c r="O179" s="186"/>
      <c r="P179" s="180"/>
      <c r="Q179" s="176"/>
      <c r="R179" s="176"/>
      <c r="S179" s="176"/>
      <c r="T179" s="394">
        <f t="shared" si="145"/>
        <v>0</v>
      </c>
      <c r="U179" s="394">
        <f t="shared" si="146"/>
        <v>0</v>
      </c>
      <c r="V179" s="142">
        <f t="shared" si="151"/>
        <v>0</v>
      </c>
      <c r="W179" s="142">
        <f t="shared" si="152"/>
        <v>0</v>
      </c>
      <c r="X179" s="142">
        <f t="shared" si="153"/>
        <v>0</v>
      </c>
      <c r="Y179" s="142">
        <f t="shared" si="154"/>
        <v>0</v>
      </c>
      <c r="Z179" s="185"/>
      <c r="AA179" s="187"/>
      <c r="AB179" s="283"/>
      <c r="AC179" s="283"/>
      <c r="AD179" s="283"/>
      <c r="AE179" s="283"/>
      <c r="AF179" s="283"/>
      <c r="AG179" s="283"/>
      <c r="AH179" s="283"/>
      <c r="AI179" s="283"/>
      <c r="AJ179" s="283"/>
      <c r="AK179" s="283"/>
      <c r="AL179" s="283"/>
      <c r="AM179" s="283"/>
      <c r="AN179" s="283"/>
      <c r="AO179" s="283"/>
    </row>
    <row r="180" spans="1:41" ht="30" hidden="1" outlineLevel="1">
      <c r="A180" s="44">
        <v>147</v>
      </c>
      <c r="B180" s="73">
        <v>86</v>
      </c>
      <c r="C180" s="42" t="s">
        <v>100</v>
      </c>
      <c r="D180" s="44" t="s">
        <v>101</v>
      </c>
      <c r="E180" s="53">
        <v>1192.48</v>
      </c>
      <c r="F180" s="14">
        <f t="shared" ref="F180:F190" si="186">E180*I180</f>
        <v>570673.23</v>
      </c>
      <c r="G180" s="14">
        <f t="shared" ref="G180:G190" si="187">E180*J180</f>
        <v>101360.8</v>
      </c>
      <c r="H180" s="14">
        <f t="shared" ref="H180:H190" si="188">F180+G180</f>
        <v>672034.03</v>
      </c>
      <c r="I180" s="45">
        <v>478.56</v>
      </c>
      <c r="J180" s="53">
        <v>85</v>
      </c>
      <c r="K180" s="53"/>
      <c r="L180" s="51"/>
      <c r="M180" s="51"/>
      <c r="N180" s="51"/>
      <c r="O180" s="451">
        <f t="shared" ref="O180:O190" si="189">I180*$M$3</f>
        <v>669.98</v>
      </c>
      <c r="P180" s="180">
        <f t="shared" si="147"/>
        <v>85</v>
      </c>
      <c r="Q180" s="180">
        <f t="shared" si="148"/>
        <v>798937.75</v>
      </c>
      <c r="R180" s="180">
        <f t="shared" si="149"/>
        <v>101360.8</v>
      </c>
      <c r="S180" s="180">
        <f t="shared" si="150"/>
        <v>900298.55</v>
      </c>
      <c r="T180" s="394">
        <f t="shared" si="145"/>
        <v>1079981.44</v>
      </c>
      <c r="U180" s="394">
        <f t="shared" si="146"/>
        <v>137015.95000000001</v>
      </c>
      <c r="V180" s="142">
        <f t="shared" si="151"/>
        <v>1216997.3899999999</v>
      </c>
      <c r="W180" s="142">
        <f t="shared" si="152"/>
        <v>905.66</v>
      </c>
      <c r="X180" s="142">
        <f t="shared" si="153"/>
        <v>114.9</v>
      </c>
      <c r="Y180" s="142">
        <f t="shared" si="154"/>
        <v>1020.56</v>
      </c>
      <c r="Z180" s="51"/>
      <c r="AA180" s="35"/>
      <c r="AB180" s="226"/>
      <c r="AC180" s="226"/>
      <c r="AD180" s="226"/>
      <c r="AE180" s="226"/>
      <c r="AF180" s="226"/>
      <c r="AG180" s="226"/>
      <c r="AH180" s="226"/>
      <c r="AI180" s="226"/>
      <c r="AJ180" s="226"/>
      <c r="AK180" s="226"/>
      <c r="AL180" s="226"/>
      <c r="AM180" s="226"/>
      <c r="AN180" s="226"/>
      <c r="AO180" s="226"/>
    </row>
    <row r="181" spans="1:41" ht="30" hidden="1" outlineLevel="1">
      <c r="A181" s="44">
        <v>148</v>
      </c>
      <c r="B181" s="73">
        <v>87</v>
      </c>
      <c r="C181" s="42" t="s">
        <v>146</v>
      </c>
      <c r="D181" s="44" t="s">
        <v>103</v>
      </c>
      <c r="E181" s="53">
        <v>128</v>
      </c>
      <c r="F181" s="14">
        <f t="shared" si="186"/>
        <v>68224</v>
      </c>
      <c r="G181" s="14">
        <f t="shared" si="187"/>
        <v>0</v>
      </c>
      <c r="H181" s="14">
        <f t="shared" si="188"/>
        <v>68224</v>
      </c>
      <c r="I181" s="45">
        <v>533</v>
      </c>
      <c r="J181" s="53"/>
      <c r="K181" s="53"/>
      <c r="L181" s="51"/>
      <c r="M181" s="51"/>
      <c r="N181" s="51"/>
      <c r="O181" s="451">
        <f t="shared" si="189"/>
        <v>746.2</v>
      </c>
      <c r="P181" s="180">
        <f t="shared" si="147"/>
        <v>0</v>
      </c>
      <c r="Q181" s="180">
        <f t="shared" si="148"/>
        <v>95513.600000000006</v>
      </c>
      <c r="R181" s="180">
        <f t="shared" si="149"/>
        <v>0</v>
      </c>
      <c r="S181" s="180">
        <f t="shared" si="150"/>
        <v>95513.600000000006</v>
      </c>
      <c r="T181" s="394">
        <f t="shared" si="145"/>
        <v>129112.32000000001</v>
      </c>
      <c r="U181" s="394">
        <f t="shared" si="146"/>
        <v>0</v>
      </c>
      <c r="V181" s="142">
        <f t="shared" si="151"/>
        <v>129112.32000000001</v>
      </c>
      <c r="W181" s="142">
        <f t="shared" si="152"/>
        <v>1008.69</v>
      </c>
      <c r="X181" s="142">
        <f t="shared" si="153"/>
        <v>0</v>
      </c>
      <c r="Y181" s="142">
        <f t="shared" si="154"/>
        <v>1008.69</v>
      </c>
      <c r="Z181" s="51"/>
      <c r="AA181" s="35"/>
      <c r="AB181" s="226"/>
      <c r="AC181" s="226"/>
      <c r="AD181" s="226"/>
      <c r="AE181" s="226"/>
      <c r="AF181" s="226"/>
      <c r="AG181" s="226"/>
      <c r="AH181" s="226"/>
      <c r="AI181" s="226"/>
      <c r="AJ181" s="226"/>
      <c r="AK181" s="226"/>
      <c r="AL181" s="226"/>
      <c r="AM181" s="226"/>
      <c r="AN181" s="226"/>
      <c r="AO181" s="226"/>
    </row>
    <row r="182" spans="1:41" ht="15" hidden="1" outlineLevel="1">
      <c r="A182" s="44">
        <v>149</v>
      </c>
      <c r="B182" s="73">
        <v>88</v>
      </c>
      <c r="C182" s="42" t="s">
        <v>104</v>
      </c>
      <c r="D182" s="44" t="s">
        <v>26</v>
      </c>
      <c r="E182" s="53">
        <v>58.43</v>
      </c>
      <c r="F182" s="14">
        <f t="shared" si="186"/>
        <v>102956</v>
      </c>
      <c r="G182" s="14">
        <f t="shared" si="187"/>
        <v>0</v>
      </c>
      <c r="H182" s="14">
        <f t="shared" si="188"/>
        <v>102956</v>
      </c>
      <c r="I182" s="45">
        <v>1762.04</v>
      </c>
      <c r="J182" s="53"/>
      <c r="K182" s="53"/>
      <c r="L182" s="51"/>
      <c r="M182" s="51"/>
      <c r="N182" s="51"/>
      <c r="O182" s="451">
        <f t="shared" si="189"/>
        <v>2466.86</v>
      </c>
      <c r="P182" s="180">
        <f t="shared" si="147"/>
        <v>0</v>
      </c>
      <c r="Q182" s="180">
        <f t="shared" si="148"/>
        <v>144138.63</v>
      </c>
      <c r="R182" s="180">
        <f t="shared" si="149"/>
        <v>0</v>
      </c>
      <c r="S182" s="180">
        <f t="shared" si="150"/>
        <v>144138.63</v>
      </c>
      <c r="T182" s="394">
        <f t="shared" si="145"/>
        <v>194842.43</v>
      </c>
      <c r="U182" s="394">
        <f t="shared" si="146"/>
        <v>0</v>
      </c>
      <c r="V182" s="142">
        <f t="shared" si="151"/>
        <v>194842.43</v>
      </c>
      <c r="W182" s="142">
        <f t="shared" si="152"/>
        <v>3334.63</v>
      </c>
      <c r="X182" s="142">
        <f t="shared" si="153"/>
        <v>0</v>
      </c>
      <c r="Y182" s="142">
        <f t="shared" si="154"/>
        <v>3334.63</v>
      </c>
      <c r="Z182" s="51"/>
      <c r="AA182" s="35"/>
      <c r="AB182" s="226"/>
      <c r="AC182" s="226"/>
      <c r="AD182" s="226"/>
      <c r="AE182" s="226"/>
      <c r="AF182" s="226"/>
      <c r="AG182" s="226"/>
      <c r="AH182" s="226"/>
      <c r="AI182" s="226"/>
      <c r="AJ182" s="226"/>
      <c r="AK182" s="226"/>
      <c r="AL182" s="226"/>
      <c r="AM182" s="226"/>
      <c r="AN182" s="226"/>
      <c r="AO182" s="226"/>
    </row>
    <row r="183" spans="1:41" ht="15" hidden="1" outlineLevel="1">
      <c r="A183" s="44">
        <v>150</v>
      </c>
      <c r="B183" s="73">
        <v>89</v>
      </c>
      <c r="C183" s="42" t="s">
        <v>105</v>
      </c>
      <c r="D183" s="44" t="s">
        <v>26</v>
      </c>
      <c r="E183" s="53">
        <v>58.43</v>
      </c>
      <c r="F183" s="14">
        <f t="shared" si="186"/>
        <v>8652.31</v>
      </c>
      <c r="G183" s="14">
        <f t="shared" si="187"/>
        <v>0</v>
      </c>
      <c r="H183" s="14">
        <f t="shared" si="188"/>
        <v>8652.31</v>
      </c>
      <c r="I183" s="45">
        <v>148.08000000000001</v>
      </c>
      <c r="J183" s="53"/>
      <c r="K183" s="53"/>
      <c r="L183" s="51"/>
      <c r="M183" s="51"/>
      <c r="N183" s="51"/>
      <c r="O183" s="451">
        <f t="shared" si="189"/>
        <v>207.31</v>
      </c>
      <c r="P183" s="180">
        <f t="shared" si="147"/>
        <v>0</v>
      </c>
      <c r="Q183" s="180">
        <f t="shared" si="148"/>
        <v>12113.12</v>
      </c>
      <c r="R183" s="180">
        <f t="shared" si="149"/>
        <v>0</v>
      </c>
      <c r="S183" s="180">
        <f t="shared" si="150"/>
        <v>12113.12</v>
      </c>
      <c r="T183" s="394">
        <f t="shared" si="145"/>
        <v>16374.42</v>
      </c>
      <c r="U183" s="394">
        <f t="shared" si="146"/>
        <v>0</v>
      </c>
      <c r="V183" s="142">
        <f t="shared" si="151"/>
        <v>16374.42</v>
      </c>
      <c r="W183" s="142">
        <f t="shared" si="152"/>
        <v>280.24</v>
      </c>
      <c r="X183" s="142">
        <f t="shared" si="153"/>
        <v>0</v>
      </c>
      <c r="Y183" s="142">
        <f t="shared" si="154"/>
        <v>280.24</v>
      </c>
      <c r="Z183" s="51"/>
      <c r="AA183" s="35"/>
      <c r="AB183" s="226"/>
      <c r="AC183" s="226"/>
      <c r="AD183" s="226"/>
      <c r="AE183" s="226"/>
      <c r="AF183" s="226"/>
      <c r="AG183" s="226"/>
      <c r="AH183" s="226"/>
      <c r="AI183" s="226"/>
      <c r="AJ183" s="226"/>
      <c r="AK183" s="226"/>
      <c r="AL183" s="226"/>
      <c r="AM183" s="226"/>
      <c r="AN183" s="226"/>
      <c r="AO183" s="226"/>
    </row>
    <row r="184" spans="1:41" ht="15" hidden="1" outlineLevel="1">
      <c r="A184" s="44">
        <v>151</v>
      </c>
      <c r="B184" s="73">
        <v>90</v>
      </c>
      <c r="C184" s="42" t="s">
        <v>142</v>
      </c>
      <c r="D184" s="44" t="s">
        <v>26</v>
      </c>
      <c r="E184" s="53">
        <v>58.43</v>
      </c>
      <c r="F184" s="14">
        <f t="shared" si="186"/>
        <v>6147.42</v>
      </c>
      <c r="G184" s="14">
        <f t="shared" si="187"/>
        <v>0</v>
      </c>
      <c r="H184" s="14">
        <f t="shared" si="188"/>
        <v>6147.42</v>
      </c>
      <c r="I184" s="45">
        <v>105.21</v>
      </c>
      <c r="J184" s="53"/>
      <c r="K184" s="53"/>
      <c r="L184" s="51"/>
      <c r="M184" s="51"/>
      <c r="N184" s="51"/>
      <c r="O184" s="451">
        <f t="shared" si="189"/>
        <v>147.29</v>
      </c>
      <c r="P184" s="180">
        <f t="shared" si="147"/>
        <v>0</v>
      </c>
      <c r="Q184" s="180">
        <f t="shared" si="148"/>
        <v>8606.15</v>
      </c>
      <c r="R184" s="180">
        <f t="shared" si="149"/>
        <v>0</v>
      </c>
      <c r="S184" s="180">
        <f t="shared" si="150"/>
        <v>8606.15</v>
      </c>
      <c r="T184" s="394">
        <f t="shared" si="145"/>
        <v>11633.41</v>
      </c>
      <c r="U184" s="394">
        <f t="shared" si="146"/>
        <v>0</v>
      </c>
      <c r="V184" s="142">
        <f t="shared" si="151"/>
        <v>11633.41</v>
      </c>
      <c r="W184" s="142">
        <f t="shared" si="152"/>
        <v>199.1</v>
      </c>
      <c r="X184" s="142">
        <f t="shared" si="153"/>
        <v>0</v>
      </c>
      <c r="Y184" s="142">
        <f t="shared" si="154"/>
        <v>199.1</v>
      </c>
      <c r="Z184" s="51"/>
      <c r="AA184" s="35"/>
      <c r="AB184" s="226"/>
      <c r="AC184" s="226"/>
      <c r="AD184" s="226"/>
      <c r="AE184" s="226"/>
      <c r="AF184" s="226"/>
      <c r="AG184" s="226"/>
      <c r="AH184" s="226"/>
      <c r="AI184" s="226"/>
      <c r="AJ184" s="226"/>
      <c r="AK184" s="226"/>
      <c r="AL184" s="226"/>
      <c r="AM184" s="226"/>
      <c r="AN184" s="226"/>
      <c r="AO184" s="226"/>
    </row>
    <row r="185" spans="1:41" ht="30" hidden="1" outlineLevel="1">
      <c r="A185" s="44">
        <v>152</v>
      </c>
      <c r="B185" s="73">
        <v>91</v>
      </c>
      <c r="C185" s="42" t="s">
        <v>107</v>
      </c>
      <c r="D185" s="44" t="s">
        <v>26</v>
      </c>
      <c r="E185" s="53">
        <v>32.44</v>
      </c>
      <c r="F185" s="14">
        <f t="shared" si="186"/>
        <v>9632.73</v>
      </c>
      <c r="G185" s="14">
        <f t="shared" si="187"/>
        <v>1427.36</v>
      </c>
      <c r="H185" s="14">
        <f t="shared" si="188"/>
        <v>11060.09</v>
      </c>
      <c r="I185" s="45">
        <v>296.94</v>
      </c>
      <c r="J185" s="53">
        <v>44</v>
      </c>
      <c r="K185" s="53"/>
      <c r="L185" s="51"/>
      <c r="M185" s="51"/>
      <c r="N185" s="51"/>
      <c r="O185" s="451">
        <f t="shared" si="189"/>
        <v>415.72</v>
      </c>
      <c r="P185" s="180">
        <f t="shared" si="147"/>
        <v>44</v>
      </c>
      <c r="Q185" s="180">
        <f t="shared" si="148"/>
        <v>13485.96</v>
      </c>
      <c r="R185" s="180">
        <f t="shared" si="149"/>
        <v>1427.36</v>
      </c>
      <c r="S185" s="180">
        <f t="shared" si="150"/>
        <v>14913.32</v>
      </c>
      <c r="T185" s="394">
        <f t="shared" si="145"/>
        <v>18229.98</v>
      </c>
      <c r="U185" s="394">
        <f t="shared" si="146"/>
        <v>1929.53</v>
      </c>
      <c r="V185" s="142">
        <f t="shared" si="151"/>
        <v>20159.509999999998</v>
      </c>
      <c r="W185" s="142">
        <f t="shared" si="152"/>
        <v>561.96</v>
      </c>
      <c r="X185" s="142">
        <f t="shared" si="153"/>
        <v>59.48</v>
      </c>
      <c r="Y185" s="142">
        <f t="shared" si="154"/>
        <v>621.44000000000005</v>
      </c>
      <c r="Z185" s="51"/>
      <c r="AA185" s="35"/>
      <c r="AB185" s="226"/>
      <c r="AC185" s="226"/>
      <c r="AD185" s="226"/>
      <c r="AE185" s="226"/>
      <c r="AF185" s="226"/>
      <c r="AG185" s="226"/>
      <c r="AH185" s="226"/>
      <c r="AI185" s="226"/>
      <c r="AJ185" s="226"/>
      <c r="AK185" s="226"/>
      <c r="AL185" s="226"/>
      <c r="AM185" s="226"/>
      <c r="AN185" s="226"/>
      <c r="AO185" s="226"/>
    </row>
    <row r="186" spans="1:41" ht="15" hidden="1" outlineLevel="1">
      <c r="A186" s="44">
        <v>153</v>
      </c>
      <c r="B186" s="73">
        <v>92</v>
      </c>
      <c r="C186" s="42" t="s">
        <v>113</v>
      </c>
      <c r="D186" s="44" t="s">
        <v>34</v>
      </c>
      <c r="E186" s="53">
        <v>2.87</v>
      </c>
      <c r="F186" s="14">
        <f t="shared" si="186"/>
        <v>77845.88</v>
      </c>
      <c r="G186" s="14">
        <f t="shared" si="187"/>
        <v>0</v>
      </c>
      <c r="H186" s="14">
        <f t="shared" si="188"/>
        <v>77845.88</v>
      </c>
      <c r="I186" s="45">
        <v>27124</v>
      </c>
      <c r="J186" s="53"/>
      <c r="K186" s="53"/>
      <c r="L186" s="51"/>
      <c r="M186" s="51"/>
      <c r="N186" s="51"/>
      <c r="O186" s="451">
        <f t="shared" si="189"/>
        <v>37973.599999999999</v>
      </c>
      <c r="P186" s="180">
        <f t="shared" si="147"/>
        <v>0</v>
      </c>
      <c r="Q186" s="180">
        <f t="shared" si="148"/>
        <v>108984.23</v>
      </c>
      <c r="R186" s="180">
        <f t="shared" si="149"/>
        <v>0</v>
      </c>
      <c r="S186" s="180">
        <f t="shared" si="150"/>
        <v>108984.23</v>
      </c>
      <c r="T186" s="394">
        <f t="shared" si="145"/>
        <v>147321.57999999999</v>
      </c>
      <c r="U186" s="394">
        <f t="shared" si="146"/>
        <v>0</v>
      </c>
      <c r="V186" s="142">
        <f t="shared" si="151"/>
        <v>147321.57999999999</v>
      </c>
      <c r="W186" s="142">
        <f t="shared" si="152"/>
        <v>51331.56</v>
      </c>
      <c r="X186" s="142">
        <f t="shared" si="153"/>
        <v>0</v>
      </c>
      <c r="Y186" s="142">
        <f t="shared" si="154"/>
        <v>51331.56</v>
      </c>
      <c r="Z186" s="51"/>
      <c r="AA186" s="35"/>
      <c r="AB186" s="226"/>
      <c r="AC186" s="226"/>
      <c r="AD186" s="226"/>
      <c r="AE186" s="226"/>
      <c r="AF186" s="226"/>
      <c r="AG186" s="226"/>
      <c r="AH186" s="226"/>
      <c r="AI186" s="226"/>
      <c r="AJ186" s="226"/>
      <c r="AK186" s="226"/>
      <c r="AL186" s="226"/>
      <c r="AM186" s="226"/>
      <c r="AN186" s="226"/>
      <c r="AO186" s="226"/>
    </row>
    <row r="187" spans="1:41" ht="30" hidden="1" outlineLevel="1">
      <c r="A187" s="44">
        <v>154</v>
      </c>
      <c r="B187" s="73">
        <v>93</v>
      </c>
      <c r="C187" s="42" t="s">
        <v>118</v>
      </c>
      <c r="D187" s="44" t="s">
        <v>34</v>
      </c>
      <c r="E187" s="53">
        <v>3.16</v>
      </c>
      <c r="F187" s="14">
        <f t="shared" si="186"/>
        <v>36403.199999999997</v>
      </c>
      <c r="G187" s="14">
        <f t="shared" si="187"/>
        <v>27492</v>
      </c>
      <c r="H187" s="14">
        <f t="shared" si="188"/>
        <v>63895.199999999997</v>
      </c>
      <c r="I187" s="45">
        <v>11520</v>
      </c>
      <c r="J187" s="23">
        <v>8700</v>
      </c>
      <c r="K187" s="53"/>
      <c r="L187" s="51"/>
      <c r="M187" s="51"/>
      <c r="N187" s="51"/>
      <c r="O187" s="452">
        <v>11520</v>
      </c>
      <c r="P187" s="180">
        <f t="shared" si="147"/>
        <v>8700</v>
      </c>
      <c r="Q187" s="180">
        <f t="shared" si="148"/>
        <v>36403.199999999997</v>
      </c>
      <c r="R187" s="180">
        <f t="shared" si="149"/>
        <v>27492</v>
      </c>
      <c r="S187" s="180">
        <f t="shared" si="150"/>
        <v>63895.199999999997</v>
      </c>
      <c r="T187" s="394">
        <f t="shared" si="145"/>
        <v>49208.75</v>
      </c>
      <c r="U187" s="394">
        <f t="shared" si="146"/>
        <v>37162.86</v>
      </c>
      <c r="V187" s="142">
        <f t="shared" si="151"/>
        <v>86371.61</v>
      </c>
      <c r="W187" s="142">
        <f t="shared" si="152"/>
        <v>15572.39</v>
      </c>
      <c r="X187" s="142">
        <f t="shared" si="153"/>
        <v>11760.4</v>
      </c>
      <c r="Y187" s="142">
        <f t="shared" si="154"/>
        <v>27332.79</v>
      </c>
      <c r="Z187" s="51"/>
      <c r="AA187" s="35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</row>
    <row r="188" spans="1:41" ht="30" hidden="1" outlineLevel="1">
      <c r="A188" s="44">
        <v>155</v>
      </c>
      <c r="B188" s="73">
        <v>94</v>
      </c>
      <c r="C188" s="42" t="s">
        <v>108</v>
      </c>
      <c r="D188" s="44" t="s">
        <v>34</v>
      </c>
      <c r="E188" s="53">
        <v>0.57999999999999996</v>
      </c>
      <c r="F188" s="14">
        <f t="shared" si="186"/>
        <v>38734.839999999997</v>
      </c>
      <c r="G188" s="14">
        <f t="shared" si="187"/>
        <v>3286.86</v>
      </c>
      <c r="H188" s="14">
        <f t="shared" si="188"/>
        <v>42021.7</v>
      </c>
      <c r="I188" s="43">
        <v>66784.210000000006</v>
      </c>
      <c r="J188" s="53">
        <v>5667</v>
      </c>
      <c r="K188" s="53"/>
      <c r="L188" s="51"/>
      <c r="M188" s="51"/>
      <c r="N188" s="51"/>
      <c r="O188" s="451">
        <f t="shared" si="189"/>
        <v>93497.89</v>
      </c>
      <c r="P188" s="180">
        <f t="shared" si="147"/>
        <v>5667</v>
      </c>
      <c r="Q188" s="180">
        <f t="shared" si="148"/>
        <v>54228.78</v>
      </c>
      <c r="R188" s="180">
        <f t="shared" si="149"/>
        <v>3286.86</v>
      </c>
      <c r="S188" s="180">
        <f t="shared" si="150"/>
        <v>57515.64</v>
      </c>
      <c r="T188" s="394">
        <f t="shared" si="145"/>
        <v>73304.81</v>
      </c>
      <c r="U188" s="394">
        <f t="shared" si="146"/>
        <v>4443.08</v>
      </c>
      <c r="V188" s="142">
        <f t="shared" si="151"/>
        <v>77747.89</v>
      </c>
      <c r="W188" s="142">
        <f t="shared" si="152"/>
        <v>126387.61</v>
      </c>
      <c r="X188" s="142">
        <f t="shared" si="153"/>
        <v>7660.48</v>
      </c>
      <c r="Y188" s="142">
        <f t="shared" si="154"/>
        <v>134048.09</v>
      </c>
      <c r="Z188" s="51"/>
      <c r="AA188" s="35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</row>
    <row r="189" spans="1:41" ht="45" hidden="1" outlineLevel="1">
      <c r="A189" s="44">
        <v>156</v>
      </c>
      <c r="B189" s="73">
        <v>95</v>
      </c>
      <c r="C189" s="42" t="s">
        <v>109</v>
      </c>
      <c r="D189" s="44" t="s">
        <v>34</v>
      </c>
      <c r="E189" s="53">
        <v>0.14000000000000001</v>
      </c>
      <c r="F189" s="14">
        <f t="shared" si="186"/>
        <v>9350.25</v>
      </c>
      <c r="G189" s="14">
        <f t="shared" si="187"/>
        <v>793.38</v>
      </c>
      <c r="H189" s="14">
        <f t="shared" si="188"/>
        <v>10143.629999999999</v>
      </c>
      <c r="I189" s="43">
        <v>66787.5</v>
      </c>
      <c r="J189" s="53">
        <v>5667</v>
      </c>
      <c r="K189" s="53"/>
      <c r="L189" s="51"/>
      <c r="M189" s="51"/>
      <c r="N189" s="51"/>
      <c r="O189" s="451">
        <f t="shared" si="189"/>
        <v>93502.5</v>
      </c>
      <c r="P189" s="180">
        <f t="shared" si="147"/>
        <v>5667</v>
      </c>
      <c r="Q189" s="180">
        <f t="shared" si="148"/>
        <v>13090.35</v>
      </c>
      <c r="R189" s="180">
        <f t="shared" si="149"/>
        <v>793.38</v>
      </c>
      <c r="S189" s="180">
        <f t="shared" si="150"/>
        <v>13883.73</v>
      </c>
      <c r="T189" s="394">
        <f t="shared" si="145"/>
        <v>17695.14</v>
      </c>
      <c r="U189" s="394">
        <f t="shared" si="146"/>
        <v>1072.47</v>
      </c>
      <c r="V189" s="142">
        <f t="shared" si="151"/>
        <v>18767.61</v>
      </c>
      <c r="W189" s="142">
        <f t="shared" si="152"/>
        <v>126393.84</v>
      </c>
      <c r="X189" s="142">
        <f t="shared" si="153"/>
        <v>7660.48</v>
      </c>
      <c r="Y189" s="142">
        <f t="shared" si="154"/>
        <v>134054.32</v>
      </c>
      <c r="Z189" s="51"/>
      <c r="AA189" s="35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</row>
    <row r="190" spans="1:41" ht="30" hidden="1" outlineLevel="1">
      <c r="A190" s="44">
        <v>157</v>
      </c>
      <c r="B190" s="73">
        <v>96</v>
      </c>
      <c r="C190" s="42" t="s">
        <v>110</v>
      </c>
      <c r="D190" s="44" t="s">
        <v>34</v>
      </c>
      <c r="E190" s="53">
        <v>0.1</v>
      </c>
      <c r="F190" s="14">
        <f t="shared" si="186"/>
        <v>6678</v>
      </c>
      <c r="G190" s="14">
        <f t="shared" si="187"/>
        <v>575</v>
      </c>
      <c r="H190" s="14">
        <f t="shared" si="188"/>
        <v>7253</v>
      </c>
      <c r="I190" s="43">
        <v>66780</v>
      </c>
      <c r="J190" s="53">
        <v>5750</v>
      </c>
      <c r="K190" s="53"/>
      <c r="L190" s="51"/>
      <c r="M190" s="51"/>
      <c r="N190" s="51"/>
      <c r="O190" s="451">
        <f t="shared" si="189"/>
        <v>93492</v>
      </c>
      <c r="P190" s="180">
        <f t="shared" si="147"/>
        <v>5750</v>
      </c>
      <c r="Q190" s="180">
        <f t="shared" si="148"/>
        <v>9349.2000000000007</v>
      </c>
      <c r="R190" s="180">
        <f t="shared" si="149"/>
        <v>575</v>
      </c>
      <c r="S190" s="180">
        <f t="shared" si="150"/>
        <v>9924.2000000000007</v>
      </c>
      <c r="T190" s="394">
        <f t="shared" si="145"/>
        <v>12637.97</v>
      </c>
      <c r="U190" s="394">
        <f t="shared" si="146"/>
        <v>777.27</v>
      </c>
      <c r="V190" s="142">
        <f t="shared" si="151"/>
        <v>13415.24</v>
      </c>
      <c r="W190" s="142">
        <f t="shared" si="152"/>
        <v>126379.65</v>
      </c>
      <c r="X190" s="142">
        <f t="shared" si="153"/>
        <v>7772.68</v>
      </c>
      <c r="Y190" s="142">
        <f t="shared" si="154"/>
        <v>134152.32999999999</v>
      </c>
      <c r="Z190" s="51"/>
      <c r="AA190" s="35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</row>
    <row r="191" spans="1:41" s="282" customFormat="1" ht="15" hidden="1" outlineLevel="1">
      <c r="A191" s="173"/>
      <c r="B191" s="280"/>
      <c r="C191" s="174" t="s">
        <v>147</v>
      </c>
      <c r="D191" s="173"/>
      <c r="E191" s="175"/>
      <c r="F191" s="176"/>
      <c r="G191" s="176"/>
      <c r="H191" s="176"/>
      <c r="I191" s="177"/>
      <c r="J191" s="175"/>
      <c r="K191" s="175"/>
      <c r="L191" s="178"/>
      <c r="M191" s="178"/>
      <c r="N191" s="178"/>
      <c r="O191" s="179"/>
      <c r="P191" s="180"/>
      <c r="Q191" s="176"/>
      <c r="R191" s="176"/>
      <c r="S191" s="176"/>
      <c r="T191" s="394">
        <f t="shared" si="145"/>
        <v>0</v>
      </c>
      <c r="U191" s="394">
        <f t="shared" si="146"/>
        <v>0</v>
      </c>
      <c r="V191" s="142">
        <f t="shared" si="151"/>
        <v>0</v>
      </c>
      <c r="W191" s="142">
        <f t="shared" si="152"/>
        <v>0</v>
      </c>
      <c r="X191" s="142">
        <f t="shared" si="153"/>
        <v>0</v>
      </c>
      <c r="Y191" s="142">
        <f t="shared" si="154"/>
        <v>0</v>
      </c>
      <c r="Z191" s="178"/>
      <c r="AA191" s="181"/>
      <c r="AB191" s="281"/>
      <c r="AC191" s="281"/>
      <c r="AD191" s="281"/>
      <c r="AE191" s="281"/>
      <c r="AF191" s="281"/>
      <c r="AG191" s="281"/>
      <c r="AH191" s="281"/>
      <c r="AI191" s="281"/>
      <c r="AJ191" s="281"/>
      <c r="AK191" s="281"/>
      <c r="AL191" s="281"/>
      <c r="AM191" s="281"/>
      <c r="AN191" s="281"/>
      <c r="AO191" s="281"/>
    </row>
    <row r="192" spans="1:41" ht="30" hidden="1" outlineLevel="1">
      <c r="A192" s="44">
        <v>158</v>
      </c>
      <c r="B192" s="73">
        <v>97</v>
      </c>
      <c r="C192" s="42" t="s">
        <v>148</v>
      </c>
      <c r="D192" s="44" t="s">
        <v>28</v>
      </c>
      <c r="E192" s="53">
        <v>73</v>
      </c>
      <c r="F192" s="14">
        <f t="shared" ref="F192:F193" si="190">E192*I192</f>
        <v>15011.72</v>
      </c>
      <c r="G192" s="14">
        <f t="shared" ref="G192:G193" si="191">E192*J192</f>
        <v>3139</v>
      </c>
      <c r="H192" s="14">
        <f t="shared" ref="H192:H193" si="192">F192+G192</f>
        <v>18150.72</v>
      </c>
      <c r="I192" s="45">
        <v>205.64</v>
      </c>
      <c r="J192" s="66">
        <v>43</v>
      </c>
      <c r="K192" s="53"/>
      <c r="L192" s="51"/>
      <c r="M192" s="51"/>
      <c r="N192" s="51"/>
      <c r="O192" s="451">
        <f t="shared" ref="O192:O193" si="193">I192*$M$3</f>
        <v>287.89999999999998</v>
      </c>
      <c r="P192" s="180">
        <f t="shared" si="147"/>
        <v>43</v>
      </c>
      <c r="Q192" s="180">
        <f t="shared" si="148"/>
        <v>21016.7</v>
      </c>
      <c r="R192" s="180">
        <f t="shared" si="149"/>
        <v>3139</v>
      </c>
      <c r="S192" s="180">
        <f t="shared" si="150"/>
        <v>24155.7</v>
      </c>
      <c r="T192" s="394">
        <f t="shared" si="145"/>
        <v>28409.41</v>
      </c>
      <c r="U192" s="394">
        <f t="shared" si="146"/>
        <v>4243.49</v>
      </c>
      <c r="V192" s="142">
        <f t="shared" si="151"/>
        <v>32652.9</v>
      </c>
      <c r="W192" s="142">
        <f t="shared" si="152"/>
        <v>389.17</v>
      </c>
      <c r="X192" s="142">
        <f t="shared" si="153"/>
        <v>58.13</v>
      </c>
      <c r="Y192" s="142">
        <f t="shared" si="154"/>
        <v>447.3</v>
      </c>
      <c r="Z192" s="51"/>
      <c r="AA192" s="35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</row>
    <row r="193" spans="1:41" ht="30" hidden="1" outlineLevel="1">
      <c r="A193" s="44">
        <v>159</v>
      </c>
      <c r="B193" s="73">
        <v>98</v>
      </c>
      <c r="C193" s="42" t="s">
        <v>149</v>
      </c>
      <c r="D193" s="44" t="s">
        <v>34</v>
      </c>
      <c r="E193" s="53">
        <v>0.39</v>
      </c>
      <c r="F193" s="14">
        <f t="shared" si="190"/>
        <v>26047.13</v>
      </c>
      <c r="G193" s="14">
        <f t="shared" si="191"/>
        <v>2242.5</v>
      </c>
      <c r="H193" s="14">
        <f t="shared" si="192"/>
        <v>28289.63</v>
      </c>
      <c r="I193" s="45">
        <v>66787.5</v>
      </c>
      <c r="J193" s="53">
        <v>5750</v>
      </c>
      <c r="K193" s="53"/>
      <c r="L193" s="51"/>
      <c r="M193" s="51"/>
      <c r="N193" s="51"/>
      <c r="O193" s="451">
        <f t="shared" si="193"/>
        <v>93502.5</v>
      </c>
      <c r="P193" s="180">
        <f t="shared" si="147"/>
        <v>5750</v>
      </c>
      <c r="Q193" s="180">
        <f t="shared" si="148"/>
        <v>36465.980000000003</v>
      </c>
      <c r="R193" s="180">
        <f t="shared" si="149"/>
        <v>2242.5</v>
      </c>
      <c r="S193" s="180">
        <f t="shared" si="150"/>
        <v>38708.480000000003</v>
      </c>
      <c r="T193" s="394">
        <f t="shared" si="145"/>
        <v>49293.599999999999</v>
      </c>
      <c r="U193" s="394">
        <f t="shared" si="146"/>
        <v>3031.35</v>
      </c>
      <c r="V193" s="142">
        <f t="shared" si="151"/>
        <v>52324.95</v>
      </c>
      <c r="W193" s="142">
        <f t="shared" si="152"/>
        <v>126393.84</v>
      </c>
      <c r="X193" s="142">
        <f t="shared" si="153"/>
        <v>7772.68</v>
      </c>
      <c r="Y193" s="142">
        <f t="shared" si="154"/>
        <v>134166.51999999999</v>
      </c>
      <c r="Z193" s="51"/>
      <c r="AA193" s="35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</row>
    <row r="194" spans="1:41" s="237" customFormat="1" ht="30" collapsed="1">
      <c r="A194" s="158"/>
      <c r="B194" s="145"/>
      <c r="C194" s="172" t="s">
        <v>150</v>
      </c>
      <c r="D194" s="158"/>
      <c r="E194" s="135"/>
      <c r="F194" s="133">
        <f t="shared" ref="F194:H194" si="194">SUM(F196:F228)</f>
        <v>1222867.21</v>
      </c>
      <c r="G194" s="133">
        <f t="shared" si="194"/>
        <v>176421.04</v>
      </c>
      <c r="H194" s="133">
        <f t="shared" si="194"/>
        <v>1399288.25</v>
      </c>
      <c r="I194" s="138"/>
      <c r="J194" s="135"/>
      <c r="K194" s="135"/>
      <c r="L194" s="147"/>
      <c r="M194" s="147"/>
      <c r="N194" s="147"/>
      <c r="O194" s="179"/>
      <c r="P194" s="180">
        <f t="shared" si="147"/>
        <v>0</v>
      </c>
      <c r="Q194" s="176">
        <f>SUM(Q196:Q228)</f>
        <v>1697446.78</v>
      </c>
      <c r="R194" s="176">
        <f t="shared" ref="R194:V194" si="195">SUM(R196:R228)</f>
        <v>176421.04</v>
      </c>
      <c r="S194" s="176">
        <f t="shared" si="195"/>
        <v>1873867.82</v>
      </c>
      <c r="T194" s="133">
        <f>SUM(T196:T228)</f>
        <v>2294559.36</v>
      </c>
      <c r="U194" s="133">
        <f t="shared" si="195"/>
        <v>238480.33</v>
      </c>
      <c r="V194" s="133">
        <f t="shared" si="195"/>
        <v>2533039.69</v>
      </c>
      <c r="W194" s="142">
        <f t="shared" si="152"/>
        <v>0</v>
      </c>
      <c r="X194" s="142">
        <f t="shared" si="153"/>
        <v>0</v>
      </c>
      <c r="Y194" s="142">
        <f t="shared" si="154"/>
        <v>0</v>
      </c>
      <c r="Z194" s="147"/>
      <c r="AA194" s="137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</row>
    <row r="195" spans="1:41" ht="15" hidden="1" outlineLevel="1">
      <c r="A195" s="70"/>
      <c r="B195" s="25"/>
      <c r="C195" s="52" t="s">
        <v>151</v>
      </c>
      <c r="D195" s="70"/>
      <c r="E195" s="69"/>
      <c r="F195" s="48"/>
      <c r="G195" s="48"/>
      <c r="H195" s="48"/>
      <c r="I195" s="22"/>
      <c r="J195" s="69"/>
      <c r="K195" s="69"/>
      <c r="L195" s="36"/>
      <c r="M195" s="36"/>
      <c r="N195" s="36"/>
      <c r="O195" s="179"/>
      <c r="P195" s="180">
        <f t="shared" si="147"/>
        <v>0</v>
      </c>
      <c r="Q195" s="180">
        <f t="shared" si="148"/>
        <v>0</v>
      </c>
      <c r="R195" s="180">
        <f t="shared" si="149"/>
        <v>0</v>
      </c>
      <c r="S195" s="180">
        <f t="shared" si="150"/>
        <v>0</v>
      </c>
      <c r="T195" s="394">
        <f t="shared" si="145"/>
        <v>0</v>
      </c>
      <c r="U195" s="394">
        <f t="shared" si="146"/>
        <v>0</v>
      </c>
      <c r="V195" s="142">
        <f t="shared" si="151"/>
        <v>0</v>
      </c>
      <c r="W195" s="142">
        <f t="shared" si="152"/>
        <v>0</v>
      </c>
      <c r="X195" s="142">
        <f t="shared" si="153"/>
        <v>0</v>
      </c>
      <c r="Y195" s="142">
        <f t="shared" si="154"/>
        <v>0</v>
      </c>
      <c r="Z195" s="36"/>
      <c r="AA195" s="37"/>
      <c r="AB195" s="284"/>
      <c r="AC195" s="284"/>
      <c r="AD195" s="284"/>
      <c r="AE195" s="284"/>
      <c r="AF195" s="284"/>
      <c r="AG195" s="284"/>
      <c r="AH195" s="284"/>
      <c r="AI195" s="284"/>
      <c r="AJ195" s="284"/>
      <c r="AK195" s="284"/>
      <c r="AL195" s="284"/>
      <c r="AM195" s="284"/>
      <c r="AN195" s="284"/>
      <c r="AO195" s="284"/>
    </row>
    <row r="196" spans="1:41" ht="30" hidden="1" outlineLevel="1">
      <c r="A196" s="44">
        <v>160</v>
      </c>
      <c r="B196" s="73">
        <v>99</v>
      </c>
      <c r="C196" s="42" t="s">
        <v>100</v>
      </c>
      <c r="D196" s="44" t="s">
        <v>101</v>
      </c>
      <c r="E196" s="53">
        <v>206.67</v>
      </c>
      <c r="F196" s="14">
        <f t="shared" ref="F196:F204" si="196">E196*I196</f>
        <v>98904</v>
      </c>
      <c r="G196" s="14">
        <f t="shared" ref="G196:G204" si="197">E196*J196</f>
        <v>17566.95</v>
      </c>
      <c r="H196" s="14">
        <f t="shared" ref="H196:H204" si="198">F196+G196</f>
        <v>116470.95</v>
      </c>
      <c r="I196" s="45">
        <v>478.56</v>
      </c>
      <c r="J196" s="53">
        <v>85</v>
      </c>
      <c r="K196" s="53"/>
      <c r="L196" s="51"/>
      <c r="M196" s="51"/>
      <c r="N196" s="51"/>
      <c r="O196" s="451">
        <f t="shared" ref="O196:O204" si="199">I196*$M$3</f>
        <v>669.98</v>
      </c>
      <c r="P196" s="180">
        <f t="shared" si="147"/>
        <v>85</v>
      </c>
      <c r="Q196" s="180">
        <f t="shared" si="148"/>
        <v>138464.76999999999</v>
      </c>
      <c r="R196" s="180">
        <f t="shared" si="149"/>
        <v>17566.95</v>
      </c>
      <c r="S196" s="180">
        <f t="shared" si="150"/>
        <v>156031.72</v>
      </c>
      <c r="T196" s="394">
        <f t="shared" si="145"/>
        <v>187172.75</v>
      </c>
      <c r="U196" s="394">
        <f t="shared" si="146"/>
        <v>23746.38</v>
      </c>
      <c r="V196" s="142">
        <f t="shared" si="151"/>
        <v>210919.13</v>
      </c>
      <c r="W196" s="142">
        <f t="shared" si="152"/>
        <v>905.66</v>
      </c>
      <c r="X196" s="142">
        <f t="shared" si="153"/>
        <v>114.9</v>
      </c>
      <c r="Y196" s="142">
        <f t="shared" si="154"/>
        <v>1020.56</v>
      </c>
      <c r="Z196" s="51"/>
      <c r="AA196" s="35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</row>
    <row r="197" spans="1:41" ht="15" hidden="1" outlineLevel="1">
      <c r="A197" s="44">
        <v>161</v>
      </c>
      <c r="B197" s="73">
        <v>100</v>
      </c>
      <c r="C197" s="42" t="s">
        <v>141</v>
      </c>
      <c r="D197" s="44" t="s">
        <v>103</v>
      </c>
      <c r="E197" s="53">
        <v>6</v>
      </c>
      <c r="F197" s="14">
        <f t="shared" si="196"/>
        <v>3198</v>
      </c>
      <c r="G197" s="14">
        <f t="shared" si="197"/>
        <v>0</v>
      </c>
      <c r="H197" s="14">
        <f t="shared" si="198"/>
        <v>3198</v>
      </c>
      <c r="I197" s="45">
        <v>533</v>
      </c>
      <c r="J197" s="53"/>
      <c r="K197" s="53"/>
      <c r="L197" s="51"/>
      <c r="M197" s="51"/>
      <c r="N197" s="51"/>
      <c r="O197" s="451">
        <f t="shared" si="199"/>
        <v>746.2</v>
      </c>
      <c r="P197" s="180">
        <f t="shared" si="147"/>
        <v>0</v>
      </c>
      <c r="Q197" s="180">
        <f t="shared" si="148"/>
        <v>4477.2</v>
      </c>
      <c r="R197" s="180">
        <f t="shared" si="149"/>
        <v>0</v>
      </c>
      <c r="S197" s="180">
        <f t="shared" si="150"/>
        <v>4477.2</v>
      </c>
      <c r="T197" s="394">
        <f t="shared" si="145"/>
        <v>6052.14</v>
      </c>
      <c r="U197" s="394">
        <f t="shared" si="146"/>
        <v>0</v>
      </c>
      <c r="V197" s="142">
        <f t="shared" si="151"/>
        <v>6052.14</v>
      </c>
      <c r="W197" s="142">
        <f t="shared" si="152"/>
        <v>1008.69</v>
      </c>
      <c r="X197" s="142">
        <f t="shared" si="153"/>
        <v>0</v>
      </c>
      <c r="Y197" s="142">
        <f t="shared" si="154"/>
        <v>1008.69</v>
      </c>
      <c r="Z197" s="51"/>
      <c r="AA197" s="35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</row>
    <row r="198" spans="1:41" ht="15" hidden="1" outlineLevel="1">
      <c r="A198" s="44">
        <v>162</v>
      </c>
      <c r="B198" s="73">
        <v>101</v>
      </c>
      <c r="C198" s="42" t="s">
        <v>104</v>
      </c>
      <c r="D198" s="44" t="s">
        <v>26</v>
      </c>
      <c r="E198" s="53">
        <v>7.43</v>
      </c>
      <c r="F198" s="14">
        <f t="shared" si="196"/>
        <v>13091.96</v>
      </c>
      <c r="G198" s="14">
        <f t="shared" si="197"/>
        <v>0</v>
      </c>
      <c r="H198" s="14">
        <f t="shared" si="198"/>
        <v>13091.96</v>
      </c>
      <c r="I198" s="45">
        <v>1762.04</v>
      </c>
      <c r="J198" s="53"/>
      <c r="K198" s="53"/>
      <c r="L198" s="51"/>
      <c r="M198" s="51"/>
      <c r="N198" s="51"/>
      <c r="O198" s="451">
        <f t="shared" si="199"/>
        <v>2466.86</v>
      </c>
      <c r="P198" s="180">
        <f t="shared" si="147"/>
        <v>0</v>
      </c>
      <c r="Q198" s="180">
        <f t="shared" si="148"/>
        <v>18328.77</v>
      </c>
      <c r="R198" s="180">
        <f t="shared" si="149"/>
        <v>0</v>
      </c>
      <c r="S198" s="180">
        <f t="shared" si="150"/>
        <v>18328.77</v>
      </c>
      <c r="T198" s="394">
        <f t="shared" si="145"/>
        <v>24776.3</v>
      </c>
      <c r="U198" s="394">
        <f t="shared" si="146"/>
        <v>0</v>
      </c>
      <c r="V198" s="142">
        <f t="shared" si="151"/>
        <v>24776.3</v>
      </c>
      <c r="W198" s="142">
        <f t="shared" si="152"/>
        <v>3334.63</v>
      </c>
      <c r="X198" s="142">
        <f t="shared" si="153"/>
        <v>0</v>
      </c>
      <c r="Y198" s="142">
        <f t="shared" si="154"/>
        <v>3334.63</v>
      </c>
      <c r="Z198" s="51"/>
      <c r="AA198" s="35"/>
      <c r="AB198" s="226"/>
      <c r="AC198" s="226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</row>
    <row r="199" spans="1:41" ht="15" hidden="1" outlineLevel="1">
      <c r="A199" s="44">
        <v>163</v>
      </c>
      <c r="B199" s="73">
        <v>102</v>
      </c>
      <c r="C199" s="42" t="s">
        <v>105</v>
      </c>
      <c r="D199" s="44" t="s">
        <v>26</v>
      </c>
      <c r="E199" s="53">
        <v>7.43</v>
      </c>
      <c r="F199" s="14">
        <f t="shared" si="196"/>
        <v>1100.23</v>
      </c>
      <c r="G199" s="14">
        <f t="shared" si="197"/>
        <v>0</v>
      </c>
      <c r="H199" s="14">
        <f t="shared" si="198"/>
        <v>1100.23</v>
      </c>
      <c r="I199" s="45">
        <v>148.08000000000001</v>
      </c>
      <c r="J199" s="53"/>
      <c r="K199" s="53"/>
      <c r="L199" s="51"/>
      <c r="M199" s="51"/>
      <c r="N199" s="51"/>
      <c r="O199" s="451">
        <f t="shared" si="199"/>
        <v>207.31</v>
      </c>
      <c r="P199" s="180">
        <f t="shared" si="147"/>
        <v>0</v>
      </c>
      <c r="Q199" s="180">
        <f t="shared" si="148"/>
        <v>1540.31</v>
      </c>
      <c r="R199" s="180">
        <f t="shared" si="149"/>
        <v>0</v>
      </c>
      <c r="S199" s="180">
        <f t="shared" si="150"/>
        <v>1540.31</v>
      </c>
      <c r="T199" s="394">
        <f t="shared" si="145"/>
        <v>2082.1799999999998</v>
      </c>
      <c r="U199" s="394">
        <f t="shared" si="146"/>
        <v>0</v>
      </c>
      <c r="V199" s="142">
        <f t="shared" si="151"/>
        <v>2082.1799999999998</v>
      </c>
      <c r="W199" s="142">
        <f t="shared" si="152"/>
        <v>280.24</v>
      </c>
      <c r="X199" s="142">
        <f t="shared" si="153"/>
        <v>0</v>
      </c>
      <c r="Y199" s="142">
        <f t="shared" si="154"/>
        <v>280.24</v>
      </c>
      <c r="Z199" s="51"/>
      <c r="AA199" s="35"/>
      <c r="AB199" s="226"/>
      <c r="AC199" s="226"/>
      <c r="AD199" s="226"/>
      <c r="AE199" s="226"/>
      <c r="AF199" s="226"/>
      <c r="AG199" s="226"/>
      <c r="AH199" s="226"/>
      <c r="AI199" s="226"/>
      <c r="AJ199" s="226"/>
      <c r="AK199" s="226"/>
      <c r="AL199" s="226"/>
      <c r="AM199" s="226"/>
      <c r="AN199" s="226"/>
      <c r="AO199" s="226"/>
    </row>
    <row r="200" spans="1:41" ht="15" hidden="1" outlineLevel="1">
      <c r="A200" s="44">
        <v>164</v>
      </c>
      <c r="B200" s="73">
        <v>103</v>
      </c>
      <c r="C200" s="42" t="s">
        <v>142</v>
      </c>
      <c r="D200" s="44" t="s">
        <v>26</v>
      </c>
      <c r="E200" s="53">
        <v>7.43</v>
      </c>
      <c r="F200" s="14">
        <f t="shared" si="196"/>
        <v>781.71</v>
      </c>
      <c r="G200" s="14">
        <f t="shared" si="197"/>
        <v>0</v>
      </c>
      <c r="H200" s="14">
        <f t="shared" si="198"/>
        <v>781.71</v>
      </c>
      <c r="I200" s="45">
        <v>105.21</v>
      </c>
      <c r="J200" s="53"/>
      <c r="K200" s="53"/>
      <c r="L200" s="51"/>
      <c r="M200" s="51"/>
      <c r="N200" s="51"/>
      <c r="O200" s="451">
        <f t="shared" si="199"/>
        <v>147.29</v>
      </c>
      <c r="P200" s="180">
        <f t="shared" si="147"/>
        <v>0</v>
      </c>
      <c r="Q200" s="180">
        <f t="shared" si="148"/>
        <v>1094.3599999999999</v>
      </c>
      <c r="R200" s="180">
        <f t="shared" si="149"/>
        <v>0</v>
      </c>
      <c r="S200" s="180">
        <f t="shared" si="150"/>
        <v>1094.3599999999999</v>
      </c>
      <c r="T200" s="394">
        <f t="shared" ref="T200:T263" si="200">E200*W200</f>
        <v>1479.31</v>
      </c>
      <c r="U200" s="394">
        <f t="shared" ref="U200:U263" si="201">E200*X200</f>
        <v>0</v>
      </c>
      <c r="V200" s="142">
        <f t="shared" si="151"/>
        <v>1479.31</v>
      </c>
      <c r="W200" s="142">
        <f t="shared" si="152"/>
        <v>199.1</v>
      </c>
      <c r="X200" s="142">
        <f t="shared" si="153"/>
        <v>0</v>
      </c>
      <c r="Y200" s="142">
        <f t="shared" si="154"/>
        <v>199.1</v>
      </c>
      <c r="Z200" s="51"/>
      <c r="AA200" s="35"/>
      <c r="AB200" s="226"/>
      <c r="AC200" s="226"/>
      <c r="AD200" s="226"/>
      <c r="AE200" s="226"/>
      <c r="AF200" s="226"/>
      <c r="AG200" s="226"/>
      <c r="AH200" s="226"/>
      <c r="AI200" s="226"/>
      <c r="AJ200" s="226"/>
      <c r="AK200" s="226"/>
      <c r="AL200" s="226"/>
      <c r="AM200" s="226"/>
      <c r="AN200" s="226"/>
      <c r="AO200" s="226"/>
    </row>
    <row r="201" spans="1:41" ht="30" hidden="1" outlineLevel="1">
      <c r="A201" s="44">
        <v>165</v>
      </c>
      <c r="B201" s="73">
        <v>104</v>
      </c>
      <c r="C201" s="42" t="s">
        <v>107</v>
      </c>
      <c r="D201" s="44" t="s">
        <v>26</v>
      </c>
      <c r="E201" s="53">
        <v>4.18</v>
      </c>
      <c r="F201" s="14">
        <f t="shared" si="196"/>
        <v>1241.21</v>
      </c>
      <c r="G201" s="14">
        <f t="shared" si="197"/>
        <v>183.92</v>
      </c>
      <c r="H201" s="14">
        <f t="shared" si="198"/>
        <v>1425.13</v>
      </c>
      <c r="I201" s="45">
        <v>296.94</v>
      </c>
      <c r="J201" s="53">
        <v>44</v>
      </c>
      <c r="K201" s="53"/>
      <c r="L201" s="51"/>
      <c r="M201" s="51"/>
      <c r="N201" s="51"/>
      <c r="O201" s="451">
        <f t="shared" si="199"/>
        <v>415.72</v>
      </c>
      <c r="P201" s="180">
        <f t="shared" ref="P201:P264" si="202">J201</f>
        <v>44</v>
      </c>
      <c r="Q201" s="180">
        <f t="shared" ref="Q201:Q264" si="203">O201*E201</f>
        <v>1737.71</v>
      </c>
      <c r="R201" s="180">
        <f t="shared" ref="R201:R264" si="204">P201*E201</f>
        <v>183.92</v>
      </c>
      <c r="S201" s="180">
        <f t="shared" ref="S201:S264" si="205">Q201+R201</f>
        <v>1921.63</v>
      </c>
      <c r="T201" s="394">
        <f t="shared" si="200"/>
        <v>2348.9899999999998</v>
      </c>
      <c r="U201" s="394">
        <f t="shared" si="201"/>
        <v>248.63</v>
      </c>
      <c r="V201" s="142">
        <f t="shared" ref="V201:V264" si="206">T201+U201</f>
        <v>2597.62</v>
      </c>
      <c r="W201" s="142">
        <f t="shared" ref="W201:W264" si="207">O201*0.9*$X$1259</f>
        <v>561.96</v>
      </c>
      <c r="X201" s="142">
        <f t="shared" ref="X201:X264" si="208">P201*0.9*$X$1259</f>
        <v>59.48</v>
      </c>
      <c r="Y201" s="142">
        <f t="shared" ref="Y201:Y264" si="209">W201+X201</f>
        <v>621.44000000000005</v>
      </c>
      <c r="Z201" s="51"/>
      <c r="AA201" s="35"/>
      <c r="AB201" s="226"/>
      <c r="AC201" s="226"/>
      <c r="AD201" s="226"/>
      <c r="AE201" s="226"/>
      <c r="AF201" s="226"/>
      <c r="AG201" s="226"/>
      <c r="AH201" s="226"/>
      <c r="AI201" s="226"/>
      <c r="AJ201" s="226"/>
      <c r="AK201" s="226"/>
      <c r="AL201" s="226"/>
      <c r="AM201" s="226"/>
      <c r="AN201" s="226"/>
      <c r="AO201" s="226"/>
    </row>
    <row r="202" spans="1:41" ht="30" hidden="1" outlineLevel="1">
      <c r="A202" s="44">
        <v>166</v>
      </c>
      <c r="B202" s="73">
        <v>105</v>
      </c>
      <c r="C202" s="42" t="s">
        <v>108</v>
      </c>
      <c r="D202" s="44" t="s">
        <v>34</v>
      </c>
      <c r="E202" s="53">
        <v>7.0000000000000007E-2</v>
      </c>
      <c r="F202" s="14">
        <f t="shared" si="196"/>
        <v>4674.8900000000003</v>
      </c>
      <c r="G202" s="14">
        <f t="shared" si="197"/>
        <v>396.69</v>
      </c>
      <c r="H202" s="14">
        <f t="shared" si="198"/>
        <v>5071.58</v>
      </c>
      <c r="I202" s="43">
        <v>66784.210000000006</v>
      </c>
      <c r="J202" s="53">
        <v>5667</v>
      </c>
      <c r="K202" s="53"/>
      <c r="L202" s="51"/>
      <c r="M202" s="51"/>
      <c r="N202" s="51"/>
      <c r="O202" s="451">
        <f t="shared" si="199"/>
        <v>93497.89</v>
      </c>
      <c r="P202" s="180">
        <f t="shared" si="202"/>
        <v>5667</v>
      </c>
      <c r="Q202" s="180">
        <f t="shared" si="203"/>
        <v>6544.85</v>
      </c>
      <c r="R202" s="180">
        <f t="shared" si="204"/>
        <v>396.69</v>
      </c>
      <c r="S202" s="180">
        <f t="shared" si="205"/>
        <v>6941.54</v>
      </c>
      <c r="T202" s="394">
        <f t="shared" si="200"/>
        <v>8847.1299999999992</v>
      </c>
      <c r="U202" s="394">
        <f t="shared" si="201"/>
        <v>536.23</v>
      </c>
      <c r="V202" s="142">
        <f t="shared" si="206"/>
        <v>9383.36</v>
      </c>
      <c r="W202" s="142">
        <f t="shared" si="207"/>
        <v>126387.61</v>
      </c>
      <c r="X202" s="142">
        <f t="shared" si="208"/>
        <v>7660.48</v>
      </c>
      <c r="Y202" s="142">
        <f t="shared" si="209"/>
        <v>134048.09</v>
      </c>
      <c r="Z202" s="51"/>
      <c r="AA202" s="35"/>
      <c r="AB202" s="226"/>
      <c r="AC202" s="226"/>
      <c r="AD202" s="226"/>
      <c r="AE202" s="226"/>
      <c r="AF202" s="226"/>
      <c r="AG202" s="226"/>
      <c r="AH202" s="226"/>
      <c r="AI202" s="226"/>
      <c r="AJ202" s="226"/>
      <c r="AK202" s="226"/>
      <c r="AL202" s="226"/>
      <c r="AM202" s="226"/>
      <c r="AN202" s="226"/>
      <c r="AO202" s="226"/>
    </row>
    <row r="203" spans="1:41" ht="45" hidden="1" outlineLevel="1">
      <c r="A203" s="44">
        <v>167</v>
      </c>
      <c r="B203" s="73">
        <v>106</v>
      </c>
      <c r="C203" s="42" t="s">
        <v>109</v>
      </c>
      <c r="D203" s="44" t="s">
        <v>34</v>
      </c>
      <c r="E203" s="53">
        <v>0.03</v>
      </c>
      <c r="F203" s="14">
        <f t="shared" si="196"/>
        <v>2003.63</v>
      </c>
      <c r="G203" s="14">
        <f t="shared" si="197"/>
        <v>170.01</v>
      </c>
      <c r="H203" s="14">
        <f t="shared" si="198"/>
        <v>2173.64</v>
      </c>
      <c r="I203" s="43">
        <v>66787.5</v>
      </c>
      <c r="J203" s="53">
        <v>5667</v>
      </c>
      <c r="K203" s="53"/>
      <c r="L203" s="51"/>
      <c r="M203" s="51"/>
      <c r="N203" s="51"/>
      <c r="O203" s="451">
        <f t="shared" si="199"/>
        <v>93502.5</v>
      </c>
      <c r="P203" s="180">
        <f t="shared" si="202"/>
        <v>5667</v>
      </c>
      <c r="Q203" s="180">
        <f t="shared" si="203"/>
        <v>2805.08</v>
      </c>
      <c r="R203" s="180">
        <f t="shared" si="204"/>
        <v>170.01</v>
      </c>
      <c r="S203" s="180">
        <f t="shared" si="205"/>
        <v>2975.09</v>
      </c>
      <c r="T203" s="394">
        <f t="shared" si="200"/>
        <v>3791.82</v>
      </c>
      <c r="U203" s="394">
        <f t="shared" si="201"/>
        <v>229.81</v>
      </c>
      <c r="V203" s="142">
        <f t="shared" si="206"/>
        <v>4021.63</v>
      </c>
      <c r="W203" s="142">
        <f t="shared" si="207"/>
        <v>126393.84</v>
      </c>
      <c r="X203" s="142">
        <f t="shared" si="208"/>
        <v>7660.48</v>
      </c>
      <c r="Y203" s="142">
        <f t="shared" si="209"/>
        <v>134054.32</v>
      </c>
      <c r="Z203" s="51"/>
      <c r="AA203" s="35"/>
      <c r="AB203" s="226"/>
      <c r="AC203" s="226"/>
      <c r="AD203" s="226"/>
      <c r="AE203" s="226"/>
      <c r="AF203" s="226"/>
      <c r="AG203" s="226"/>
      <c r="AH203" s="226"/>
      <c r="AI203" s="226"/>
      <c r="AJ203" s="226"/>
      <c r="AK203" s="226"/>
      <c r="AL203" s="226"/>
      <c r="AM203" s="226"/>
      <c r="AN203" s="226"/>
      <c r="AO203" s="226"/>
    </row>
    <row r="204" spans="1:41" ht="30" hidden="1" outlineLevel="1">
      <c r="A204" s="44">
        <v>168</v>
      </c>
      <c r="B204" s="73">
        <v>107</v>
      </c>
      <c r="C204" s="42" t="s">
        <v>143</v>
      </c>
      <c r="D204" s="44" t="s">
        <v>34</v>
      </c>
      <c r="E204" s="53">
        <v>0.19</v>
      </c>
      <c r="F204" s="14">
        <f t="shared" si="196"/>
        <v>1786</v>
      </c>
      <c r="G204" s="14">
        <f t="shared" si="197"/>
        <v>1092.5</v>
      </c>
      <c r="H204" s="14">
        <f t="shared" si="198"/>
        <v>2878.5</v>
      </c>
      <c r="I204" s="45">
        <v>9400</v>
      </c>
      <c r="J204" s="53">
        <v>5750</v>
      </c>
      <c r="K204" s="53"/>
      <c r="L204" s="51"/>
      <c r="M204" s="51"/>
      <c r="N204" s="51"/>
      <c r="O204" s="451">
        <f t="shared" si="199"/>
        <v>13160</v>
      </c>
      <c r="P204" s="180">
        <f t="shared" si="202"/>
        <v>5750</v>
      </c>
      <c r="Q204" s="180">
        <f t="shared" si="203"/>
        <v>2500.4</v>
      </c>
      <c r="R204" s="180">
        <f t="shared" si="204"/>
        <v>1092.5</v>
      </c>
      <c r="S204" s="180">
        <f t="shared" si="205"/>
        <v>3592.9</v>
      </c>
      <c r="T204" s="394">
        <f t="shared" si="200"/>
        <v>3379.97</v>
      </c>
      <c r="U204" s="394">
        <f t="shared" si="201"/>
        <v>1476.81</v>
      </c>
      <c r="V204" s="142">
        <f t="shared" si="206"/>
        <v>4856.78</v>
      </c>
      <c r="W204" s="142">
        <f t="shared" si="207"/>
        <v>17789.29</v>
      </c>
      <c r="X204" s="142">
        <f t="shared" si="208"/>
        <v>7772.68</v>
      </c>
      <c r="Y204" s="142">
        <f t="shared" si="209"/>
        <v>25561.97</v>
      </c>
      <c r="Z204" s="51"/>
      <c r="AA204" s="35"/>
      <c r="AB204" s="226"/>
      <c r="AC204" s="226"/>
      <c r="AD204" s="226"/>
      <c r="AE204" s="226"/>
      <c r="AF204" s="226"/>
      <c r="AG204" s="226"/>
      <c r="AH204" s="226"/>
      <c r="AI204" s="226"/>
      <c r="AJ204" s="226"/>
      <c r="AK204" s="226"/>
      <c r="AL204" s="226"/>
      <c r="AM204" s="226"/>
      <c r="AN204" s="226"/>
      <c r="AO204" s="226"/>
    </row>
    <row r="205" spans="1:41" ht="15" hidden="1" outlineLevel="1">
      <c r="A205" s="70"/>
      <c r="B205" s="25"/>
      <c r="C205" s="285" t="s">
        <v>144</v>
      </c>
      <c r="D205" s="286"/>
      <c r="E205" s="287"/>
      <c r="F205" s="48"/>
      <c r="G205" s="48"/>
      <c r="H205" s="48"/>
      <c r="I205" s="22"/>
      <c r="J205" s="69"/>
      <c r="K205" s="69"/>
      <c r="L205" s="36"/>
      <c r="M205" s="36"/>
      <c r="N205" s="36"/>
      <c r="O205" s="179"/>
      <c r="P205" s="180">
        <f t="shared" si="202"/>
        <v>0</v>
      </c>
      <c r="Q205" s="180">
        <f t="shared" si="203"/>
        <v>0</v>
      </c>
      <c r="R205" s="180">
        <f t="shared" si="204"/>
        <v>0</v>
      </c>
      <c r="S205" s="180">
        <f t="shared" si="205"/>
        <v>0</v>
      </c>
      <c r="T205" s="394">
        <f t="shared" si="200"/>
        <v>0</v>
      </c>
      <c r="U205" s="394">
        <f t="shared" si="201"/>
        <v>0</v>
      </c>
      <c r="V205" s="142">
        <f t="shared" si="206"/>
        <v>0</v>
      </c>
      <c r="W205" s="142">
        <f t="shared" si="207"/>
        <v>0</v>
      </c>
      <c r="X205" s="142">
        <f t="shared" si="208"/>
        <v>0</v>
      </c>
      <c r="Y205" s="142">
        <f t="shared" si="209"/>
        <v>0</v>
      </c>
      <c r="Z205" s="36"/>
      <c r="AA205" s="37"/>
      <c r="AB205" s="284"/>
      <c r="AC205" s="284"/>
      <c r="AD205" s="284"/>
      <c r="AE205" s="284"/>
      <c r="AF205" s="284"/>
      <c r="AG205" s="284"/>
      <c r="AH205" s="284"/>
      <c r="AI205" s="284"/>
      <c r="AJ205" s="284"/>
      <c r="AK205" s="284"/>
      <c r="AL205" s="284"/>
      <c r="AM205" s="284"/>
      <c r="AN205" s="284"/>
      <c r="AO205" s="284"/>
    </row>
    <row r="206" spans="1:41" ht="30" hidden="1" outlineLevel="1">
      <c r="A206" s="44">
        <v>169</v>
      </c>
      <c r="B206" s="73">
        <v>108</v>
      </c>
      <c r="C206" s="42" t="s">
        <v>100</v>
      </c>
      <c r="D206" s="44" t="s">
        <v>101</v>
      </c>
      <c r="E206" s="53">
        <v>186.22</v>
      </c>
      <c r="F206" s="14">
        <f t="shared" ref="F206:F213" si="210">E206*I206</f>
        <v>89117.440000000002</v>
      </c>
      <c r="G206" s="14">
        <f t="shared" ref="G206:G213" si="211">E206*J206</f>
        <v>15828.7</v>
      </c>
      <c r="H206" s="14">
        <f t="shared" ref="H206:H213" si="212">F206+G206</f>
        <v>104946.14</v>
      </c>
      <c r="I206" s="45">
        <v>478.56</v>
      </c>
      <c r="J206" s="53">
        <v>85</v>
      </c>
      <c r="K206" s="53"/>
      <c r="L206" s="51"/>
      <c r="M206" s="51"/>
      <c r="N206" s="51"/>
      <c r="O206" s="451">
        <f t="shared" ref="O206:O213" si="213">I206*$M$3</f>
        <v>669.98</v>
      </c>
      <c r="P206" s="180">
        <f t="shared" si="202"/>
        <v>85</v>
      </c>
      <c r="Q206" s="180">
        <f t="shared" si="203"/>
        <v>124763.68</v>
      </c>
      <c r="R206" s="180">
        <f t="shared" si="204"/>
        <v>15828.7</v>
      </c>
      <c r="S206" s="180">
        <f t="shared" si="205"/>
        <v>140592.38</v>
      </c>
      <c r="T206" s="394">
        <f t="shared" si="200"/>
        <v>168652.01</v>
      </c>
      <c r="U206" s="394">
        <f t="shared" si="201"/>
        <v>21396.68</v>
      </c>
      <c r="V206" s="142">
        <f t="shared" si="206"/>
        <v>190048.69</v>
      </c>
      <c r="W206" s="142">
        <f t="shared" si="207"/>
        <v>905.66</v>
      </c>
      <c r="X206" s="142">
        <f t="shared" si="208"/>
        <v>114.9</v>
      </c>
      <c r="Y206" s="142">
        <f t="shared" si="209"/>
        <v>1020.56</v>
      </c>
      <c r="Z206" s="51"/>
      <c r="AA206" s="35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</row>
    <row r="207" spans="1:41" ht="15" hidden="1" outlineLevel="1">
      <c r="A207" s="44">
        <v>170</v>
      </c>
      <c r="B207" s="73">
        <v>109</v>
      </c>
      <c r="C207" s="42" t="s">
        <v>141</v>
      </c>
      <c r="D207" s="44" t="s">
        <v>103</v>
      </c>
      <c r="E207" s="53">
        <v>12</v>
      </c>
      <c r="F207" s="14">
        <f t="shared" si="210"/>
        <v>6396</v>
      </c>
      <c r="G207" s="14">
        <f t="shared" si="211"/>
        <v>0</v>
      </c>
      <c r="H207" s="14">
        <f t="shared" si="212"/>
        <v>6396</v>
      </c>
      <c r="I207" s="45">
        <v>533</v>
      </c>
      <c r="J207" s="53"/>
      <c r="K207" s="53"/>
      <c r="L207" s="51"/>
      <c r="M207" s="51"/>
      <c r="N207" s="51"/>
      <c r="O207" s="451">
        <f t="shared" si="213"/>
        <v>746.2</v>
      </c>
      <c r="P207" s="180">
        <f t="shared" si="202"/>
        <v>0</v>
      </c>
      <c r="Q207" s="180">
        <f t="shared" si="203"/>
        <v>8954.4</v>
      </c>
      <c r="R207" s="180">
        <f t="shared" si="204"/>
        <v>0</v>
      </c>
      <c r="S207" s="180">
        <f t="shared" si="205"/>
        <v>8954.4</v>
      </c>
      <c r="T207" s="394">
        <f t="shared" si="200"/>
        <v>12104.28</v>
      </c>
      <c r="U207" s="394">
        <f t="shared" si="201"/>
        <v>0</v>
      </c>
      <c r="V207" s="142">
        <f t="shared" si="206"/>
        <v>12104.28</v>
      </c>
      <c r="W207" s="142">
        <f t="shared" si="207"/>
        <v>1008.69</v>
      </c>
      <c r="X207" s="142">
        <f t="shared" si="208"/>
        <v>0</v>
      </c>
      <c r="Y207" s="142">
        <f t="shared" si="209"/>
        <v>1008.69</v>
      </c>
      <c r="Z207" s="51"/>
      <c r="AA207" s="35"/>
      <c r="AB207" s="226"/>
      <c r="AC207" s="226"/>
      <c r="AD207" s="226"/>
      <c r="AE207" s="226"/>
      <c r="AF207" s="226"/>
      <c r="AG207" s="226"/>
      <c r="AH207" s="226"/>
      <c r="AI207" s="226"/>
      <c r="AJ207" s="226"/>
      <c r="AK207" s="226"/>
      <c r="AL207" s="226"/>
      <c r="AM207" s="226"/>
      <c r="AN207" s="226"/>
      <c r="AO207" s="226"/>
    </row>
    <row r="208" spans="1:41" ht="15" hidden="1" outlineLevel="1">
      <c r="A208" s="44">
        <v>171</v>
      </c>
      <c r="B208" s="73">
        <v>110</v>
      </c>
      <c r="C208" s="42" t="s">
        <v>104</v>
      </c>
      <c r="D208" s="44" t="s">
        <v>26</v>
      </c>
      <c r="E208" s="53">
        <v>7.56</v>
      </c>
      <c r="F208" s="14">
        <f t="shared" si="210"/>
        <v>13321.02</v>
      </c>
      <c r="G208" s="14">
        <f t="shared" si="211"/>
        <v>0</v>
      </c>
      <c r="H208" s="14">
        <f t="shared" si="212"/>
        <v>13321.02</v>
      </c>
      <c r="I208" s="45">
        <v>1762.04</v>
      </c>
      <c r="J208" s="53"/>
      <c r="K208" s="53"/>
      <c r="L208" s="51"/>
      <c r="M208" s="51"/>
      <c r="N208" s="51"/>
      <c r="O208" s="451">
        <f t="shared" si="213"/>
        <v>2466.86</v>
      </c>
      <c r="P208" s="180">
        <f t="shared" si="202"/>
        <v>0</v>
      </c>
      <c r="Q208" s="180">
        <f t="shared" si="203"/>
        <v>18649.46</v>
      </c>
      <c r="R208" s="180">
        <f t="shared" si="204"/>
        <v>0</v>
      </c>
      <c r="S208" s="180">
        <f t="shared" si="205"/>
        <v>18649.46</v>
      </c>
      <c r="T208" s="394">
        <f t="shared" si="200"/>
        <v>25209.8</v>
      </c>
      <c r="U208" s="394">
        <f t="shared" si="201"/>
        <v>0</v>
      </c>
      <c r="V208" s="142">
        <f t="shared" si="206"/>
        <v>25209.8</v>
      </c>
      <c r="W208" s="142">
        <f t="shared" si="207"/>
        <v>3334.63</v>
      </c>
      <c r="X208" s="142">
        <f t="shared" si="208"/>
        <v>0</v>
      </c>
      <c r="Y208" s="142">
        <f t="shared" si="209"/>
        <v>3334.63</v>
      </c>
      <c r="Z208" s="51"/>
      <c r="AA208" s="35"/>
      <c r="AB208" s="226"/>
      <c r="AC208" s="226"/>
      <c r="AD208" s="226"/>
      <c r="AE208" s="226"/>
      <c r="AF208" s="226"/>
      <c r="AG208" s="226"/>
      <c r="AH208" s="226"/>
      <c r="AI208" s="226"/>
      <c r="AJ208" s="226"/>
      <c r="AK208" s="226"/>
      <c r="AL208" s="226"/>
      <c r="AM208" s="226"/>
      <c r="AN208" s="226"/>
      <c r="AO208" s="226"/>
    </row>
    <row r="209" spans="1:41" ht="15" hidden="1" outlineLevel="1">
      <c r="A209" s="44">
        <v>172</v>
      </c>
      <c r="B209" s="73">
        <v>111</v>
      </c>
      <c r="C209" s="42" t="s">
        <v>105</v>
      </c>
      <c r="D209" s="44" t="s">
        <v>26</v>
      </c>
      <c r="E209" s="53">
        <v>7.56</v>
      </c>
      <c r="F209" s="14">
        <f t="shared" si="210"/>
        <v>1119.48</v>
      </c>
      <c r="G209" s="14">
        <f t="shared" si="211"/>
        <v>0</v>
      </c>
      <c r="H209" s="14">
        <f t="shared" si="212"/>
        <v>1119.48</v>
      </c>
      <c r="I209" s="45">
        <v>148.08000000000001</v>
      </c>
      <c r="J209" s="53"/>
      <c r="K209" s="53"/>
      <c r="L209" s="51"/>
      <c r="M209" s="51"/>
      <c r="N209" s="51"/>
      <c r="O209" s="451">
        <f t="shared" si="213"/>
        <v>207.31</v>
      </c>
      <c r="P209" s="180">
        <f t="shared" si="202"/>
        <v>0</v>
      </c>
      <c r="Q209" s="180">
        <f t="shared" si="203"/>
        <v>1567.26</v>
      </c>
      <c r="R209" s="180">
        <f t="shared" si="204"/>
        <v>0</v>
      </c>
      <c r="S209" s="180">
        <f t="shared" si="205"/>
        <v>1567.26</v>
      </c>
      <c r="T209" s="394">
        <f t="shared" si="200"/>
        <v>2118.61</v>
      </c>
      <c r="U209" s="394">
        <f t="shared" si="201"/>
        <v>0</v>
      </c>
      <c r="V209" s="142">
        <f t="shared" si="206"/>
        <v>2118.61</v>
      </c>
      <c r="W209" s="142">
        <f t="shared" si="207"/>
        <v>280.24</v>
      </c>
      <c r="X209" s="142">
        <f t="shared" si="208"/>
        <v>0</v>
      </c>
      <c r="Y209" s="142">
        <f t="shared" si="209"/>
        <v>280.24</v>
      </c>
      <c r="Z209" s="51"/>
      <c r="AA209" s="35"/>
      <c r="AB209" s="226"/>
      <c r="AC209" s="226"/>
      <c r="AD209" s="226"/>
      <c r="AE209" s="226"/>
      <c r="AF209" s="226"/>
      <c r="AG209" s="226"/>
      <c r="AH209" s="226"/>
      <c r="AI209" s="226"/>
      <c r="AJ209" s="226"/>
      <c r="AK209" s="226"/>
      <c r="AL209" s="226"/>
      <c r="AM209" s="226"/>
      <c r="AN209" s="226"/>
      <c r="AO209" s="226"/>
    </row>
    <row r="210" spans="1:41" ht="15" hidden="1" outlineLevel="1">
      <c r="A210" s="44">
        <v>173</v>
      </c>
      <c r="B210" s="73">
        <v>112</v>
      </c>
      <c r="C210" s="42" t="s">
        <v>142</v>
      </c>
      <c r="D210" s="44" t="s">
        <v>26</v>
      </c>
      <c r="E210" s="53">
        <v>7.56</v>
      </c>
      <c r="F210" s="14">
        <f t="shared" si="210"/>
        <v>795.39</v>
      </c>
      <c r="G210" s="14">
        <f t="shared" si="211"/>
        <v>0</v>
      </c>
      <c r="H210" s="14">
        <f t="shared" si="212"/>
        <v>795.39</v>
      </c>
      <c r="I210" s="45">
        <v>105.21</v>
      </c>
      <c r="J210" s="53"/>
      <c r="K210" s="53"/>
      <c r="L210" s="51"/>
      <c r="M210" s="51"/>
      <c r="N210" s="51"/>
      <c r="O210" s="451">
        <f t="shared" si="213"/>
        <v>147.29</v>
      </c>
      <c r="P210" s="180">
        <f t="shared" si="202"/>
        <v>0</v>
      </c>
      <c r="Q210" s="180">
        <f t="shared" si="203"/>
        <v>1113.51</v>
      </c>
      <c r="R210" s="180">
        <f t="shared" si="204"/>
        <v>0</v>
      </c>
      <c r="S210" s="180">
        <f t="shared" si="205"/>
        <v>1113.51</v>
      </c>
      <c r="T210" s="394">
        <f t="shared" si="200"/>
        <v>1505.2</v>
      </c>
      <c r="U210" s="394">
        <f t="shared" si="201"/>
        <v>0</v>
      </c>
      <c r="V210" s="142">
        <f t="shared" si="206"/>
        <v>1505.2</v>
      </c>
      <c r="W210" s="142">
        <f t="shared" si="207"/>
        <v>199.1</v>
      </c>
      <c r="X210" s="142">
        <f t="shared" si="208"/>
        <v>0</v>
      </c>
      <c r="Y210" s="142">
        <f t="shared" si="209"/>
        <v>199.1</v>
      </c>
      <c r="Z210" s="51"/>
      <c r="AA210" s="35"/>
      <c r="AB210" s="226"/>
      <c r="AC210" s="226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</row>
    <row r="211" spans="1:41" ht="30" hidden="1" outlineLevel="1">
      <c r="A211" s="44">
        <v>174</v>
      </c>
      <c r="B211" s="73">
        <v>113</v>
      </c>
      <c r="C211" s="42" t="s">
        <v>107</v>
      </c>
      <c r="D211" s="44" t="s">
        <v>26</v>
      </c>
      <c r="E211" s="53">
        <v>5.5</v>
      </c>
      <c r="F211" s="14">
        <f t="shared" si="210"/>
        <v>1633.17</v>
      </c>
      <c r="G211" s="14">
        <f t="shared" si="211"/>
        <v>242</v>
      </c>
      <c r="H211" s="14">
        <f t="shared" si="212"/>
        <v>1875.17</v>
      </c>
      <c r="I211" s="45">
        <v>296.94</v>
      </c>
      <c r="J211" s="53">
        <v>44</v>
      </c>
      <c r="K211" s="53"/>
      <c r="L211" s="51"/>
      <c r="M211" s="51"/>
      <c r="N211" s="51"/>
      <c r="O211" s="451">
        <f t="shared" si="213"/>
        <v>415.72</v>
      </c>
      <c r="P211" s="180">
        <f t="shared" si="202"/>
        <v>44</v>
      </c>
      <c r="Q211" s="180">
        <f t="shared" si="203"/>
        <v>2286.46</v>
      </c>
      <c r="R211" s="180">
        <f t="shared" si="204"/>
        <v>242</v>
      </c>
      <c r="S211" s="180">
        <f t="shared" si="205"/>
        <v>2528.46</v>
      </c>
      <c r="T211" s="394">
        <f t="shared" si="200"/>
        <v>3090.78</v>
      </c>
      <c r="U211" s="394">
        <f t="shared" si="201"/>
        <v>327.14</v>
      </c>
      <c r="V211" s="142">
        <f t="shared" si="206"/>
        <v>3417.92</v>
      </c>
      <c r="W211" s="142">
        <f t="shared" si="207"/>
        <v>561.96</v>
      </c>
      <c r="X211" s="142">
        <f t="shared" si="208"/>
        <v>59.48</v>
      </c>
      <c r="Y211" s="142">
        <f t="shared" si="209"/>
        <v>621.44000000000005</v>
      </c>
      <c r="Z211" s="51"/>
      <c r="AA211" s="35"/>
      <c r="AB211" s="226"/>
      <c r="AC211" s="226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</row>
    <row r="212" spans="1:41" ht="30" hidden="1" outlineLevel="1">
      <c r="A212" s="44">
        <v>175</v>
      </c>
      <c r="B212" s="73">
        <v>114</v>
      </c>
      <c r="C212" s="42" t="s">
        <v>108</v>
      </c>
      <c r="D212" s="44" t="s">
        <v>34</v>
      </c>
      <c r="E212" s="53">
        <v>0.08</v>
      </c>
      <c r="F212" s="14">
        <f t="shared" si="210"/>
        <v>5342.74</v>
      </c>
      <c r="G212" s="14">
        <f t="shared" si="211"/>
        <v>453.36</v>
      </c>
      <c r="H212" s="14">
        <f t="shared" si="212"/>
        <v>5796.1</v>
      </c>
      <c r="I212" s="43">
        <v>66784.210000000006</v>
      </c>
      <c r="J212" s="53">
        <v>5667</v>
      </c>
      <c r="K212" s="53"/>
      <c r="L212" s="51"/>
      <c r="M212" s="51"/>
      <c r="N212" s="51"/>
      <c r="O212" s="451">
        <f t="shared" si="213"/>
        <v>93497.89</v>
      </c>
      <c r="P212" s="180">
        <f t="shared" si="202"/>
        <v>5667</v>
      </c>
      <c r="Q212" s="180">
        <f t="shared" si="203"/>
        <v>7479.83</v>
      </c>
      <c r="R212" s="180">
        <f t="shared" si="204"/>
        <v>453.36</v>
      </c>
      <c r="S212" s="180">
        <f t="shared" si="205"/>
        <v>7933.19</v>
      </c>
      <c r="T212" s="394">
        <f t="shared" si="200"/>
        <v>10111.01</v>
      </c>
      <c r="U212" s="394">
        <f t="shared" si="201"/>
        <v>612.84</v>
      </c>
      <c r="V212" s="142">
        <f t="shared" si="206"/>
        <v>10723.85</v>
      </c>
      <c r="W212" s="142">
        <f t="shared" si="207"/>
        <v>126387.61</v>
      </c>
      <c r="X212" s="142">
        <f t="shared" si="208"/>
        <v>7660.48</v>
      </c>
      <c r="Y212" s="142">
        <f t="shared" si="209"/>
        <v>134048.09</v>
      </c>
      <c r="Z212" s="51"/>
      <c r="AA212" s="35"/>
      <c r="AB212" s="226"/>
      <c r="AC212" s="226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</row>
    <row r="213" spans="1:41" ht="45" hidden="1" outlineLevel="1">
      <c r="A213" s="44">
        <v>176</v>
      </c>
      <c r="B213" s="73">
        <v>115</v>
      </c>
      <c r="C213" s="42" t="s">
        <v>109</v>
      </c>
      <c r="D213" s="44" t="s">
        <v>34</v>
      </c>
      <c r="E213" s="53">
        <v>0.03</v>
      </c>
      <c r="F213" s="14">
        <f t="shared" si="210"/>
        <v>2003.63</v>
      </c>
      <c r="G213" s="14">
        <f t="shared" si="211"/>
        <v>170.01</v>
      </c>
      <c r="H213" s="14">
        <f t="shared" si="212"/>
        <v>2173.64</v>
      </c>
      <c r="I213" s="43">
        <v>66787.5</v>
      </c>
      <c r="J213" s="53">
        <v>5667</v>
      </c>
      <c r="K213" s="53"/>
      <c r="L213" s="51"/>
      <c r="M213" s="51"/>
      <c r="N213" s="51"/>
      <c r="O213" s="451">
        <f t="shared" si="213"/>
        <v>93502.5</v>
      </c>
      <c r="P213" s="180">
        <f t="shared" si="202"/>
        <v>5667</v>
      </c>
      <c r="Q213" s="180">
        <f t="shared" si="203"/>
        <v>2805.08</v>
      </c>
      <c r="R213" s="180">
        <f t="shared" si="204"/>
        <v>170.01</v>
      </c>
      <c r="S213" s="180">
        <f t="shared" si="205"/>
        <v>2975.09</v>
      </c>
      <c r="T213" s="394">
        <f t="shared" si="200"/>
        <v>3791.82</v>
      </c>
      <c r="U213" s="394">
        <f t="shared" si="201"/>
        <v>229.81</v>
      </c>
      <c r="V213" s="142">
        <f t="shared" si="206"/>
        <v>4021.63</v>
      </c>
      <c r="W213" s="142">
        <f t="shared" si="207"/>
        <v>126393.84</v>
      </c>
      <c r="X213" s="142">
        <f t="shared" si="208"/>
        <v>7660.48</v>
      </c>
      <c r="Y213" s="142">
        <f t="shared" si="209"/>
        <v>134054.32</v>
      </c>
      <c r="Z213" s="51"/>
      <c r="AA213" s="35"/>
      <c r="AB213" s="226"/>
      <c r="AC213" s="226"/>
      <c r="AD213" s="226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</row>
    <row r="214" spans="1:41" ht="15" hidden="1" outlineLevel="1">
      <c r="A214" s="70"/>
      <c r="B214" s="25"/>
      <c r="C214" s="285" t="s">
        <v>145</v>
      </c>
      <c r="D214" s="286"/>
      <c r="E214" s="287"/>
      <c r="F214" s="48"/>
      <c r="G214" s="48"/>
      <c r="H214" s="48"/>
      <c r="I214" s="22"/>
      <c r="J214" s="69"/>
      <c r="K214" s="69"/>
      <c r="L214" s="36"/>
      <c r="M214" s="36"/>
      <c r="N214" s="36"/>
      <c r="O214" s="179"/>
      <c r="P214" s="180">
        <f t="shared" si="202"/>
        <v>0</v>
      </c>
      <c r="Q214" s="180">
        <f t="shared" si="203"/>
        <v>0</v>
      </c>
      <c r="R214" s="180">
        <f t="shared" si="204"/>
        <v>0</v>
      </c>
      <c r="S214" s="180">
        <f t="shared" si="205"/>
        <v>0</v>
      </c>
      <c r="T214" s="394">
        <f t="shared" si="200"/>
        <v>0</v>
      </c>
      <c r="U214" s="394">
        <f t="shared" si="201"/>
        <v>0</v>
      </c>
      <c r="V214" s="142">
        <f t="shared" si="206"/>
        <v>0</v>
      </c>
      <c r="W214" s="142">
        <f t="shared" si="207"/>
        <v>0</v>
      </c>
      <c r="X214" s="142">
        <f t="shared" si="208"/>
        <v>0</v>
      </c>
      <c r="Y214" s="142">
        <f t="shared" si="209"/>
        <v>0</v>
      </c>
      <c r="Z214" s="36"/>
      <c r="AA214" s="37"/>
      <c r="AB214" s="284"/>
      <c r="AC214" s="284"/>
      <c r="AD214" s="284"/>
      <c r="AE214" s="284"/>
      <c r="AF214" s="284"/>
      <c r="AG214" s="284"/>
      <c r="AH214" s="284"/>
      <c r="AI214" s="284"/>
      <c r="AJ214" s="284"/>
      <c r="AK214" s="284"/>
      <c r="AL214" s="284"/>
      <c r="AM214" s="284"/>
      <c r="AN214" s="284"/>
      <c r="AO214" s="284"/>
    </row>
    <row r="215" spans="1:41" ht="30" hidden="1" outlineLevel="1">
      <c r="A215" s="44">
        <v>177</v>
      </c>
      <c r="B215" s="73">
        <v>116</v>
      </c>
      <c r="C215" s="42" t="s">
        <v>100</v>
      </c>
      <c r="D215" s="44" t="s">
        <v>101</v>
      </c>
      <c r="E215" s="53">
        <v>1192.48</v>
      </c>
      <c r="F215" s="14">
        <f t="shared" ref="F215:F225" si="214">E215*I215</f>
        <v>570673.23</v>
      </c>
      <c r="G215" s="14">
        <f t="shared" ref="G215:G225" si="215">E215*J215</f>
        <v>101360.8</v>
      </c>
      <c r="H215" s="14">
        <f t="shared" ref="H215:H225" si="216">F215+G215</f>
        <v>672034.03</v>
      </c>
      <c r="I215" s="45">
        <v>478.56</v>
      </c>
      <c r="J215" s="53">
        <v>85</v>
      </c>
      <c r="K215" s="53"/>
      <c r="L215" s="51"/>
      <c r="M215" s="51"/>
      <c r="N215" s="51"/>
      <c r="O215" s="451">
        <f t="shared" ref="O215:O225" si="217">I215*$M$3</f>
        <v>669.98</v>
      </c>
      <c r="P215" s="180">
        <f t="shared" si="202"/>
        <v>85</v>
      </c>
      <c r="Q215" s="180">
        <f t="shared" si="203"/>
        <v>798937.75</v>
      </c>
      <c r="R215" s="180">
        <f t="shared" si="204"/>
        <v>101360.8</v>
      </c>
      <c r="S215" s="180">
        <f t="shared" si="205"/>
        <v>900298.55</v>
      </c>
      <c r="T215" s="394">
        <f t="shared" si="200"/>
        <v>1079981.44</v>
      </c>
      <c r="U215" s="394">
        <f t="shared" si="201"/>
        <v>137015.95000000001</v>
      </c>
      <c r="V215" s="142">
        <f t="shared" si="206"/>
        <v>1216997.3899999999</v>
      </c>
      <c r="W215" s="142">
        <f t="shared" si="207"/>
        <v>905.66</v>
      </c>
      <c r="X215" s="142">
        <f t="shared" si="208"/>
        <v>114.9</v>
      </c>
      <c r="Y215" s="142">
        <f t="shared" si="209"/>
        <v>1020.56</v>
      </c>
      <c r="Z215" s="51"/>
      <c r="AA215" s="35"/>
      <c r="AB215" s="226"/>
      <c r="AC215" s="226"/>
      <c r="AD215" s="226"/>
      <c r="AE215" s="226"/>
      <c r="AF215" s="226"/>
      <c r="AG215" s="226"/>
      <c r="AH215" s="226"/>
      <c r="AI215" s="226"/>
      <c r="AJ215" s="226"/>
      <c r="AK215" s="226"/>
      <c r="AL215" s="226"/>
      <c r="AM215" s="226"/>
      <c r="AN215" s="226"/>
      <c r="AO215" s="226"/>
    </row>
    <row r="216" spans="1:41" ht="30" hidden="1" outlineLevel="1">
      <c r="A216" s="44">
        <v>178</v>
      </c>
      <c r="B216" s="73">
        <v>117</v>
      </c>
      <c r="C216" s="42" t="s">
        <v>146</v>
      </c>
      <c r="D216" s="44" t="s">
        <v>103</v>
      </c>
      <c r="E216" s="53">
        <v>128</v>
      </c>
      <c r="F216" s="14">
        <f t="shared" si="214"/>
        <v>68224</v>
      </c>
      <c r="G216" s="14">
        <f t="shared" si="215"/>
        <v>0</v>
      </c>
      <c r="H216" s="14">
        <f t="shared" si="216"/>
        <v>68224</v>
      </c>
      <c r="I216" s="45">
        <v>533</v>
      </c>
      <c r="J216" s="53"/>
      <c r="K216" s="53"/>
      <c r="L216" s="51"/>
      <c r="M216" s="51"/>
      <c r="N216" s="51"/>
      <c r="O216" s="451">
        <f t="shared" si="217"/>
        <v>746.2</v>
      </c>
      <c r="P216" s="180">
        <f t="shared" si="202"/>
        <v>0</v>
      </c>
      <c r="Q216" s="180">
        <f t="shared" si="203"/>
        <v>95513.600000000006</v>
      </c>
      <c r="R216" s="180">
        <f t="shared" si="204"/>
        <v>0</v>
      </c>
      <c r="S216" s="180">
        <f t="shared" si="205"/>
        <v>95513.600000000006</v>
      </c>
      <c r="T216" s="394">
        <f t="shared" si="200"/>
        <v>129112.32000000001</v>
      </c>
      <c r="U216" s="394">
        <f t="shared" si="201"/>
        <v>0</v>
      </c>
      <c r="V216" s="142">
        <f t="shared" si="206"/>
        <v>129112.32000000001</v>
      </c>
      <c r="W216" s="142">
        <f t="shared" si="207"/>
        <v>1008.69</v>
      </c>
      <c r="X216" s="142">
        <f t="shared" si="208"/>
        <v>0</v>
      </c>
      <c r="Y216" s="142">
        <f t="shared" si="209"/>
        <v>1008.69</v>
      </c>
      <c r="Z216" s="51"/>
      <c r="AA216" s="35"/>
      <c r="AB216" s="226"/>
      <c r="AC216" s="226"/>
      <c r="AD216" s="226"/>
      <c r="AE216" s="226"/>
      <c r="AF216" s="226"/>
      <c r="AG216" s="226"/>
      <c r="AH216" s="226"/>
      <c r="AI216" s="226"/>
      <c r="AJ216" s="226"/>
      <c r="AK216" s="226"/>
      <c r="AL216" s="226"/>
      <c r="AM216" s="226"/>
      <c r="AN216" s="226"/>
      <c r="AO216" s="226"/>
    </row>
    <row r="217" spans="1:41" ht="15" hidden="1" outlineLevel="1">
      <c r="A217" s="44">
        <v>179</v>
      </c>
      <c r="B217" s="73">
        <v>118</v>
      </c>
      <c r="C217" s="42" t="s">
        <v>104</v>
      </c>
      <c r="D217" s="44" t="s">
        <v>26</v>
      </c>
      <c r="E217" s="53">
        <v>58.43</v>
      </c>
      <c r="F217" s="14">
        <f t="shared" si="214"/>
        <v>102956</v>
      </c>
      <c r="G217" s="14">
        <f t="shared" si="215"/>
        <v>0</v>
      </c>
      <c r="H217" s="14">
        <f t="shared" si="216"/>
        <v>102956</v>
      </c>
      <c r="I217" s="45">
        <v>1762.04</v>
      </c>
      <c r="J217" s="53"/>
      <c r="K217" s="53"/>
      <c r="L217" s="51"/>
      <c r="M217" s="51"/>
      <c r="N217" s="51"/>
      <c r="O217" s="451">
        <f t="shared" si="217"/>
        <v>2466.86</v>
      </c>
      <c r="P217" s="180">
        <f t="shared" si="202"/>
        <v>0</v>
      </c>
      <c r="Q217" s="180">
        <f t="shared" si="203"/>
        <v>144138.63</v>
      </c>
      <c r="R217" s="180">
        <f t="shared" si="204"/>
        <v>0</v>
      </c>
      <c r="S217" s="180">
        <f t="shared" si="205"/>
        <v>144138.63</v>
      </c>
      <c r="T217" s="394">
        <f t="shared" si="200"/>
        <v>194842.43</v>
      </c>
      <c r="U217" s="394">
        <f t="shared" si="201"/>
        <v>0</v>
      </c>
      <c r="V217" s="142">
        <f t="shared" si="206"/>
        <v>194842.43</v>
      </c>
      <c r="W217" s="142">
        <f t="shared" si="207"/>
        <v>3334.63</v>
      </c>
      <c r="X217" s="142">
        <f t="shared" si="208"/>
        <v>0</v>
      </c>
      <c r="Y217" s="142">
        <f t="shared" si="209"/>
        <v>3334.63</v>
      </c>
      <c r="Z217" s="51"/>
      <c r="AA217" s="35"/>
      <c r="AB217" s="226"/>
      <c r="AC217" s="226"/>
      <c r="AD217" s="226"/>
      <c r="AE217" s="226"/>
      <c r="AF217" s="226"/>
      <c r="AG217" s="226"/>
      <c r="AH217" s="226"/>
      <c r="AI217" s="226"/>
      <c r="AJ217" s="226"/>
      <c r="AK217" s="226"/>
      <c r="AL217" s="226"/>
      <c r="AM217" s="226"/>
      <c r="AN217" s="226"/>
      <c r="AO217" s="226"/>
    </row>
    <row r="218" spans="1:41" ht="15" hidden="1" outlineLevel="1">
      <c r="A218" s="44">
        <v>180</v>
      </c>
      <c r="B218" s="73">
        <v>119</v>
      </c>
      <c r="C218" s="42" t="s">
        <v>105</v>
      </c>
      <c r="D218" s="44" t="s">
        <v>26</v>
      </c>
      <c r="E218" s="53">
        <v>58.43</v>
      </c>
      <c r="F218" s="14">
        <f t="shared" si="214"/>
        <v>8652.31</v>
      </c>
      <c r="G218" s="14">
        <f t="shared" si="215"/>
        <v>0</v>
      </c>
      <c r="H218" s="14">
        <f t="shared" si="216"/>
        <v>8652.31</v>
      </c>
      <c r="I218" s="45">
        <v>148.08000000000001</v>
      </c>
      <c r="J218" s="53"/>
      <c r="K218" s="53"/>
      <c r="L218" s="51"/>
      <c r="M218" s="51"/>
      <c r="N218" s="51"/>
      <c r="O218" s="451">
        <f t="shared" si="217"/>
        <v>207.31</v>
      </c>
      <c r="P218" s="180">
        <f t="shared" si="202"/>
        <v>0</v>
      </c>
      <c r="Q218" s="180">
        <f t="shared" si="203"/>
        <v>12113.12</v>
      </c>
      <c r="R218" s="180">
        <f t="shared" si="204"/>
        <v>0</v>
      </c>
      <c r="S218" s="180">
        <f t="shared" si="205"/>
        <v>12113.12</v>
      </c>
      <c r="T218" s="394">
        <f t="shared" si="200"/>
        <v>16374.42</v>
      </c>
      <c r="U218" s="394">
        <f t="shared" si="201"/>
        <v>0</v>
      </c>
      <c r="V218" s="142">
        <f t="shared" si="206"/>
        <v>16374.42</v>
      </c>
      <c r="W218" s="142">
        <f t="shared" si="207"/>
        <v>280.24</v>
      </c>
      <c r="X218" s="142">
        <f t="shared" si="208"/>
        <v>0</v>
      </c>
      <c r="Y218" s="142">
        <f t="shared" si="209"/>
        <v>280.24</v>
      </c>
      <c r="Z218" s="51"/>
      <c r="AA218" s="35"/>
      <c r="AB218" s="226"/>
      <c r="AC218" s="226"/>
      <c r="AD218" s="226"/>
      <c r="AE218" s="226"/>
      <c r="AF218" s="226"/>
      <c r="AG218" s="226"/>
      <c r="AH218" s="226"/>
      <c r="AI218" s="226"/>
      <c r="AJ218" s="226"/>
      <c r="AK218" s="226"/>
      <c r="AL218" s="226"/>
      <c r="AM218" s="226"/>
      <c r="AN218" s="226"/>
      <c r="AO218" s="226"/>
    </row>
    <row r="219" spans="1:41" ht="15" hidden="1" outlineLevel="1">
      <c r="A219" s="44">
        <v>181</v>
      </c>
      <c r="B219" s="73">
        <v>120</v>
      </c>
      <c r="C219" s="42" t="s">
        <v>142</v>
      </c>
      <c r="D219" s="44" t="s">
        <v>26</v>
      </c>
      <c r="E219" s="53">
        <v>58.43</v>
      </c>
      <c r="F219" s="14">
        <f t="shared" si="214"/>
        <v>6147.42</v>
      </c>
      <c r="G219" s="14">
        <f t="shared" si="215"/>
        <v>0</v>
      </c>
      <c r="H219" s="14">
        <f t="shared" si="216"/>
        <v>6147.42</v>
      </c>
      <c r="I219" s="45">
        <v>105.21</v>
      </c>
      <c r="J219" s="53"/>
      <c r="K219" s="53"/>
      <c r="L219" s="51"/>
      <c r="M219" s="51"/>
      <c r="N219" s="51"/>
      <c r="O219" s="451">
        <f t="shared" si="217"/>
        <v>147.29</v>
      </c>
      <c r="P219" s="180">
        <f t="shared" si="202"/>
        <v>0</v>
      </c>
      <c r="Q219" s="180">
        <f t="shared" si="203"/>
        <v>8606.15</v>
      </c>
      <c r="R219" s="180">
        <f t="shared" si="204"/>
        <v>0</v>
      </c>
      <c r="S219" s="180">
        <f t="shared" si="205"/>
        <v>8606.15</v>
      </c>
      <c r="T219" s="394">
        <f t="shared" si="200"/>
        <v>11633.41</v>
      </c>
      <c r="U219" s="394">
        <f t="shared" si="201"/>
        <v>0</v>
      </c>
      <c r="V219" s="142">
        <f t="shared" si="206"/>
        <v>11633.41</v>
      </c>
      <c r="W219" s="142">
        <f t="shared" si="207"/>
        <v>199.1</v>
      </c>
      <c r="X219" s="142">
        <f t="shared" si="208"/>
        <v>0</v>
      </c>
      <c r="Y219" s="142">
        <f t="shared" si="209"/>
        <v>199.1</v>
      </c>
      <c r="Z219" s="51"/>
      <c r="AA219" s="35"/>
      <c r="AB219" s="226"/>
      <c r="AC219" s="226"/>
      <c r="AD219" s="226"/>
      <c r="AE219" s="226"/>
      <c r="AF219" s="226"/>
      <c r="AG219" s="226"/>
      <c r="AH219" s="226"/>
      <c r="AI219" s="226"/>
      <c r="AJ219" s="226"/>
      <c r="AK219" s="226"/>
      <c r="AL219" s="226"/>
      <c r="AM219" s="226"/>
      <c r="AN219" s="226"/>
      <c r="AO219" s="226"/>
    </row>
    <row r="220" spans="1:41" ht="30" hidden="1" outlineLevel="1">
      <c r="A220" s="44">
        <v>182</v>
      </c>
      <c r="B220" s="73">
        <v>121</v>
      </c>
      <c r="C220" s="42" t="s">
        <v>107</v>
      </c>
      <c r="D220" s="44" t="s">
        <v>26</v>
      </c>
      <c r="E220" s="53">
        <v>32.44</v>
      </c>
      <c r="F220" s="14">
        <f t="shared" si="214"/>
        <v>9632.73</v>
      </c>
      <c r="G220" s="14">
        <f t="shared" si="215"/>
        <v>1427.36</v>
      </c>
      <c r="H220" s="14">
        <f t="shared" si="216"/>
        <v>11060.09</v>
      </c>
      <c r="I220" s="45">
        <v>296.94</v>
      </c>
      <c r="J220" s="53">
        <v>44</v>
      </c>
      <c r="K220" s="53"/>
      <c r="L220" s="51"/>
      <c r="M220" s="51"/>
      <c r="N220" s="51"/>
      <c r="O220" s="451">
        <f t="shared" si="217"/>
        <v>415.72</v>
      </c>
      <c r="P220" s="180">
        <f t="shared" si="202"/>
        <v>44</v>
      </c>
      <c r="Q220" s="180">
        <f t="shared" si="203"/>
        <v>13485.96</v>
      </c>
      <c r="R220" s="180">
        <f t="shared" si="204"/>
        <v>1427.36</v>
      </c>
      <c r="S220" s="180">
        <f t="shared" si="205"/>
        <v>14913.32</v>
      </c>
      <c r="T220" s="394">
        <f t="shared" si="200"/>
        <v>18229.98</v>
      </c>
      <c r="U220" s="394">
        <f t="shared" si="201"/>
        <v>1929.53</v>
      </c>
      <c r="V220" s="142">
        <f t="shared" si="206"/>
        <v>20159.509999999998</v>
      </c>
      <c r="W220" s="142">
        <f t="shared" si="207"/>
        <v>561.96</v>
      </c>
      <c r="X220" s="142">
        <f t="shared" si="208"/>
        <v>59.48</v>
      </c>
      <c r="Y220" s="142">
        <f t="shared" si="209"/>
        <v>621.44000000000005</v>
      </c>
      <c r="Z220" s="51"/>
      <c r="AA220" s="35"/>
      <c r="AB220" s="226"/>
      <c r="AC220" s="226"/>
      <c r="AD220" s="226"/>
      <c r="AE220" s="226"/>
      <c r="AF220" s="226"/>
      <c r="AG220" s="226"/>
      <c r="AH220" s="226"/>
      <c r="AI220" s="226"/>
      <c r="AJ220" s="226"/>
      <c r="AK220" s="226"/>
      <c r="AL220" s="226"/>
      <c r="AM220" s="226"/>
      <c r="AN220" s="226"/>
      <c r="AO220" s="226"/>
    </row>
    <row r="221" spans="1:41" ht="15" hidden="1" outlineLevel="1">
      <c r="A221" s="44">
        <v>183</v>
      </c>
      <c r="B221" s="73">
        <v>122</v>
      </c>
      <c r="C221" s="42" t="s">
        <v>113</v>
      </c>
      <c r="D221" s="44" t="s">
        <v>34</v>
      </c>
      <c r="E221" s="53">
        <v>2.87</v>
      </c>
      <c r="F221" s="14">
        <f t="shared" si="214"/>
        <v>77845.88</v>
      </c>
      <c r="G221" s="14">
        <f t="shared" si="215"/>
        <v>0</v>
      </c>
      <c r="H221" s="14">
        <f t="shared" si="216"/>
        <v>77845.88</v>
      </c>
      <c r="I221" s="45">
        <v>27124</v>
      </c>
      <c r="J221" s="53"/>
      <c r="K221" s="53"/>
      <c r="L221" s="51"/>
      <c r="M221" s="51"/>
      <c r="N221" s="51"/>
      <c r="O221" s="451">
        <f t="shared" si="217"/>
        <v>37973.599999999999</v>
      </c>
      <c r="P221" s="180">
        <f t="shared" si="202"/>
        <v>0</v>
      </c>
      <c r="Q221" s="180">
        <f t="shared" si="203"/>
        <v>108984.23</v>
      </c>
      <c r="R221" s="180">
        <f t="shared" si="204"/>
        <v>0</v>
      </c>
      <c r="S221" s="180">
        <f t="shared" si="205"/>
        <v>108984.23</v>
      </c>
      <c r="T221" s="394">
        <f t="shared" si="200"/>
        <v>147321.57999999999</v>
      </c>
      <c r="U221" s="394">
        <f t="shared" si="201"/>
        <v>0</v>
      </c>
      <c r="V221" s="142">
        <f t="shared" si="206"/>
        <v>147321.57999999999</v>
      </c>
      <c r="W221" s="142">
        <f t="shared" si="207"/>
        <v>51331.56</v>
      </c>
      <c r="X221" s="142">
        <f t="shared" si="208"/>
        <v>0</v>
      </c>
      <c r="Y221" s="142">
        <f t="shared" si="209"/>
        <v>51331.56</v>
      </c>
      <c r="Z221" s="51"/>
      <c r="AA221" s="35"/>
      <c r="AB221" s="226"/>
      <c r="AC221" s="226"/>
      <c r="AD221" s="226"/>
      <c r="AE221" s="226"/>
      <c r="AF221" s="226"/>
      <c r="AG221" s="226"/>
      <c r="AH221" s="226"/>
      <c r="AI221" s="226"/>
      <c r="AJ221" s="226"/>
      <c r="AK221" s="226"/>
      <c r="AL221" s="226"/>
      <c r="AM221" s="226"/>
      <c r="AN221" s="226"/>
      <c r="AO221" s="226"/>
    </row>
    <row r="222" spans="1:41" ht="30" hidden="1" outlineLevel="1">
      <c r="A222" s="44">
        <v>184</v>
      </c>
      <c r="B222" s="73">
        <v>123</v>
      </c>
      <c r="C222" s="42" t="s">
        <v>118</v>
      </c>
      <c r="D222" s="44" t="s">
        <v>34</v>
      </c>
      <c r="E222" s="53">
        <v>3.16</v>
      </c>
      <c r="F222" s="14">
        <f t="shared" si="214"/>
        <v>36403.199999999997</v>
      </c>
      <c r="G222" s="14">
        <f t="shared" si="215"/>
        <v>27492</v>
      </c>
      <c r="H222" s="14">
        <f t="shared" si="216"/>
        <v>63895.199999999997</v>
      </c>
      <c r="I222" s="45">
        <v>11520</v>
      </c>
      <c r="J222" s="23">
        <v>8700</v>
      </c>
      <c r="K222" s="53"/>
      <c r="L222" s="51"/>
      <c r="M222" s="51"/>
      <c r="N222" s="51"/>
      <c r="O222" s="452">
        <v>11520</v>
      </c>
      <c r="P222" s="180">
        <f t="shared" si="202"/>
        <v>8700</v>
      </c>
      <c r="Q222" s="180">
        <f t="shared" si="203"/>
        <v>36403.199999999997</v>
      </c>
      <c r="R222" s="180">
        <f t="shared" si="204"/>
        <v>27492</v>
      </c>
      <c r="S222" s="180">
        <f t="shared" si="205"/>
        <v>63895.199999999997</v>
      </c>
      <c r="T222" s="394">
        <f t="shared" si="200"/>
        <v>49208.75</v>
      </c>
      <c r="U222" s="394">
        <f t="shared" si="201"/>
        <v>37162.86</v>
      </c>
      <c r="V222" s="142">
        <f t="shared" si="206"/>
        <v>86371.61</v>
      </c>
      <c r="W222" s="142">
        <f t="shared" si="207"/>
        <v>15572.39</v>
      </c>
      <c r="X222" s="142">
        <f t="shared" si="208"/>
        <v>11760.4</v>
      </c>
      <c r="Y222" s="142">
        <f t="shared" si="209"/>
        <v>27332.79</v>
      </c>
      <c r="Z222" s="51"/>
      <c r="AA222" s="35"/>
      <c r="AB222" s="226"/>
      <c r="AC222" s="226"/>
      <c r="AD222" s="226"/>
      <c r="AE222" s="226"/>
      <c r="AF222" s="226"/>
      <c r="AG222" s="226"/>
      <c r="AH222" s="226"/>
      <c r="AI222" s="226"/>
      <c r="AJ222" s="226"/>
      <c r="AK222" s="226"/>
      <c r="AL222" s="226"/>
      <c r="AM222" s="226"/>
      <c r="AN222" s="226"/>
      <c r="AO222" s="226"/>
    </row>
    <row r="223" spans="1:41" ht="30" hidden="1" outlineLevel="1">
      <c r="A223" s="44">
        <v>185</v>
      </c>
      <c r="B223" s="73">
        <v>124</v>
      </c>
      <c r="C223" s="42" t="s">
        <v>108</v>
      </c>
      <c r="D223" s="44" t="s">
        <v>34</v>
      </c>
      <c r="E223" s="53">
        <v>0.57999999999999996</v>
      </c>
      <c r="F223" s="14">
        <f t="shared" si="214"/>
        <v>38734.839999999997</v>
      </c>
      <c r="G223" s="14">
        <f t="shared" si="215"/>
        <v>3286.86</v>
      </c>
      <c r="H223" s="14">
        <f t="shared" si="216"/>
        <v>42021.7</v>
      </c>
      <c r="I223" s="43">
        <v>66784.210000000006</v>
      </c>
      <c r="J223" s="53">
        <v>5667</v>
      </c>
      <c r="K223" s="53"/>
      <c r="L223" s="51"/>
      <c r="M223" s="51"/>
      <c r="N223" s="51"/>
      <c r="O223" s="451">
        <f t="shared" si="217"/>
        <v>93497.89</v>
      </c>
      <c r="P223" s="180">
        <f t="shared" si="202"/>
        <v>5667</v>
      </c>
      <c r="Q223" s="180">
        <f t="shared" si="203"/>
        <v>54228.78</v>
      </c>
      <c r="R223" s="180">
        <f t="shared" si="204"/>
        <v>3286.86</v>
      </c>
      <c r="S223" s="180">
        <f t="shared" si="205"/>
        <v>57515.64</v>
      </c>
      <c r="T223" s="394">
        <f t="shared" si="200"/>
        <v>73304.81</v>
      </c>
      <c r="U223" s="394">
        <f t="shared" si="201"/>
        <v>4443.08</v>
      </c>
      <c r="V223" s="142">
        <f t="shared" si="206"/>
        <v>77747.89</v>
      </c>
      <c r="W223" s="142">
        <f t="shared" si="207"/>
        <v>126387.61</v>
      </c>
      <c r="X223" s="142">
        <f t="shared" si="208"/>
        <v>7660.48</v>
      </c>
      <c r="Y223" s="142">
        <f t="shared" si="209"/>
        <v>134048.09</v>
      </c>
      <c r="Z223" s="51"/>
      <c r="AA223" s="35"/>
      <c r="AB223" s="226"/>
      <c r="AC223" s="226"/>
      <c r="AD223" s="226"/>
      <c r="AE223" s="226"/>
      <c r="AF223" s="226"/>
      <c r="AG223" s="226"/>
      <c r="AH223" s="226"/>
      <c r="AI223" s="226"/>
      <c r="AJ223" s="226"/>
      <c r="AK223" s="226"/>
      <c r="AL223" s="226"/>
      <c r="AM223" s="226"/>
      <c r="AN223" s="226"/>
      <c r="AO223" s="226"/>
    </row>
    <row r="224" spans="1:41" ht="45" hidden="1" outlineLevel="1">
      <c r="A224" s="44">
        <v>186</v>
      </c>
      <c r="B224" s="73">
        <v>125</v>
      </c>
      <c r="C224" s="42" t="s">
        <v>109</v>
      </c>
      <c r="D224" s="44" t="s">
        <v>34</v>
      </c>
      <c r="E224" s="53">
        <v>0.14000000000000001</v>
      </c>
      <c r="F224" s="14">
        <f t="shared" si="214"/>
        <v>9350.25</v>
      </c>
      <c r="G224" s="14">
        <f t="shared" si="215"/>
        <v>793.38</v>
      </c>
      <c r="H224" s="14">
        <f t="shared" si="216"/>
        <v>10143.629999999999</v>
      </c>
      <c r="I224" s="43">
        <v>66787.5</v>
      </c>
      <c r="J224" s="53">
        <v>5667</v>
      </c>
      <c r="K224" s="53"/>
      <c r="L224" s="51"/>
      <c r="M224" s="51"/>
      <c r="N224" s="51"/>
      <c r="O224" s="451">
        <f t="shared" si="217"/>
        <v>93502.5</v>
      </c>
      <c r="P224" s="180">
        <f t="shared" si="202"/>
        <v>5667</v>
      </c>
      <c r="Q224" s="180">
        <f t="shared" si="203"/>
        <v>13090.35</v>
      </c>
      <c r="R224" s="180">
        <f t="shared" si="204"/>
        <v>793.38</v>
      </c>
      <c r="S224" s="180">
        <f t="shared" si="205"/>
        <v>13883.73</v>
      </c>
      <c r="T224" s="394">
        <f t="shared" si="200"/>
        <v>17695.14</v>
      </c>
      <c r="U224" s="394">
        <f t="shared" si="201"/>
        <v>1072.47</v>
      </c>
      <c r="V224" s="142">
        <f t="shared" si="206"/>
        <v>18767.61</v>
      </c>
      <c r="W224" s="142">
        <f t="shared" si="207"/>
        <v>126393.84</v>
      </c>
      <c r="X224" s="142">
        <f t="shared" si="208"/>
        <v>7660.48</v>
      </c>
      <c r="Y224" s="142">
        <f t="shared" si="209"/>
        <v>134054.32</v>
      </c>
      <c r="Z224" s="51"/>
      <c r="AA224" s="35"/>
      <c r="AB224" s="226"/>
      <c r="AC224" s="226"/>
      <c r="AD224" s="226"/>
      <c r="AE224" s="226"/>
      <c r="AF224" s="226"/>
      <c r="AG224" s="226"/>
      <c r="AH224" s="226"/>
      <c r="AI224" s="226"/>
      <c r="AJ224" s="226"/>
      <c r="AK224" s="226"/>
      <c r="AL224" s="226"/>
      <c r="AM224" s="226"/>
      <c r="AN224" s="226"/>
      <c r="AO224" s="226"/>
    </row>
    <row r="225" spans="1:41" ht="30" hidden="1" outlineLevel="1">
      <c r="A225" s="44">
        <v>187</v>
      </c>
      <c r="B225" s="73">
        <v>126</v>
      </c>
      <c r="C225" s="42" t="s">
        <v>110</v>
      </c>
      <c r="D225" s="44" t="s">
        <v>34</v>
      </c>
      <c r="E225" s="53">
        <v>0.1</v>
      </c>
      <c r="F225" s="14">
        <f t="shared" si="214"/>
        <v>6678</v>
      </c>
      <c r="G225" s="14">
        <f t="shared" si="215"/>
        <v>575</v>
      </c>
      <c r="H225" s="14">
        <f t="shared" si="216"/>
        <v>7253</v>
      </c>
      <c r="I225" s="43">
        <v>66780</v>
      </c>
      <c r="J225" s="53">
        <v>5750</v>
      </c>
      <c r="K225" s="53"/>
      <c r="L225" s="51"/>
      <c r="M225" s="51"/>
      <c r="N225" s="51"/>
      <c r="O225" s="451">
        <f t="shared" si="217"/>
        <v>93492</v>
      </c>
      <c r="P225" s="180">
        <f t="shared" si="202"/>
        <v>5750</v>
      </c>
      <c r="Q225" s="180">
        <f t="shared" si="203"/>
        <v>9349.2000000000007</v>
      </c>
      <c r="R225" s="180">
        <f t="shared" si="204"/>
        <v>575</v>
      </c>
      <c r="S225" s="180">
        <f t="shared" si="205"/>
        <v>9924.2000000000007</v>
      </c>
      <c r="T225" s="394">
        <f t="shared" si="200"/>
        <v>12637.97</v>
      </c>
      <c r="U225" s="394">
        <f t="shared" si="201"/>
        <v>777.27</v>
      </c>
      <c r="V225" s="142">
        <f t="shared" si="206"/>
        <v>13415.24</v>
      </c>
      <c r="W225" s="142">
        <f t="shared" si="207"/>
        <v>126379.65</v>
      </c>
      <c r="X225" s="142">
        <f t="shared" si="208"/>
        <v>7772.68</v>
      </c>
      <c r="Y225" s="142">
        <f t="shared" si="209"/>
        <v>134152.32999999999</v>
      </c>
      <c r="Z225" s="51"/>
      <c r="AA225" s="35"/>
      <c r="AB225" s="226"/>
      <c r="AC225" s="226"/>
      <c r="AD225" s="226"/>
      <c r="AE225" s="226"/>
      <c r="AF225" s="226"/>
      <c r="AG225" s="226"/>
      <c r="AH225" s="226"/>
      <c r="AI225" s="226"/>
      <c r="AJ225" s="226"/>
      <c r="AK225" s="226"/>
      <c r="AL225" s="226"/>
      <c r="AM225" s="226"/>
      <c r="AN225" s="226"/>
      <c r="AO225" s="226"/>
    </row>
    <row r="226" spans="1:41" ht="28.5" hidden="1" outlineLevel="1">
      <c r="A226" s="70"/>
      <c r="B226" s="25"/>
      <c r="C226" s="285" t="s">
        <v>147</v>
      </c>
      <c r="D226" s="286"/>
      <c r="E226" s="287"/>
      <c r="F226" s="48"/>
      <c r="G226" s="48"/>
      <c r="H226" s="48"/>
      <c r="I226" s="22"/>
      <c r="J226" s="69"/>
      <c r="K226" s="69"/>
      <c r="L226" s="36"/>
      <c r="M226" s="36"/>
      <c r="N226" s="36"/>
      <c r="O226" s="179"/>
      <c r="P226" s="180">
        <f t="shared" si="202"/>
        <v>0</v>
      </c>
      <c r="Q226" s="180">
        <f t="shared" si="203"/>
        <v>0</v>
      </c>
      <c r="R226" s="180">
        <f t="shared" si="204"/>
        <v>0</v>
      </c>
      <c r="S226" s="180">
        <f t="shared" si="205"/>
        <v>0</v>
      </c>
      <c r="T226" s="394">
        <f t="shared" si="200"/>
        <v>0</v>
      </c>
      <c r="U226" s="394">
        <f t="shared" si="201"/>
        <v>0</v>
      </c>
      <c r="V226" s="142">
        <f t="shared" si="206"/>
        <v>0</v>
      </c>
      <c r="W226" s="142">
        <f t="shared" si="207"/>
        <v>0</v>
      </c>
      <c r="X226" s="142">
        <f t="shared" si="208"/>
        <v>0</v>
      </c>
      <c r="Y226" s="142">
        <f t="shared" si="209"/>
        <v>0</v>
      </c>
      <c r="Z226" s="36"/>
      <c r="AA226" s="37"/>
      <c r="AB226" s="284"/>
      <c r="AC226" s="284"/>
      <c r="AD226" s="284"/>
      <c r="AE226" s="284"/>
      <c r="AF226" s="284"/>
      <c r="AG226" s="284"/>
      <c r="AH226" s="284"/>
      <c r="AI226" s="284"/>
      <c r="AJ226" s="284"/>
      <c r="AK226" s="284"/>
      <c r="AL226" s="284"/>
      <c r="AM226" s="284"/>
      <c r="AN226" s="284"/>
      <c r="AO226" s="284"/>
    </row>
    <row r="227" spans="1:41" ht="30" hidden="1" outlineLevel="1">
      <c r="A227" s="44">
        <v>188</v>
      </c>
      <c r="B227" s="73">
        <v>127</v>
      </c>
      <c r="C227" s="42" t="s">
        <v>152</v>
      </c>
      <c r="D227" s="44" t="s">
        <v>28</v>
      </c>
      <c r="E227" s="53">
        <v>73</v>
      </c>
      <c r="F227" s="14">
        <f t="shared" ref="F227:F228" si="218">E227*I227</f>
        <v>15011.72</v>
      </c>
      <c r="G227" s="14">
        <f t="shared" ref="G227:G228" si="219">E227*J227</f>
        <v>3139</v>
      </c>
      <c r="H227" s="14">
        <f t="shared" ref="H227:H228" si="220">F227+G227</f>
        <v>18150.72</v>
      </c>
      <c r="I227" s="45">
        <v>205.64</v>
      </c>
      <c r="J227" s="66">
        <v>43</v>
      </c>
      <c r="K227" s="53"/>
      <c r="L227" s="51"/>
      <c r="M227" s="51"/>
      <c r="N227" s="51"/>
      <c r="O227" s="451">
        <f t="shared" ref="O227:O228" si="221">I227*$M$3</f>
        <v>287.89999999999998</v>
      </c>
      <c r="P227" s="180">
        <f t="shared" si="202"/>
        <v>43</v>
      </c>
      <c r="Q227" s="180">
        <f t="shared" si="203"/>
        <v>21016.7</v>
      </c>
      <c r="R227" s="180">
        <f t="shared" si="204"/>
        <v>3139</v>
      </c>
      <c r="S227" s="180">
        <f t="shared" si="205"/>
        <v>24155.7</v>
      </c>
      <c r="T227" s="394">
        <f t="shared" si="200"/>
        <v>28409.41</v>
      </c>
      <c r="U227" s="394">
        <f t="shared" si="201"/>
        <v>4243.49</v>
      </c>
      <c r="V227" s="142">
        <f t="shared" si="206"/>
        <v>32652.9</v>
      </c>
      <c r="W227" s="142">
        <f t="shared" si="207"/>
        <v>389.17</v>
      </c>
      <c r="X227" s="142">
        <f t="shared" si="208"/>
        <v>58.13</v>
      </c>
      <c r="Y227" s="142">
        <f t="shared" si="209"/>
        <v>447.3</v>
      </c>
      <c r="Z227" s="51" t="s">
        <v>153</v>
      </c>
      <c r="AA227" s="35"/>
      <c r="AB227" s="226"/>
      <c r="AC227" s="226"/>
      <c r="AD227" s="226"/>
      <c r="AE227" s="226"/>
      <c r="AF227" s="226"/>
      <c r="AG227" s="226"/>
      <c r="AH227" s="226"/>
      <c r="AI227" s="226"/>
      <c r="AJ227" s="226"/>
      <c r="AK227" s="226"/>
      <c r="AL227" s="226"/>
      <c r="AM227" s="226"/>
      <c r="AN227" s="226"/>
      <c r="AO227" s="226"/>
    </row>
    <row r="228" spans="1:41" ht="30" hidden="1" outlineLevel="1">
      <c r="A228" s="44">
        <v>189</v>
      </c>
      <c r="B228" s="73">
        <v>128</v>
      </c>
      <c r="C228" s="42" t="s">
        <v>149</v>
      </c>
      <c r="D228" s="44" t="s">
        <v>34</v>
      </c>
      <c r="E228" s="53">
        <v>0.39</v>
      </c>
      <c r="F228" s="14">
        <f t="shared" si="218"/>
        <v>26047.13</v>
      </c>
      <c r="G228" s="14">
        <f t="shared" si="219"/>
        <v>2242.5</v>
      </c>
      <c r="H228" s="14">
        <f t="shared" si="220"/>
        <v>28289.63</v>
      </c>
      <c r="I228" s="45">
        <v>66787.5</v>
      </c>
      <c r="J228" s="53">
        <v>5750</v>
      </c>
      <c r="K228" s="53"/>
      <c r="L228" s="51"/>
      <c r="M228" s="51"/>
      <c r="N228" s="51"/>
      <c r="O228" s="451">
        <f t="shared" si="221"/>
        <v>93502.5</v>
      </c>
      <c r="P228" s="180">
        <f t="shared" si="202"/>
        <v>5750</v>
      </c>
      <c r="Q228" s="180">
        <f t="shared" si="203"/>
        <v>36465.980000000003</v>
      </c>
      <c r="R228" s="180">
        <f t="shared" si="204"/>
        <v>2242.5</v>
      </c>
      <c r="S228" s="180">
        <f t="shared" si="205"/>
        <v>38708.480000000003</v>
      </c>
      <c r="T228" s="394">
        <f t="shared" si="200"/>
        <v>49293.599999999999</v>
      </c>
      <c r="U228" s="394">
        <f t="shared" si="201"/>
        <v>3031.35</v>
      </c>
      <c r="V228" s="142">
        <f t="shared" si="206"/>
        <v>52324.95</v>
      </c>
      <c r="W228" s="142">
        <f t="shared" si="207"/>
        <v>126393.84</v>
      </c>
      <c r="X228" s="142">
        <f t="shared" si="208"/>
        <v>7772.68</v>
      </c>
      <c r="Y228" s="142">
        <f t="shared" si="209"/>
        <v>134166.51999999999</v>
      </c>
      <c r="Z228" s="51"/>
      <c r="AA228" s="35"/>
      <c r="AB228" s="226"/>
      <c r="AC228" s="226"/>
      <c r="AD228" s="226"/>
      <c r="AE228" s="226"/>
      <c r="AF228" s="226"/>
      <c r="AG228" s="226"/>
      <c r="AH228" s="226"/>
      <c r="AI228" s="226"/>
      <c r="AJ228" s="226"/>
      <c r="AK228" s="226"/>
      <c r="AL228" s="226"/>
      <c r="AM228" s="226"/>
      <c r="AN228" s="226"/>
      <c r="AO228" s="226"/>
    </row>
    <row r="229" spans="1:41" s="237" customFormat="1" ht="28.5" collapsed="1">
      <c r="A229" s="158"/>
      <c r="B229" s="145"/>
      <c r="C229" s="288" t="s">
        <v>154</v>
      </c>
      <c r="D229" s="242"/>
      <c r="E229" s="243"/>
      <c r="F229" s="133">
        <f t="shared" ref="F229:H229" si="222">SUM(F231:F253)</f>
        <v>1375397.37</v>
      </c>
      <c r="G229" s="133">
        <f t="shared" si="222"/>
        <v>198816.68</v>
      </c>
      <c r="H229" s="133">
        <f t="shared" si="222"/>
        <v>1574214.05</v>
      </c>
      <c r="I229" s="138"/>
      <c r="J229" s="135"/>
      <c r="K229" s="135"/>
      <c r="L229" s="147"/>
      <c r="M229" s="147"/>
      <c r="N229" s="147"/>
      <c r="O229" s="179"/>
      <c r="P229" s="180">
        <f t="shared" si="202"/>
        <v>0</v>
      </c>
      <c r="Q229" s="176">
        <f>SUM(Q231:Q253)</f>
        <v>1935061.53</v>
      </c>
      <c r="R229" s="176">
        <f t="shared" ref="R229:V229" si="223">SUM(R231:R253)</f>
        <v>198816.68</v>
      </c>
      <c r="S229" s="176">
        <f t="shared" si="223"/>
        <v>2133878.21</v>
      </c>
      <c r="T229" s="133">
        <f>SUM(T231:T253)</f>
        <v>2615760.06</v>
      </c>
      <c r="U229" s="133">
        <f t="shared" si="223"/>
        <v>268754.05</v>
      </c>
      <c r="V229" s="133">
        <f t="shared" si="223"/>
        <v>2884514.11</v>
      </c>
      <c r="W229" s="142">
        <f t="shared" si="207"/>
        <v>0</v>
      </c>
      <c r="X229" s="142">
        <f t="shared" si="208"/>
        <v>0</v>
      </c>
      <c r="Y229" s="142">
        <f t="shared" si="209"/>
        <v>0</v>
      </c>
      <c r="Z229" s="147"/>
      <c r="AA229" s="137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</row>
    <row r="230" spans="1:41" ht="15" hidden="1" outlineLevel="1">
      <c r="A230" s="44"/>
      <c r="B230" s="73"/>
      <c r="C230" s="285" t="s">
        <v>155</v>
      </c>
      <c r="D230" s="238"/>
      <c r="E230" s="239"/>
      <c r="F230" s="14"/>
      <c r="G230" s="14">
        <f t="shared" ref="G230:G253" si="224">E230*J230</f>
        <v>0</v>
      </c>
      <c r="H230" s="14">
        <f t="shared" ref="H230:H253" si="225">F230+G230</f>
        <v>0</v>
      </c>
      <c r="I230" s="45"/>
      <c r="J230" s="53"/>
      <c r="K230" s="53"/>
      <c r="L230" s="51"/>
      <c r="M230" s="51"/>
      <c r="N230" s="51"/>
      <c r="O230" s="186"/>
      <c r="P230" s="180">
        <f t="shared" si="202"/>
        <v>0</v>
      </c>
      <c r="Q230" s="180">
        <f t="shared" si="203"/>
        <v>0</v>
      </c>
      <c r="R230" s="180">
        <f t="shared" si="204"/>
        <v>0</v>
      </c>
      <c r="S230" s="180">
        <f t="shared" si="205"/>
        <v>0</v>
      </c>
      <c r="T230" s="394">
        <f t="shared" si="200"/>
        <v>0</v>
      </c>
      <c r="U230" s="394">
        <f t="shared" si="201"/>
        <v>0</v>
      </c>
      <c r="V230" s="142">
        <f t="shared" si="206"/>
        <v>0</v>
      </c>
      <c r="W230" s="142">
        <f t="shared" si="207"/>
        <v>0</v>
      </c>
      <c r="X230" s="142">
        <f t="shared" si="208"/>
        <v>0</v>
      </c>
      <c r="Y230" s="142">
        <f t="shared" si="209"/>
        <v>0</v>
      </c>
      <c r="Z230" s="51"/>
      <c r="AA230" s="35"/>
      <c r="AB230" s="226"/>
      <c r="AC230" s="226"/>
      <c r="AD230" s="226"/>
      <c r="AE230" s="226"/>
      <c r="AF230" s="226"/>
      <c r="AG230" s="226"/>
      <c r="AH230" s="226"/>
      <c r="AI230" s="226"/>
      <c r="AJ230" s="226"/>
      <c r="AK230" s="226"/>
      <c r="AL230" s="226"/>
      <c r="AM230" s="226"/>
      <c r="AN230" s="226"/>
      <c r="AO230" s="226"/>
    </row>
    <row r="231" spans="1:41" ht="30" hidden="1" outlineLevel="1">
      <c r="A231" s="44">
        <v>190</v>
      </c>
      <c r="B231" s="73">
        <v>129</v>
      </c>
      <c r="C231" s="42" t="s">
        <v>100</v>
      </c>
      <c r="D231" s="44" t="s">
        <v>101</v>
      </c>
      <c r="E231" s="53">
        <v>498.5</v>
      </c>
      <c r="F231" s="14">
        <f t="shared" ref="F231:F253" si="226">E231*I231</f>
        <v>238562.16</v>
      </c>
      <c r="G231" s="14">
        <f t="shared" si="224"/>
        <v>42372.5</v>
      </c>
      <c r="H231" s="14">
        <f t="shared" si="225"/>
        <v>280934.65999999997</v>
      </c>
      <c r="I231" s="45">
        <v>478.56</v>
      </c>
      <c r="J231" s="53">
        <v>85</v>
      </c>
      <c r="K231" s="53"/>
      <c r="L231" s="51"/>
      <c r="M231" s="51"/>
      <c r="N231" s="51"/>
      <c r="O231" s="451">
        <f t="shared" ref="O231:O240" si="227">I231*$M$3</f>
        <v>669.98</v>
      </c>
      <c r="P231" s="180">
        <f t="shared" si="202"/>
        <v>85</v>
      </c>
      <c r="Q231" s="180">
        <f t="shared" si="203"/>
        <v>333985.03000000003</v>
      </c>
      <c r="R231" s="180">
        <f t="shared" si="204"/>
        <v>42372.5</v>
      </c>
      <c r="S231" s="180">
        <f t="shared" si="205"/>
        <v>376357.53</v>
      </c>
      <c r="T231" s="394">
        <f t="shared" si="200"/>
        <v>451471.51</v>
      </c>
      <c r="U231" s="394">
        <f t="shared" si="201"/>
        <v>57277.65</v>
      </c>
      <c r="V231" s="142">
        <f t="shared" si="206"/>
        <v>508749.16</v>
      </c>
      <c r="W231" s="142">
        <f t="shared" si="207"/>
        <v>905.66</v>
      </c>
      <c r="X231" s="142">
        <f t="shared" si="208"/>
        <v>114.9</v>
      </c>
      <c r="Y231" s="142">
        <f t="shared" si="209"/>
        <v>1020.56</v>
      </c>
      <c r="Z231" s="51"/>
      <c r="AA231" s="35"/>
      <c r="AB231" s="226"/>
      <c r="AC231" s="226"/>
      <c r="AD231" s="226"/>
      <c r="AE231" s="226"/>
      <c r="AF231" s="226"/>
      <c r="AG231" s="226"/>
      <c r="AH231" s="226"/>
      <c r="AI231" s="226"/>
      <c r="AJ231" s="226"/>
      <c r="AK231" s="226"/>
      <c r="AL231" s="226"/>
      <c r="AM231" s="226"/>
      <c r="AN231" s="226"/>
      <c r="AO231" s="226"/>
    </row>
    <row r="232" spans="1:41" ht="15" hidden="1" outlineLevel="1">
      <c r="A232" s="44">
        <v>191</v>
      </c>
      <c r="B232" s="73">
        <v>130</v>
      </c>
      <c r="C232" s="42" t="s">
        <v>113</v>
      </c>
      <c r="D232" s="44" t="s">
        <v>34</v>
      </c>
      <c r="E232" s="53">
        <v>0.25</v>
      </c>
      <c r="F232" s="14">
        <f t="shared" si="226"/>
        <v>6781</v>
      </c>
      <c r="G232" s="14">
        <f t="shared" si="224"/>
        <v>0</v>
      </c>
      <c r="H232" s="14">
        <f t="shared" si="225"/>
        <v>6781</v>
      </c>
      <c r="I232" s="45">
        <v>27124</v>
      </c>
      <c r="J232" s="53"/>
      <c r="K232" s="53"/>
      <c r="L232" s="51"/>
      <c r="M232" s="51"/>
      <c r="N232" s="51"/>
      <c r="O232" s="451">
        <f t="shared" si="227"/>
        <v>37973.599999999999</v>
      </c>
      <c r="P232" s="180">
        <f t="shared" si="202"/>
        <v>0</v>
      </c>
      <c r="Q232" s="180">
        <f t="shared" si="203"/>
        <v>9493.4</v>
      </c>
      <c r="R232" s="180">
        <f t="shared" si="204"/>
        <v>0</v>
      </c>
      <c r="S232" s="180">
        <f t="shared" si="205"/>
        <v>9493.4</v>
      </c>
      <c r="T232" s="394">
        <f t="shared" si="200"/>
        <v>12832.89</v>
      </c>
      <c r="U232" s="394">
        <f t="shared" si="201"/>
        <v>0</v>
      </c>
      <c r="V232" s="142">
        <f t="shared" si="206"/>
        <v>12832.89</v>
      </c>
      <c r="W232" s="142">
        <f t="shared" si="207"/>
        <v>51331.56</v>
      </c>
      <c r="X232" s="142">
        <f t="shared" si="208"/>
        <v>0</v>
      </c>
      <c r="Y232" s="142">
        <f t="shared" si="209"/>
        <v>51331.56</v>
      </c>
      <c r="Z232" s="51"/>
      <c r="AA232" s="35"/>
      <c r="AB232" s="226"/>
      <c r="AC232" s="226"/>
      <c r="AD232" s="226"/>
      <c r="AE232" s="226"/>
      <c r="AF232" s="226"/>
      <c r="AG232" s="226"/>
      <c r="AH232" s="226"/>
      <c r="AI232" s="226"/>
      <c r="AJ232" s="226"/>
      <c r="AK232" s="226"/>
      <c r="AL232" s="226"/>
      <c r="AM232" s="226"/>
      <c r="AN232" s="226"/>
      <c r="AO232" s="226"/>
    </row>
    <row r="233" spans="1:41" ht="15" hidden="1" outlineLevel="1">
      <c r="A233" s="44">
        <v>192</v>
      </c>
      <c r="B233" s="73">
        <v>131</v>
      </c>
      <c r="C233" s="42" t="s">
        <v>141</v>
      </c>
      <c r="D233" s="44" t="s">
        <v>103</v>
      </c>
      <c r="E233" s="53">
        <v>12</v>
      </c>
      <c r="F233" s="14">
        <f t="shared" si="226"/>
        <v>6396</v>
      </c>
      <c r="G233" s="14">
        <f t="shared" si="224"/>
        <v>0</v>
      </c>
      <c r="H233" s="14">
        <f t="shared" si="225"/>
        <v>6396</v>
      </c>
      <c r="I233" s="45">
        <v>533</v>
      </c>
      <c r="J233" s="53"/>
      <c r="K233" s="53"/>
      <c r="L233" s="51"/>
      <c r="M233" s="51"/>
      <c r="N233" s="51"/>
      <c r="O233" s="451">
        <f t="shared" si="227"/>
        <v>746.2</v>
      </c>
      <c r="P233" s="180">
        <f t="shared" si="202"/>
        <v>0</v>
      </c>
      <c r="Q233" s="180">
        <f t="shared" si="203"/>
        <v>8954.4</v>
      </c>
      <c r="R233" s="180">
        <f t="shared" si="204"/>
        <v>0</v>
      </c>
      <c r="S233" s="180">
        <f t="shared" si="205"/>
        <v>8954.4</v>
      </c>
      <c r="T233" s="394">
        <f t="shared" si="200"/>
        <v>12104.28</v>
      </c>
      <c r="U233" s="394">
        <f t="shared" si="201"/>
        <v>0</v>
      </c>
      <c r="V233" s="142">
        <f t="shared" si="206"/>
        <v>12104.28</v>
      </c>
      <c r="W233" s="142">
        <f t="shared" si="207"/>
        <v>1008.69</v>
      </c>
      <c r="X233" s="142">
        <f t="shared" si="208"/>
        <v>0</v>
      </c>
      <c r="Y233" s="142">
        <f t="shared" si="209"/>
        <v>1008.69</v>
      </c>
      <c r="Z233" s="51"/>
      <c r="AA233" s="35"/>
      <c r="AB233" s="226"/>
      <c r="AC233" s="226"/>
      <c r="AD233" s="226"/>
      <c r="AE233" s="226"/>
      <c r="AF233" s="226"/>
      <c r="AG233" s="226"/>
      <c r="AH233" s="226"/>
      <c r="AI233" s="226"/>
      <c r="AJ233" s="226"/>
      <c r="AK233" s="226"/>
      <c r="AL233" s="226"/>
      <c r="AM233" s="226"/>
      <c r="AN233" s="226"/>
      <c r="AO233" s="226"/>
    </row>
    <row r="234" spans="1:41" ht="15" hidden="1" outlineLevel="1">
      <c r="A234" s="44">
        <v>193</v>
      </c>
      <c r="B234" s="73">
        <v>132</v>
      </c>
      <c r="C234" s="42" t="s">
        <v>104</v>
      </c>
      <c r="D234" s="44" t="s">
        <v>26</v>
      </c>
      <c r="E234" s="53">
        <v>18.55</v>
      </c>
      <c r="F234" s="14">
        <f t="shared" si="226"/>
        <v>32685.84</v>
      </c>
      <c r="G234" s="14">
        <f t="shared" si="224"/>
        <v>0</v>
      </c>
      <c r="H234" s="14">
        <f t="shared" si="225"/>
        <v>32685.84</v>
      </c>
      <c r="I234" s="45">
        <v>1762.04</v>
      </c>
      <c r="J234" s="53"/>
      <c r="K234" s="53"/>
      <c r="L234" s="51"/>
      <c r="M234" s="51"/>
      <c r="N234" s="51"/>
      <c r="O234" s="451">
        <f t="shared" si="227"/>
        <v>2466.86</v>
      </c>
      <c r="P234" s="180">
        <f t="shared" si="202"/>
        <v>0</v>
      </c>
      <c r="Q234" s="180">
        <f t="shared" si="203"/>
        <v>45760.25</v>
      </c>
      <c r="R234" s="180">
        <f t="shared" si="204"/>
        <v>0</v>
      </c>
      <c r="S234" s="180">
        <f t="shared" si="205"/>
        <v>45760.25</v>
      </c>
      <c r="T234" s="394">
        <f t="shared" si="200"/>
        <v>61857.39</v>
      </c>
      <c r="U234" s="394">
        <f t="shared" si="201"/>
        <v>0</v>
      </c>
      <c r="V234" s="142">
        <f t="shared" si="206"/>
        <v>61857.39</v>
      </c>
      <c r="W234" s="142">
        <f t="shared" si="207"/>
        <v>3334.63</v>
      </c>
      <c r="X234" s="142">
        <f t="shared" si="208"/>
        <v>0</v>
      </c>
      <c r="Y234" s="142">
        <f t="shared" si="209"/>
        <v>3334.63</v>
      </c>
      <c r="Z234" s="51"/>
      <c r="AA234" s="35"/>
      <c r="AB234" s="226"/>
      <c r="AC234" s="226"/>
      <c r="AD234" s="226"/>
      <c r="AE234" s="226"/>
      <c r="AF234" s="226"/>
      <c r="AG234" s="226"/>
      <c r="AH234" s="226"/>
      <c r="AI234" s="226"/>
      <c r="AJ234" s="226"/>
      <c r="AK234" s="226"/>
      <c r="AL234" s="226"/>
      <c r="AM234" s="226"/>
      <c r="AN234" s="226"/>
      <c r="AO234" s="226"/>
    </row>
    <row r="235" spans="1:41" ht="15" hidden="1" outlineLevel="1">
      <c r="A235" s="44">
        <v>194</v>
      </c>
      <c r="B235" s="73">
        <v>133</v>
      </c>
      <c r="C235" s="42" t="s">
        <v>105</v>
      </c>
      <c r="D235" s="44" t="s">
        <v>26</v>
      </c>
      <c r="E235" s="53">
        <v>18.55</v>
      </c>
      <c r="F235" s="14">
        <f t="shared" si="226"/>
        <v>2746.88</v>
      </c>
      <c r="G235" s="14">
        <f t="shared" si="224"/>
        <v>0</v>
      </c>
      <c r="H235" s="14">
        <f t="shared" si="225"/>
        <v>2746.88</v>
      </c>
      <c r="I235" s="45">
        <v>148.08000000000001</v>
      </c>
      <c r="J235" s="53"/>
      <c r="K235" s="53"/>
      <c r="L235" s="51"/>
      <c r="M235" s="51"/>
      <c r="N235" s="51"/>
      <c r="O235" s="451">
        <f t="shared" si="227"/>
        <v>207.31</v>
      </c>
      <c r="P235" s="180">
        <f t="shared" si="202"/>
        <v>0</v>
      </c>
      <c r="Q235" s="180">
        <f t="shared" si="203"/>
        <v>3845.6</v>
      </c>
      <c r="R235" s="180">
        <f t="shared" si="204"/>
        <v>0</v>
      </c>
      <c r="S235" s="180">
        <f t="shared" si="205"/>
        <v>3845.6</v>
      </c>
      <c r="T235" s="394">
        <f t="shared" si="200"/>
        <v>5198.45</v>
      </c>
      <c r="U235" s="394">
        <f t="shared" si="201"/>
        <v>0</v>
      </c>
      <c r="V235" s="142">
        <f t="shared" si="206"/>
        <v>5198.45</v>
      </c>
      <c r="W235" s="142">
        <f t="shared" si="207"/>
        <v>280.24</v>
      </c>
      <c r="X235" s="142">
        <f t="shared" si="208"/>
        <v>0</v>
      </c>
      <c r="Y235" s="142">
        <f t="shared" si="209"/>
        <v>280.24</v>
      </c>
      <c r="Z235" s="51"/>
      <c r="AA235" s="35"/>
      <c r="AB235" s="226"/>
      <c r="AC235" s="226"/>
      <c r="AD235" s="226"/>
      <c r="AE235" s="226"/>
      <c r="AF235" s="226"/>
      <c r="AG235" s="226"/>
      <c r="AH235" s="226"/>
      <c r="AI235" s="226"/>
      <c r="AJ235" s="226"/>
      <c r="AK235" s="226"/>
      <c r="AL235" s="226"/>
      <c r="AM235" s="226"/>
      <c r="AN235" s="226"/>
      <c r="AO235" s="226"/>
    </row>
    <row r="236" spans="1:41" ht="15" hidden="1" outlineLevel="1">
      <c r="A236" s="44">
        <v>195</v>
      </c>
      <c r="B236" s="73">
        <v>134</v>
      </c>
      <c r="C236" s="42" t="s">
        <v>142</v>
      </c>
      <c r="D236" s="44" t="s">
        <v>26</v>
      </c>
      <c r="E236" s="53">
        <v>18.55</v>
      </c>
      <c r="F236" s="14">
        <f t="shared" si="226"/>
        <v>1951.65</v>
      </c>
      <c r="G236" s="14">
        <f t="shared" si="224"/>
        <v>0</v>
      </c>
      <c r="H236" s="14">
        <f t="shared" si="225"/>
        <v>1951.65</v>
      </c>
      <c r="I236" s="45">
        <v>105.21</v>
      </c>
      <c r="J236" s="53"/>
      <c r="K236" s="53"/>
      <c r="L236" s="51"/>
      <c r="M236" s="51"/>
      <c r="N236" s="51"/>
      <c r="O236" s="451">
        <f t="shared" si="227"/>
        <v>147.29</v>
      </c>
      <c r="P236" s="180">
        <f t="shared" si="202"/>
        <v>0</v>
      </c>
      <c r="Q236" s="180">
        <f t="shared" si="203"/>
        <v>2732.23</v>
      </c>
      <c r="R236" s="180">
        <f t="shared" si="204"/>
        <v>0</v>
      </c>
      <c r="S236" s="180">
        <f t="shared" si="205"/>
        <v>2732.23</v>
      </c>
      <c r="T236" s="394">
        <f t="shared" si="200"/>
        <v>3693.31</v>
      </c>
      <c r="U236" s="394">
        <f t="shared" si="201"/>
        <v>0</v>
      </c>
      <c r="V236" s="142">
        <f t="shared" si="206"/>
        <v>3693.31</v>
      </c>
      <c r="W236" s="142">
        <f t="shared" si="207"/>
        <v>199.1</v>
      </c>
      <c r="X236" s="142">
        <f t="shared" si="208"/>
        <v>0</v>
      </c>
      <c r="Y236" s="142">
        <f t="shared" si="209"/>
        <v>199.1</v>
      </c>
      <c r="Z236" s="51"/>
      <c r="AA236" s="35"/>
      <c r="AB236" s="226"/>
      <c r="AC236" s="226"/>
      <c r="AD236" s="226"/>
      <c r="AE236" s="226"/>
      <c r="AF236" s="226"/>
      <c r="AG236" s="226"/>
      <c r="AH236" s="226"/>
      <c r="AI236" s="226"/>
      <c r="AJ236" s="226"/>
      <c r="AK236" s="226"/>
      <c r="AL236" s="226"/>
      <c r="AM236" s="226"/>
      <c r="AN236" s="226"/>
      <c r="AO236" s="226"/>
    </row>
    <row r="237" spans="1:41" ht="30" hidden="1" outlineLevel="1">
      <c r="A237" s="44">
        <v>196</v>
      </c>
      <c r="B237" s="73">
        <v>135</v>
      </c>
      <c r="C237" s="42" t="s">
        <v>107</v>
      </c>
      <c r="D237" s="44" t="s">
        <v>26</v>
      </c>
      <c r="E237" s="53">
        <v>10.01</v>
      </c>
      <c r="F237" s="14">
        <f t="shared" si="226"/>
        <v>2972.37</v>
      </c>
      <c r="G237" s="14">
        <f t="shared" si="224"/>
        <v>440.44</v>
      </c>
      <c r="H237" s="14">
        <f t="shared" si="225"/>
        <v>3412.81</v>
      </c>
      <c r="I237" s="45">
        <v>296.94</v>
      </c>
      <c r="J237" s="53">
        <v>44</v>
      </c>
      <c r="K237" s="53"/>
      <c r="L237" s="51"/>
      <c r="M237" s="51"/>
      <c r="N237" s="51"/>
      <c r="O237" s="451">
        <f t="shared" si="227"/>
        <v>415.72</v>
      </c>
      <c r="P237" s="180">
        <f t="shared" si="202"/>
        <v>44</v>
      </c>
      <c r="Q237" s="180">
        <f t="shared" si="203"/>
        <v>4161.3599999999997</v>
      </c>
      <c r="R237" s="180">
        <f t="shared" si="204"/>
        <v>440.44</v>
      </c>
      <c r="S237" s="180">
        <f t="shared" si="205"/>
        <v>4601.8</v>
      </c>
      <c r="T237" s="394">
        <f t="shared" si="200"/>
        <v>5625.22</v>
      </c>
      <c r="U237" s="394">
        <f t="shared" si="201"/>
        <v>595.39</v>
      </c>
      <c r="V237" s="142">
        <f t="shared" si="206"/>
        <v>6220.61</v>
      </c>
      <c r="W237" s="142">
        <f t="shared" si="207"/>
        <v>561.96</v>
      </c>
      <c r="X237" s="142">
        <f t="shared" si="208"/>
        <v>59.48</v>
      </c>
      <c r="Y237" s="142">
        <f t="shared" si="209"/>
        <v>621.44000000000005</v>
      </c>
      <c r="Z237" s="51"/>
      <c r="AA237" s="35"/>
      <c r="AB237" s="226"/>
      <c r="AC237" s="226"/>
      <c r="AD237" s="226"/>
      <c r="AE237" s="226"/>
      <c r="AF237" s="226"/>
      <c r="AG237" s="226"/>
      <c r="AH237" s="226"/>
      <c r="AI237" s="226"/>
      <c r="AJ237" s="226"/>
      <c r="AK237" s="226"/>
      <c r="AL237" s="226"/>
      <c r="AM237" s="226"/>
      <c r="AN237" s="226"/>
      <c r="AO237" s="226"/>
    </row>
    <row r="238" spans="1:41" ht="30" hidden="1" outlineLevel="1">
      <c r="A238" s="44">
        <v>197</v>
      </c>
      <c r="B238" s="73">
        <v>136</v>
      </c>
      <c r="C238" s="42" t="s">
        <v>108</v>
      </c>
      <c r="D238" s="44" t="s">
        <v>34</v>
      </c>
      <c r="E238" s="53">
        <v>0.19</v>
      </c>
      <c r="F238" s="14">
        <f t="shared" si="226"/>
        <v>12689</v>
      </c>
      <c r="G238" s="14">
        <f t="shared" si="224"/>
        <v>1076.73</v>
      </c>
      <c r="H238" s="14">
        <f t="shared" si="225"/>
        <v>13765.73</v>
      </c>
      <c r="I238" s="43">
        <v>66784.210000000006</v>
      </c>
      <c r="J238" s="53">
        <v>5667</v>
      </c>
      <c r="K238" s="53"/>
      <c r="L238" s="51"/>
      <c r="M238" s="51"/>
      <c r="N238" s="51"/>
      <c r="O238" s="451">
        <f t="shared" si="227"/>
        <v>93497.89</v>
      </c>
      <c r="P238" s="180">
        <f t="shared" si="202"/>
        <v>5667</v>
      </c>
      <c r="Q238" s="180">
        <f t="shared" si="203"/>
        <v>17764.599999999999</v>
      </c>
      <c r="R238" s="180">
        <f t="shared" si="204"/>
        <v>1076.73</v>
      </c>
      <c r="S238" s="180">
        <f t="shared" si="205"/>
        <v>18841.330000000002</v>
      </c>
      <c r="T238" s="394">
        <f t="shared" si="200"/>
        <v>24013.65</v>
      </c>
      <c r="U238" s="394">
        <f t="shared" si="201"/>
        <v>1455.49</v>
      </c>
      <c r="V238" s="142">
        <f t="shared" si="206"/>
        <v>25469.14</v>
      </c>
      <c r="W238" s="142">
        <f t="shared" si="207"/>
        <v>126387.61</v>
      </c>
      <c r="X238" s="142">
        <f t="shared" si="208"/>
        <v>7660.48</v>
      </c>
      <c r="Y238" s="142">
        <f t="shared" si="209"/>
        <v>134048.09</v>
      </c>
      <c r="Z238" s="51"/>
      <c r="AA238" s="35"/>
      <c r="AB238" s="226"/>
      <c r="AC238" s="226"/>
      <c r="AD238" s="226"/>
      <c r="AE238" s="226"/>
      <c r="AF238" s="226"/>
      <c r="AG238" s="226"/>
      <c r="AH238" s="226"/>
      <c r="AI238" s="226"/>
      <c r="AJ238" s="226"/>
      <c r="AK238" s="226"/>
      <c r="AL238" s="226"/>
      <c r="AM238" s="226"/>
      <c r="AN238" s="226"/>
      <c r="AO238" s="226"/>
    </row>
    <row r="239" spans="1:41" ht="45" hidden="1" outlineLevel="1">
      <c r="A239" s="44">
        <v>198</v>
      </c>
      <c r="B239" s="73">
        <v>137</v>
      </c>
      <c r="C239" s="42" t="s">
        <v>109</v>
      </c>
      <c r="D239" s="44" t="s">
        <v>34</v>
      </c>
      <c r="E239" s="53">
        <v>7.0000000000000007E-2</v>
      </c>
      <c r="F239" s="14">
        <f t="shared" si="226"/>
        <v>4675.13</v>
      </c>
      <c r="G239" s="14">
        <f t="shared" si="224"/>
        <v>396.69</v>
      </c>
      <c r="H239" s="14">
        <f t="shared" si="225"/>
        <v>5071.82</v>
      </c>
      <c r="I239" s="43">
        <v>66787.5</v>
      </c>
      <c r="J239" s="53">
        <v>5667</v>
      </c>
      <c r="K239" s="53"/>
      <c r="L239" s="51"/>
      <c r="M239" s="51"/>
      <c r="N239" s="51"/>
      <c r="O239" s="451">
        <f t="shared" si="227"/>
        <v>93502.5</v>
      </c>
      <c r="P239" s="180">
        <f t="shared" si="202"/>
        <v>5667</v>
      </c>
      <c r="Q239" s="180">
        <f t="shared" si="203"/>
        <v>6545.18</v>
      </c>
      <c r="R239" s="180">
        <f t="shared" si="204"/>
        <v>396.69</v>
      </c>
      <c r="S239" s="180">
        <f t="shared" si="205"/>
        <v>6941.87</v>
      </c>
      <c r="T239" s="394">
        <f t="shared" si="200"/>
        <v>8847.57</v>
      </c>
      <c r="U239" s="394">
        <f t="shared" si="201"/>
        <v>536.23</v>
      </c>
      <c r="V239" s="142">
        <f t="shared" si="206"/>
        <v>9383.7999999999993</v>
      </c>
      <c r="W239" s="142">
        <f t="shared" si="207"/>
        <v>126393.84</v>
      </c>
      <c r="X239" s="142">
        <f t="shared" si="208"/>
        <v>7660.48</v>
      </c>
      <c r="Y239" s="142">
        <f t="shared" si="209"/>
        <v>134054.32</v>
      </c>
      <c r="Z239" s="51"/>
      <c r="AA239" s="35"/>
      <c r="AB239" s="226"/>
      <c r="AC239" s="226"/>
      <c r="AD239" s="226"/>
      <c r="AE239" s="226"/>
      <c r="AF239" s="226"/>
      <c r="AG239" s="226"/>
      <c r="AH239" s="226"/>
      <c r="AI239" s="226"/>
      <c r="AJ239" s="226"/>
      <c r="AK239" s="226"/>
      <c r="AL239" s="226"/>
      <c r="AM239" s="226"/>
      <c r="AN239" s="226"/>
      <c r="AO239" s="226"/>
    </row>
    <row r="240" spans="1:41" ht="30" hidden="1" outlineLevel="1">
      <c r="A240" s="44">
        <v>199</v>
      </c>
      <c r="B240" s="73">
        <v>138</v>
      </c>
      <c r="C240" s="42" t="s">
        <v>143</v>
      </c>
      <c r="D240" s="44" t="s">
        <v>34</v>
      </c>
      <c r="E240" s="53">
        <v>0.24</v>
      </c>
      <c r="F240" s="14">
        <f t="shared" si="226"/>
        <v>2256</v>
      </c>
      <c r="G240" s="14">
        <f t="shared" si="224"/>
        <v>1380</v>
      </c>
      <c r="H240" s="14">
        <f t="shared" si="225"/>
        <v>3636</v>
      </c>
      <c r="I240" s="45">
        <v>9400</v>
      </c>
      <c r="J240" s="53">
        <v>5750</v>
      </c>
      <c r="K240" s="53"/>
      <c r="L240" s="51"/>
      <c r="M240" s="51"/>
      <c r="N240" s="51"/>
      <c r="O240" s="451">
        <f t="shared" si="227"/>
        <v>13160</v>
      </c>
      <c r="P240" s="180">
        <f t="shared" si="202"/>
        <v>5750</v>
      </c>
      <c r="Q240" s="180">
        <f t="shared" si="203"/>
        <v>3158.4</v>
      </c>
      <c r="R240" s="180">
        <f t="shared" si="204"/>
        <v>1380</v>
      </c>
      <c r="S240" s="180">
        <f t="shared" si="205"/>
        <v>4538.3999999999996</v>
      </c>
      <c r="T240" s="394">
        <f t="shared" si="200"/>
        <v>4269.43</v>
      </c>
      <c r="U240" s="394">
        <f t="shared" si="201"/>
        <v>1865.44</v>
      </c>
      <c r="V240" s="142">
        <f t="shared" si="206"/>
        <v>6134.87</v>
      </c>
      <c r="W240" s="142">
        <f t="shared" si="207"/>
        <v>17789.29</v>
      </c>
      <c r="X240" s="142">
        <f t="shared" si="208"/>
        <v>7772.68</v>
      </c>
      <c r="Y240" s="142">
        <f t="shared" si="209"/>
        <v>25561.97</v>
      </c>
      <c r="Z240" s="51"/>
      <c r="AA240" s="35"/>
      <c r="AB240" s="226"/>
      <c r="AC240" s="226"/>
      <c r="AD240" s="226"/>
      <c r="AE240" s="226"/>
      <c r="AF240" s="226"/>
      <c r="AG240" s="226"/>
      <c r="AH240" s="226"/>
      <c r="AI240" s="226"/>
      <c r="AJ240" s="226"/>
      <c r="AK240" s="226"/>
      <c r="AL240" s="226"/>
      <c r="AM240" s="226"/>
      <c r="AN240" s="226"/>
      <c r="AO240" s="226"/>
    </row>
    <row r="241" spans="1:41" ht="15" hidden="1" outlineLevel="1">
      <c r="A241" s="44"/>
      <c r="B241" s="73"/>
      <c r="C241" s="285" t="s">
        <v>156</v>
      </c>
      <c r="D241" s="238"/>
      <c r="E241" s="239"/>
      <c r="F241" s="14">
        <f t="shared" si="226"/>
        <v>0</v>
      </c>
      <c r="G241" s="14">
        <f t="shared" si="224"/>
        <v>0</v>
      </c>
      <c r="H241" s="14">
        <f t="shared" si="225"/>
        <v>0</v>
      </c>
      <c r="I241" s="45"/>
      <c r="J241" s="53"/>
      <c r="K241" s="53"/>
      <c r="L241" s="51"/>
      <c r="M241" s="51"/>
      <c r="N241" s="51"/>
      <c r="O241" s="186"/>
      <c r="P241" s="180">
        <f t="shared" si="202"/>
        <v>0</v>
      </c>
      <c r="Q241" s="180">
        <f t="shared" si="203"/>
        <v>0</v>
      </c>
      <c r="R241" s="180">
        <f t="shared" si="204"/>
        <v>0</v>
      </c>
      <c r="S241" s="180">
        <f t="shared" si="205"/>
        <v>0</v>
      </c>
      <c r="T241" s="394">
        <f t="shared" si="200"/>
        <v>0</v>
      </c>
      <c r="U241" s="394">
        <f t="shared" si="201"/>
        <v>0</v>
      </c>
      <c r="V241" s="142">
        <f t="shared" si="206"/>
        <v>0</v>
      </c>
      <c r="W241" s="142">
        <f t="shared" si="207"/>
        <v>0</v>
      </c>
      <c r="X241" s="142">
        <f t="shared" si="208"/>
        <v>0</v>
      </c>
      <c r="Y241" s="142">
        <f t="shared" si="209"/>
        <v>0</v>
      </c>
      <c r="Z241" s="51"/>
      <c r="AA241" s="35"/>
      <c r="AB241" s="226"/>
      <c r="AC241" s="226"/>
      <c r="AD241" s="226"/>
      <c r="AE241" s="226"/>
      <c r="AF241" s="226"/>
      <c r="AG241" s="226"/>
      <c r="AH241" s="226"/>
      <c r="AI241" s="226"/>
      <c r="AJ241" s="226"/>
      <c r="AK241" s="226"/>
      <c r="AL241" s="226"/>
      <c r="AM241" s="226"/>
      <c r="AN241" s="226"/>
      <c r="AO241" s="226"/>
    </row>
    <row r="242" spans="1:41" ht="30" hidden="1" outlineLevel="1">
      <c r="A242" s="44">
        <v>200</v>
      </c>
      <c r="B242" s="73">
        <v>139</v>
      </c>
      <c r="C242" s="42" t="s">
        <v>100</v>
      </c>
      <c r="D242" s="44" t="s">
        <v>101</v>
      </c>
      <c r="E242" s="53">
        <v>1308.56</v>
      </c>
      <c r="F242" s="14">
        <f t="shared" si="226"/>
        <v>626224.47</v>
      </c>
      <c r="G242" s="14">
        <f t="shared" si="224"/>
        <v>111227.6</v>
      </c>
      <c r="H242" s="14">
        <f t="shared" si="225"/>
        <v>737452.07</v>
      </c>
      <c r="I242" s="45">
        <v>478.56</v>
      </c>
      <c r="J242" s="53">
        <v>85</v>
      </c>
      <c r="K242" s="53"/>
      <c r="L242" s="51"/>
      <c r="M242" s="51"/>
      <c r="N242" s="51"/>
      <c r="O242" s="451">
        <f t="shared" ref="O242:O247" si="228">I242*$M$3</f>
        <v>669.98</v>
      </c>
      <c r="P242" s="180">
        <f t="shared" si="202"/>
        <v>85</v>
      </c>
      <c r="Q242" s="180">
        <f t="shared" si="203"/>
        <v>876709.03</v>
      </c>
      <c r="R242" s="180">
        <f t="shared" si="204"/>
        <v>111227.6</v>
      </c>
      <c r="S242" s="180">
        <f t="shared" si="205"/>
        <v>987936.63</v>
      </c>
      <c r="T242" s="394">
        <f t="shared" si="200"/>
        <v>1185110.45</v>
      </c>
      <c r="U242" s="394">
        <f t="shared" si="201"/>
        <v>150353.54</v>
      </c>
      <c r="V242" s="142">
        <f t="shared" si="206"/>
        <v>1335463.99</v>
      </c>
      <c r="W242" s="142">
        <f t="shared" si="207"/>
        <v>905.66</v>
      </c>
      <c r="X242" s="142">
        <f t="shared" si="208"/>
        <v>114.9</v>
      </c>
      <c r="Y242" s="142">
        <f t="shared" si="209"/>
        <v>1020.56</v>
      </c>
      <c r="Z242" s="51"/>
      <c r="AA242" s="35"/>
      <c r="AB242" s="226"/>
      <c r="AC242" s="226"/>
      <c r="AD242" s="226"/>
      <c r="AE242" s="226"/>
      <c r="AF242" s="226"/>
      <c r="AG242" s="226"/>
      <c r="AH242" s="226"/>
      <c r="AI242" s="226"/>
      <c r="AJ242" s="226"/>
      <c r="AK242" s="226"/>
      <c r="AL242" s="226"/>
      <c r="AM242" s="226"/>
      <c r="AN242" s="226"/>
      <c r="AO242" s="226"/>
    </row>
    <row r="243" spans="1:41" ht="30" hidden="1" outlineLevel="1">
      <c r="A243" s="44">
        <v>201</v>
      </c>
      <c r="B243" s="73">
        <v>140</v>
      </c>
      <c r="C243" s="42" t="s">
        <v>146</v>
      </c>
      <c r="D243" s="44" t="s">
        <v>103</v>
      </c>
      <c r="E243" s="53">
        <v>128</v>
      </c>
      <c r="F243" s="14">
        <f t="shared" si="226"/>
        <v>68224</v>
      </c>
      <c r="G243" s="14">
        <f t="shared" si="224"/>
        <v>0</v>
      </c>
      <c r="H243" s="14">
        <f t="shared" si="225"/>
        <v>68224</v>
      </c>
      <c r="I243" s="45">
        <v>533</v>
      </c>
      <c r="J243" s="53"/>
      <c r="K243" s="53"/>
      <c r="L243" s="51"/>
      <c r="M243" s="51"/>
      <c r="N243" s="51"/>
      <c r="O243" s="451">
        <f t="shared" si="228"/>
        <v>746.2</v>
      </c>
      <c r="P243" s="180">
        <f t="shared" si="202"/>
        <v>0</v>
      </c>
      <c r="Q243" s="180">
        <f t="shared" si="203"/>
        <v>95513.600000000006</v>
      </c>
      <c r="R243" s="180">
        <f t="shared" si="204"/>
        <v>0</v>
      </c>
      <c r="S243" s="180">
        <f t="shared" si="205"/>
        <v>95513.600000000006</v>
      </c>
      <c r="T243" s="394">
        <f t="shared" si="200"/>
        <v>129112.32000000001</v>
      </c>
      <c r="U243" s="394">
        <f t="shared" si="201"/>
        <v>0</v>
      </c>
      <c r="V243" s="142">
        <f t="shared" si="206"/>
        <v>129112.32000000001</v>
      </c>
      <c r="W243" s="142">
        <f t="shared" si="207"/>
        <v>1008.69</v>
      </c>
      <c r="X243" s="142">
        <f t="shared" si="208"/>
        <v>0</v>
      </c>
      <c r="Y243" s="142">
        <f t="shared" si="209"/>
        <v>1008.69</v>
      </c>
      <c r="Z243" s="51"/>
      <c r="AA243" s="35"/>
      <c r="AB243" s="226"/>
      <c r="AC243" s="226"/>
      <c r="AD243" s="226"/>
      <c r="AE243" s="226"/>
      <c r="AF243" s="226"/>
      <c r="AG243" s="226"/>
      <c r="AH243" s="226"/>
      <c r="AI243" s="226"/>
      <c r="AJ243" s="226"/>
      <c r="AK243" s="226"/>
      <c r="AL243" s="226"/>
      <c r="AM243" s="226"/>
      <c r="AN243" s="226"/>
      <c r="AO243" s="226"/>
    </row>
    <row r="244" spans="1:41" ht="15" hidden="1" outlineLevel="1">
      <c r="A244" s="44">
        <v>202</v>
      </c>
      <c r="B244" s="73">
        <v>141</v>
      </c>
      <c r="C244" s="42" t="s">
        <v>104</v>
      </c>
      <c r="D244" s="44" t="s">
        <v>26</v>
      </c>
      <c r="E244" s="53">
        <v>68.430000000000007</v>
      </c>
      <c r="F244" s="14">
        <f t="shared" si="226"/>
        <v>120576.4</v>
      </c>
      <c r="G244" s="14">
        <f t="shared" si="224"/>
        <v>0</v>
      </c>
      <c r="H244" s="14">
        <f t="shared" si="225"/>
        <v>120576.4</v>
      </c>
      <c r="I244" s="45">
        <v>1762.04</v>
      </c>
      <c r="J244" s="53"/>
      <c r="K244" s="53"/>
      <c r="L244" s="51"/>
      <c r="M244" s="51"/>
      <c r="N244" s="51"/>
      <c r="O244" s="451">
        <f t="shared" si="228"/>
        <v>2466.86</v>
      </c>
      <c r="P244" s="180">
        <f t="shared" si="202"/>
        <v>0</v>
      </c>
      <c r="Q244" s="180">
        <f t="shared" si="203"/>
        <v>168807.23</v>
      </c>
      <c r="R244" s="180">
        <f t="shared" si="204"/>
        <v>0</v>
      </c>
      <c r="S244" s="180">
        <f t="shared" si="205"/>
        <v>168807.23</v>
      </c>
      <c r="T244" s="394">
        <f t="shared" si="200"/>
        <v>228188.73</v>
      </c>
      <c r="U244" s="394">
        <f t="shared" si="201"/>
        <v>0</v>
      </c>
      <c r="V244" s="142">
        <f t="shared" si="206"/>
        <v>228188.73</v>
      </c>
      <c r="W244" s="142">
        <f t="shared" si="207"/>
        <v>3334.63</v>
      </c>
      <c r="X244" s="142">
        <f t="shared" si="208"/>
        <v>0</v>
      </c>
      <c r="Y244" s="142">
        <f t="shared" si="209"/>
        <v>3334.63</v>
      </c>
      <c r="Z244" s="51"/>
      <c r="AA244" s="35"/>
      <c r="AB244" s="226"/>
      <c r="AC244" s="226"/>
      <c r="AD244" s="226"/>
      <c r="AE244" s="226"/>
      <c r="AF244" s="226"/>
      <c r="AG244" s="226"/>
      <c r="AH244" s="226"/>
      <c r="AI244" s="226"/>
      <c r="AJ244" s="226"/>
      <c r="AK244" s="226"/>
      <c r="AL244" s="226"/>
      <c r="AM244" s="226"/>
      <c r="AN244" s="226"/>
      <c r="AO244" s="226"/>
    </row>
    <row r="245" spans="1:41" ht="15" hidden="1" outlineLevel="1">
      <c r="A245" s="44">
        <v>203</v>
      </c>
      <c r="B245" s="73">
        <v>142</v>
      </c>
      <c r="C245" s="42" t="s">
        <v>105</v>
      </c>
      <c r="D245" s="44" t="s">
        <v>26</v>
      </c>
      <c r="E245" s="53">
        <v>68.430000000000007</v>
      </c>
      <c r="F245" s="14">
        <f t="shared" si="226"/>
        <v>10133.11</v>
      </c>
      <c r="G245" s="14">
        <f t="shared" si="224"/>
        <v>0</v>
      </c>
      <c r="H245" s="14">
        <f t="shared" si="225"/>
        <v>10133.11</v>
      </c>
      <c r="I245" s="45">
        <v>148.08000000000001</v>
      </c>
      <c r="J245" s="53"/>
      <c r="K245" s="53"/>
      <c r="L245" s="51"/>
      <c r="M245" s="51"/>
      <c r="N245" s="51"/>
      <c r="O245" s="451">
        <f t="shared" si="228"/>
        <v>207.31</v>
      </c>
      <c r="P245" s="180">
        <f t="shared" si="202"/>
        <v>0</v>
      </c>
      <c r="Q245" s="180">
        <f t="shared" si="203"/>
        <v>14186.22</v>
      </c>
      <c r="R245" s="180">
        <f t="shared" si="204"/>
        <v>0</v>
      </c>
      <c r="S245" s="180">
        <f t="shared" si="205"/>
        <v>14186.22</v>
      </c>
      <c r="T245" s="394">
        <f t="shared" si="200"/>
        <v>19176.82</v>
      </c>
      <c r="U245" s="394">
        <f t="shared" si="201"/>
        <v>0</v>
      </c>
      <c r="V245" s="142">
        <f t="shared" si="206"/>
        <v>19176.82</v>
      </c>
      <c r="W245" s="142">
        <f t="shared" si="207"/>
        <v>280.24</v>
      </c>
      <c r="X245" s="142">
        <f t="shared" si="208"/>
        <v>0</v>
      </c>
      <c r="Y245" s="142">
        <f t="shared" si="209"/>
        <v>280.24</v>
      </c>
      <c r="Z245" s="51"/>
      <c r="AA245" s="35"/>
      <c r="AB245" s="226"/>
      <c r="AC245" s="226"/>
      <c r="AD245" s="226"/>
      <c r="AE245" s="226"/>
      <c r="AF245" s="226"/>
      <c r="AG245" s="226"/>
      <c r="AH245" s="226"/>
      <c r="AI245" s="226"/>
      <c r="AJ245" s="226"/>
      <c r="AK245" s="226"/>
      <c r="AL245" s="226"/>
      <c r="AM245" s="226"/>
      <c r="AN245" s="226"/>
      <c r="AO245" s="226"/>
    </row>
    <row r="246" spans="1:41" ht="15" hidden="1" outlineLevel="1">
      <c r="A246" s="44">
        <v>204</v>
      </c>
      <c r="B246" s="73">
        <v>143</v>
      </c>
      <c r="C246" s="42" t="s">
        <v>142</v>
      </c>
      <c r="D246" s="44" t="s">
        <v>26</v>
      </c>
      <c r="E246" s="53">
        <v>68.430000000000007</v>
      </c>
      <c r="F246" s="14">
        <f t="shared" si="226"/>
        <v>7199.52</v>
      </c>
      <c r="G246" s="14">
        <f t="shared" si="224"/>
        <v>0</v>
      </c>
      <c r="H246" s="14">
        <f t="shared" si="225"/>
        <v>7199.52</v>
      </c>
      <c r="I246" s="45">
        <v>105.21</v>
      </c>
      <c r="J246" s="53"/>
      <c r="K246" s="53"/>
      <c r="L246" s="51"/>
      <c r="M246" s="51"/>
      <c r="N246" s="51"/>
      <c r="O246" s="451">
        <f t="shared" si="228"/>
        <v>147.29</v>
      </c>
      <c r="P246" s="180">
        <f t="shared" si="202"/>
        <v>0</v>
      </c>
      <c r="Q246" s="180">
        <f t="shared" si="203"/>
        <v>10079.049999999999</v>
      </c>
      <c r="R246" s="180">
        <f t="shared" si="204"/>
        <v>0</v>
      </c>
      <c r="S246" s="180">
        <f t="shared" si="205"/>
        <v>10079.049999999999</v>
      </c>
      <c r="T246" s="394">
        <f t="shared" si="200"/>
        <v>13624.41</v>
      </c>
      <c r="U246" s="394">
        <f t="shared" si="201"/>
        <v>0</v>
      </c>
      <c r="V246" s="142">
        <f t="shared" si="206"/>
        <v>13624.41</v>
      </c>
      <c r="W246" s="142">
        <f t="shared" si="207"/>
        <v>199.1</v>
      </c>
      <c r="X246" s="142">
        <f t="shared" si="208"/>
        <v>0</v>
      </c>
      <c r="Y246" s="142">
        <f t="shared" si="209"/>
        <v>199.1</v>
      </c>
      <c r="Z246" s="51"/>
      <c r="AA246" s="35"/>
      <c r="AB246" s="226"/>
      <c r="AC246" s="226"/>
      <c r="AD246" s="226"/>
      <c r="AE246" s="226"/>
      <c r="AF246" s="226"/>
      <c r="AG246" s="226"/>
      <c r="AH246" s="226"/>
      <c r="AI246" s="226"/>
      <c r="AJ246" s="226"/>
      <c r="AK246" s="226"/>
      <c r="AL246" s="226"/>
      <c r="AM246" s="226"/>
      <c r="AN246" s="226"/>
      <c r="AO246" s="226"/>
    </row>
    <row r="247" spans="1:41" ht="30" hidden="1" outlineLevel="1">
      <c r="A247" s="44">
        <v>205</v>
      </c>
      <c r="B247" s="73">
        <v>144</v>
      </c>
      <c r="C247" s="42" t="s">
        <v>107</v>
      </c>
      <c r="D247" s="44" t="s">
        <v>26</v>
      </c>
      <c r="E247" s="53">
        <v>35.94</v>
      </c>
      <c r="F247" s="14">
        <f t="shared" si="226"/>
        <v>10672.02</v>
      </c>
      <c r="G247" s="14">
        <f t="shared" si="224"/>
        <v>1581.36</v>
      </c>
      <c r="H247" s="14">
        <f t="shared" si="225"/>
        <v>12253.38</v>
      </c>
      <c r="I247" s="45">
        <v>296.94</v>
      </c>
      <c r="J247" s="53">
        <v>44</v>
      </c>
      <c r="K247" s="53"/>
      <c r="L247" s="51"/>
      <c r="M247" s="51"/>
      <c r="N247" s="51"/>
      <c r="O247" s="451">
        <f t="shared" si="228"/>
        <v>415.72</v>
      </c>
      <c r="P247" s="180">
        <f t="shared" si="202"/>
        <v>44</v>
      </c>
      <c r="Q247" s="180">
        <f t="shared" si="203"/>
        <v>14940.98</v>
      </c>
      <c r="R247" s="180">
        <f t="shared" si="204"/>
        <v>1581.36</v>
      </c>
      <c r="S247" s="180">
        <f t="shared" si="205"/>
        <v>16522.34</v>
      </c>
      <c r="T247" s="394">
        <f t="shared" si="200"/>
        <v>20196.84</v>
      </c>
      <c r="U247" s="394">
        <f t="shared" si="201"/>
        <v>2137.71</v>
      </c>
      <c r="V247" s="142">
        <f t="shared" si="206"/>
        <v>22334.55</v>
      </c>
      <c r="W247" s="142">
        <f t="shared" si="207"/>
        <v>561.96</v>
      </c>
      <c r="X247" s="142">
        <f t="shared" si="208"/>
        <v>59.48</v>
      </c>
      <c r="Y247" s="142">
        <f t="shared" si="209"/>
        <v>621.44000000000005</v>
      </c>
      <c r="Z247" s="51"/>
      <c r="AA247" s="35"/>
      <c r="AB247" s="226"/>
      <c r="AC247" s="226"/>
      <c r="AD247" s="226"/>
      <c r="AE247" s="226"/>
      <c r="AF247" s="226"/>
      <c r="AG247" s="226"/>
      <c r="AH247" s="226"/>
      <c r="AI247" s="226"/>
      <c r="AJ247" s="226"/>
      <c r="AK247" s="226"/>
      <c r="AL247" s="226"/>
      <c r="AM247" s="226"/>
      <c r="AN247" s="226"/>
      <c r="AO247" s="226"/>
    </row>
    <row r="248" spans="1:41" ht="15" hidden="1" outlineLevel="1">
      <c r="A248" s="44">
        <v>206</v>
      </c>
      <c r="B248" s="73">
        <v>145</v>
      </c>
      <c r="C248" s="42" t="s">
        <v>113</v>
      </c>
      <c r="D248" s="44" t="s">
        <v>34</v>
      </c>
      <c r="E248" s="53">
        <v>3.1</v>
      </c>
      <c r="F248" s="14">
        <f t="shared" si="226"/>
        <v>84084.4</v>
      </c>
      <c r="G248" s="14">
        <f t="shared" si="224"/>
        <v>0</v>
      </c>
      <c r="H248" s="14">
        <f t="shared" si="225"/>
        <v>84084.4</v>
      </c>
      <c r="I248" s="45">
        <v>27124</v>
      </c>
      <c r="J248" s="53"/>
      <c r="K248" s="53"/>
      <c r="L248" s="51"/>
      <c r="M248" s="51"/>
      <c r="N248" s="51"/>
      <c r="O248" s="448">
        <f>I248*$L$3</f>
        <v>46110.8</v>
      </c>
      <c r="P248" s="180">
        <f t="shared" si="202"/>
        <v>0</v>
      </c>
      <c r="Q248" s="180">
        <f t="shared" si="203"/>
        <v>142943.48000000001</v>
      </c>
      <c r="R248" s="180">
        <f t="shared" si="204"/>
        <v>0</v>
      </c>
      <c r="S248" s="180">
        <f t="shared" si="205"/>
        <v>142943.48000000001</v>
      </c>
      <c r="T248" s="394">
        <f t="shared" si="200"/>
        <v>193226.66</v>
      </c>
      <c r="U248" s="394">
        <f t="shared" si="201"/>
        <v>0</v>
      </c>
      <c r="V248" s="142">
        <f t="shared" si="206"/>
        <v>193226.66</v>
      </c>
      <c r="W248" s="142">
        <f t="shared" si="207"/>
        <v>62331.18</v>
      </c>
      <c r="X248" s="142">
        <f t="shared" si="208"/>
        <v>0</v>
      </c>
      <c r="Y248" s="142">
        <f t="shared" si="209"/>
        <v>62331.18</v>
      </c>
      <c r="Z248" s="51"/>
      <c r="AA248" s="35"/>
      <c r="AB248" s="226"/>
      <c r="AC248" s="226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</row>
    <row r="249" spans="1:41" ht="30" hidden="1" outlineLevel="1">
      <c r="A249" s="44">
        <v>207</v>
      </c>
      <c r="B249" s="73">
        <v>146</v>
      </c>
      <c r="C249" s="42" t="s">
        <v>118</v>
      </c>
      <c r="D249" s="44" t="s">
        <v>34</v>
      </c>
      <c r="E249" s="53">
        <v>3.41</v>
      </c>
      <c r="F249" s="14">
        <f t="shared" si="226"/>
        <v>39283.199999999997</v>
      </c>
      <c r="G249" s="14">
        <f t="shared" si="224"/>
        <v>29667</v>
      </c>
      <c r="H249" s="14">
        <f t="shared" si="225"/>
        <v>68950.2</v>
      </c>
      <c r="I249" s="45">
        <v>11520</v>
      </c>
      <c r="J249" s="23">
        <v>8700</v>
      </c>
      <c r="K249" s="53"/>
      <c r="L249" s="51"/>
      <c r="M249" s="51"/>
      <c r="N249" s="51"/>
      <c r="O249" s="452">
        <v>11520</v>
      </c>
      <c r="P249" s="180">
        <f t="shared" si="202"/>
        <v>8700</v>
      </c>
      <c r="Q249" s="180">
        <f t="shared" si="203"/>
        <v>39283.199999999997</v>
      </c>
      <c r="R249" s="180">
        <f t="shared" si="204"/>
        <v>29667</v>
      </c>
      <c r="S249" s="180">
        <f t="shared" si="205"/>
        <v>68950.2</v>
      </c>
      <c r="T249" s="394">
        <f t="shared" si="200"/>
        <v>53101.85</v>
      </c>
      <c r="U249" s="394">
        <f t="shared" si="201"/>
        <v>40102.959999999999</v>
      </c>
      <c r="V249" s="142">
        <f t="shared" si="206"/>
        <v>93204.81</v>
      </c>
      <c r="W249" s="142">
        <f t="shared" si="207"/>
        <v>15572.39</v>
      </c>
      <c r="X249" s="142">
        <f t="shared" si="208"/>
        <v>11760.4</v>
      </c>
      <c r="Y249" s="142">
        <f t="shared" si="209"/>
        <v>27332.79</v>
      </c>
      <c r="Z249" s="51"/>
      <c r="AA249" s="35"/>
      <c r="AB249" s="226"/>
      <c r="AC249" s="226"/>
      <c r="AD249" s="226"/>
      <c r="AE249" s="226"/>
      <c r="AF249" s="226"/>
      <c r="AG249" s="226"/>
      <c r="AH249" s="226"/>
      <c r="AI249" s="226"/>
      <c r="AJ249" s="226"/>
      <c r="AK249" s="226"/>
      <c r="AL249" s="226"/>
      <c r="AM249" s="226"/>
      <c r="AN249" s="226"/>
      <c r="AO249" s="226"/>
    </row>
    <row r="250" spans="1:41" ht="30" hidden="1" outlineLevel="1">
      <c r="A250" s="44">
        <v>208</v>
      </c>
      <c r="B250" s="73">
        <v>147</v>
      </c>
      <c r="C250" s="42" t="s">
        <v>108</v>
      </c>
      <c r="D250" s="44" t="s">
        <v>34</v>
      </c>
      <c r="E250" s="53">
        <v>0.68</v>
      </c>
      <c r="F250" s="14">
        <f t="shared" si="226"/>
        <v>45413.26</v>
      </c>
      <c r="G250" s="14">
        <f t="shared" si="224"/>
        <v>3853.56</v>
      </c>
      <c r="H250" s="14">
        <f t="shared" si="225"/>
        <v>49266.82</v>
      </c>
      <c r="I250" s="43">
        <v>66784.210000000006</v>
      </c>
      <c r="J250" s="53">
        <v>5667</v>
      </c>
      <c r="K250" s="53"/>
      <c r="L250" s="51"/>
      <c r="M250" s="51"/>
      <c r="N250" s="51"/>
      <c r="O250" s="451">
        <f t="shared" ref="O250" si="229">I250*$M$3</f>
        <v>93497.89</v>
      </c>
      <c r="P250" s="180">
        <f t="shared" si="202"/>
        <v>5667</v>
      </c>
      <c r="Q250" s="180">
        <f t="shared" si="203"/>
        <v>63578.57</v>
      </c>
      <c r="R250" s="180">
        <f t="shared" si="204"/>
        <v>3853.56</v>
      </c>
      <c r="S250" s="180">
        <f t="shared" si="205"/>
        <v>67432.13</v>
      </c>
      <c r="T250" s="394">
        <f t="shared" si="200"/>
        <v>85943.57</v>
      </c>
      <c r="U250" s="394">
        <f t="shared" si="201"/>
        <v>5209.13</v>
      </c>
      <c r="V250" s="142">
        <f t="shared" si="206"/>
        <v>91152.7</v>
      </c>
      <c r="W250" s="142">
        <f t="shared" si="207"/>
        <v>126387.61</v>
      </c>
      <c r="X250" s="142">
        <f t="shared" si="208"/>
        <v>7660.48</v>
      </c>
      <c r="Y250" s="142">
        <f t="shared" si="209"/>
        <v>134048.09</v>
      </c>
      <c r="Z250" s="51"/>
      <c r="AA250" s="35"/>
      <c r="AB250" s="226"/>
      <c r="AC250" s="226"/>
      <c r="AD250" s="226"/>
      <c r="AE250" s="226"/>
      <c r="AF250" s="226"/>
      <c r="AG250" s="226"/>
      <c r="AH250" s="226"/>
      <c r="AI250" s="226"/>
      <c r="AJ250" s="226"/>
      <c r="AK250" s="226"/>
      <c r="AL250" s="226"/>
      <c r="AM250" s="226"/>
      <c r="AN250" s="226"/>
      <c r="AO250" s="226"/>
    </row>
    <row r="251" spans="1:41" ht="28.5" hidden="1" outlineLevel="1">
      <c r="A251" s="44"/>
      <c r="B251" s="73"/>
      <c r="C251" s="285" t="s">
        <v>147</v>
      </c>
      <c r="D251" s="238"/>
      <c r="E251" s="239"/>
      <c r="F251" s="14">
        <f t="shared" si="226"/>
        <v>0</v>
      </c>
      <c r="G251" s="14">
        <f t="shared" si="224"/>
        <v>0</v>
      </c>
      <c r="H251" s="14">
        <f t="shared" si="225"/>
        <v>0</v>
      </c>
      <c r="I251" s="45"/>
      <c r="J251" s="53"/>
      <c r="K251" s="53"/>
      <c r="L251" s="51"/>
      <c r="M251" s="51"/>
      <c r="N251" s="51"/>
      <c r="O251" s="185"/>
      <c r="P251" s="180">
        <f t="shared" si="202"/>
        <v>0</v>
      </c>
      <c r="Q251" s="180">
        <f t="shared" si="203"/>
        <v>0</v>
      </c>
      <c r="R251" s="180">
        <f t="shared" si="204"/>
        <v>0</v>
      </c>
      <c r="S251" s="180">
        <f t="shared" si="205"/>
        <v>0</v>
      </c>
      <c r="T251" s="394">
        <f t="shared" si="200"/>
        <v>0</v>
      </c>
      <c r="U251" s="394">
        <f t="shared" si="201"/>
        <v>0</v>
      </c>
      <c r="V251" s="142">
        <f t="shared" si="206"/>
        <v>0</v>
      </c>
      <c r="W251" s="142">
        <f t="shared" si="207"/>
        <v>0</v>
      </c>
      <c r="X251" s="142">
        <f t="shared" si="208"/>
        <v>0</v>
      </c>
      <c r="Y251" s="142">
        <f t="shared" si="209"/>
        <v>0</v>
      </c>
      <c r="Z251" s="51"/>
      <c r="AA251" s="35"/>
      <c r="AB251" s="226"/>
      <c r="AC251" s="226"/>
      <c r="AD251" s="226"/>
      <c r="AE251" s="226"/>
      <c r="AF251" s="226"/>
      <c r="AG251" s="226"/>
      <c r="AH251" s="226"/>
      <c r="AI251" s="226"/>
      <c r="AJ251" s="226"/>
      <c r="AK251" s="226"/>
      <c r="AL251" s="226"/>
      <c r="AM251" s="226"/>
      <c r="AN251" s="226"/>
      <c r="AO251" s="226"/>
    </row>
    <row r="252" spans="1:41" ht="30" hidden="1" outlineLevel="1">
      <c r="A252" s="44">
        <v>209</v>
      </c>
      <c r="B252" s="73">
        <v>148</v>
      </c>
      <c r="C252" s="42" t="s">
        <v>152</v>
      </c>
      <c r="D252" s="44" t="s">
        <v>28</v>
      </c>
      <c r="E252" s="53">
        <v>93.1</v>
      </c>
      <c r="F252" s="14">
        <f t="shared" si="226"/>
        <v>19145.080000000002</v>
      </c>
      <c r="G252" s="14">
        <f t="shared" si="224"/>
        <v>4003.3</v>
      </c>
      <c r="H252" s="14">
        <f t="shared" si="225"/>
        <v>23148.38</v>
      </c>
      <c r="I252" s="45">
        <v>205.64</v>
      </c>
      <c r="J252" s="66">
        <v>43</v>
      </c>
      <c r="K252" s="53"/>
      <c r="L252" s="51"/>
      <c r="M252" s="51"/>
      <c r="N252" s="51"/>
      <c r="O252" s="451">
        <f t="shared" ref="O252:O253" si="230">I252*$M$3</f>
        <v>287.89999999999998</v>
      </c>
      <c r="P252" s="180">
        <f t="shared" si="202"/>
        <v>43</v>
      </c>
      <c r="Q252" s="180">
        <f t="shared" si="203"/>
        <v>26803.49</v>
      </c>
      <c r="R252" s="180">
        <f t="shared" si="204"/>
        <v>4003.3</v>
      </c>
      <c r="S252" s="180">
        <f t="shared" si="205"/>
        <v>30806.79</v>
      </c>
      <c r="T252" s="394">
        <f t="shared" si="200"/>
        <v>36231.730000000003</v>
      </c>
      <c r="U252" s="394">
        <f t="shared" si="201"/>
        <v>5411.9</v>
      </c>
      <c r="V252" s="142">
        <f t="shared" si="206"/>
        <v>41643.629999999997</v>
      </c>
      <c r="W252" s="142">
        <f t="shared" si="207"/>
        <v>389.17</v>
      </c>
      <c r="X252" s="142">
        <f t="shared" si="208"/>
        <v>58.13</v>
      </c>
      <c r="Y252" s="142">
        <f t="shared" si="209"/>
        <v>447.3</v>
      </c>
      <c r="Z252" s="51" t="s">
        <v>153</v>
      </c>
      <c r="AA252" s="35"/>
      <c r="AB252" s="226"/>
      <c r="AC252" s="226"/>
      <c r="AD252" s="226"/>
      <c r="AE252" s="226"/>
      <c r="AF252" s="226"/>
      <c r="AG252" s="226"/>
      <c r="AH252" s="226"/>
      <c r="AI252" s="226"/>
      <c r="AJ252" s="226"/>
      <c r="AK252" s="226"/>
      <c r="AL252" s="226"/>
      <c r="AM252" s="226"/>
      <c r="AN252" s="226"/>
      <c r="AO252" s="226"/>
    </row>
    <row r="253" spans="1:41" ht="30" hidden="1" outlineLevel="1">
      <c r="A253" s="44">
        <v>210</v>
      </c>
      <c r="B253" s="73">
        <v>149</v>
      </c>
      <c r="C253" s="42" t="s">
        <v>149</v>
      </c>
      <c r="D253" s="44" t="s">
        <v>34</v>
      </c>
      <c r="E253" s="53">
        <v>0.49</v>
      </c>
      <c r="F253" s="14">
        <f t="shared" si="226"/>
        <v>32725.88</v>
      </c>
      <c r="G253" s="14">
        <f t="shared" si="224"/>
        <v>2817.5</v>
      </c>
      <c r="H253" s="14">
        <f t="shared" si="225"/>
        <v>35543.379999999997</v>
      </c>
      <c r="I253" s="45">
        <v>66787.5</v>
      </c>
      <c r="J253" s="53">
        <v>5750</v>
      </c>
      <c r="K253" s="53"/>
      <c r="L253" s="51"/>
      <c r="M253" s="51"/>
      <c r="N253" s="51"/>
      <c r="O253" s="451">
        <f t="shared" si="230"/>
        <v>93502.5</v>
      </c>
      <c r="P253" s="180">
        <f t="shared" si="202"/>
        <v>5750</v>
      </c>
      <c r="Q253" s="180">
        <f t="shared" si="203"/>
        <v>45816.23</v>
      </c>
      <c r="R253" s="180">
        <f t="shared" si="204"/>
        <v>2817.5</v>
      </c>
      <c r="S253" s="180">
        <f t="shared" si="205"/>
        <v>48633.73</v>
      </c>
      <c r="T253" s="394">
        <f t="shared" si="200"/>
        <v>61932.98</v>
      </c>
      <c r="U253" s="394">
        <f t="shared" si="201"/>
        <v>3808.61</v>
      </c>
      <c r="V253" s="142">
        <f t="shared" si="206"/>
        <v>65741.59</v>
      </c>
      <c r="W253" s="142">
        <f t="shared" si="207"/>
        <v>126393.84</v>
      </c>
      <c r="X253" s="142">
        <f t="shared" si="208"/>
        <v>7772.68</v>
      </c>
      <c r="Y253" s="142">
        <f t="shared" si="209"/>
        <v>134166.51999999999</v>
      </c>
      <c r="Z253" s="51"/>
      <c r="AA253" s="35"/>
      <c r="AB253" s="226"/>
      <c r="AC253" s="226"/>
      <c r="AD253" s="226"/>
      <c r="AE253" s="226"/>
      <c r="AF253" s="226"/>
      <c r="AG253" s="226"/>
      <c r="AH253" s="226"/>
      <c r="AI253" s="226"/>
      <c r="AJ253" s="226"/>
      <c r="AK253" s="226"/>
      <c r="AL253" s="226"/>
      <c r="AM253" s="226"/>
      <c r="AN253" s="226"/>
      <c r="AO253" s="226"/>
    </row>
    <row r="254" spans="1:41" s="237" customFormat="1" ht="28.5" collapsed="1">
      <c r="A254" s="158"/>
      <c r="B254" s="145"/>
      <c r="C254" s="288" t="s">
        <v>157</v>
      </c>
      <c r="D254" s="242"/>
      <c r="E254" s="243"/>
      <c r="F254" s="133">
        <f t="shared" ref="F254:H254" si="231">SUM(F256:F290)</f>
        <v>832581.07</v>
      </c>
      <c r="G254" s="133">
        <f t="shared" si="231"/>
        <v>236625.31</v>
      </c>
      <c r="H254" s="133">
        <f t="shared" si="231"/>
        <v>1069206.3799999999</v>
      </c>
      <c r="I254" s="138"/>
      <c r="J254" s="135"/>
      <c r="K254" s="135"/>
      <c r="L254" s="147"/>
      <c r="M254" s="147"/>
      <c r="N254" s="147"/>
      <c r="O254" s="179"/>
      <c r="P254" s="180">
        <f t="shared" si="202"/>
        <v>0</v>
      </c>
      <c r="Q254" s="176">
        <f>SUM(Q256:Q290)</f>
        <v>1145694.4099999999</v>
      </c>
      <c r="R254" s="176">
        <f t="shared" ref="R254:V254" si="232">SUM(R256:R290)</f>
        <v>236625.31</v>
      </c>
      <c r="S254" s="176">
        <f t="shared" si="232"/>
        <v>1382319.72</v>
      </c>
      <c r="T254" s="133">
        <f>SUM(T256:T290)</f>
        <v>1548715.21</v>
      </c>
      <c r="U254" s="133">
        <f t="shared" si="232"/>
        <v>319863.09000000003</v>
      </c>
      <c r="V254" s="133">
        <f t="shared" si="232"/>
        <v>1868578.3</v>
      </c>
      <c r="W254" s="142">
        <f t="shared" si="207"/>
        <v>0</v>
      </c>
      <c r="X254" s="142">
        <f t="shared" si="208"/>
        <v>0</v>
      </c>
      <c r="Y254" s="142">
        <f t="shared" si="209"/>
        <v>0</v>
      </c>
      <c r="Z254" s="147"/>
      <c r="AA254" s="137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</row>
    <row r="255" spans="1:41" ht="15" hidden="1" outlineLevel="1">
      <c r="A255" s="44"/>
      <c r="B255" s="73"/>
      <c r="C255" s="285" t="s">
        <v>116</v>
      </c>
      <c r="D255" s="238"/>
      <c r="E255" s="239"/>
      <c r="F255" s="14"/>
      <c r="G255" s="14"/>
      <c r="H255" s="14"/>
      <c r="I255" s="45"/>
      <c r="J255" s="53"/>
      <c r="K255" s="53"/>
      <c r="L255" s="51"/>
      <c r="M255" s="51"/>
      <c r="N255" s="51"/>
      <c r="O255" s="451"/>
      <c r="P255" s="180">
        <f t="shared" si="202"/>
        <v>0</v>
      </c>
      <c r="Q255" s="180">
        <f t="shared" si="203"/>
        <v>0</v>
      </c>
      <c r="R255" s="180">
        <f t="shared" si="204"/>
        <v>0</v>
      </c>
      <c r="S255" s="180">
        <f t="shared" si="205"/>
        <v>0</v>
      </c>
      <c r="T255" s="394">
        <f t="shared" si="200"/>
        <v>0</v>
      </c>
      <c r="U255" s="394">
        <f t="shared" si="201"/>
        <v>0</v>
      </c>
      <c r="V255" s="142">
        <f t="shared" si="206"/>
        <v>0</v>
      </c>
      <c r="W255" s="142">
        <f t="shared" si="207"/>
        <v>0</v>
      </c>
      <c r="X255" s="142">
        <f t="shared" si="208"/>
        <v>0</v>
      </c>
      <c r="Y255" s="142">
        <f t="shared" si="209"/>
        <v>0</v>
      </c>
      <c r="Z255" s="51"/>
      <c r="AA255" s="35"/>
      <c r="AB255" s="226"/>
      <c r="AC255" s="226"/>
      <c r="AD255" s="226"/>
      <c r="AE255" s="226"/>
      <c r="AF255" s="226"/>
      <c r="AG255" s="226"/>
      <c r="AH255" s="226"/>
      <c r="AI255" s="226"/>
      <c r="AJ255" s="226"/>
      <c r="AK255" s="226"/>
      <c r="AL255" s="226"/>
      <c r="AM255" s="226"/>
      <c r="AN255" s="226"/>
      <c r="AO255" s="226"/>
    </row>
    <row r="256" spans="1:41" ht="30" hidden="1" outlineLevel="1">
      <c r="A256" s="44">
        <v>211</v>
      </c>
      <c r="B256" s="73">
        <v>150</v>
      </c>
      <c r="C256" s="42" t="s">
        <v>100</v>
      </c>
      <c r="D256" s="44" t="s">
        <v>101</v>
      </c>
      <c r="E256" s="53">
        <v>307.02</v>
      </c>
      <c r="F256" s="14">
        <f t="shared" ref="F256:F290" si="233">E256*I256</f>
        <v>146927.49</v>
      </c>
      <c r="G256" s="14">
        <f t="shared" ref="G256:G290" si="234">E256*J256</f>
        <v>26096.7</v>
      </c>
      <c r="H256" s="14">
        <f t="shared" ref="H256:H290" si="235">F256+G256</f>
        <v>173024.19</v>
      </c>
      <c r="I256" s="45">
        <v>478.56</v>
      </c>
      <c r="J256" s="53">
        <v>85</v>
      </c>
      <c r="K256" s="53"/>
      <c r="L256" s="51"/>
      <c r="M256" s="51"/>
      <c r="N256" s="51"/>
      <c r="O256" s="451">
        <f t="shared" ref="O256:O261" si="236">I256*$M$3</f>
        <v>669.98</v>
      </c>
      <c r="P256" s="180">
        <f t="shared" si="202"/>
        <v>85</v>
      </c>
      <c r="Q256" s="180">
        <f t="shared" si="203"/>
        <v>205697.26</v>
      </c>
      <c r="R256" s="180">
        <f t="shared" si="204"/>
        <v>26096.7</v>
      </c>
      <c r="S256" s="180">
        <f t="shared" si="205"/>
        <v>231793.96</v>
      </c>
      <c r="T256" s="394">
        <f t="shared" si="200"/>
        <v>278055.73</v>
      </c>
      <c r="U256" s="394">
        <f t="shared" si="201"/>
        <v>35276.6</v>
      </c>
      <c r="V256" s="142">
        <f t="shared" si="206"/>
        <v>313332.33</v>
      </c>
      <c r="W256" s="142">
        <f t="shared" si="207"/>
        <v>905.66</v>
      </c>
      <c r="X256" s="142">
        <f t="shared" si="208"/>
        <v>114.9</v>
      </c>
      <c r="Y256" s="142">
        <f t="shared" si="209"/>
        <v>1020.56</v>
      </c>
      <c r="Z256" s="51"/>
      <c r="AA256" s="35"/>
      <c r="AB256" s="226"/>
      <c r="AC256" s="226"/>
      <c r="AD256" s="226"/>
      <c r="AE256" s="226"/>
      <c r="AF256" s="226"/>
      <c r="AG256" s="226"/>
      <c r="AH256" s="226"/>
      <c r="AI256" s="226"/>
      <c r="AJ256" s="226"/>
      <c r="AK256" s="226"/>
      <c r="AL256" s="226"/>
      <c r="AM256" s="226"/>
      <c r="AN256" s="226"/>
      <c r="AO256" s="226"/>
    </row>
    <row r="257" spans="1:41" ht="30" hidden="1" outlineLevel="1">
      <c r="A257" s="44">
        <v>212</v>
      </c>
      <c r="B257" s="73">
        <v>151</v>
      </c>
      <c r="C257" s="42" t="s">
        <v>158</v>
      </c>
      <c r="D257" s="44" t="s">
        <v>103</v>
      </c>
      <c r="E257" s="53">
        <v>60</v>
      </c>
      <c r="F257" s="14">
        <f t="shared" si="233"/>
        <v>31980</v>
      </c>
      <c r="G257" s="14">
        <f t="shared" si="234"/>
        <v>0</v>
      </c>
      <c r="H257" s="14">
        <f t="shared" si="235"/>
        <v>31980</v>
      </c>
      <c r="I257" s="45">
        <v>533</v>
      </c>
      <c r="J257" s="53"/>
      <c r="K257" s="53"/>
      <c r="L257" s="51"/>
      <c r="M257" s="51"/>
      <c r="N257" s="51"/>
      <c r="O257" s="451">
        <f t="shared" si="236"/>
        <v>746.2</v>
      </c>
      <c r="P257" s="180">
        <f t="shared" si="202"/>
        <v>0</v>
      </c>
      <c r="Q257" s="180">
        <f t="shared" si="203"/>
        <v>44772</v>
      </c>
      <c r="R257" s="180">
        <f t="shared" si="204"/>
        <v>0</v>
      </c>
      <c r="S257" s="180">
        <f t="shared" si="205"/>
        <v>44772</v>
      </c>
      <c r="T257" s="394">
        <f t="shared" si="200"/>
        <v>60521.4</v>
      </c>
      <c r="U257" s="394">
        <f t="shared" si="201"/>
        <v>0</v>
      </c>
      <c r="V257" s="142">
        <f t="shared" si="206"/>
        <v>60521.4</v>
      </c>
      <c r="W257" s="142">
        <f t="shared" si="207"/>
        <v>1008.69</v>
      </c>
      <c r="X257" s="142">
        <f t="shared" si="208"/>
        <v>0</v>
      </c>
      <c r="Y257" s="142">
        <f t="shared" si="209"/>
        <v>1008.69</v>
      </c>
      <c r="Z257" s="51"/>
      <c r="AA257" s="35"/>
      <c r="AB257" s="226"/>
      <c r="AC257" s="226"/>
      <c r="AD257" s="226"/>
      <c r="AE257" s="226"/>
      <c r="AF257" s="226"/>
      <c r="AG257" s="226"/>
      <c r="AH257" s="226"/>
      <c r="AI257" s="226"/>
      <c r="AJ257" s="226"/>
      <c r="AK257" s="226"/>
      <c r="AL257" s="226"/>
      <c r="AM257" s="226"/>
      <c r="AN257" s="226"/>
      <c r="AO257" s="226"/>
    </row>
    <row r="258" spans="1:41" ht="15" hidden="1" outlineLevel="1">
      <c r="A258" s="44">
        <v>213</v>
      </c>
      <c r="B258" s="73">
        <v>152</v>
      </c>
      <c r="C258" s="42" t="s">
        <v>104</v>
      </c>
      <c r="D258" s="44" t="s">
        <v>26</v>
      </c>
      <c r="E258" s="53">
        <v>11.5</v>
      </c>
      <c r="F258" s="14">
        <f t="shared" si="233"/>
        <v>20263.46</v>
      </c>
      <c r="G258" s="14">
        <f t="shared" si="234"/>
        <v>0</v>
      </c>
      <c r="H258" s="14">
        <f t="shared" si="235"/>
        <v>20263.46</v>
      </c>
      <c r="I258" s="45">
        <v>1762.04</v>
      </c>
      <c r="J258" s="53"/>
      <c r="K258" s="53"/>
      <c r="L258" s="51"/>
      <c r="M258" s="51"/>
      <c r="N258" s="51"/>
      <c r="O258" s="451">
        <f t="shared" si="236"/>
        <v>2466.86</v>
      </c>
      <c r="P258" s="180">
        <f t="shared" si="202"/>
        <v>0</v>
      </c>
      <c r="Q258" s="180">
        <f t="shared" si="203"/>
        <v>28368.89</v>
      </c>
      <c r="R258" s="180">
        <f t="shared" si="204"/>
        <v>0</v>
      </c>
      <c r="S258" s="180">
        <f t="shared" si="205"/>
        <v>28368.89</v>
      </c>
      <c r="T258" s="394">
        <f t="shared" si="200"/>
        <v>38348.25</v>
      </c>
      <c r="U258" s="394">
        <f t="shared" si="201"/>
        <v>0</v>
      </c>
      <c r="V258" s="142">
        <f t="shared" si="206"/>
        <v>38348.25</v>
      </c>
      <c r="W258" s="142">
        <f t="shared" si="207"/>
        <v>3334.63</v>
      </c>
      <c r="X258" s="142">
        <f t="shared" si="208"/>
        <v>0</v>
      </c>
      <c r="Y258" s="142">
        <f t="shared" si="209"/>
        <v>3334.63</v>
      </c>
      <c r="Z258" s="51"/>
      <c r="AA258" s="35"/>
      <c r="AB258" s="226"/>
      <c r="AC258" s="226"/>
      <c r="AD258" s="226"/>
      <c r="AE258" s="226"/>
      <c r="AF258" s="226"/>
      <c r="AG258" s="226"/>
      <c r="AH258" s="226"/>
      <c r="AI258" s="226"/>
      <c r="AJ258" s="226"/>
      <c r="AK258" s="226"/>
      <c r="AL258" s="226"/>
      <c r="AM258" s="226"/>
      <c r="AN258" s="226"/>
      <c r="AO258" s="226"/>
    </row>
    <row r="259" spans="1:41" ht="15" hidden="1" outlineLevel="1">
      <c r="A259" s="44">
        <v>214</v>
      </c>
      <c r="B259" s="73">
        <v>153</v>
      </c>
      <c r="C259" s="42" t="s">
        <v>105</v>
      </c>
      <c r="D259" s="44" t="s">
        <v>26</v>
      </c>
      <c r="E259" s="53">
        <v>11.5</v>
      </c>
      <c r="F259" s="14">
        <f t="shared" si="233"/>
        <v>1702.92</v>
      </c>
      <c r="G259" s="14">
        <f t="shared" si="234"/>
        <v>0</v>
      </c>
      <c r="H259" s="14">
        <f t="shared" si="235"/>
        <v>1702.92</v>
      </c>
      <c r="I259" s="45">
        <v>148.08000000000001</v>
      </c>
      <c r="J259" s="53"/>
      <c r="K259" s="53"/>
      <c r="L259" s="51"/>
      <c r="M259" s="51"/>
      <c r="N259" s="51"/>
      <c r="O259" s="451">
        <f t="shared" si="236"/>
        <v>207.31</v>
      </c>
      <c r="P259" s="180">
        <f t="shared" si="202"/>
        <v>0</v>
      </c>
      <c r="Q259" s="180">
        <f t="shared" si="203"/>
        <v>2384.0700000000002</v>
      </c>
      <c r="R259" s="180">
        <f t="shared" si="204"/>
        <v>0</v>
      </c>
      <c r="S259" s="180">
        <f t="shared" si="205"/>
        <v>2384.0700000000002</v>
      </c>
      <c r="T259" s="394">
        <f t="shared" si="200"/>
        <v>3222.76</v>
      </c>
      <c r="U259" s="394">
        <f t="shared" si="201"/>
        <v>0</v>
      </c>
      <c r="V259" s="142">
        <f t="shared" si="206"/>
        <v>3222.76</v>
      </c>
      <c r="W259" s="142">
        <f t="shared" si="207"/>
        <v>280.24</v>
      </c>
      <c r="X259" s="142">
        <f t="shared" si="208"/>
        <v>0</v>
      </c>
      <c r="Y259" s="142">
        <f t="shared" si="209"/>
        <v>280.24</v>
      </c>
      <c r="Z259" s="51"/>
      <c r="AA259" s="35"/>
      <c r="AB259" s="226"/>
      <c r="AC259" s="226"/>
      <c r="AD259" s="226"/>
      <c r="AE259" s="226"/>
      <c r="AF259" s="226"/>
      <c r="AG259" s="226"/>
      <c r="AH259" s="226"/>
      <c r="AI259" s="226"/>
      <c r="AJ259" s="226"/>
      <c r="AK259" s="226"/>
      <c r="AL259" s="226"/>
      <c r="AM259" s="226"/>
      <c r="AN259" s="226"/>
      <c r="AO259" s="226"/>
    </row>
    <row r="260" spans="1:41" ht="15" hidden="1" outlineLevel="1">
      <c r="A260" s="44">
        <v>215</v>
      </c>
      <c r="B260" s="73">
        <v>154</v>
      </c>
      <c r="C260" s="42" t="s">
        <v>142</v>
      </c>
      <c r="D260" s="44" t="s">
        <v>26</v>
      </c>
      <c r="E260" s="53">
        <v>11.5</v>
      </c>
      <c r="F260" s="14">
        <f t="shared" si="233"/>
        <v>1209.92</v>
      </c>
      <c r="G260" s="14">
        <f t="shared" si="234"/>
        <v>0</v>
      </c>
      <c r="H260" s="14">
        <f t="shared" si="235"/>
        <v>1209.92</v>
      </c>
      <c r="I260" s="45">
        <v>105.21</v>
      </c>
      <c r="J260" s="53"/>
      <c r="K260" s="53"/>
      <c r="L260" s="51"/>
      <c r="M260" s="51"/>
      <c r="N260" s="51"/>
      <c r="O260" s="451">
        <f t="shared" si="236"/>
        <v>147.29</v>
      </c>
      <c r="P260" s="180">
        <f t="shared" si="202"/>
        <v>0</v>
      </c>
      <c r="Q260" s="180">
        <f t="shared" si="203"/>
        <v>1693.84</v>
      </c>
      <c r="R260" s="180">
        <f t="shared" si="204"/>
        <v>0</v>
      </c>
      <c r="S260" s="180">
        <f t="shared" si="205"/>
        <v>1693.84</v>
      </c>
      <c r="T260" s="394">
        <f t="shared" si="200"/>
        <v>2289.65</v>
      </c>
      <c r="U260" s="394">
        <f t="shared" si="201"/>
        <v>0</v>
      </c>
      <c r="V260" s="142">
        <f t="shared" si="206"/>
        <v>2289.65</v>
      </c>
      <c r="W260" s="142">
        <f t="shared" si="207"/>
        <v>199.1</v>
      </c>
      <c r="X260" s="142">
        <f t="shared" si="208"/>
        <v>0</v>
      </c>
      <c r="Y260" s="142">
        <f t="shared" si="209"/>
        <v>199.1</v>
      </c>
      <c r="Z260" s="51"/>
      <c r="AA260" s="35"/>
      <c r="AB260" s="226"/>
      <c r="AC260" s="226"/>
      <c r="AD260" s="226"/>
      <c r="AE260" s="226"/>
      <c r="AF260" s="226"/>
      <c r="AG260" s="226"/>
      <c r="AH260" s="226"/>
      <c r="AI260" s="226"/>
      <c r="AJ260" s="226"/>
      <c r="AK260" s="226"/>
      <c r="AL260" s="226"/>
      <c r="AM260" s="226"/>
      <c r="AN260" s="226"/>
      <c r="AO260" s="226"/>
    </row>
    <row r="261" spans="1:41" ht="30" hidden="1" outlineLevel="1">
      <c r="A261" s="44">
        <v>216</v>
      </c>
      <c r="B261" s="73">
        <v>155</v>
      </c>
      <c r="C261" s="42" t="s">
        <v>107</v>
      </c>
      <c r="D261" s="44" t="s">
        <v>26</v>
      </c>
      <c r="E261" s="53">
        <v>24.69</v>
      </c>
      <c r="F261" s="14">
        <f t="shared" si="233"/>
        <v>7331.45</v>
      </c>
      <c r="G261" s="14">
        <f t="shared" si="234"/>
        <v>1086.3599999999999</v>
      </c>
      <c r="H261" s="14">
        <f t="shared" si="235"/>
        <v>8417.81</v>
      </c>
      <c r="I261" s="45">
        <v>296.94</v>
      </c>
      <c r="J261" s="53">
        <v>44</v>
      </c>
      <c r="K261" s="53"/>
      <c r="L261" s="51"/>
      <c r="M261" s="51"/>
      <c r="N261" s="51"/>
      <c r="O261" s="451">
        <f t="shared" si="236"/>
        <v>415.72</v>
      </c>
      <c r="P261" s="180">
        <f t="shared" si="202"/>
        <v>44</v>
      </c>
      <c r="Q261" s="180">
        <f t="shared" si="203"/>
        <v>10264.129999999999</v>
      </c>
      <c r="R261" s="180">
        <f t="shared" si="204"/>
        <v>1086.3599999999999</v>
      </c>
      <c r="S261" s="180">
        <f t="shared" si="205"/>
        <v>11350.49</v>
      </c>
      <c r="T261" s="394">
        <f t="shared" si="200"/>
        <v>13874.79</v>
      </c>
      <c r="U261" s="394">
        <f t="shared" si="201"/>
        <v>1468.56</v>
      </c>
      <c r="V261" s="142">
        <f t="shared" si="206"/>
        <v>15343.35</v>
      </c>
      <c r="W261" s="142">
        <f t="shared" si="207"/>
        <v>561.96</v>
      </c>
      <c r="X261" s="142">
        <f t="shared" si="208"/>
        <v>59.48</v>
      </c>
      <c r="Y261" s="142">
        <f t="shared" si="209"/>
        <v>621.44000000000005</v>
      </c>
      <c r="Z261" s="51"/>
      <c r="AA261" s="35"/>
      <c r="AB261" s="226"/>
      <c r="AC261" s="226"/>
      <c r="AD261" s="226"/>
      <c r="AE261" s="226"/>
      <c r="AF261" s="226"/>
      <c r="AG261" s="226"/>
      <c r="AH261" s="226"/>
      <c r="AI261" s="226"/>
      <c r="AJ261" s="226"/>
      <c r="AK261" s="226"/>
      <c r="AL261" s="226"/>
      <c r="AM261" s="226"/>
      <c r="AN261" s="226"/>
      <c r="AO261" s="226"/>
    </row>
    <row r="262" spans="1:41" ht="15" hidden="1" outlineLevel="1">
      <c r="A262" s="44">
        <v>217</v>
      </c>
      <c r="B262" s="73">
        <v>156</v>
      </c>
      <c r="C262" s="42" t="s">
        <v>113</v>
      </c>
      <c r="D262" s="44" t="s">
        <v>34</v>
      </c>
      <c r="E262" s="53">
        <v>0.78</v>
      </c>
      <c r="F262" s="14">
        <f t="shared" si="233"/>
        <v>21156.720000000001</v>
      </c>
      <c r="G262" s="14">
        <f t="shared" si="234"/>
        <v>0</v>
      </c>
      <c r="H262" s="14">
        <f t="shared" si="235"/>
        <v>21156.720000000001</v>
      </c>
      <c r="I262" s="45">
        <v>27124</v>
      </c>
      <c r="J262" s="53"/>
      <c r="K262" s="53"/>
      <c r="L262" s="51"/>
      <c r="M262" s="51"/>
      <c r="N262" s="51"/>
      <c r="O262" s="448">
        <f>I262*$L$3</f>
        <v>46110.8</v>
      </c>
      <c r="P262" s="180">
        <f t="shared" si="202"/>
        <v>0</v>
      </c>
      <c r="Q262" s="180">
        <f t="shared" si="203"/>
        <v>35966.42</v>
      </c>
      <c r="R262" s="180">
        <f t="shared" si="204"/>
        <v>0</v>
      </c>
      <c r="S262" s="180">
        <f t="shared" si="205"/>
        <v>35966.42</v>
      </c>
      <c r="T262" s="394">
        <f t="shared" si="200"/>
        <v>48618.32</v>
      </c>
      <c r="U262" s="394">
        <f t="shared" si="201"/>
        <v>0</v>
      </c>
      <c r="V262" s="142">
        <f t="shared" si="206"/>
        <v>48618.32</v>
      </c>
      <c r="W262" s="142">
        <f t="shared" si="207"/>
        <v>62331.18</v>
      </c>
      <c r="X262" s="142">
        <f t="shared" si="208"/>
        <v>0</v>
      </c>
      <c r="Y262" s="142">
        <f t="shared" si="209"/>
        <v>62331.18</v>
      </c>
      <c r="Z262" s="51"/>
      <c r="AA262" s="35"/>
      <c r="AB262" s="226"/>
      <c r="AC262" s="226"/>
      <c r="AD262" s="226"/>
      <c r="AE262" s="226"/>
      <c r="AF262" s="226"/>
      <c r="AG262" s="226"/>
      <c r="AH262" s="226"/>
      <c r="AI262" s="226"/>
      <c r="AJ262" s="226"/>
      <c r="AK262" s="226"/>
      <c r="AL262" s="226"/>
      <c r="AM262" s="226"/>
      <c r="AN262" s="226"/>
      <c r="AO262" s="226"/>
    </row>
    <row r="263" spans="1:41" ht="30" hidden="1" outlineLevel="1">
      <c r="A263" s="44">
        <v>218</v>
      </c>
      <c r="B263" s="73">
        <v>157</v>
      </c>
      <c r="C263" s="42" t="s">
        <v>118</v>
      </c>
      <c r="D263" s="44" t="s">
        <v>34</v>
      </c>
      <c r="E263" s="53">
        <v>0.86</v>
      </c>
      <c r="F263" s="14">
        <f t="shared" si="233"/>
        <v>9907.2000000000007</v>
      </c>
      <c r="G263" s="14">
        <f t="shared" si="234"/>
        <v>7482</v>
      </c>
      <c r="H263" s="14">
        <f t="shared" si="235"/>
        <v>17389.2</v>
      </c>
      <c r="I263" s="45">
        <v>11520</v>
      </c>
      <c r="J263" s="23">
        <v>8700</v>
      </c>
      <c r="K263" s="53"/>
      <c r="L263" s="51"/>
      <c r="M263" s="51"/>
      <c r="N263" s="51"/>
      <c r="O263" s="452">
        <v>11520</v>
      </c>
      <c r="P263" s="180">
        <f t="shared" si="202"/>
        <v>8700</v>
      </c>
      <c r="Q263" s="180">
        <f t="shared" si="203"/>
        <v>9907.2000000000007</v>
      </c>
      <c r="R263" s="180">
        <f t="shared" si="204"/>
        <v>7482</v>
      </c>
      <c r="S263" s="180">
        <f t="shared" si="205"/>
        <v>17389.2</v>
      </c>
      <c r="T263" s="394">
        <f t="shared" si="200"/>
        <v>13392.26</v>
      </c>
      <c r="U263" s="394">
        <f t="shared" si="201"/>
        <v>10113.94</v>
      </c>
      <c r="V263" s="142">
        <f t="shared" si="206"/>
        <v>23506.2</v>
      </c>
      <c r="W263" s="142">
        <f t="shared" si="207"/>
        <v>15572.39</v>
      </c>
      <c r="X263" s="142">
        <f t="shared" si="208"/>
        <v>11760.4</v>
      </c>
      <c r="Y263" s="142">
        <f t="shared" si="209"/>
        <v>27332.79</v>
      </c>
      <c r="Z263" s="51"/>
      <c r="AA263" s="35"/>
      <c r="AB263" s="226"/>
      <c r="AC263" s="226"/>
      <c r="AD263" s="226"/>
      <c r="AE263" s="226"/>
      <c r="AF263" s="226"/>
      <c r="AG263" s="226"/>
      <c r="AH263" s="226"/>
      <c r="AI263" s="226"/>
      <c r="AJ263" s="226"/>
      <c r="AK263" s="226"/>
      <c r="AL263" s="226"/>
      <c r="AM263" s="226"/>
      <c r="AN263" s="226"/>
      <c r="AO263" s="226"/>
    </row>
    <row r="264" spans="1:41" ht="30" hidden="1" outlineLevel="1">
      <c r="A264" s="44">
        <v>219</v>
      </c>
      <c r="B264" s="73">
        <v>158</v>
      </c>
      <c r="C264" s="42" t="s">
        <v>108</v>
      </c>
      <c r="D264" s="44" t="s">
        <v>34</v>
      </c>
      <c r="E264" s="53">
        <v>0.11</v>
      </c>
      <c r="F264" s="14">
        <f t="shared" si="233"/>
        <v>7346.26</v>
      </c>
      <c r="G264" s="14">
        <f t="shared" si="234"/>
        <v>623.37</v>
      </c>
      <c r="H264" s="14">
        <f t="shared" si="235"/>
        <v>7969.63</v>
      </c>
      <c r="I264" s="43">
        <v>66784.210000000006</v>
      </c>
      <c r="J264" s="53">
        <v>5667</v>
      </c>
      <c r="K264" s="53"/>
      <c r="L264" s="51"/>
      <c r="M264" s="51"/>
      <c r="N264" s="51"/>
      <c r="O264" s="451">
        <f t="shared" ref="O264:O266" si="237">I264*$M$3</f>
        <v>93497.89</v>
      </c>
      <c r="P264" s="180">
        <f t="shared" si="202"/>
        <v>5667</v>
      </c>
      <c r="Q264" s="180">
        <f t="shared" si="203"/>
        <v>10284.77</v>
      </c>
      <c r="R264" s="180">
        <f t="shared" si="204"/>
        <v>623.37</v>
      </c>
      <c r="S264" s="180">
        <f t="shared" si="205"/>
        <v>10908.14</v>
      </c>
      <c r="T264" s="394">
        <f t="shared" ref="T264:T327" si="238">E264*W264</f>
        <v>13902.64</v>
      </c>
      <c r="U264" s="394">
        <f t="shared" ref="U264:U327" si="239">E264*X264</f>
        <v>842.65</v>
      </c>
      <c r="V264" s="142">
        <f t="shared" si="206"/>
        <v>14745.29</v>
      </c>
      <c r="W264" s="142">
        <f t="shared" si="207"/>
        <v>126387.61</v>
      </c>
      <c r="X264" s="142">
        <f t="shared" si="208"/>
        <v>7660.48</v>
      </c>
      <c r="Y264" s="142">
        <f t="shared" si="209"/>
        <v>134048.09</v>
      </c>
      <c r="Z264" s="51"/>
      <c r="AA264" s="35"/>
      <c r="AB264" s="226"/>
      <c r="AC264" s="226"/>
      <c r="AD264" s="226"/>
      <c r="AE264" s="226"/>
      <c r="AF264" s="226"/>
      <c r="AG264" s="226"/>
      <c r="AH264" s="226"/>
      <c r="AI264" s="226"/>
      <c r="AJ264" s="226"/>
      <c r="AK264" s="226"/>
      <c r="AL264" s="226"/>
      <c r="AM264" s="226"/>
      <c r="AN264" s="226"/>
      <c r="AO264" s="226"/>
    </row>
    <row r="265" spans="1:41" ht="45" hidden="1" outlineLevel="1">
      <c r="A265" s="44">
        <v>220</v>
      </c>
      <c r="B265" s="73">
        <v>159</v>
      </c>
      <c r="C265" s="42" t="s">
        <v>109</v>
      </c>
      <c r="D265" s="44" t="s">
        <v>34</v>
      </c>
      <c r="E265" s="53">
        <v>0.11</v>
      </c>
      <c r="F265" s="14">
        <f t="shared" si="233"/>
        <v>7346.63</v>
      </c>
      <c r="G265" s="14">
        <f t="shared" si="234"/>
        <v>623.37</v>
      </c>
      <c r="H265" s="14">
        <f t="shared" si="235"/>
        <v>7970</v>
      </c>
      <c r="I265" s="43">
        <v>66787.5</v>
      </c>
      <c r="J265" s="53">
        <v>5667</v>
      </c>
      <c r="K265" s="53"/>
      <c r="L265" s="51"/>
      <c r="M265" s="51"/>
      <c r="N265" s="51"/>
      <c r="O265" s="451">
        <f t="shared" si="237"/>
        <v>93502.5</v>
      </c>
      <c r="P265" s="180">
        <f t="shared" ref="P265:P328" si="240">J265</f>
        <v>5667</v>
      </c>
      <c r="Q265" s="180">
        <f t="shared" ref="Q265:Q328" si="241">O265*E265</f>
        <v>10285.280000000001</v>
      </c>
      <c r="R265" s="180">
        <f t="shared" ref="R265:R328" si="242">P265*E265</f>
        <v>623.37</v>
      </c>
      <c r="S265" s="180">
        <f t="shared" ref="S265:S328" si="243">Q265+R265</f>
        <v>10908.65</v>
      </c>
      <c r="T265" s="394">
        <f t="shared" si="238"/>
        <v>13903.32</v>
      </c>
      <c r="U265" s="394">
        <f t="shared" si="239"/>
        <v>842.65</v>
      </c>
      <c r="V265" s="142">
        <f t="shared" ref="V265:V328" si="244">T265+U265</f>
        <v>14745.97</v>
      </c>
      <c r="W265" s="142">
        <f t="shared" ref="W265:W328" si="245">O265*0.9*$X$1259</f>
        <v>126393.84</v>
      </c>
      <c r="X265" s="142">
        <f t="shared" ref="X265:X328" si="246">P265*0.9*$X$1259</f>
        <v>7660.48</v>
      </c>
      <c r="Y265" s="142">
        <f t="shared" ref="Y265:Y328" si="247">W265+X265</f>
        <v>134054.32</v>
      </c>
      <c r="Z265" s="51"/>
      <c r="AA265" s="35"/>
      <c r="AB265" s="226"/>
      <c r="AC265" s="226"/>
      <c r="AD265" s="226"/>
      <c r="AE265" s="226"/>
      <c r="AF265" s="226"/>
      <c r="AG265" s="226"/>
      <c r="AH265" s="226"/>
      <c r="AI265" s="226"/>
      <c r="AJ265" s="226"/>
      <c r="AK265" s="226"/>
      <c r="AL265" s="226"/>
      <c r="AM265" s="226"/>
      <c r="AN265" s="226"/>
      <c r="AO265" s="226"/>
    </row>
    <row r="266" spans="1:41" ht="30" hidden="1" outlineLevel="1">
      <c r="A266" s="44">
        <v>221</v>
      </c>
      <c r="B266" s="73">
        <v>160</v>
      </c>
      <c r="C266" s="42" t="s">
        <v>110</v>
      </c>
      <c r="D266" s="44" t="s">
        <v>34</v>
      </c>
      <c r="E266" s="53">
        <v>0.11</v>
      </c>
      <c r="F266" s="14">
        <f t="shared" si="233"/>
        <v>7345.8</v>
      </c>
      <c r="G266" s="14">
        <f t="shared" si="234"/>
        <v>632.5</v>
      </c>
      <c r="H266" s="14">
        <f t="shared" si="235"/>
        <v>7978.3</v>
      </c>
      <c r="I266" s="43">
        <v>66780</v>
      </c>
      <c r="J266" s="53">
        <v>5750</v>
      </c>
      <c r="K266" s="53"/>
      <c r="L266" s="51"/>
      <c r="M266" s="51"/>
      <c r="N266" s="51"/>
      <c r="O266" s="451">
        <f t="shared" si="237"/>
        <v>93492</v>
      </c>
      <c r="P266" s="180">
        <f t="shared" si="240"/>
        <v>5750</v>
      </c>
      <c r="Q266" s="180">
        <f t="shared" si="241"/>
        <v>10284.120000000001</v>
      </c>
      <c r="R266" s="180">
        <f t="shared" si="242"/>
        <v>632.5</v>
      </c>
      <c r="S266" s="180">
        <f t="shared" si="243"/>
        <v>10916.62</v>
      </c>
      <c r="T266" s="394">
        <f t="shared" si="238"/>
        <v>13901.76</v>
      </c>
      <c r="U266" s="394">
        <f t="shared" si="239"/>
        <v>854.99</v>
      </c>
      <c r="V266" s="142">
        <f t="shared" si="244"/>
        <v>14756.75</v>
      </c>
      <c r="W266" s="142">
        <f t="shared" si="245"/>
        <v>126379.65</v>
      </c>
      <c r="X266" s="142">
        <f t="shared" si="246"/>
        <v>7772.68</v>
      </c>
      <c r="Y266" s="142">
        <f t="shared" si="247"/>
        <v>134152.32999999999</v>
      </c>
      <c r="Z266" s="51"/>
      <c r="AA266" s="35"/>
      <c r="AB266" s="226"/>
      <c r="AC266" s="226"/>
      <c r="AD266" s="226"/>
      <c r="AE266" s="226"/>
      <c r="AF266" s="226"/>
      <c r="AG266" s="226"/>
      <c r="AH266" s="226"/>
      <c r="AI266" s="226"/>
      <c r="AJ266" s="226"/>
      <c r="AK266" s="226"/>
      <c r="AL266" s="226"/>
      <c r="AM266" s="226"/>
      <c r="AN266" s="226"/>
      <c r="AO266" s="226"/>
    </row>
    <row r="267" spans="1:41" ht="15" hidden="1" outlineLevel="1">
      <c r="A267" s="44"/>
      <c r="B267" s="73"/>
      <c r="C267" s="285" t="s">
        <v>159</v>
      </c>
      <c r="D267" s="238"/>
      <c r="E267" s="239"/>
      <c r="F267" s="14">
        <f t="shared" si="233"/>
        <v>0</v>
      </c>
      <c r="G267" s="14">
        <f t="shared" si="234"/>
        <v>0</v>
      </c>
      <c r="H267" s="14">
        <f t="shared" si="235"/>
        <v>0</v>
      </c>
      <c r="I267" s="45"/>
      <c r="J267" s="53"/>
      <c r="K267" s="53"/>
      <c r="L267" s="51"/>
      <c r="M267" s="51"/>
      <c r="N267" s="51"/>
      <c r="O267" s="186"/>
      <c r="P267" s="180">
        <f t="shared" si="240"/>
        <v>0</v>
      </c>
      <c r="Q267" s="180">
        <f t="shared" si="241"/>
        <v>0</v>
      </c>
      <c r="R267" s="180">
        <f t="shared" si="242"/>
        <v>0</v>
      </c>
      <c r="S267" s="180">
        <f t="shared" si="243"/>
        <v>0</v>
      </c>
      <c r="T267" s="394">
        <f t="shared" si="238"/>
        <v>0</v>
      </c>
      <c r="U267" s="394">
        <f t="shared" si="239"/>
        <v>0</v>
      </c>
      <c r="V267" s="142">
        <f t="shared" si="244"/>
        <v>0</v>
      </c>
      <c r="W267" s="142">
        <f t="shared" si="245"/>
        <v>0</v>
      </c>
      <c r="X267" s="142">
        <f t="shared" si="246"/>
        <v>0</v>
      </c>
      <c r="Y267" s="142">
        <f t="shared" si="247"/>
        <v>0</v>
      </c>
      <c r="Z267" s="51"/>
      <c r="AA267" s="35"/>
      <c r="AB267" s="226"/>
      <c r="AC267" s="226"/>
      <c r="AD267" s="226"/>
      <c r="AE267" s="226"/>
      <c r="AF267" s="226"/>
      <c r="AG267" s="226"/>
      <c r="AH267" s="226"/>
      <c r="AI267" s="226"/>
      <c r="AJ267" s="226"/>
      <c r="AK267" s="226"/>
      <c r="AL267" s="226"/>
      <c r="AM267" s="226"/>
      <c r="AN267" s="226"/>
      <c r="AO267" s="226"/>
    </row>
    <row r="268" spans="1:41" ht="15" hidden="1" outlineLevel="1">
      <c r="A268" s="44"/>
      <c r="B268" s="73"/>
      <c r="C268" s="285" t="s">
        <v>46</v>
      </c>
      <c r="D268" s="238"/>
      <c r="E268" s="239"/>
      <c r="F268" s="14">
        <f t="shared" si="233"/>
        <v>0</v>
      </c>
      <c r="G268" s="14">
        <f t="shared" si="234"/>
        <v>0</v>
      </c>
      <c r="H268" s="14">
        <f t="shared" si="235"/>
        <v>0</v>
      </c>
      <c r="I268" s="45"/>
      <c r="J268" s="53"/>
      <c r="K268" s="53"/>
      <c r="L268" s="51"/>
      <c r="M268" s="51"/>
      <c r="N268" s="51"/>
      <c r="O268" s="186"/>
      <c r="P268" s="180">
        <f t="shared" si="240"/>
        <v>0</v>
      </c>
      <c r="Q268" s="180">
        <f t="shared" si="241"/>
        <v>0</v>
      </c>
      <c r="R268" s="180">
        <f t="shared" si="242"/>
        <v>0</v>
      </c>
      <c r="S268" s="180">
        <f t="shared" si="243"/>
        <v>0</v>
      </c>
      <c r="T268" s="394">
        <f t="shared" si="238"/>
        <v>0</v>
      </c>
      <c r="U268" s="394">
        <f t="shared" si="239"/>
        <v>0</v>
      </c>
      <c r="V268" s="142">
        <f t="shared" si="244"/>
        <v>0</v>
      </c>
      <c r="W268" s="142">
        <f t="shared" si="245"/>
        <v>0</v>
      </c>
      <c r="X268" s="142">
        <f t="shared" si="246"/>
        <v>0</v>
      </c>
      <c r="Y268" s="142">
        <f t="shared" si="247"/>
        <v>0</v>
      </c>
      <c r="Z268" s="51"/>
      <c r="AA268" s="35"/>
      <c r="AB268" s="226"/>
      <c r="AC268" s="226"/>
      <c r="AD268" s="226"/>
      <c r="AE268" s="226"/>
      <c r="AF268" s="226"/>
      <c r="AG268" s="226"/>
      <c r="AH268" s="226"/>
      <c r="AI268" s="226"/>
      <c r="AJ268" s="226"/>
      <c r="AK268" s="226"/>
      <c r="AL268" s="226"/>
      <c r="AM268" s="226"/>
      <c r="AN268" s="226"/>
      <c r="AO268" s="226"/>
    </row>
    <row r="269" spans="1:41" ht="15" hidden="1" outlineLevel="1">
      <c r="A269" s="44">
        <v>222</v>
      </c>
      <c r="B269" s="73">
        <v>161</v>
      </c>
      <c r="C269" s="42" t="s">
        <v>160</v>
      </c>
      <c r="D269" s="44" t="s">
        <v>34</v>
      </c>
      <c r="E269" s="53">
        <v>30.4</v>
      </c>
      <c r="F269" s="14">
        <f t="shared" si="233"/>
        <v>78705.600000000006</v>
      </c>
      <c r="G269" s="14">
        <f t="shared" si="234"/>
        <v>0</v>
      </c>
      <c r="H269" s="14">
        <f t="shared" si="235"/>
        <v>78705.600000000006</v>
      </c>
      <c r="I269" s="45">
        <v>2589</v>
      </c>
      <c r="J269" s="53"/>
      <c r="K269" s="53"/>
      <c r="L269" s="51"/>
      <c r="M269" s="51"/>
      <c r="N269" s="51"/>
      <c r="O269" s="451">
        <f t="shared" ref="O269:O280" si="248">I269*$M$3</f>
        <v>3624.6</v>
      </c>
      <c r="P269" s="180">
        <f t="shared" si="240"/>
        <v>0</v>
      </c>
      <c r="Q269" s="180">
        <f t="shared" si="241"/>
        <v>110187.84</v>
      </c>
      <c r="R269" s="180">
        <f t="shared" si="242"/>
        <v>0</v>
      </c>
      <c r="S269" s="180">
        <f t="shared" si="243"/>
        <v>110187.84</v>
      </c>
      <c r="T269" s="394">
        <f t="shared" si="238"/>
        <v>148948.45000000001</v>
      </c>
      <c r="U269" s="394">
        <f t="shared" si="239"/>
        <v>0</v>
      </c>
      <c r="V269" s="142">
        <f t="shared" si="244"/>
        <v>148948.45000000001</v>
      </c>
      <c r="W269" s="142">
        <f t="shared" si="245"/>
        <v>4899.62</v>
      </c>
      <c r="X269" s="142">
        <f t="shared" si="246"/>
        <v>0</v>
      </c>
      <c r="Y269" s="142">
        <f t="shared" si="247"/>
        <v>4899.62</v>
      </c>
      <c r="Z269" s="51"/>
      <c r="AA269" s="35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</row>
    <row r="270" spans="1:41" ht="60" hidden="1" outlineLevel="1">
      <c r="A270" s="44">
        <v>223</v>
      </c>
      <c r="B270" s="73">
        <v>162</v>
      </c>
      <c r="C270" s="42" t="s">
        <v>161</v>
      </c>
      <c r="D270" s="44" t="s">
        <v>31</v>
      </c>
      <c r="E270" s="53">
        <v>34.200000000000003</v>
      </c>
      <c r="F270" s="14">
        <f t="shared" si="233"/>
        <v>15467.98</v>
      </c>
      <c r="G270" s="14">
        <f t="shared" si="234"/>
        <v>0</v>
      </c>
      <c r="H270" s="14">
        <f t="shared" si="235"/>
        <v>15467.98</v>
      </c>
      <c r="I270" s="45">
        <v>452.28</v>
      </c>
      <c r="J270" s="53"/>
      <c r="K270" s="53"/>
      <c r="L270" s="51"/>
      <c r="M270" s="51"/>
      <c r="N270" s="51"/>
      <c r="O270" s="451">
        <f t="shared" si="248"/>
        <v>633.19000000000005</v>
      </c>
      <c r="P270" s="180">
        <f t="shared" si="240"/>
        <v>0</v>
      </c>
      <c r="Q270" s="180">
        <f t="shared" si="241"/>
        <v>21655.1</v>
      </c>
      <c r="R270" s="180">
        <f t="shared" si="242"/>
        <v>0</v>
      </c>
      <c r="S270" s="180">
        <f t="shared" si="243"/>
        <v>21655.1</v>
      </c>
      <c r="T270" s="394">
        <f t="shared" si="238"/>
        <v>29272.81</v>
      </c>
      <c r="U270" s="394">
        <f t="shared" si="239"/>
        <v>0</v>
      </c>
      <c r="V270" s="142">
        <f t="shared" si="244"/>
        <v>29272.81</v>
      </c>
      <c r="W270" s="142">
        <f t="shared" si="245"/>
        <v>855.93</v>
      </c>
      <c r="X270" s="142">
        <f t="shared" si="246"/>
        <v>0</v>
      </c>
      <c r="Y270" s="142">
        <f t="shared" si="247"/>
        <v>855.93</v>
      </c>
      <c r="Z270" s="51"/>
      <c r="AA270" s="35"/>
      <c r="AB270" s="226"/>
      <c r="AC270" s="226"/>
      <c r="AD270" s="226"/>
      <c r="AE270" s="226"/>
      <c r="AF270" s="226"/>
      <c r="AG270" s="226"/>
      <c r="AH270" s="226"/>
      <c r="AI270" s="226"/>
      <c r="AJ270" s="226"/>
      <c r="AK270" s="226"/>
      <c r="AL270" s="226"/>
      <c r="AM270" s="226"/>
      <c r="AN270" s="226"/>
      <c r="AO270" s="226"/>
    </row>
    <row r="271" spans="1:41" ht="30" hidden="1" outlineLevel="1">
      <c r="A271" s="44">
        <v>224</v>
      </c>
      <c r="B271" s="73">
        <v>163</v>
      </c>
      <c r="C271" s="42" t="s">
        <v>162</v>
      </c>
      <c r="D271" s="44" t="s">
        <v>31</v>
      </c>
      <c r="E271" s="53">
        <v>34.200000000000003</v>
      </c>
      <c r="F271" s="14">
        <f t="shared" si="233"/>
        <v>24784.74</v>
      </c>
      <c r="G271" s="14">
        <f t="shared" si="234"/>
        <v>0</v>
      </c>
      <c r="H271" s="14">
        <f t="shared" si="235"/>
        <v>24784.74</v>
      </c>
      <c r="I271" s="45">
        <v>724.7</v>
      </c>
      <c r="J271" s="53"/>
      <c r="K271" s="53"/>
      <c r="L271" s="51"/>
      <c r="M271" s="51"/>
      <c r="N271" s="51"/>
      <c r="O271" s="451">
        <f t="shared" si="248"/>
        <v>1014.58</v>
      </c>
      <c r="P271" s="180">
        <f t="shared" si="240"/>
        <v>0</v>
      </c>
      <c r="Q271" s="180">
        <f t="shared" si="241"/>
        <v>34698.639999999999</v>
      </c>
      <c r="R271" s="180">
        <f t="shared" si="242"/>
        <v>0</v>
      </c>
      <c r="S271" s="180">
        <f t="shared" si="243"/>
        <v>34698.639999999999</v>
      </c>
      <c r="T271" s="394">
        <f t="shared" si="238"/>
        <v>46904.62</v>
      </c>
      <c r="U271" s="394">
        <f t="shared" si="239"/>
        <v>0</v>
      </c>
      <c r="V271" s="142">
        <f t="shared" si="244"/>
        <v>46904.62</v>
      </c>
      <c r="W271" s="142">
        <f t="shared" si="245"/>
        <v>1371.48</v>
      </c>
      <c r="X271" s="142">
        <f t="shared" si="246"/>
        <v>0</v>
      </c>
      <c r="Y271" s="142">
        <f t="shared" si="247"/>
        <v>1371.48</v>
      </c>
      <c r="Z271" s="51"/>
      <c r="AA271" s="35"/>
      <c r="AB271" s="226"/>
      <c r="AC271" s="226"/>
      <c r="AD271" s="226"/>
      <c r="AE271" s="226"/>
      <c r="AF271" s="226"/>
      <c r="AG271" s="226"/>
      <c r="AH271" s="226"/>
      <c r="AI271" s="226"/>
      <c r="AJ271" s="226"/>
      <c r="AK271" s="226"/>
      <c r="AL271" s="226"/>
      <c r="AM271" s="226"/>
      <c r="AN271" s="226"/>
      <c r="AO271" s="226"/>
    </row>
    <row r="272" spans="1:41" ht="15" hidden="1" outlineLevel="1">
      <c r="A272" s="44">
        <v>225</v>
      </c>
      <c r="B272" s="73">
        <v>164</v>
      </c>
      <c r="C272" s="42" t="s">
        <v>163</v>
      </c>
      <c r="D272" s="44" t="s">
        <v>34</v>
      </c>
      <c r="E272" s="53">
        <v>11.4</v>
      </c>
      <c r="F272" s="14">
        <f t="shared" si="233"/>
        <v>17920.8</v>
      </c>
      <c r="G272" s="14">
        <f t="shared" si="234"/>
        <v>0</v>
      </c>
      <c r="H272" s="14">
        <f t="shared" si="235"/>
        <v>17920.8</v>
      </c>
      <c r="I272" s="45">
        <v>1572</v>
      </c>
      <c r="J272" s="53"/>
      <c r="K272" s="53"/>
      <c r="L272" s="51"/>
      <c r="M272" s="51"/>
      <c r="N272" s="51"/>
      <c r="O272" s="451">
        <f t="shared" si="248"/>
        <v>2200.8000000000002</v>
      </c>
      <c r="P272" s="180">
        <f t="shared" si="240"/>
        <v>0</v>
      </c>
      <c r="Q272" s="180">
        <f t="shared" si="241"/>
        <v>25089.119999999999</v>
      </c>
      <c r="R272" s="180">
        <f t="shared" si="242"/>
        <v>0</v>
      </c>
      <c r="S272" s="180">
        <f t="shared" si="243"/>
        <v>25089.119999999999</v>
      </c>
      <c r="T272" s="394">
        <f t="shared" si="238"/>
        <v>33914.660000000003</v>
      </c>
      <c r="U272" s="394">
        <f t="shared" si="239"/>
        <v>0</v>
      </c>
      <c r="V272" s="142">
        <f t="shared" si="244"/>
        <v>33914.660000000003</v>
      </c>
      <c r="W272" s="142">
        <f t="shared" si="245"/>
        <v>2974.97</v>
      </c>
      <c r="X272" s="142">
        <f t="shared" si="246"/>
        <v>0</v>
      </c>
      <c r="Y272" s="142">
        <f t="shared" si="247"/>
        <v>2974.97</v>
      </c>
      <c r="Z272" s="51"/>
      <c r="AA272" s="35"/>
      <c r="AB272" s="226"/>
      <c r="AC272" s="226"/>
      <c r="AD272" s="226"/>
      <c r="AE272" s="226"/>
      <c r="AF272" s="226"/>
      <c r="AG272" s="226"/>
      <c r="AH272" s="226"/>
      <c r="AI272" s="226"/>
      <c r="AJ272" s="226"/>
      <c r="AK272" s="226"/>
      <c r="AL272" s="226"/>
      <c r="AM272" s="226"/>
      <c r="AN272" s="226"/>
      <c r="AO272" s="226"/>
    </row>
    <row r="273" spans="1:41" ht="30" hidden="1" outlineLevel="1">
      <c r="A273" s="44">
        <v>226</v>
      </c>
      <c r="B273" s="73">
        <v>165</v>
      </c>
      <c r="C273" s="42" t="s">
        <v>164</v>
      </c>
      <c r="D273" s="44" t="s">
        <v>34</v>
      </c>
      <c r="E273" s="53">
        <v>11.4</v>
      </c>
      <c r="F273" s="14">
        <f t="shared" si="233"/>
        <v>3997.64</v>
      </c>
      <c r="G273" s="14">
        <f t="shared" si="234"/>
        <v>0</v>
      </c>
      <c r="H273" s="14">
        <f t="shared" si="235"/>
        <v>3997.64</v>
      </c>
      <c r="I273" s="45">
        <v>350.67</v>
      </c>
      <c r="J273" s="53"/>
      <c r="K273" s="53"/>
      <c r="L273" s="51"/>
      <c r="M273" s="51"/>
      <c r="N273" s="51"/>
      <c r="O273" s="451">
        <f t="shared" si="248"/>
        <v>490.94</v>
      </c>
      <c r="P273" s="180">
        <f t="shared" si="240"/>
        <v>0</v>
      </c>
      <c r="Q273" s="180">
        <f t="shared" si="241"/>
        <v>5596.72</v>
      </c>
      <c r="R273" s="180">
        <f t="shared" si="242"/>
        <v>0</v>
      </c>
      <c r="S273" s="180">
        <f t="shared" si="243"/>
        <v>5596.72</v>
      </c>
      <c r="T273" s="394">
        <f t="shared" si="238"/>
        <v>7565.5</v>
      </c>
      <c r="U273" s="394">
        <f t="shared" si="239"/>
        <v>0</v>
      </c>
      <c r="V273" s="142">
        <f t="shared" si="244"/>
        <v>7565.5</v>
      </c>
      <c r="W273" s="142">
        <f t="shared" si="245"/>
        <v>663.64</v>
      </c>
      <c r="X273" s="142">
        <f t="shared" si="246"/>
        <v>0</v>
      </c>
      <c r="Y273" s="142">
        <f t="shared" si="247"/>
        <v>663.64</v>
      </c>
      <c r="Z273" s="51"/>
      <c r="AA273" s="35"/>
      <c r="AB273" s="226"/>
      <c r="AC273" s="226"/>
      <c r="AD273" s="226"/>
      <c r="AE273" s="226"/>
      <c r="AF273" s="226"/>
      <c r="AG273" s="226"/>
      <c r="AH273" s="226"/>
      <c r="AI273" s="226"/>
      <c r="AJ273" s="226"/>
      <c r="AK273" s="226"/>
      <c r="AL273" s="226"/>
      <c r="AM273" s="226"/>
      <c r="AN273" s="226"/>
      <c r="AO273" s="226"/>
    </row>
    <row r="274" spans="1:41" ht="30" hidden="1" outlineLevel="1">
      <c r="A274" s="44">
        <v>227</v>
      </c>
      <c r="B274" s="73">
        <v>166</v>
      </c>
      <c r="C274" s="42" t="s">
        <v>165</v>
      </c>
      <c r="D274" s="44" t="s">
        <v>34</v>
      </c>
      <c r="E274" s="53">
        <v>2.8</v>
      </c>
      <c r="F274" s="14">
        <f t="shared" si="233"/>
        <v>6052.9</v>
      </c>
      <c r="G274" s="14">
        <f t="shared" si="234"/>
        <v>14112</v>
      </c>
      <c r="H274" s="14">
        <f t="shared" si="235"/>
        <v>20164.900000000001</v>
      </c>
      <c r="I274" s="45">
        <v>2161.75</v>
      </c>
      <c r="J274" s="66">
        <f>4800*1.26/1.2</f>
        <v>5040</v>
      </c>
      <c r="K274" s="53"/>
      <c r="L274" s="51"/>
      <c r="M274" s="51"/>
      <c r="N274" s="51"/>
      <c r="O274" s="451">
        <f t="shared" si="248"/>
        <v>3026.45</v>
      </c>
      <c r="P274" s="180">
        <f t="shared" si="240"/>
        <v>5040</v>
      </c>
      <c r="Q274" s="180">
        <f t="shared" si="241"/>
        <v>8474.06</v>
      </c>
      <c r="R274" s="180">
        <f t="shared" si="242"/>
        <v>14112</v>
      </c>
      <c r="S274" s="180">
        <f t="shared" si="243"/>
        <v>22586.06</v>
      </c>
      <c r="T274" s="394">
        <f t="shared" si="238"/>
        <v>11454.97</v>
      </c>
      <c r="U274" s="394">
        <f t="shared" si="239"/>
        <v>19076.18</v>
      </c>
      <c r="V274" s="142">
        <f t="shared" si="244"/>
        <v>30531.15</v>
      </c>
      <c r="W274" s="142">
        <f t="shared" si="245"/>
        <v>4091.06</v>
      </c>
      <c r="X274" s="142">
        <f t="shared" si="246"/>
        <v>6812.92</v>
      </c>
      <c r="Y274" s="142">
        <f t="shared" si="247"/>
        <v>10903.98</v>
      </c>
      <c r="Z274" s="51"/>
      <c r="AA274" s="35"/>
      <c r="AB274" s="226"/>
      <c r="AC274" s="226"/>
      <c r="AD274" s="226"/>
      <c r="AE274" s="226"/>
      <c r="AF274" s="226"/>
      <c r="AG274" s="226"/>
      <c r="AH274" s="226"/>
      <c r="AI274" s="226"/>
      <c r="AJ274" s="226"/>
      <c r="AK274" s="226"/>
      <c r="AL274" s="226"/>
      <c r="AM274" s="226"/>
      <c r="AN274" s="226"/>
      <c r="AO274" s="226"/>
    </row>
    <row r="275" spans="1:41" ht="30" hidden="1" outlineLevel="1">
      <c r="A275" s="44">
        <v>228</v>
      </c>
      <c r="B275" s="73">
        <v>167</v>
      </c>
      <c r="C275" s="42" t="s">
        <v>166</v>
      </c>
      <c r="D275" s="44" t="s">
        <v>103</v>
      </c>
      <c r="E275" s="53">
        <v>57</v>
      </c>
      <c r="F275" s="14">
        <f t="shared" si="233"/>
        <v>141559.5</v>
      </c>
      <c r="G275" s="14">
        <f t="shared" si="234"/>
        <v>35340</v>
      </c>
      <c r="H275" s="14">
        <f t="shared" si="235"/>
        <v>176899.5</v>
      </c>
      <c r="I275" s="45">
        <v>2483.5</v>
      </c>
      <c r="J275" s="66">
        <v>620</v>
      </c>
      <c r="K275" s="53"/>
      <c r="L275" s="51"/>
      <c r="M275" s="51"/>
      <c r="N275" s="51"/>
      <c r="O275" s="451">
        <f t="shared" si="248"/>
        <v>3476.9</v>
      </c>
      <c r="P275" s="180">
        <f t="shared" si="240"/>
        <v>620</v>
      </c>
      <c r="Q275" s="180">
        <f t="shared" si="241"/>
        <v>198183.3</v>
      </c>
      <c r="R275" s="180">
        <f t="shared" si="242"/>
        <v>35340</v>
      </c>
      <c r="S275" s="180">
        <f t="shared" si="243"/>
        <v>233523.3</v>
      </c>
      <c r="T275" s="394">
        <f t="shared" si="238"/>
        <v>267898.28999999998</v>
      </c>
      <c r="U275" s="394">
        <f t="shared" si="239"/>
        <v>47771.7</v>
      </c>
      <c r="V275" s="142">
        <f t="shared" si="244"/>
        <v>315669.99</v>
      </c>
      <c r="W275" s="142">
        <f t="shared" si="245"/>
        <v>4699.97</v>
      </c>
      <c r="X275" s="142">
        <f t="shared" si="246"/>
        <v>838.1</v>
      </c>
      <c r="Y275" s="142">
        <f t="shared" si="247"/>
        <v>5538.07</v>
      </c>
      <c r="Z275" s="51"/>
      <c r="AA275" s="35"/>
      <c r="AB275" s="226"/>
      <c r="AC275" s="226"/>
      <c r="AD275" s="226"/>
      <c r="AE275" s="226"/>
      <c r="AF275" s="226"/>
      <c r="AG275" s="226"/>
      <c r="AH275" s="226"/>
      <c r="AI275" s="226"/>
      <c r="AJ275" s="226"/>
      <c r="AK275" s="226"/>
      <c r="AL275" s="226"/>
      <c r="AM275" s="226"/>
      <c r="AN275" s="226"/>
      <c r="AO275" s="226"/>
    </row>
    <row r="276" spans="1:41" ht="45" hidden="1" outlineLevel="1">
      <c r="A276" s="44">
        <v>229</v>
      </c>
      <c r="B276" s="73">
        <v>168</v>
      </c>
      <c r="C276" s="42" t="s">
        <v>167</v>
      </c>
      <c r="D276" s="44" t="s">
        <v>26</v>
      </c>
      <c r="E276" s="53">
        <v>0.42</v>
      </c>
      <c r="F276" s="14">
        <f t="shared" si="233"/>
        <v>330.04</v>
      </c>
      <c r="G276" s="14">
        <f t="shared" si="234"/>
        <v>0</v>
      </c>
      <c r="H276" s="14">
        <f t="shared" si="235"/>
        <v>330.04</v>
      </c>
      <c r="I276" s="45">
        <v>785.8</v>
      </c>
      <c r="J276" s="53"/>
      <c r="K276" s="53"/>
      <c r="L276" s="51"/>
      <c r="M276" s="51"/>
      <c r="N276" s="51"/>
      <c r="O276" s="451">
        <f t="shared" si="248"/>
        <v>1100.1199999999999</v>
      </c>
      <c r="P276" s="180">
        <f t="shared" si="240"/>
        <v>0</v>
      </c>
      <c r="Q276" s="180">
        <f t="shared" si="241"/>
        <v>462.05</v>
      </c>
      <c r="R276" s="180">
        <f t="shared" si="242"/>
        <v>0</v>
      </c>
      <c r="S276" s="180">
        <f t="shared" si="243"/>
        <v>462.05</v>
      </c>
      <c r="T276" s="394">
        <f t="shared" si="238"/>
        <v>624.59</v>
      </c>
      <c r="U276" s="394">
        <f t="shared" si="239"/>
        <v>0</v>
      </c>
      <c r="V276" s="142">
        <f t="shared" si="244"/>
        <v>624.59</v>
      </c>
      <c r="W276" s="142">
        <f t="shared" si="245"/>
        <v>1487.11</v>
      </c>
      <c r="X276" s="142">
        <f t="shared" si="246"/>
        <v>0</v>
      </c>
      <c r="Y276" s="142">
        <f t="shared" si="247"/>
        <v>1487.11</v>
      </c>
      <c r="Z276" s="51"/>
      <c r="AA276" s="35"/>
      <c r="AB276" s="226"/>
      <c r="AC276" s="226"/>
      <c r="AD276" s="226"/>
      <c r="AE276" s="226"/>
      <c r="AF276" s="226"/>
      <c r="AG276" s="226"/>
      <c r="AH276" s="226"/>
      <c r="AI276" s="226"/>
      <c r="AJ276" s="226"/>
      <c r="AK276" s="226"/>
      <c r="AL276" s="226"/>
      <c r="AM276" s="226"/>
      <c r="AN276" s="226"/>
      <c r="AO276" s="226"/>
    </row>
    <row r="277" spans="1:41" ht="15" hidden="1" outlineLevel="1">
      <c r="A277" s="44">
        <v>230</v>
      </c>
      <c r="B277" s="73">
        <v>169</v>
      </c>
      <c r="C277" s="42" t="s">
        <v>168</v>
      </c>
      <c r="D277" s="44" t="s">
        <v>34</v>
      </c>
      <c r="E277" s="53">
        <v>11.35</v>
      </c>
      <c r="F277" s="14">
        <f t="shared" si="233"/>
        <v>22828.82</v>
      </c>
      <c r="G277" s="14">
        <f t="shared" si="234"/>
        <v>14982</v>
      </c>
      <c r="H277" s="14">
        <f t="shared" si="235"/>
        <v>37810.82</v>
      </c>
      <c r="I277" s="45">
        <v>2011.35</v>
      </c>
      <c r="J277" s="66">
        <f>1100*1.2</f>
        <v>1320</v>
      </c>
      <c r="K277" s="53"/>
      <c r="L277" s="49"/>
      <c r="M277" s="49"/>
      <c r="N277" s="49"/>
      <c r="O277" s="451">
        <f t="shared" si="248"/>
        <v>2815.89</v>
      </c>
      <c r="P277" s="180">
        <f t="shared" si="240"/>
        <v>1320</v>
      </c>
      <c r="Q277" s="180">
        <f t="shared" si="241"/>
        <v>31960.35</v>
      </c>
      <c r="R277" s="180">
        <f t="shared" si="242"/>
        <v>14982</v>
      </c>
      <c r="S277" s="180">
        <f t="shared" si="243"/>
        <v>46942.35</v>
      </c>
      <c r="T277" s="394">
        <f t="shared" si="238"/>
        <v>43202.98</v>
      </c>
      <c r="U277" s="394">
        <f t="shared" si="239"/>
        <v>20252.259999999998</v>
      </c>
      <c r="V277" s="142">
        <f t="shared" si="244"/>
        <v>63455.24</v>
      </c>
      <c r="W277" s="142">
        <f t="shared" si="245"/>
        <v>3806.43</v>
      </c>
      <c r="X277" s="142">
        <f t="shared" si="246"/>
        <v>1784.34</v>
      </c>
      <c r="Y277" s="142">
        <f t="shared" si="247"/>
        <v>5590.77</v>
      </c>
      <c r="Z277" s="49" t="s">
        <v>169</v>
      </c>
      <c r="AA277" s="50"/>
      <c r="AB277" s="226"/>
      <c r="AC277" s="226"/>
      <c r="AD277" s="226"/>
      <c r="AE277" s="226"/>
      <c r="AF277" s="226"/>
      <c r="AG277" s="226"/>
      <c r="AH277" s="226"/>
      <c r="AI277" s="226"/>
      <c r="AJ277" s="226"/>
      <c r="AK277" s="226"/>
      <c r="AL277" s="226"/>
      <c r="AM277" s="226"/>
      <c r="AN277" s="226"/>
      <c r="AO277" s="226"/>
    </row>
    <row r="278" spans="1:41" ht="30" hidden="1" outlineLevel="1">
      <c r="A278" s="44">
        <v>231</v>
      </c>
      <c r="B278" s="73">
        <v>170</v>
      </c>
      <c r="C278" s="42" t="s">
        <v>170</v>
      </c>
      <c r="D278" s="44" t="s">
        <v>26</v>
      </c>
      <c r="E278" s="53">
        <v>45.4</v>
      </c>
      <c r="F278" s="14">
        <f t="shared" si="233"/>
        <v>98143.45</v>
      </c>
      <c r="G278" s="14">
        <f t="shared" si="234"/>
        <v>56750</v>
      </c>
      <c r="H278" s="14">
        <f t="shared" si="235"/>
        <v>154893.45000000001</v>
      </c>
      <c r="I278" s="45">
        <v>2161.75</v>
      </c>
      <c r="J278" s="66">
        <v>1250</v>
      </c>
      <c r="K278" s="53"/>
      <c r="L278" s="54"/>
      <c r="M278" s="54"/>
      <c r="N278" s="54"/>
      <c r="O278" s="451">
        <f t="shared" si="248"/>
        <v>3026.45</v>
      </c>
      <c r="P278" s="180">
        <f t="shared" si="240"/>
        <v>1250</v>
      </c>
      <c r="Q278" s="180">
        <f t="shared" si="241"/>
        <v>137400.82999999999</v>
      </c>
      <c r="R278" s="180">
        <f t="shared" si="242"/>
        <v>56750</v>
      </c>
      <c r="S278" s="180">
        <f t="shared" si="243"/>
        <v>194150.83</v>
      </c>
      <c r="T278" s="394">
        <f t="shared" si="238"/>
        <v>185734.12</v>
      </c>
      <c r="U278" s="394">
        <f t="shared" si="239"/>
        <v>76712.83</v>
      </c>
      <c r="V278" s="142">
        <f t="shared" si="244"/>
        <v>262446.95</v>
      </c>
      <c r="W278" s="142">
        <f t="shared" si="245"/>
        <v>4091.06</v>
      </c>
      <c r="X278" s="142">
        <f t="shared" si="246"/>
        <v>1689.71</v>
      </c>
      <c r="Y278" s="142">
        <f t="shared" si="247"/>
        <v>5780.77</v>
      </c>
      <c r="Z278" s="54" t="s">
        <v>171</v>
      </c>
      <c r="AA278" s="55"/>
      <c r="AB278" s="226"/>
      <c r="AC278" s="226"/>
      <c r="AD278" s="226"/>
      <c r="AE278" s="226"/>
      <c r="AF278" s="226"/>
      <c r="AG278" s="226"/>
      <c r="AH278" s="226"/>
      <c r="AI278" s="226"/>
      <c r="AJ278" s="226"/>
      <c r="AK278" s="226"/>
      <c r="AL278" s="226"/>
      <c r="AM278" s="226"/>
      <c r="AN278" s="226"/>
      <c r="AO278" s="226"/>
    </row>
    <row r="279" spans="1:41" ht="45" hidden="1" outlineLevel="1">
      <c r="A279" s="44">
        <v>232</v>
      </c>
      <c r="B279" s="73">
        <v>171</v>
      </c>
      <c r="C279" s="42" t="s">
        <v>172</v>
      </c>
      <c r="D279" s="44" t="s">
        <v>26</v>
      </c>
      <c r="E279" s="53">
        <v>45.4</v>
      </c>
      <c r="F279" s="14">
        <f t="shared" si="233"/>
        <v>17252</v>
      </c>
      <c r="G279" s="14">
        <f t="shared" si="234"/>
        <v>26332</v>
      </c>
      <c r="H279" s="14">
        <f t="shared" si="235"/>
        <v>43584</v>
      </c>
      <c r="I279" s="45">
        <v>380</v>
      </c>
      <c r="J279" s="66">
        <v>580</v>
      </c>
      <c r="K279" s="53"/>
      <c r="L279" s="51"/>
      <c r="M279" s="51"/>
      <c r="N279" s="51"/>
      <c r="O279" s="451">
        <f t="shared" si="248"/>
        <v>532</v>
      </c>
      <c r="P279" s="180">
        <f t="shared" si="240"/>
        <v>580</v>
      </c>
      <c r="Q279" s="180">
        <f t="shared" si="241"/>
        <v>24152.799999999999</v>
      </c>
      <c r="R279" s="180">
        <f t="shared" si="242"/>
        <v>26332</v>
      </c>
      <c r="S279" s="180">
        <f t="shared" si="243"/>
        <v>50484.800000000003</v>
      </c>
      <c r="T279" s="394">
        <f t="shared" si="238"/>
        <v>32648.959999999999</v>
      </c>
      <c r="U279" s="394">
        <f t="shared" si="239"/>
        <v>35594.959999999999</v>
      </c>
      <c r="V279" s="142">
        <f t="shared" si="244"/>
        <v>68243.92</v>
      </c>
      <c r="W279" s="142">
        <f t="shared" si="245"/>
        <v>719.14</v>
      </c>
      <c r="X279" s="142">
        <f t="shared" si="246"/>
        <v>784.03</v>
      </c>
      <c r="Y279" s="142">
        <f t="shared" si="247"/>
        <v>1503.17</v>
      </c>
      <c r="Z279" s="51" t="s">
        <v>173</v>
      </c>
      <c r="AA279" s="35"/>
      <c r="AB279" s="226"/>
      <c r="AC279" s="226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</row>
    <row r="280" spans="1:41" ht="45" hidden="1" outlineLevel="1">
      <c r="A280" s="44">
        <v>233</v>
      </c>
      <c r="B280" s="73">
        <v>172</v>
      </c>
      <c r="C280" s="42" t="s">
        <v>174</v>
      </c>
      <c r="D280" s="44" t="s">
        <v>26</v>
      </c>
      <c r="E280" s="53">
        <v>45.4</v>
      </c>
      <c r="F280" s="14">
        <f t="shared" si="233"/>
        <v>17252</v>
      </c>
      <c r="G280" s="14">
        <f t="shared" si="234"/>
        <v>27240</v>
      </c>
      <c r="H280" s="14">
        <f t="shared" si="235"/>
        <v>44492</v>
      </c>
      <c r="I280" s="45">
        <v>380</v>
      </c>
      <c r="J280" s="66">
        <v>600</v>
      </c>
      <c r="K280" s="53"/>
      <c r="L280" s="51"/>
      <c r="M280" s="51"/>
      <c r="N280" s="51"/>
      <c r="O280" s="451">
        <f t="shared" si="248"/>
        <v>532</v>
      </c>
      <c r="P280" s="180">
        <f t="shared" si="240"/>
        <v>600</v>
      </c>
      <c r="Q280" s="180">
        <f t="shared" si="241"/>
        <v>24152.799999999999</v>
      </c>
      <c r="R280" s="180">
        <f t="shared" si="242"/>
        <v>27240</v>
      </c>
      <c r="S280" s="180">
        <f t="shared" si="243"/>
        <v>51392.800000000003</v>
      </c>
      <c r="T280" s="394">
        <f t="shared" si="238"/>
        <v>32648.959999999999</v>
      </c>
      <c r="U280" s="394">
        <f t="shared" si="239"/>
        <v>36822.120000000003</v>
      </c>
      <c r="V280" s="142">
        <f t="shared" si="244"/>
        <v>69471.08</v>
      </c>
      <c r="W280" s="142">
        <f t="shared" si="245"/>
        <v>719.14</v>
      </c>
      <c r="X280" s="142">
        <f t="shared" si="246"/>
        <v>811.06</v>
      </c>
      <c r="Y280" s="142">
        <f t="shared" si="247"/>
        <v>1530.2</v>
      </c>
      <c r="Z280" s="51" t="s">
        <v>175</v>
      </c>
      <c r="AA280" s="35"/>
      <c r="AB280" s="226"/>
      <c r="AC280" s="226"/>
      <c r="AD280" s="226"/>
      <c r="AE280" s="226"/>
      <c r="AF280" s="226"/>
      <c r="AG280" s="226"/>
      <c r="AH280" s="226"/>
      <c r="AI280" s="226"/>
      <c r="AJ280" s="226"/>
      <c r="AK280" s="226"/>
      <c r="AL280" s="226"/>
      <c r="AM280" s="226"/>
      <c r="AN280" s="226"/>
      <c r="AO280" s="226"/>
    </row>
    <row r="281" spans="1:41" ht="15" hidden="1" outlineLevel="1">
      <c r="A281" s="44"/>
      <c r="B281" s="73"/>
      <c r="C281" s="52" t="s">
        <v>176</v>
      </c>
      <c r="D281" s="44"/>
      <c r="E281" s="53"/>
      <c r="F281" s="14">
        <f t="shared" si="233"/>
        <v>0</v>
      </c>
      <c r="G281" s="14">
        <f t="shared" si="234"/>
        <v>0</v>
      </c>
      <c r="H281" s="14">
        <f t="shared" si="235"/>
        <v>0</v>
      </c>
      <c r="I281" s="45"/>
      <c r="J281" s="53"/>
      <c r="K281" s="53"/>
      <c r="L281" s="51"/>
      <c r="M281" s="51"/>
      <c r="N281" s="51"/>
      <c r="O281" s="186"/>
      <c r="P281" s="180">
        <f t="shared" si="240"/>
        <v>0</v>
      </c>
      <c r="Q281" s="180">
        <f t="shared" si="241"/>
        <v>0</v>
      </c>
      <c r="R281" s="180">
        <f t="shared" si="242"/>
        <v>0</v>
      </c>
      <c r="S281" s="180">
        <f t="shared" si="243"/>
        <v>0</v>
      </c>
      <c r="T281" s="394">
        <f t="shared" si="238"/>
        <v>0</v>
      </c>
      <c r="U281" s="394">
        <f t="shared" si="239"/>
        <v>0</v>
      </c>
      <c r="V281" s="142">
        <f t="shared" si="244"/>
        <v>0</v>
      </c>
      <c r="W281" s="142">
        <f t="shared" si="245"/>
        <v>0</v>
      </c>
      <c r="X281" s="142">
        <f t="shared" si="246"/>
        <v>0</v>
      </c>
      <c r="Y281" s="142">
        <f t="shared" si="247"/>
        <v>0</v>
      </c>
      <c r="Z281" s="51"/>
      <c r="AA281" s="35"/>
      <c r="AB281" s="226"/>
      <c r="AC281" s="226"/>
      <c r="AD281" s="226"/>
      <c r="AE281" s="226"/>
      <c r="AF281" s="226"/>
      <c r="AG281" s="226"/>
      <c r="AH281" s="226"/>
      <c r="AI281" s="226"/>
      <c r="AJ281" s="226"/>
      <c r="AK281" s="226"/>
      <c r="AL281" s="226"/>
      <c r="AM281" s="226"/>
      <c r="AN281" s="226"/>
      <c r="AO281" s="226"/>
    </row>
    <row r="282" spans="1:41" ht="15" hidden="1" outlineLevel="1">
      <c r="A282" s="44">
        <v>234</v>
      </c>
      <c r="B282" s="73">
        <v>173</v>
      </c>
      <c r="C282" s="42" t="s">
        <v>177</v>
      </c>
      <c r="D282" s="44" t="s">
        <v>34</v>
      </c>
      <c r="E282" s="53">
        <v>9.8000000000000007</v>
      </c>
      <c r="F282" s="14">
        <f t="shared" si="233"/>
        <v>25372.2</v>
      </c>
      <c r="G282" s="14">
        <f t="shared" si="234"/>
        <v>0</v>
      </c>
      <c r="H282" s="14">
        <f t="shared" si="235"/>
        <v>25372.2</v>
      </c>
      <c r="I282" s="45">
        <v>2589</v>
      </c>
      <c r="J282" s="53"/>
      <c r="K282" s="53"/>
      <c r="L282" s="51"/>
      <c r="M282" s="51"/>
      <c r="N282" s="51"/>
      <c r="O282" s="451">
        <f t="shared" ref="O282:O290" si="249">I282*$M$3</f>
        <v>3624.6</v>
      </c>
      <c r="P282" s="180">
        <f t="shared" si="240"/>
        <v>0</v>
      </c>
      <c r="Q282" s="180">
        <f t="shared" si="241"/>
        <v>35521.08</v>
      </c>
      <c r="R282" s="180">
        <f t="shared" si="242"/>
        <v>0</v>
      </c>
      <c r="S282" s="180">
        <f t="shared" si="243"/>
        <v>35521.08</v>
      </c>
      <c r="T282" s="394">
        <f t="shared" si="238"/>
        <v>48016.28</v>
      </c>
      <c r="U282" s="394">
        <f t="shared" si="239"/>
        <v>0</v>
      </c>
      <c r="V282" s="142">
        <f t="shared" si="244"/>
        <v>48016.28</v>
      </c>
      <c r="W282" s="142">
        <f t="shared" si="245"/>
        <v>4899.62</v>
      </c>
      <c r="X282" s="142">
        <f t="shared" si="246"/>
        <v>0</v>
      </c>
      <c r="Y282" s="142">
        <f t="shared" si="247"/>
        <v>4899.62</v>
      </c>
      <c r="Z282" s="51"/>
      <c r="AA282" s="35"/>
      <c r="AB282" s="226"/>
      <c r="AC282" s="226"/>
      <c r="AD282" s="226"/>
      <c r="AE282" s="226"/>
      <c r="AF282" s="226"/>
      <c r="AG282" s="226"/>
      <c r="AH282" s="226"/>
      <c r="AI282" s="226"/>
      <c r="AJ282" s="226"/>
      <c r="AK282" s="226"/>
      <c r="AL282" s="226"/>
      <c r="AM282" s="226"/>
      <c r="AN282" s="226"/>
      <c r="AO282" s="226"/>
    </row>
    <row r="283" spans="1:41" ht="60" hidden="1" outlineLevel="1">
      <c r="A283" s="44">
        <v>235</v>
      </c>
      <c r="B283" s="73">
        <v>174</v>
      </c>
      <c r="C283" s="42" t="s">
        <v>161</v>
      </c>
      <c r="D283" s="44" t="s">
        <v>31</v>
      </c>
      <c r="E283" s="53">
        <v>12.6</v>
      </c>
      <c r="F283" s="14">
        <f t="shared" si="233"/>
        <v>5698.73</v>
      </c>
      <c r="G283" s="14">
        <f t="shared" si="234"/>
        <v>0</v>
      </c>
      <c r="H283" s="14">
        <f t="shared" si="235"/>
        <v>5698.73</v>
      </c>
      <c r="I283" s="45">
        <v>452.28</v>
      </c>
      <c r="J283" s="53"/>
      <c r="K283" s="53"/>
      <c r="L283" s="51"/>
      <c r="M283" s="51"/>
      <c r="N283" s="51"/>
      <c r="O283" s="451">
        <f t="shared" si="249"/>
        <v>633.19000000000005</v>
      </c>
      <c r="P283" s="180">
        <f t="shared" si="240"/>
        <v>0</v>
      </c>
      <c r="Q283" s="180">
        <f t="shared" si="241"/>
        <v>7978.19</v>
      </c>
      <c r="R283" s="180">
        <f t="shared" si="242"/>
        <v>0</v>
      </c>
      <c r="S283" s="180">
        <f t="shared" si="243"/>
        <v>7978.19</v>
      </c>
      <c r="T283" s="394">
        <f t="shared" si="238"/>
        <v>10784.72</v>
      </c>
      <c r="U283" s="394">
        <f t="shared" si="239"/>
        <v>0</v>
      </c>
      <c r="V283" s="142">
        <f t="shared" si="244"/>
        <v>10784.72</v>
      </c>
      <c r="W283" s="142">
        <f t="shared" si="245"/>
        <v>855.93</v>
      </c>
      <c r="X283" s="142">
        <f t="shared" si="246"/>
        <v>0</v>
      </c>
      <c r="Y283" s="142">
        <f t="shared" si="247"/>
        <v>855.93</v>
      </c>
      <c r="Z283" s="51"/>
      <c r="AA283" s="35"/>
      <c r="AB283" s="226"/>
      <c r="AC283" s="226"/>
      <c r="AD283" s="226"/>
      <c r="AE283" s="226"/>
      <c r="AF283" s="226"/>
      <c r="AG283" s="226"/>
      <c r="AH283" s="226"/>
      <c r="AI283" s="226"/>
      <c r="AJ283" s="226"/>
      <c r="AK283" s="226"/>
      <c r="AL283" s="226"/>
      <c r="AM283" s="226"/>
      <c r="AN283" s="226"/>
      <c r="AO283" s="226"/>
    </row>
    <row r="284" spans="1:41" ht="30" hidden="1" outlineLevel="1">
      <c r="A284" s="44">
        <v>236</v>
      </c>
      <c r="B284" s="73">
        <v>175</v>
      </c>
      <c r="C284" s="42" t="s">
        <v>162</v>
      </c>
      <c r="D284" s="44" t="s">
        <v>31</v>
      </c>
      <c r="E284" s="53">
        <v>12.6</v>
      </c>
      <c r="F284" s="14">
        <f t="shared" si="233"/>
        <v>9131.2199999999993</v>
      </c>
      <c r="G284" s="14">
        <f t="shared" si="234"/>
        <v>0</v>
      </c>
      <c r="H284" s="14">
        <f t="shared" si="235"/>
        <v>9131.2199999999993</v>
      </c>
      <c r="I284" s="45">
        <v>724.7</v>
      </c>
      <c r="J284" s="53"/>
      <c r="K284" s="53"/>
      <c r="L284" s="51"/>
      <c r="M284" s="51"/>
      <c r="N284" s="51"/>
      <c r="O284" s="451">
        <f t="shared" si="249"/>
        <v>1014.58</v>
      </c>
      <c r="P284" s="180">
        <f t="shared" si="240"/>
        <v>0</v>
      </c>
      <c r="Q284" s="180">
        <f t="shared" si="241"/>
        <v>12783.71</v>
      </c>
      <c r="R284" s="180">
        <f t="shared" si="242"/>
        <v>0</v>
      </c>
      <c r="S284" s="180">
        <f t="shared" si="243"/>
        <v>12783.71</v>
      </c>
      <c r="T284" s="394">
        <f t="shared" si="238"/>
        <v>17280.650000000001</v>
      </c>
      <c r="U284" s="394">
        <f t="shared" si="239"/>
        <v>0</v>
      </c>
      <c r="V284" s="142">
        <f t="shared" si="244"/>
        <v>17280.650000000001</v>
      </c>
      <c r="W284" s="142">
        <f t="shared" si="245"/>
        <v>1371.48</v>
      </c>
      <c r="X284" s="142">
        <f t="shared" si="246"/>
        <v>0</v>
      </c>
      <c r="Y284" s="142">
        <f t="shared" si="247"/>
        <v>1371.48</v>
      </c>
      <c r="Z284" s="51"/>
      <c r="AA284" s="35"/>
      <c r="AB284" s="226"/>
      <c r="AC284" s="226"/>
      <c r="AD284" s="226"/>
      <c r="AE284" s="226"/>
      <c r="AF284" s="226"/>
      <c r="AG284" s="226"/>
      <c r="AH284" s="226"/>
      <c r="AI284" s="226"/>
      <c r="AJ284" s="226"/>
      <c r="AK284" s="226"/>
      <c r="AL284" s="226"/>
      <c r="AM284" s="226"/>
      <c r="AN284" s="226"/>
      <c r="AO284" s="226"/>
    </row>
    <row r="285" spans="1:41" ht="15" hidden="1" outlineLevel="1">
      <c r="A285" s="44">
        <v>237</v>
      </c>
      <c r="B285" s="73">
        <v>176</v>
      </c>
      <c r="C285" s="42" t="s">
        <v>178</v>
      </c>
      <c r="D285" s="44" t="s">
        <v>31</v>
      </c>
      <c r="E285" s="53">
        <v>12.6</v>
      </c>
      <c r="F285" s="14">
        <f t="shared" si="233"/>
        <v>55755</v>
      </c>
      <c r="G285" s="14">
        <f t="shared" si="234"/>
        <v>0</v>
      </c>
      <c r="H285" s="14">
        <f t="shared" si="235"/>
        <v>55755</v>
      </c>
      <c r="I285" s="19">
        <v>4425</v>
      </c>
      <c r="J285" s="53"/>
      <c r="K285" s="53"/>
      <c r="L285" s="51"/>
      <c r="M285" s="51"/>
      <c r="N285" s="51"/>
      <c r="O285" s="186">
        <f>I285</f>
        <v>4425</v>
      </c>
      <c r="P285" s="180">
        <f t="shared" si="240"/>
        <v>0</v>
      </c>
      <c r="Q285" s="180">
        <f t="shared" si="241"/>
        <v>55755</v>
      </c>
      <c r="R285" s="180">
        <f t="shared" si="242"/>
        <v>0</v>
      </c>
      <c r="S285" s="180">
        <f t="shared" si="243"/>
        <v>55755</v>
      </c>
      <c r="T285" s="394">
        <f t="shared" si="238"/>
        <v>75367.91</v>
      </c>
      <c r="U285" s="394">
        <f t="shared" si="239"/>
        <v>0</v>
      </c>
      <c r="V285" s="142">
        <f t="shared" si="244"/>
        <v>75367.91</v>
      </c>
      <c r="W285" s="142">
        <f t="shared" si="245"/>
        <v>5981.58</v>
      </c>
      <c r="X285" s="142">
        <f t="shared" si="246"/>
        <v>0</v>
      </c>
      <c r="Y285" s="142">
        <f t="shared" si="247"/>
        <v>5981.58</v>
      </c>
      <c r="Z285" s="51"/>
      <c r="AA285" s="35"/>
      <c r="AB285" s="226"/>
      <c r="AC285" s="226"/>
      <c r="AD285" s="226"/>
      <c r="AE285" s="226"/>
      <c r="AF285" s="226"/>
      <c r="AG285" s="226"/>
      <c r="AH285" s="226"/>
      <c r="AI285" s="226"/>
      <c r="AJ285" s="226"/>
      <c r="AK285" s="226"/>
      <c r="AL285" s="226"/>
      <c r="AM285" s="226"/>
      <c r="AN285" s="226"/>
      <c r="AO285" s="226"/>
    </row>
    <row r="286" spans="1:41" ht="15" hidden="1" outlineLevel="1">
      <c r="A286" s="44">
        <v>238</v>
      </c>
      <c r="B286" s="73">
        <v>177</v>
      </c>
      <c r="C286" s="42" t="s">
        <v>179</v>
      </c>
      <c r="D286" s="44" t="s">
        <v>34</v>
      </c>
      <c r="E286" s="53">
        <v>2.8</v>
      </c>
      <c r="F286" s="14">
        <f t="shared" si="233"/>
        <v>4401.6000000000004</v>
      </c>
      <c r="G286" s="14">
        <f t="shared" si="234"/>
        <v>0</v>
      </c>
      <c r="H286" s="14">
        <f t="shared" si="235"/>
        <v>4401.6000000000004</v>
      </c>
      <c r="I286" s="45">
        <v>1572</v>
      </c>
      <c r="J286" s="53"/>
      <c r="K286" s="53"/>
      <c r="L286" s="51"/>
      <c r="M286" s="51"/>
      <c r="N286" s="51"/>
      <c r="O286" s="451">
        <f t="shared" si="249"/>
        <v>2200.8000000000002</v>
      </c>
      <c r="P286" s="180">
        <f t="shared" si="240"/>
        <v>0</v>
      </c>
      <c r="Q286" s="180">
        <f t="shared" si="241"/>
        <v>6162.24</v>
      </c>
      <c r="R286" s="180">
        <f t="shared" si="242"/>
        <v>0</v>
      </c>
      <c r="S286" s="180">
        <f t="shared" si="243"/>
        <v>6162.24</v>
      </c>
      <c r="T286" s="394">
        <f t="shared" si="238"/>
        <v>8329.92</v>
      </c>
      <c r="U286" s="394">
        <f t="shared" si="239"/>
        <v>0</v>
      </c>
      <c r="V286" s="142">
        <f t="shared" si="244"/>
        <v>8329.92</v>
      </c>
      <c r="W286" s="142">
        <f t="shared" si="245"/>
        <v>2974.97</v>
      </c>
      <c r="X286" s="142">
        <f t="shared" si="246"/>
        <v>0</v>
      </c>
      <c r="Y286" s="142">
        <f t="shared" si="247"/>
        <v>2974.97</v>
      </c>
      <c r="Z286" s="51"/>
      <c r="AA286" s="35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</row>
    <row r="287" spans="1:41" ht="30" hidden="1" outlineLevel="1">
      <c r="A287" s="44">
        <v>239</v>
      </c>
      <c r="B287" s="73">
        <v>178</v>
      </c>
      <c r="C287" s="42" t="s">
        <v>164</v>
      </c>
      <c r="D287" s="44" t="s">
        <v>34</v>
      </c>
      <c r="E287" s="53">
        <v>2.8</v>
      </c>
      <c r="F287" s="14">
        <f t="shared" si="233"/>
        <v>981.88</v>
      </c>
      <c r="G287" s="14">
        <f t="shared" si="234"/>
        <v>0</v>
      </c>
      <c r="H287" s="14">
        <f t="shared" si="235"/>
        <v>981.88</v>
      </c>
      <c r="I287" s="45">
        <v>350.67</v>
      </c>
      <c r="J287" s="53"/>
      <c r="K287" s="53"/>
      <c r="L287" s="51"/>
      <c r="M287" s="51"/>
      <c r="N287" s="51"/>
      <c r="O287" s="451">
        <f t="shared" si="249"/>
        <v>490.94</v>
      </c>
      <c r="P287" s="180">
        <f t="shared" si="240"/>
        <v>0</v>
      </c>
      <c r="Q287" s="180">
        <f t="shared" si="241"/>
        <v>1374.63</v>
      </c>
      <c r="R287" s="180">
        <f t="shared" si="242"/>
        <v>0</v>
      </c>
      <c r="S287" s="180">
        <f t="shared" si="243"/>
        <v>1374.63</v>
      </c>
      <c r="T287" s="394">
        <f t="shared" si="238"/>
        <v>1858.19</v>
      </c>
      <c r="U287" s="394">
        <f t="shared" si="239"/>
        <v>0</v>
      </c>
      <c r="V287" s="142">
        <f t="shared" si="244"/>
        <v>1858.19</v>
      </c>
      <c r="W287" s="142">
        <f t="shared" si="245"/>
        <v>663.64</v>
      </c>
      <c r="X287" s="142">
        <f t="shared" si="246"/>
        <v>0</v>
      </c>
      <c r="Y287" s="142">
        <f t="shared" si="247"/>
        <v>663.64</v>
      </c>
      <c r="Z287" s="51"/>
      <c r="AA287" s="35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</row>
    <row r="288" spans="1:41" ht="30" hidden="1" outlineLevel="1">
      <c r="A288" s="44">
        <v>240</v>
      </c>
      <c r="B288" s="73">
        <v>179</v>
      </c>
      <c r="C288" s="42" t="s">
        <v>180</v>
      </c>
      <c r="D288" s="44" t="s">
        <v>181</v>
      </c>
      <c r="E288" s="53">
        <v>15</v>
      </c>
      <c r="F288" s="14">
        <f t="shared" si="233"/>
        <v>2253</v>
      </c>
      <c r="G288" s="14">
        <f t="shared" si="234"/>
        <v>1665</v>
      </c>
      <c r="H288" s="14">
        <f t="shared" si="235"/>
        <v>3918</v>
      </c>
      <c r="I288" s="45">
        <v>150.19999999999999</v>
      </c>
      <c r="J288" s="66">
        <v>111</v>
      </c>
      <c r="K288" s="53"/>
      <c r="L288" s="51"/>
      <c r="M288" s="51"/>
      <c r="N288" s="51"/>
      <c r="O288" s="451">
        <f t="shared" si="249"/>
        <v>210.28</v>
      </c>
      <c r="P288" s="180">
        <f t="shared" si="240"/>
        <v>111</v>
      </c>
      <c r="Q288" s="180">
        <f t="shared" si="241"/>
        <v>3154.2</v>
      </c>
      <c r="R288" s="180">
        <f t="shared" si="242"/>
        <v>1665</v>
      </c>
      <c r="S288" s="180">
        <f t="shared" si="243"/>
        <v>4819.2</v>
      </c>
      <c r="T288" s="394">
        <f t="shared" si="238"/>
        <v>4263.75</v>
      </c>
      <c r="U288" s="394">
        <f t="shared" si="239"/>
        <v>2250.75</v>
      </c>
      <c r="V288" s="142">
        <f t="shared" si="244"/>
        <v>6514.5</v>
      </c>
      <c r="W288" s="142">
        <f t="shared" si="245"/>
        <v>284.25</v>
      </c>
      <c r="X288" s="142">
        <f t="shared" si="246"/>
        <v>150.05000000000001</v>
      </c>
      <c r="Y288" s="142">
        <f t="shared" si="247"/>
        <v>434.3</v>
      </c>
      <c r="Z288" s="51"/>
      <c r="AA288" s="35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</row>
    <row r="289" spans="1:41" ht="15" hidden="1" outlineLevel="1">
      <c r="A289" s="44">
        <v>241</v>
      </c>
      <c r="B289" s="73">
        <v>180</v>
      </c>
      <c r="C289" s="42" t="s">
        <v>182</v>
      </c>
      <c r="D289" s="44" t="s">
        <v>34</v>
      </c>
      <c r="E289" s="53">
        <v>5.94</v>
      </c>
      <c r="F289" s="14">
        <f t="shared" si="233"/>
        <v>11947.42</v>
      </c>
      <c r="G289" s="14">
        <f t="shared" si="234"/>
        <v>5444.01</v>
      </c>
      <c r="H289" s="14">
        <f t="shared" si="235"/>
        <v>17391.43</v>
      </c>
      <c r="I289" s="45">
        <v>2011.35</v>
      </c>
      <c r="J289" s="66">
        <v>916.5</v>
      </c>
      <c r="K289" s="53"/>
      <c r="L289" s="51"/>
      <c r="M289" s="51"/>
      <c r="N289" s="51"/>
      <c r="O289" s="451">
        <f t="shared" si="249"/>
        <v>2815.89</v>
      </c>
      <c r="P289" s="180">
        <f t="shared" si="240"/>
        <v>916.5</v>
      </c>
      <c r="Q289" s="180">
        <f t="shared" si="241"/>
        <v>16726.39</v>
      </c>
      <c r="R289" s="180">
        <f t="shared" si="242"/>
        <v>5444.01</v>
      </c>
      <c r="S289" s="180">
        <f t="shared" si="243"/>
        <v>22170.400000000001</v>
      </c>
      <c r="T289" s="394">
        <f t="shared" si="238"/>
        <v>22610.19</v>
      </c>
      <c r="U289" s="394">
        <f t="shared" si="239"/>
        <v>7359.07</v>
      </c>
      <c r="V289" s="142">
        <f t="shared" si="244"/>
        <v>29969.26</v>
      </c>
      <c r="W289" s="142">
        <f t="shared" si="245"/>
        <v>3806.43</v>
      </c>
      <c r="X289" s="142">
        <f t="shared" si="246"/>
        <v>1238.9000000000001</v>
      </c>
      <c r="Y289" s="142">
        <f t="shared" si="247"/>
        <v>5045.33</v>
      </c>
      <c r="Z289" s="51" t="s">
        <v>183</v>
      </c>
      <c r="AA289" s="35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</row>
    <row r="290" spans="1:41" ht="30" hidden="1" outlineLevel="1">
      <c r="A290" s="44">
        <v>242</v>
      </c>
      <c r="B290" s="73">
        <v>181</v>
      </c>
      <c r="C290" s="42" t="s">
        <v>184</v>
      </c>
      <c r="D290" s="44" t="s">
        <v>34</v>
      </c>
      <c r="E290" s="53">
        <v>1.98</v>
      </c>
      <c r="F290" s="14">
        <f t="shared" si="233"/>
        <v>10226.700000000001</v>
      </c>
      <c r="G290" s="14">
        <f t="shared" si="234"/>
        <v>18216</v>
      </c>
      <c r="H290" s="14">
        <f t="shared" si="235"/>
        <v>28442.7</v>
      </c>
      <c r="I290" s="45">
        <v>5165</v>
      </c>
      <c r="J290" s="66">
        <v>9200</v>
      </c>
      <c r="K290" s="53"/>
      <c r="L290" s="49"/>
      <c r="M290" s="49"/>
      <c r="N290" s="49"/>
      <c r="O290" s="451">
        <f t="shared" si="249"/>
        <v>7231</v>
      </c>
      <c r="P290" s="180">
        <f t="shared" si="240"/>
        <v>9200</v>
      </c>
      <c r="Q290" s="180">
        <f t="shared" si="241"/>
        <v>14317.38</v>
      </c>
      <c r="R290" s="180">
        <f t="shared" si="242"/>
        <v>18216</v>
      </c>
      <c r="S290" s="180">
        <f t="shared" si="243"/>
        <v>32533.38</v>
      </c>
      <c r="T290" s="394">
        <f t="shared" si="238"/>
        <v>19353.810000000001</v>
      </c>
      <c r="U290" s="394">
        <f t="shared" si="239"/>
        <v>24623.83</v>
      </c>
      <c r="V290" s="142">
        <f t="shared" si="244"/>
        <v>43977.64</v>
      </c>
      <c r="W290" s="142">
        <f t="shared" si="245"/>
        <v>9774.65</v>
      </c>
      <c r="X290" s="142">
        <f t="shared" si="246"/>
        <v>12436.28</v>
      </c>
      <c r="Y290" s="142">
        <f t="shared" si="247"/>
        <v>22210.93</v>
      </c>
      <c r="Z290" s="49" t="s">
        <v>185</v>
      </c>
      <c r="AA290" s="50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</row>
    <row r="291" spans="1:41" s="237" customFormat="1" ht="15" collapsed="1">
      <c r="A291" s="158"/>
      <c r="B291" s="145"/>
      <c r="C291" s="171" t="s">
        <v>186</v>
      </c>
      <c r="D291" s="158"/>
      <c r="E291" s="135"/>
      <c r="F291" s="133">
        <f t="shared" ref="F291:H291" si="250">SUM(F293:F389)</f>
        <v>707166.7</v>
      </c>
      <c r="G291" s="133">
        <f t="shared" si="250"/>
        <v>179552.54</v>
      </c>
      <c r="H291" s="133">
        <f t="shared" si="250"/>
        <v>886719.24</v>
      </c>
      <c r="I291" s="138"/>
      <c r="J291" s="135"/>
      <c r="K291" s="135"/>
      <c r="L291" s="147"/>
      <c r="M291" s="147"/>
      <c r="N291" s="147"/>
      <c r="O291" s="179"/>
      <c r="P291" s="180">
        <f t="shared" si="240"/>
        <v>0</v>
      </c>
      <c r="Q291" s="176">
        <f>SUM(Q293:Q389)</f>
        <v>1080122.68</v>
      </c>
      <c r="R291" s="176">
        <f t="shared" ref="R291:V291" si="251">SUM(R293:R389)</f>
        <v>179552.54</v>
      </c>
      <c r="S291" s="176">
        <f t="shared" si="251"/>
        <v>1259675.22</v>
      </c>
      <c r="T291" s="133">
        <f>SUM(T293:T389)</f>
        <v>1460077.82</v>
      </c>
      <c r="U291" s="133">
        <f t="shared" si="251"/>
        <v>242713.13</v>
      </c>
      <c r="V291" s="133">
        <f t="shared" si="251"/>
        <v>1702790.95</v>
      </c>
      <c r="W291" s="142">
        <f t="shared" si="245"/>
        <v>0</v>
      </c>
      <c r="X291" s="142">
        <f t="shared" si="246"/>
        <v>0</v>
      </c>
      <c r="Y291" s="142">
        <f t="shared" si="247"/>
        <v>0</v>
      </c>
      <c r="Z291" s="147"/>
      <c r="AA291" s="137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</row>
    <row r="292" spans="1:41" ht="30" hidden="1" outlineLevel="1">
      <c r="A292" s="44"/>
      <c r="B292" s="73"/>
      <c r="C292" s="52" t="s">
        <v>187</v>
      </c>
      <c r="D292" s="44"/>
      <c r="E292" s="53"/>
      <c r="F292" s="14">
        <f t="shared" ref="F292:F389" si="252">E292*I292</f>
        <v>0</v>
      </c>
      <c r="G292" s="14">
        <f t="shared" ref="G292:G389" si="253">E292*J292</f>
        <v>0</v>
      </c>
      <c r="H292" s="14">
        <f t="shared" ref="H292:H389" si="254">F292+G292</f>
        <v>0</v>
      </c>
      <c r="I292" s="45"/>
      <c r="J292" s="53"/>
      <c r="K292" s="53"/>
      <c r="L292" s="51"/>
      <c r="M292" s="51"/>
      <c r="N292" s="51"/>
      <c r="O292" s="186"/>
      <c r="P292" s="180">
        <f t="shared" si="240"/>
        <v>0</v>
      </c>
      <c r="Q292" s="180">
        <f t="shared" si="241"/>
        <v>0</v>
      </c>
      <c r="R292" s="180">
        <f t="shared" si="242"/>
        <v>0</v>
      </c>
      <c r="S292" s="180">
        <f t="shared" si="243"/>
        <v>0</v>
      </c>
      <c r="T292" s="394">
        <f t="shared" si="238"/>
        <v>0</v>
      </c>
      <c r="U292" s="394">
        <f t="shared" si="239"/>
        <v>0</v>
      </c>
      <c r="V292" s="142">
        <f t="shared" si="244"/>
        <v>0</v>
      </c>
      <c r="W292" s="142">
        <f t="shared" si="245"/>
        <v>0</v>
      </c>
      <c r="X292" s="142">
        <f t="shared" si="246"/>
        <v>0</v>
      </c>
      <c r="Y292" s="142">
        <f t="shared" si="247"/>
        <v>0</v>
      </c>
      <c r="Z292" s="51"/>
      <c r="AA292" s="35"/>
      <c r="AB292" s="226"/>
      <c r="AC292" s="226"/>
      <c r="AD292" s="226"/>
      <c r="AE292" s="226"/>
      <c r="AF292" s="226"/>
      <c r="AG292" s="226"/>
      <c r="AH292" s="226"/>
      <c r="AI292" s="226"/>
      <c r="AJ292" s="226"/>
      <c r="AK292" s="226"/>
      <c r="AL292" s="226"/>
      <c r="AM292" s="226"/>
      <c r="AN292" s="226"/>
      <c r="AO292" s="226"/>
    </row>
    <row r="293" spans="1:41" ht="15" hidden="1" outlineLevel="1">
      <c r="A293" s="44">
        <v>243</v>
      </c>
      <c r="B293" s="73">
        <v>182</v>
      </c>
      <c r="C293" s="42" t="s">
        <v>188</v>
      </c>
      <c r="D293" s="44" t="s">
        <v>26</v>
      </c>
      <c r="E293" s="53">
        <v>4</v>
      </c>
      <c r="F293" s="14">
        <f t="shared" si="252"/>
        <v>7048.16</v>
      </c>
      <c r="G293" s="14">
        <f t="shared" si="253"/>
        <v>0</v>
      </c>
      <c r="H293" s="14">
        <f t="shared" si="254"/>
        <v>7048.16</v>
      </c>
      <c r="I293" s="45">
        <v>1762.04</v>
      </c>
      <c r="J293" s="53"/>
      <c r="K293" s="53"/>
      <c r="L293" s="51"/>
      <c r="M293" s="51"/>
      <c r="N293" s="51"/>
      <c r="O293" s="123">
        <f t="shared" ref="O293:O300" si="255">I293*$N$3</f>
        <v>2819.26</v>
      </c>
      <c r="P293" s="180">
        <f t="shared" si="240"/>
        <v>0</v>
      </c>
      <c r="Q293" s="180">
        <f t="shared" si="241"/>
        <v>11277.04</v>
      </c>
      <c r="R293" s="180">
        <f t="shared" si="242"/>
        <v>0</v>
      </c>
      <c r="S293" s="180">
        <f t="shared" si="243"/>
        <v>11277.04</v>
      </c>
      <c r="T293" s="394">
        <f t="shared" si="238"/>
        <v>15243.96</v>
      </c>
      <c r="U293" s="394">
        <f t="shared" si="239"/>
        <v>0</v>
      </c>
      <c r="V293" s="142">
        <f t="shared" si="244"/>
        <v>15243.96</v>
      </c>
      <c r="W293" s="142">
        <f t="shared" si="245"/>
        <v>3810.99</v>
      </c>
      <c r="X293" s="142">
        <f t="shared" si="246"/>
        <v>0</v>
      </c>
      <c r="Y293" s="142">
        <f t="shared" si="247"/>
        <v>3810.99</v>
      </c>
      <c r="Z293" s="51"/>
      <c r="AA293" s="35"/>
      <c r="AB293" s="226"/>
      <c r="AC293" s="226"/>
      <c r="AD293" s="226"/>
      <c r="AE293" s="226"/>
      <c r="AF293" s="226"/>
      <c r="AG293" s="226"/>
      <c r="AH293" s="226"/>
      <c r="AI293" s="226"/>
      <c r="AJ293" s="226"/>
      <c r="AK293" s="226"/>
      <c r="AL293" s="226"/>
      <c r="AM293" s="226"/>
      <c r="AN293" s="226"/>
      <c r="AO293" s="226"/>
    </row>
    <row r="294" spans="1:41" ht="15" hidden="1" outlineLevel="1">
      <c r="A294" s="44">
        <v>244</v>
      </c>
      <c r="B294" s="73">
        <v>183</v>
      </c>
      <c r="C294" s="42" t="s">
        <v>189</v>
      </c>
      <c r="D294" s="44" t="s">
        <v>26</v>
      </c>
      <c r="E294" s="53">
        <v>4</v>
      </c>
      <c r="F294" s="14">
        <f t="shared" si="252"/>
        <v>592.32000000000005</v>
      </c>
      <c r="G294" s="14">
        <f t="shared" si="253"/>
        <v>0</v>
      </c>
      <c r="H294" s="14">
        <f t="shared" si="254"/>
        <v>592.32000000000005</v>
      </c>
      <c r="I294" s="45">
        <v>148.08000000000001</v>
      </c>
      <c r="J294" s="53"/>
      <c r="K294" s="53"/>
      <c r="L294" s="51"/>
      <c r="M294" s="51"/>
      <c r="N294" s="51"/>
      <c r="O294" s="123">
        <f t="shared" si="255"/>
        <v>236.93</v>
      </c>
      <c r="P294" s="180">
        <f t="shared" si="240"/>
        <v>0</v>
      </c>
      <c r="Q294" s="180">
        <f t="shared" si="241"/>
        <v>947.72</v>
      </c>
      <c r="R294" s="180">
        <f t="shared" si="242"/>
        <v>0</v>
      </c>
      <c r="S294" s="180">
        <f t="shared" si="243"/>
        <v>947.72</v>
      </c>
      <c r="T294" s="394">
        <f t="shared" si="238"/>
        <v>1281.08</v>
      </c>
      <c r="U294" s="394">
        <f t="shared" si="239"/>
        <v>0</v>
      </c>
      <c r="V294" s="142">
        <f t="shared" si="244"/>
        <v>1281.08</v>
      </c>
      <c r="W294" s="142">
        <f t="shared" si="245"/>
        <v>320.27</v>
      </c>
      <c r="X294" s="142">
        <f t="shared" si="246"/>
        <v>0</v>
      </c>
      <c r="Y294" s="142">
        <f t="shared" si="247"/>
        <v>320.27</v>
      </c>
      <c r="Z294" s="51"/>
      <c r="AA294" s="35"/>
      <c r="AB294" s="226"/>
      <c r="AC294" s="226"/>
      <c r="AD294" s="226"/>
      <c r="AE294" s="226"/>
      <c r="AF294" s="226"/>
      <c r="AG294" s="226"/>
      <c r="AH294" s="226"/>
      <c r="AI294" s="226"/>
      <c r="AJ294" s="226"/>
      <c r="AK294" s="226"/>
      <c r="AL294" s="226"/>
      <c r="AM294" s="226"/>
      <c r="AN294" s="226"/>
      <c r="AO294" s="226"/>
    </row>
    <row r="295" spans="1:41" ht="15" hidden="1" outlineLevel="1">
      <c r="A295" s="44">
        <v>245</v>
      </c>
      <c r="B295" s="73">
        <v>184</v>
      </c>
      <c r="C295" s="42" t="s">
        <v>190</v>
      </c>
      <c r="D295" s="44" t="s">
        <v>26</v>
      </c>
      <c r="E295" s="53">
        <v>4</v>
      </c>
      <c r="F295" s="14">
        <f t="shared" si="252"/>
        <v>420.84</v>
      </c>
      <c r="G295" s="14">
        <f t="shared" si="253"/>
        <v>0</v>
      </c>
      <c r="H295" s="14">
        <f t="shared" si="254"/>
        <v>420.84</v>
      </c>
      <c r="I295" s="45">
        <v>105.21</v>
      </c>
      <c r="J295" s="53"/>
      <c r="K295" s="53"/>
      <c r="L295" s="51"/>
      <c r="M295" s="51"/>
      <c r="N295" s="51"/>
      <c r="O295" s="123">
        <f t="shared" si="255"/>
        <v>168.34</v>
      </c>
      <c r="P295" s="180">
        <f t="shared" si="240"/>
        <v>0</v>
      </c>
      <c r="Q295" s="180">
        <f t="shared" si="241"/>
        <v>673.36</v>
      </c>
      <c r="R295" s="180">
        <f t="shared" si="242"/>
        <v>0</v>
      </c>
      <c r="S295" s="180">
        <f t="shared" si="243"/>
        <v>673.36</v>
      </c>
      <c r="T295" s="394">
        <f t="shared" si="238"/>
        <v>910.24</v>
      </c>
      <c r="U295" s="394">
        <f t="shared" si="239"/>
        <v>0</v>
      </c>
      <c r="V295" s="142">
        <f t="shared" si="244"/>
        <v>910.24</v>
      </c>
      <c r="W295" s="142">
        <f t="shared" si="245"/>
        <v>227.56</v>
      </c>
      <c r="X295" s="142">
        <f t="shared" si="246"/>
        <v>0</v>
      </c>
      <c r="Y295" s="142">
        <f t="shared" si="247"/>
        <v>227.56</v>
      </c>
      <c r="Z295" s="51"/>
      <c r="AA295" s="35"/>
      <c r="AB295" s="226"/>
      <c r="AC295" s="226"/>
      <c r="AD295" s="226"/>
      <c r="AE295" s="226"/>
      <c r="AF295" s="226"/>
      <c r="AG295" s="226"/>
      <c r="AH295" s="226"/>
      <c r="AI295" s="226"/>
      <c r="AJ295" s="226"/>
      <c r="AK295" s="226"/>
      <c r="AL295" s="226"/>
      <c r="AM295" s="226"/>
      <c r="AN295" s="226"/>
      <c r="AO295" s="226"/>
    </row>
    <row r="296" spans="1:41" ht="15" hidden="1" outlineLevel="1">
      <c r="A296" s="44">
        <v>246</v>
      </c>
      <c r="B296" s="73">
        <v>185</v>
      </c>
      <c r="C296" s="42" t="s">
        <v>191</v>
      </c>
      <c r="D296" s="44" t="s">
        <v>181</v>
      </c>
      <c r="E296" s="53">
        <v>79</v>
      </c>
      <c r="F296" s="14">
        <f t="shared" si="252"/>
        <v>8848</v>
      </c>
      <c r="G296" s="14">
        <f t="shared" si="253"/>
        <v>6320</v>
      </c>
      <c r="H296" s="14">
        <f t="shared" si="254"/>
        <v>15168</v>
      </c>
      <c r="I296" s="45">
        <v>112</v>
      </c>
      <c r="J296" s="66">
        <v>80</v>
      </c>
      <c r="K296" s="53"/>
      <c r="L296" s="51"/>
      <c r="M296" s="51"/>
      <c r="N296" s="51"/>
      <c r="O296" s="123">
        <f t="shared" si="255"/>
        <v>179.2</v>
      </c>
      <c r="P296" s="180">
        <f t="shared" si="240"/>
        <v>80</v>
      </c>
      <c r="Q296" s="180">
        <f t="shared" si="241"/>
        <v>14156.8</v>
      </c>
      <c r="R296" s="180">
        <f t="shared" si="242"/>
        <v>6320</v>
      </c>
      <c r="S296" s="180">
        <f t="shared" si="243"/>
        <v>20476.8</v>
      </c>
      <c r="T296" s="394">
        <f t="shared" si="238"/>
        <v>19136.96</v>
      </c>
      <c r="U296" s="394">
        <f t="shared" si="239"/>
        <v>8543.06</v>
      </c>
      <c r="V296" s="142">
        <f t="shared" si="244"/>
        <v>27680.02</v>
      </c>
      <c r="W296" s="142">
        <f t="shared" si="245"/>
        <v>242.24</v>
      </c>
      <c r="X296" s="142">
        <f t="shared" si="246"/>
        <v>108.14</v>
      </c>
      <c r="Y296" s="142">
        <f t="shared" si="247"/>
        <v>350.38</v>
      </c>
      <c r="Z296" s="51"/>
      <c r="AA296" s="35"/>
      <c r="AB296" s="226"/>
      <c r="AC296" s="226"/>
      <c r="AD296" s="226"/>
      <c r="AE296" s="226"/>
      <c r="AF296" s="226"/>
      <c r="AG296" s="226"/>
      <c r="AH296" s="226"/>
      <c r="AI296" s="226"/>
      <c r="AJ296" s="226"/>
      <c r="AK296" s="226"/>
      <c r="AL296" s="226"/>
      <c r="AM296" s="226"/>
      <c r="AN296" s="226"/>
      <c r="AO296" s="226"/>
    </row>
    <row r="297" spans="1:41" ht="30" hidden="1" outlineLevel="1">
      <c r="A297" s="44">
        <v>247</v>
      </c>
      <c r="B297" s="73">
        <v>186</v>
      </c>
      <c r="C297" s="42" t="s">
        <v>192</v>
      </c>
      <c r="D297" s="44" t="s">
        <v>181</v>
      </c>
      <c r="E297" s="53">
        <v>79</v>
      </c>
      <c r="F297" s="14">
        <f t="shared" si="252"/>
        <v>69915</v>
      </c>
      <c r="G297" s="14">
        <f t="shared" si="253"/>
        <v>65807</v>
      </c>
      <c r="H297" s="14">
        <f t="shared" si="254"/>
        <v>135722</v>
      </c>
      <c r="I297" s="45">
        <v>885</v>
      </c>
      <c r="J297" s="53">
        <v>833</v>
      </c>
      <c r="K297" s="53"/>
      <c r="L297" s="51"/>
      <c r="M297" s="51"/>
      <c r="N297" s="51"/>
      <c r="O297" s="123">
        <f t="shared" si="255"/>
        <v>1416</v>
      </c>
      <c r="P297" s="180">
        <f t="shared" si="240"/>
        <v>833</v>
      </c>
      <c r="Q297" s="180">
        <f t="shared" si="241"/>
        <v>111864</v>
      </c>
      <c r="R297" s="180">
        <f t="shared" si="242"/>
        <v>65807</v>
      </c>
      <c r="S297" s="180">
        <f t="shared" si="243"/>
        <v>177671</v>
      </c>
      <c r="T297" s="394">
        <f t="shared" si="238"/>
        <v>151214.69</v>
      </c>
      <c r="U297" s="394">
        <f t="shared" si="239"/>
        <v>88955.58</v>
      </c>
      <c r="V297" s="142">
        <f t="shared" si="244"/>
        <v>240170.27</v>
      </c>
      <c r="W297" s="142">
        <f t="shared" si="245"/>
        <v>1914.11</v>
      </c>
      <c r="X297" s="142">
        <f t="shared" si="246"/>
        <v>1126.02</v>
      </c>
      <c r="Y297" s="142">
        <f t="shared" si="247"/>
        <v>3040.13</v>
      </c>
      <c r="Z297" s="51"/>
      <c r="AA297" s="35"/>
      <c r="AB297" s="226"/>
      <c r="AC297" s="226"/>
      <c r="AD297" s="226"/>
      <c r="AE297" s="226"/>
      <c r="AF297" s="226"/>
      <c r="AG297" s="226"/>
      <c r="AH297" s="226"/>
      <c r="AI297" s="226"/>
      <c r="AJ297" s="226"/>
      <c r="AK297" s="226"/>
      <c r="AL297" s="226"/>
      <c r="AM297" s="226"/>
      <c r="AN297" s="226"/>
      <c r="AO297" s="226"/>
    </row>
    <row r="298" spans="1:41" ht="15" hidden="1" outlineLevel="1">
      <c r="A298" s="44">
        <v>248</v>
      </c>
      <c r="B298" s="73">
        <v>187</v>
      </c>
      <c r="C298" s="42" t="s">
        <v>193</v>
      </c>
      <c r="D298" s="44" t="s">
        <v>181</v>
      </c>
      <c r="E298" s="53">
        <v>79</v>
      </c>
      <c r="F298" s="14">
        <f t="shared" si="252"/>
        <v>16245.56</v>
      </c>
      <c r="G298" s="14">
        <f t="shared" si="253"/>
        <v>3397</v>
      </c>
      <c r="H298" s="14">
        <f t="shared" si="254"/>
        <v>19642.560000000001</v>
      </c>
      <c r="I298" s="45">
        <v>205.64</v>
      </c>
      <c r="J298" s="66">
        <v>43</v>
      </c>
      <c r="K298" s="53"/>
      <c r="L298" s="51"/>
      <c r="M298" s="51"/>
      <c r="N298" s="51"/>
      <c r="O298" s="123">
        <f t="shared" si="255"/>
        <v>329.02</v>
      </c>
      <c r="P298" s="180">
        <f t="shared" si="240"/>
        <v>43</v>
      </c>
      <c r="Q298" s="180">
        <f t="shared" si="241"/>
        <v>25992.58</v>
      </c>
      <c r="R298" s="180">
        <f t="shared" si="242"/>
        <v>3397</v>
      </c>
      <c r="S298" s="180">
        <f t="shared" si="243"/>
        <v>29389.58</v>
      </c>
      <c r="T298" s="394">
        <f t="shared" si="238"/>
        <v>35136.04</v>
      </c>
      <c r="U298" s="394">
        <f t="shared" si="239"/>
        <v>4592.2700000000004</v>
      </c>
      <c r="V298" s="142">
        <f t="shared" si="244"/>
        <v>39728.31</v>
      </c>
      <c r="W298" s="142">
        <f t="shared" si="245"/>
        <v>444.76</v>
      </c>
      <c r="X298" s="142">
        <f t="shared" si="246"/>
        <v>58.13</v>
      </c>
      <c r="Y298" s="142">
        <f t="shared" si="247"/>
        <v>502.89</v>
      </c>
      <c r="Z298" s="51"/>
      <c r="AA298" s="35"/>
      <c r="AB298" s="226"/>
      <c r="AC298" s="226"/>
      <c r="AD298" s="226"/>
      <c r="AE298" s="226"/>
      <c r="AF298" s="226"/>
      <c r="AG298" s="226"/>
      <c r="AH298" s="226"/>
      <c r="AI298" s="226"/>
      <c r="AJ298" s="226"/>
      <c r="AK298" s="226"/>
      <c r="AL298" s="226"/>
      <c r="AM298" s="226"/>
      <c r="AN298" s="226"/>
      <c r="AO298" s="226"/>
    </row>
    <row r="299" spans="1:41" ht="30" hidden="1" outlineLevel="1">
      <c r="A299" s="44">
        <v>249</v>
      </c>
      <c r="B299" s="73">
        <v>188</v>
      </c>
      <c r="C299" s="42" t="s">
        <v>194</v>
      </c>
      <c r="D299" s="44" t="s">
        <v>181</v>
      </c>
      <c r="E299" s="53">
        <v>79</v>
      </c>
      <c r="F299" s="14">
        <f t="shared" si="252"/>
        <v>12087</v>
      </c>
      <c r="G299" s="14">
        <f t="shared" si="253"/>
        <v>19750</v>
      </c>
      <c r="H299" s="14">
        <f t="shared" si="254"/>
        <v>31837</v>
      </c>
      <c r="I299" s="45">
        <v>153</v>
      </c>
      <c r="J299" s="66">
        <v>250</v>
      </c>
      <c r="K299" s="53"/>
      <c r="L299" s="51"/>
      <c r="M299" s="51"/>
      <c r="N299" s="51"/>
      <c r="O299" s="123">
        <f t="shared" si="255"/>
        <v>244.8</v>
      </c>
      <c r="P299" s="180">
        <f t="shared" si="240"/>
        <v>250</v>
      </c>
      <c r="Q299" s="180">
        <f t="shared" si="241"/>
        <v>19339.2</v>
      </c>
      <c r="R299" s="180">
        <f t="shared" si="242"/>
        <v>19750</v>
      </c>
      <c r="S299" s="180">
        <f t="shared" si="243"/>
        <v>39089.199999999997</v>
      </c>
      <c r="T299" s="394">
        <f t="shared" si="238"/>
        <v>26141.89</v>
      </c>
      <c r="U299" s="394">
        <f t="shared" si="239"/>
        <v>26697.26</v>
      </c>
      <c r="V299" s="142">
        <f t="shared" si="244"/>
        <v>52839.15</v>
      </c>
      <c r="W299" s="142">
        <f t="shared" si="245"/>
        <v>330.91</v>
      </c>
      <c r="X299" s="142">
        <f t="shared" si="246"/>
        <v>337.94</v>
      </c>
      <c r="Y299" s="142">
        <f t="shared" si="247"/>
        <v>668.85</v>
      </c>
      <c r="Z299" s="51"/>
      <c r="AA299" s="35"/>
      <c r="AB299" s="226"/>
      <c r="AC299" s="226"/>
      <c r="AD299" s="226"/>
      <c r="AE299" s="226"/>
      <c r="AF299" s="226"/>
      <c r="AG299" s="226"/>
      <c r="AH299" s="226"/>
      <c r="AI299" s="226"/>
      <c r="AJ299" s="226"/>
      <c r="AK299" s="226"/>
      <c r="AL299" s="226"/>
      <c r="AM299" s="226"/>
      <c r="AN299" s="226"/>
      <c r="AO299" s="226"/>
    </row>
    <row r="300" spans="1:41" ht="32.25" hidden="1" customHeight="1" outlineLevel="1">
      <c r="A300" s="44">
        <v>250</v>
      </c>
      <c r="B300" s="73">
        <v>189</v>
      </c>
      <c r="C300" s="42" t="s">
        <v>195</v>
      </c>
      <c r="D300" s="44" t="s">
        <v>34</v>
      </c>
      <c r="E300" s="53">
        <v>0.16</v>
      </c>
      <c r="F300" s="14">
        <f t="shared" si="252"/>
        <v>10686</v>
      </c>
      <c r="G300" s="14">
        <f t="shared" si="253"/>
        <v>912</v>
      </c>
      <c r="H300" s="14">
        <f t="shared" si="254"/>
        <v>11598</v>
      </c>
      <c r="I300" s="43">
        <v>66787.5</v>
      </c>
      <c r="J300" s="53">
        <v>5700</v>
      </c>
      <c r="K300" s="53"/>
      <c r="L300" s="51"/>
      <c r="M300" s="51"/>
      <c r="N300" s="51"/>
      <c r="O300" s="123">
        <f t="shared" si="255"/>
        <v>106860</v>
      </c>
      <c r="P300" s="180">
        <f t="shared" si="240"/>
        <v>5700</v>
      </c>
      <c r="Q300" s="180">
        <f t="shared" si="241"/>
        <v>17097.599999999999</v>
      </c>
      <c r="R300" s="180">
        <f t="shared" si="242"/>
        <v>912</v>
      </c>
      <c r="S300" s="180">
        <f t="shared" si="243"/>
        <v>18009.599999999999</v>
      </c>
      <c r="T300" s="394">
        <f t="shared" si="238"/>
        <v>23112.02</v>
      </c>
      <c r="U300" s="394">
        <f t="shared" si="239"/>
        <v>1232.81</v>
      </c>
      <c r="V300" s="142">
        <f t="shared" si="244"/>
        <v>24344.83</v>
      </c>
      <c r="W300" s="142">
        <f t="shared" si="245"/>
        <v>144450.1</v>
      </c>
      <c r="X300" s="142">
        <f t="shared" si="246"/>
        <v>7705.09</v>
      </c>
      <c r="Y300" s="142">
        <f t="shared" si="247"/>
        <v>152155.19</v>
      </c>
      <c r="Z300" s="51"/>
      <c r="AA300" s="35"/>
      <c r="AB300" s="226"/>
      <c r="AC300" s="226"/>
      <c r="AD300" s="226"/>
      <c r="AE300" s="226"/>
      <c r="AF300" s="226"/>
      <c r="AG300" s="226"/>
      <c r="AH300" s="226"/>
      <c r="AI300" s="226"/>
      <c r="AJ300" s="226"/>
      <c r="AK300" s="226"/>
      <c r="AL300" s="226"/>
      <c r="AM300" s="226"/>
      <c r="AN300" s="226"/>
      <c r="AO300" s="226"/>
    </row>
    <row r="301" spans="1:41" ht="30" hidden="1" outlineLevel="1">
      <c r="A301" s="44"/>
      <c r="B301" s="73"/>
      <c r="C301" s="52" t="s">
        <v>196</v>
      </c>
      <c r="D301" s="44"/>
      <c r="E301" s="53"/>
      <c r="F301" s="14">
        <f t="shared" si="252"/>
        <v>0</v>
      </c>
      <c r="G301" s="14">
        <f t="shared" si="253"/>
        <v>0</v>
      </c>
      <c r="H301" s="14">
        <f t="shared" si="254"/>
        <v>0</v>
      </c>
      <c r="I301" s="45"/>
      <c r="J301" s="53"/>
      <c r="K301" s="53"/>
      <c r="L301" s="51"/>
      <c r="M301" s="51"/>
      <c r="N301" s="51"/>
      <c r="O301" s="186"/>
      <c r="P301" s="180">
        <f t="shared" si="240"/>
        <v>0</v>
      </c>
      <c r="Q301" s="180">
        <f t="shared" si="241"/>
        <v>0</v>
      </c>
      <c r="R301" s="180">
        <f t="shared" si="242"/>
        <v>0</v>
      </c>
      <c r="S301" s="180">
        <f t="shared" si="243"/>
        <v>0</v>
      </c>
      <c r="T301" s="394">
        <f t="shared" si="238"/>
        <v>0</v>
      </c>
      <c r="U301" s="394">
        <f t="shared" si="239"/>
        <v>0</v>
      </c>
      <c r="V301" s="142">
        <f t="shared" si="244"/>
        <v>0</v>
      </c>
      <c r="W301" s="142">
        <f t="shared" si="245"/>
        <v>0</v>
      </c>
      <c r="X301" s="142">
        <f t="shared" si="246"/>
        <v>0</v>
      </c>
      <c r="Y301" s="142">
        <f t="shared" si="247"/>
        <v>0</v>
      </c>
      <c r="Z301" s="51"/>
      <c r="AA301" s="35"/>
      <c r="AB301" s="226"/>
      <c r="AC301" s="226"/>
      <c r="AD301" s="226"/>
      <c r="AE301" s="226"/>
      <c r="AF301" s="226"/>
      <c r="AG301" s="226"/>
      <c r="AH301" s="226"/>
      <c r="AI301" s="226"/>
      <c r="AJ301" s="226"/>
      <c r="AK301" s="226"/>
      <c r="AL301" s="226"/>
      <c r="AM301" s="226"/>
      <c r="AN301" s="226"/>
      <c r="AO301" s="226"/>
    </row>
    <row r="302" spans="1:41" ht="15" hidden="1" outlineLevel="1">
      <c r="A302" s="44">
        <v>251</v>
      </c>
      <c r="B302" s="73">
        <v>190</v>
      </c>
      <c r="C302" s="42" t="s">
        <v>197</v>
      </c>
      <c r="D302" s="44" t="s">
        <v>26</v>
      </c>
      <c r="E302" s="53">
        <v>22.8</v>
      </c>
      <c r="F302" s="14">
        <f t="shared" si="252"/>
        <v>40174.51</v>
      </c>
      <c r="G302" s="14">
        <f t="shared" si="253"/>
        <v>0</v>
      </c>
      <c r="H302" s="14">
        <f t="shared" si="254"/>
        <v>40174.51</v>
      </c>
      <c r="I302" s="45">
        <v>1762.04</v>
      </c>
      <c r="J302" s="53"/>
      <c r="K302" s="53"/>
      <c r="L302" s="51"/>
      <c r="M302" s="51"/>
      <c r="N302" s="51"/>
      <c r="O302" s="123">
        <f t="shared" ref="O302:O305" si="256">I302*$N$3</f>
        <v>2819.26</v>
      </c>
      <c r="P302" s="180">
        <f t="shared" si="240"/>
        <v>0</v>
      </c>
      <c r="Q302" s="180">
        <f t="shared" si="241"/>
        <v>64279.13</v>
      </c>
      <c r="R302" s="180">
        <f t="shared" si="242"/>
        <v>0</v>
      </c>
      <c r="S302" s="180">
        <f t="shared" si="243"/>
        <v>64279.13</v>
      </c>
      <c r="T302" s="394">
        <f t="shared" si="238"/>
        <v>86890.57</v>
      </c>
      <c r="U302" s="394">
        <f t="shared" si="239"/>
        <v>0</v>
      </c>
      <c r="V302" s="142">
        <f t="shared" si="244"/>
        <v>86890.57</v>
      </c>
      <c r="W302" s="142">
        <f t="shared" si="245"/>
        <v>3810.99</v>
      </c>
      <c r="X302" s="142">
        <f t="shared" si="246"/>
        <v>0</v>
      </c>
      <c r="Y302" s="142">
        <f t="shared" si="247"/>
        <v>3810.99</v>
      </c>
      <c r="Z302" s="51"/>
      <c r="AA302" s="35"/>
      <c r="AB302" s="226"/>
      <c r="AC302" s="226"/>
      <c r="AD302" s="226"/>
      <c r="AE302" s="226"/>
      <c r="AF302" s="226"/>
      <c r="AG302" s="226"/>
      <c r="AH302" s="226"/>
      <c r="AI302" s="226"/>
      <c r="AJ302" s="226"/>
      <c r="AK302" s="226"/>
      <c r="AL302" s="226"/>
      <c r="AM302" s="226"/>
      <c r="AN302" s="226"/>
      <c r="AO302" s="226"/>
    </row>
    <row r="303" spans="1:41" ht="15" hidden="1" outlineLevel="1">
      <c r="A303" s="44">
        <v>252</v>
      </c>
      <c r="B303" s="73">
        <v>191</v>
      </c>
      <c r="C303" s="42" t="s">
        <v>198</v>
      </c>
      <c r="D303" s="44" t="s">
        <v>26</v>
      </c>
      <c r="E303" s="53">
        <v>22.8</v>
      </c>
      <c r="F303" s="14">
        <f t="shared" si="252"/>
        <v>3376.22</v>
      </c>
      <c r="G303" s="14">
        <f t="shared" si="253"/>
        <v>0</v>
      </c>
      <c r="H303" s="14">
        <f t="shared" si="254"/>
        <v>3376.22</v>
      </c>
      <c r="I303" s="45">
        <v>148.08000000000001</v>
      </c>
      <c r="J303" s="53"/>
      <c r="K303" s="53"/>
      <c r="L303" s="51"/>
      <c r="M303" s="51"/>
      <c r="N303" s="51"/>
      <c r="O303" s="123">
        <f t="shared" si="256"/>
        <v>236.93</v>
      </c>
      <c r="P303" s="180">
        <f t="shared" si="240"/>
        <v>0</v>
      </c>
      <c r="Q303" s="180">
        <f t="shared" si="241"/>
        <v>5402</v>
      </c>
      <c r="R303" s="180">
        <f t="shared" si="242"/>
        <v>0</v>
      </c>
      <c r="S303" s="180">
        <f t="shared" si="243"/>
        <v>5402</v>
      </c>
      <c r="T303" s="394">
        <f t="shared" si="238"/>
        <v>7302.16</v>
      </c>
      <c r="U303" s="394">
        <f t="shared" si="239"/>
        <v>0</v>
      </c>
      <c r="V303" s="142">
        <f t="shared" si="244"/>
        <v>7302.16</v>
      </c>
      <c r="W303" s="142">
        <f t="shared" si="245"/>
        <v>320.27</v>
      </c>
      <c r="X303" s="142">
        <f t="shared" si="246"/>
        <v>0</v>
      </c>
      <c r="Y303" s="142">
        <f t="shared" si="247"/>
        <v>320.27</v>
      </c>
      <c r="Z303" s="51"/>
      <c r="AA303" s="35"/>
      <c r="AB303" s="226"/>
      <c r="AC303" s="226"/>
      <c r="AD303" s="226"/>
      <c r="AE303" s="226"/>
      <c r="AF303" s="226"/>
      <c r="AG303" s="226"/>
      <c r="AH303" s="226"/>
      <c r="AI303" s="226"/>
      <c r="AJ303" s="226"/>
      <c r="AK303" s="226"/>
      <c r="AL303" s="226"/>
      <c r="AM303" s="226"/>
      <c r="AN303" s="226"/>
      <c r="AO303" s="226"/>
    </row>
    <row r="304" spans="1:41" ht="15" hidden="1" outlineLevel="1">
      <c r="A304" s="44">
        <v>253</v>
      </c>
      <c r="B304" s="73">
        <v>192</v>
      </c>
      <c r="C304" s="42" t="s">
        <v>199</v>
      </c>
      <c r="D304" s="44" t="s">
        <v>26</v>
      </c>
      <c r="E304" s="53">
        <v>22.8</v>
      </c>
      <c r="F304" s="14">
        <f t="shared" si="252"/>
        <v>2398.79</v>
      </c>
      <c r="G304" s="14">
        <f t="shared" si="253"/>
        <v>0</v>
      </c>
      <c r="H304" s="14">
        <f t="shared" si="254"/>
        <v>2398.79</v>
      </c>
      <c r="I304" s="45">
        <v>105.21</v>
      </c>
      <c r="J304" s="53"/>
      <c r="K304" s="53"/>
      <c r="L304" s="51"/>
      <c r="M304" s="51"/>
      <c r="N304" s="51"/>
      <c r="O304" s="123">
        <f t="shared" si="256"/>
        <v>168.34</v>
      </c>
      <c r="P304" s="180">
        <f t="shared" si="240"/>
        <v>0</v>
      </c>
      <c r="Q304" s="180">
        <f t="shared" si="241"/>
        <v>3838.15</v>
      </c>
      <c r="R304" s="180">
        <f t="shared" si="242"/>
        <v>0</v>
      </c>
      <c r="S304" s="180">
        <f t="shared" si="243"/>
        <v>3838.15</v>
      </c>
      <c r="T304" s="394">
        <f t="shared" si="238"/>
        <v>5188.37</v>
      </c>
      <c r="U304" s="394">
        <f t="shared" si="239"/>
        <v>0</v>
      </c>
      <c r="V304" s="142">
        <f t="shared" si="244"/>
        <v>5188.37</v>
      </c>
      <c r="W304" s="142">
        <f t="shared" si="245"/>
        <v>227.56</v>
      </c>
      <c r="X304" s="142">
        <f t="shared" si="246"/>
        <v>0</v>
      </c>
      <c r="Y304" s="142">
        <f t="shared" si="247"/>
        <v>227.56</v>
      </c>
      <c r="Z304" s="51"/>
      <c r="AA304" s="35"/>
      <c r="AB304" s="226"/>
      <c r="AC304" s="226"/>
      <c r="AD304" s="226"/>
      <c r="AE304" s="226"/>
      <c r="AF304" s="226"/>
      <c r="AG304" s="226"/>
      <c r="AH304" s="226"/>
      <c r="AI304" s="226"/>
      <c r="AJ304" s="226"/>
      <c r="AK304" s="226"/>
      <c r="AL304" s="226"/>
      <c r="AM304" s="226"/>
      <c r="AN304" s="226"/>
      <c r="AO304" s="226"/>
    </row>
    <row r="305" spans="1:41" ht="30" hidden="1" outlineLevel="1">
      <c r="A305" s="44">
        <v>254</v>
      </c>
      <c r="B305" s="73">
        <v>193</v>
      </c>
      <c r="C305" s="42" t="s">
        <v>107</v>
      </c>
      <c r="D305" s="44" t="s">
        <v>26</v>
      </c>
      <c r="E305" s="53">
        <v>22.8</v>
      </c>
      <c r="F305" s="14">
        <f t="shared" si="252"/>
        <v>6770.23</v>
      </c>
      <c r="G305" s="14">
        <f t="shared" si="253"/>
        <v>1003.2</v>
      </c>
      <c r="H305" s="14">
        <f t="shared" si="254"/>
        <v>7773.43</v>
      </c>
      <c r="I305" s="45">
        <v>296.94</v>
      </c>
      <c r="J305" s="53">
        <v>44</v>
      </c>
      <c r="K305" s="53"/>
      <c r="L305" s="51"/>
      <c r="M305" s="51"/>
      <c r="N305" s="51"/>
      <c r="O305" s="123">
        <f t="shared" si="256"/>
        <v>475.1</v>
      </c>
      <c r="P305" s="180">
        <f t="shared" si="240"/>
        <v>44</v>
      </c>
      <c r="Q305" s="180">
        <f t="shared" si="241"/>
        <v>10832.28</v>
      </c>
      <c r="R305" s="180">
        <f t="shared" si="242"/>
        <v>1003.2</v>
      </c>
      <c r="S305" s="180">
        <f t="shared" si="243"/>
        <v>11835.48</v>
      </c>
      <c r="T305" s="394">
        <f t="shared" si="238"/>
        <v>14642.84</v>
      </c>
      <c r="U305" s="394">
        <f t="shared" si="239"/>
        <v>1356.14</v>
      </c>
      <c r="V305" s="142">
        <f t="shared" si="244"/>
        <v>15998.98</v>
      </c>
      <c r="W305" s="142">
        <f t="shared" si="245"/>
        <v>642.23</v>
      </c>
      <c r="X305" s="142">
        <f t="shared" si="246"/>
        <v>59.48</v>
      </c>
      <c r="Y305" s="142">
        <f t="shared" si="247"/>
        <v>701.71</v>
      </c>
      <c r="Z305" s="51" t="s">
        <v>200</v>
      </c>
      <c r="AA305" s="35"/>
      <c r="AB305" s="226"/>
      <c r="AC305" s="226"/>
      <c r="AD305" s="226"/>
      <c r="AE305" s="226"/>
      <c r="AF305" s="226"/>
      <c r="AG305" s="226"/>
      <c r="AH305" s="226"/>
      <c r="AI305" s="226"/>
      <c r="AJ305" s="226"/>
      <c r="AK305" s="226"/>
      <c r="AL305" s="226"/>
      <c r="AM305" s="226"/>
      <c r="AN305" s="226"/>
      <c r="AO305" s="226"/>
    </row>
    <row r="306" spans="1:41" ht="30" hidden="1" outlineLevel="1">
      <c r="A306" s="44"/>
      <c r="B306" s="73"/>
      <c r="C306" s="52" t="s">
        <v>201</v>
      </c>
      <c r="D306" s="44"/>
      <c r="E306" s="53"/>
      <c r="F306" s="14">
        <f t="shared" si="252"/>
        <v>0</v>
      </c>
      <c r="G306" s="14">
        <f t="shared" si="253"/>
        <v>0</v>
      </c>
      <c r="H306" s="14">
        <f t="shared" si="254"/>
        <v>0</v>
      </c>
      <c r="I306" s="45"/>
      <c r="J306" s="53"/>
      <c r="K306" s="53"/>
      <c r="L306" s="51"/>
      <c r="M306" s="51"/>
      <c r="N306" s="51"/>
      <c r="O306" s="186"/>
      <c r="P306" s="180">
        <f t="shared" si="240"/>
        <v>0</v>
      </c>
      <c r="Q306" s="180">
        <f t="shared" si="241"/>
        <v>0</v>
      </c>
      <c r="R306" s="180">
        <f t="shared" si="242"/>
        <v>0</v>
      </c>
      <c r="S306" s="180">
        <f t="shared" si="243"/>
        <v>0</v>
      </c>
      <c r="T306" s="394">
        <f t="shared" si="238"/>
        <v>0</v>
      </c>
      <c r="U306" s="394">
        <f t="shared" si="239"/>
        <v>0</v>
      </c>
      <c r="V306" s="142">
        <f t="shared" si="244"/>
        <v>0</v>
      </c>
      <c r="W306" s="142">
        <f t="shared" si="245"/>
        <v>0</v>
      </c>
      <c r="X306" s="142">
        <f t="shared" si="246"/>
        <v>0</v>
      </c>
      <c r="Y306" s="142">
        <f t="shared" si="247"/>
        <v>0</v>
      </c>
      <c r="Z306" s="51"/>
      <c r="AA306" s="35"/>
      <c r="AB306" s="226"/>
      <c r="AC306" s="226"/>
      <c r="AD306" s="226"/>
      <c r="AE306" s="226"/>
      <c r="AF306" s="226"/>
      <c r="AG306" s="226"/>
      <c r="AH306" s="226"/>
      <c r="AI306" s="226"/>
      <c r="AJ306" s="226"/>
      <c r="AK306" s="226"/>
      <c r="AL306" s="226"/>
      <c r="AM306" s="226"/>
      <c r="AN306" s="226"/>
      <c r="AO306" s="226"/>
    </row>
    <row r="307" spans="1:41" ht="15" hidden="1" outlineLevel="1">
      <c r="A307" s="44">
        <v>255</v>
      </c>
      <c r="B307" s="73">
        <v>194</v>
      </c>
      <c r="C307" s="42" t="s">
        <v>202</v>
      </c>
      <c r="D307" s="44" t="s">
        <v>103</v>
      </c>
      <c r="E307" s="53">
        <v>38</v>
      </c>
      <c r="F307" s="14">
        <f t="shared" si="252"/>
        <v>12388</v>
      </c>
      <c r="G307" s="14">
        <f t="shared" si="253"/>
        <v>0</v>
      </c>
      <c r="H307" s="14">
        <f t="shared" si="254"/>
        <v>12388</v>
      </c>
      <c r="I307" s="45">
        <v>326</v>
      </c>
      <c r="J307" s="53"/>
      <c r="K307" s="53"/>
      <c r="L307" s="51"/>
      <c r="M307" s="51"/>
      <c r="N307" s="51"/>
      <c r="O307" s="123">
        <f t="shared" ref="O307:O313" si="257">I307*$N$3</f>
        <v>521.6</v>
      </c>
      <c r="P307" s="180">
        <f t="shared" si="240"/>
        <v>0</v>
      </c>
      <c r="Q307" s="180">
        <f t="shared" si="241"/>
        <v>19820.8</v>
      </c>
      <c r="R307" s="180">
        <f t="shared" si="242"/>
        <v>0</v>
      </c>
      <c r="S307" s="180">
        <f t="shared" si="243"/>
        <v>19820.8</v>
      </c>
      <c r="T307" s="394">
        <f t="shared" si="238"/>
        <v>26793.040000000001</v>
      </c>
      <c r="U307" s="394">
        <f t="shared" si="239"/>
        <v>0</v>
      </c>
      <c r="V307" s="142">
        <f t="shared" si="244"/>
        <v>26793.040000000001</v>
      </c>
      <c r="W307" s="142">
        <f t="shared" si="245"/>
        <v>705.08</v>
      </c>
      <c r="X307" s="142">
        <f t="shared" si="246"/>
        <v>0</v>
      </c>
      <c r="Y307" s="142">
        <f t="shared" si="247"/>
        <v>705.08</v>
      </c>
      <c r="Z307" s="51"/>
      <c r="AA307" s="35"/>
      <c r="AB307" s="226"/>
      <c r="AC307" s="226"/>
      <c r="AD307" s="226"/>
      <c r="AE307" s="226"/>
      <c r="AF307" s="226"/>
      <c r="AG307" s="226"/>
      <c r="AH307" s="226"/>
      <c r="AI307" s="226"/>
      <c r="AJ307" s="226"/>
      <c r="AK307" s="226"/>
      <c r="AL307" s="226"/>
      <c r="AM307" s="226"/>
      <c r="AN307" s="226"/>
      <c r="AO307" s="226"/>
    </row>
    <row r="308" spans="1:41" ht="30" hidden="1" outlineLevel="1">
      <c r="A308" s="44">
        <v>256</v>
      </c>
      <c r="B308" s="73">
        <v>195</v>
      </c>
      <c r="C308" s="42" t="s">
        <v>203</v>
      </c>
      <c r="D308" s="44" t="s">
        <v>101</v>
      </c>
      <c r="E308" s="53">
        <v>3.76</v>
      </c>
      <c r="F308" s="14">
        <f t="shared" si="252"/>
        <v>7136.48</v>
      </c>
      <c r="G308" s="14">
        <f t="shared" si="253"/>
        <v>206.8</v>
      </c>
      <c r="H308" s="14">
        <f t="shared" si="254"/>
        <v>7343.28</v>
      </c>
      <c r="I308" s="45">
        <v>1898</v>
      </c>
      <c r="J308" s="66">
        <v>55</v>
      </c>
      <c r="K308" s="53"/>
      <c r="L308" s="51"/>
      <c r="M308" s="51"/>
      <c r="N308" s="51"/>
      <c r="O308" s="123">
        <f t="shared" si="257"/>
        <v>3036.8</v>
      </c>
      <c r="P308" s="180">
        <f t="shared" si="240"/>
        <v>55</v>
      </c>
      <c r="Q308" s="180">
        <f t="shared" si="241"/>
        <v>11418.37</v>
      </c>
      <c r="R308" s="180">
        <f t="shared" si="242"/>
        <v>206.8</v>
      </c>
      <c r="S308" s="180">
        <f t="shared" si="243"/>
        <v>11625.17</v>
      </c>
      <c r="T308" s="394">
        <f t="shared" si="238"/>
        <v>15434.99</v>
      </c>
      <c r="U308" s="394">
        <f t="shared" si="239"/>
        <v>279.56</v>
      </c>
      <c r="V308" s="142">
        <f t="shared" si="244"/>
        <v>15714.55</v>
      </c>
      <c r="W308" s="142">
        <f t="shared" si="245"/>
        <v>4105.05</v>
      </c>
      <c r="X308" s="142">
        <f t="shared" si="246"/>
        <v>74.349999999999994</v>
      </c>
      <c r="Y308" s="142">
        <f t="shared" si="247"/>
        <v>4179.3999999999996</v>
      </c>
      <c r="Z308" s="51"/>
      <c r="AA308" s="35"/>
      <c r="AB308" s="226"/>
      <c r="AC308" s="226"/>
      <c r="AD308" s="226"/>
      <c r="AE308" s="226"/>
      <c r="AF308" s="226"/>
      <c r="AG308" s="226"/>
      <c r="AH308" s="226"/>
      <c r="AI308" s="226"/>
      <c r="AJ308" s="226"/>
      <c r="AK308" s="226"/>
      <c r="AL308" s="226"/>
      <c r="AM308" s="226"/>
      <c r="AN308" s="226"/>
      <c r="AO308" s="226"/>
    </row>
    <row r="309" spans="1:41" ht="15" hidden="1" outlineLevel="1">
      <c r="A309" s="44">
        <v>257</v>
      </c>
      <c r="B309" s="73">
        <v>196</v>
      </c>
      <c r="C309" s="42" t="s">
        <v>104</v>
      </c>
      <c r="D309" s="44" t="s">
        <v>26</v>
      </c>
      <c r="E309" s="53">
        <v>5.2</v>
      </c>
      <c r="F309" s="14">
        <f t="shared" si="252"/>
        <v>9162.61</v>
      </c>
      <c r="G309" s="14">
        <f t="shared" si="253"/>
        <v>0</v>
      </c>
      <c r="H309" s="14">
        <f t="shared" si="254"/>
        <v>9162.61</v>
      </c>
      <c r="I309" s="45">
        <v>1762.04</v>
      </c>
      <c r="J309" s="53"/>
      <c r="K309" s="53"/>
      <c r="L309" s="51"/>
      <c r="M309" s="51"/>
      <c r="N309" s="51"/>
      <c r="O309" s="123">
        <f t="shared" si="257"/>
        <v>2819.26</v>
      </c>
      <c r="P309" s="180">
        <f t="shared" si="240"/>
        <v>0</v>
      </c>
      <c r="Q309" s="180">
        <f t="shared" si="241"/>
        <v>14660.15</v>
      </c>
      <c r="R309" s="180">
        <f t="shared" si="242"/>
        <v>0</v>
      </c>
      <c r="S309" s="180">
        <f t="shared" si="243"/>
        <v>14660.15</v>
      </c>
      <c r="T309" s="394">
        <f t="shared" si="238"/>
        <v>19817.150000000001</v>
      </c>
      <c r="U309" s="394">
        <f t="shared" si="239"/>
        <v>0</v>
      </c>
      <c r="V309" s="142">
        <f t="shared" si="244"/>
        <v>19817.150000000001</v>
      </c>
      <c r="W309" s="142">
        <f t="shared" si="245"/>
        <v>3810.99</v>
      </c>
      <c r="X309" s="142">
        <f t="shared" si="246"/>
        <v>0</v>
      </c>
      <c r="Y309" s="142">
        <f t="shared" si="247"/>
        <v>3810.99</v>
      </c>
      <c r="Z309" s="51"/>
      <c r="AA309" s="35"/>
      <c r="AB309" s="226"/>
      <c r="AC309" s="226"/>
      <c r="AD309" s="226"/>
      <c r="AE309" s="226"/>
      <c r="AF309" s="226"/>
      <c r="AG309" s="226"/>
      <c r="AH309" s="226"/>
      <c r="AI309" s="226"/>
      <c r="AJ309" s="226"/>
      <c r="AK309" s="226"/>
      <c r="AL309" s="226"/>
      <c r="AM309" s="226"/>
      <c r="AN309" s="226"/>
      <c r="AO309" s="226"/>
    </row>
    <row r="310" spans="1:41" ht="15" hidden="1" outlineLevel="1">
      <c r="A310" s="44">
        <v>258</v>
      </c>
      <c r="B310" s="73">
        <v>197</v>
      </c>
      <c r="C310" s="42" t="s">
        <v>105</v>
      </c>
      <c r="D310" s="44" t="s">
        <v>26</v>
      </c>
      <c r="E310" s="53">
        <v>5.2</v>
      </c>
      <c r="F310" s="14">
        <f t="shared" si="252"/>
        <v>770.02</v>
      </c>
      <c r="G310" s="14">
        <f t="shared" si="253"/>
        <v>0</v>
      </c>
      <c r="H310" s="14">
        <f t="shared" si="254"/>
        <v>770.02</v>
      </c>
      <c r="I310" s="45">
        <v>148.08000000000001</v>
      </c>
      <c r="J310" s="53"/>
      <c r="K310" s="53"/>
      <c r="L310" s="51"/>
      <c r="M310" s="51"/>
      <c r="N310" s="51"/>
      <c r="O310" s="123">
        <f t="shared" si="257"/>
        <v>236.93</v>
      </c>
      <c r="P310" s="180">
        <f t="shared" si="240"/>
        <v>0</v>
      </c>
      <c r="Q310" s="180">
        <f t="shared" si="241"/>
        <v>1232.04</v>
      </c>
      <c r="R310" s="180">
        <f t="shared" si="242"/>
        <v>0</v>
      </c>
      <c r="S310" s="180">
        <f t="shared" si="243"/>
        <v>1232.04</v>
      </c>
      <c r="T310" s="394">
        <f t="shared" si="238"/>
        <v>1665.4</v>
      </c>
      <c r="U310" s="394">
        <f t="shared" si="239"/>
        <v>0</v>
      </c>
      <c r="V310" s="142">
        <f t="shared" si="244"/>
        <v>1665.4</v>
      </c>
      <c r="W310" s="142">
        <f t="shared" si="245"/>
        <v>320.27</v>
      </c>
      <c r="X310" s="142">
        <f t="shared" si="246"/>
        <v>0</v>
      </c>
      <c r="Y310" s="142">
        <f t="shared" si="247"/>
        <v>320.27</v>
      </c>
      <c r="Z310" s="51"/>
      <c r="AA310" s="35"/>
      <c r="AB310" s="226"/>
      <c r="AC310" s="226"/>
      <c r="AD310" s="226"/>
      <c r="AE310" s="226"/>
      <c r="AF310" s="226"/>
      <c r="AG310" s="226"/>
      <c r="AH310" s="226"/>
      <c r="AI310" s="226"/>
      <c r="AJ310" s="226"/>
      <c r="AK310" s="226"/>
      <c r="AL310" s="226"/>
      <c r="AM310" s="226"/>
      <c r="AN310" s="226"/>
      <c r="AO310" s="226"/>
    </row>
    <row r="311" spans="1:41" ht="15" hidden="1" outlineLevel="1">
      <c r="A311" s="44">
        <v>259</v>
      </c>
      <c r="B311" s="73">
        <v>198</v>
      </c>
      <c r="C311" s="42" t="s">
        <v>142</v>
      </c>
      <c r="D311" s="44" t="s">
        <v>26</v>
      </c>
      <c r="E311" s="53">
        <v>5.2</v>
      </c>
      <c r="F311" s="14">
        <f t="shared" si="252"/>
        <v>547.09</v>
      </c>
      <c r="G311" s="14">
        <f t="shared" si="253"/>
        <v>0</v>
      </c>
      <c r="H311" s="14">
        <f t="shared" si="254"/>
        <v>547.09</v>
      </c>
      <c r="I311" s="45">
        <v>105.21</v>
      </c>
      <c r="J311" s="53"/>
      <c r="K311" s="53"/>
      <c r="L311" s="51"/>
      <c r="M311" s="51"/>
      <c r="N311" s="51"/>
      <c r="O311" s="123">
        <f t="shared" si="257"/>
        <v>168.34</v>
      </c>
      <c r="P311" s="180">
        <f t="shared" si="240"/>
        <v>0</v>
      </c>
      <c r="Q311" s="180">
        <f t="shared" si="241"/>
        <v>875.37</v>
      </c>
      <c r="R311" s="180">
        <f t="shared" si="242"/>
        <v>0</v>
      </c>
      <c r="S311" s="180">
        <f t="shared" si="243"/>
        <v>875.37</v>
      </c>
      <c r="T311" s="394">
        <f t="shared" si="238"/>
        <v>1183.31</v>
      </c>
      <c r="U311" s="394">
        <f t="shared" si="239"/>
        <v>0</v>
      </c>
      <c r="V311" s="142">
        <f t="shared" si="244"/>
        <v>1183.31</v>
      </c>
      <c r="W311" s="142">
        <f t="shared" si="245"/>
        <v>227.56</v>
      </c>
      <c r="X311" s="142">
        <f t="shared" si="246"/>
        <v>0</v>
      </c>
      <c r="Y311" s="142">
        <f t="shared" si="247"/>
        <v>227.56</v>
      </c>
      <c r="Z311" s="51"/>
      <c r="AA311" s="35"/>
      <c r="AB311" s="226"/>
      <c r="AC311" s="226"/>
      <c r="AD311" s="226"/>
      <c r="AE311" s="226"/>
      <c r="AF311" s="226"/>
      <c r="AG311" s="226"/>
      <c r="AH311" s="226"/>
      <c r="AI311" s="226"/>
      <c r="AJ311" s="226"/>
      <c r="AK311" s="226"/>
      <c r="AL311" s="226"/>
      <c r="AM311" s="226"/>
      <c r="AN311" s="226"/>
      <c r="AO311" s="226"/>
    </row>
    <row r="312" spans="1:41" ht="30" hidden="1" outlineLevel="1">
      <c r="A312" s="44">
        <v>260</v>
      </c>
      <c r="B312" s="73">
        <v>199</v>
      </c>
      <c r="C312" s="42" t="s">
        <v>204</v>
      </c>
      <c r="D312" s="44" t="s">
        <v>26</v>
      </c>
      <c r="E312" s="53">
        <v>5.2</v>
      </c>
      <c r="F312" s="14">
        <f t="shared" si="252"/>
        <v>8247.2000000000007</v>
      </c>
      <c r="G312" s="14">
        <f t="shared" si="253"/>
        <v>936</v>
      </c>
      <c r="H312" s="14">
        <f t="shared" si="254"/>
        <v>9183.2000000000007</v>
      </c>
      <c r="I312" s="45">
        <v>1586</v>
      </c>
      <c r="J312" s="66">
        <v>180</v>
      </c>
      <c r="K312" s="53"/>
      <c r="L312" s="51"/>
      <c r="M312" s="51"/>
      <c r="N312" s="51"/>
      <c r="O312" s="123">
        <f t="shared" si="257"/>
        <v>2537.6</v>
      </c>
      <c r="P312" s="180">
        <f t="shared" si="240"/>
        <v>180</v>
      </c>
      <c r="Q312" s="180">
        <f t="shared" si="241"/>
        <v>13195.52</v>
      </c>
      <c r="R312" s="180">
        <f t="shared" si="242"/>
        <v>936</v>
      </c>
      <c r="S312" s="180">
        <f t="shared" si="243"/>
        <v>14131.52</v>
      </c>
      <c r="T312" s="394">
        <f t="shared" si="238"/>
        <v>17837.3</v>
      </c>
      <c r="U312" s="394">
        <f t="shared" si="239"/>
        <v>1265.26</v>
      </c>
      <c r="V312" s="142">
        <f t="shared" si="244"/>
        <v>19102.560000000001</v>
      </c>
      <c r="W312" s="142">
        <f t="shared" si="245"/>
        <v>3430.25</v>
      </c>
      <c r="X312" s="142">
        <f t="shared" si="246"/>
        <v>243.32</v>
      </c>
      <c r="Y312" s="142">
        <f t="shared" si="247"/>
        <v>3673.57</v>
      </c>
      <c r="Z312" s="51"/>
      <c r="AA312" s="35"/>
      <c r="AB312" s="226"/>
      <c r="AC312" s="226"/>
      <c r="AD312" s="226"/>
      <c r="AE312" s="226"/>
      <c r="AF312" s="226"/>
      <c r="AG312" s="226"/>
      <c r="AH312" s="226"/>
      <c r="AI312" s="226"/>
      <c r="AJ312" s="226"/>
      <c r="AK312" s="226"/>
      <c r="AL312" s="226"/>
      <c r="AM312" s="226"/>
      <c r="AN312" s="226"/>
      <c r="AO312" s="226"/>
    </row>
    <row r="313" spans="1:41" ht="30" hidden="1" outlineLevel="1">
      <c r="A313" s="44">
        <v>261</v>
      </c>
      <c r="B313" s="73">
        <v>200</v>
      </c>
      <c r="C313" s="42" t="s">
        <v>205</v>
      </c>
      <c r="D313" s="44" t="s">
        <v>26</v>
      </c>
      <c r="E313" s="53">
        <v>5.2</v>
      </c>
      <c r="F313" s="14">
        <f t="shared" si="252"/>
        <v>16733.599999999999</v>
      </c>
      <c r="G313" s="14">
        <f t="shared" si="253"/>
        <v>496.08</v>
      </c>
      <c r="H313" s="14">
        <f t="shared" si="254"/>
        <v>17229.68</v>
      </c>
      <c r="I313" s="45">
        <v>3218</v>
      </c>
      <c r="J313" s="66">
        <v>95.4</v>
      </c>
      <c r="K313" s="53"/>
      <c r="L313" s="51"/>
      <c r="M313" s="51"/>
      <c r="N313" s="51"/>
      <c r="O313" s="123">
        <f t="shared" si="257"/>
        <v>5148.8</v>
      </c>
      <c r="P313" s="180">
        <f t="shared" si="240"/>
        <v>95.4</v>
      </c>
      <c r="Q313" s="180">
        <f t="shared" si="241"/>
        <v>26773.759999999998</v>
      </c>
      <c r="R313" s="180">
        <f t="shared" si="242"/>
        <v>496.08</v>
      </c>
      <c r="S313" s="180">
        <f t="shared" si="243"/>
        <v>27269.84</v>
      </c>
      <c r="T313" s="394">
        <f t="shared" si="238"/>
        <v>36191.949999999997</v>
      </c>
      <c r="U313" s="394">
        <f t="shared" si="239"/>
        <v>670.59</v>
      </c>
      <c r="V313" s="142">
        <f t="shared" si="244"/>
        <v>36862.54</v>
      </c>
      <c r="W313" s="142">
        <f t="shared" si="245"/>
        <v>6959.99</v>
      </c>
      <c r="X313" s="142">
        <f t="shared" si="246"/>
        <v>128.96</v>
      </c>
      <c r="Y313" s="142">
        <f t="shared" si="247"/>
        <v>7088.95</v>
      </c>
      <c r="Z313" s="51" t="s">
        <v>206</v>
      </c>
      <c r="AA313" s="35"/>
      <c r="AB313" s="226"/>
      <c r="AC313" s="226"/>
      <c r="AD313" s="226"/>
      <c r="AE313" s="226"/>
      <c r="AF313" s="226"/>
      <c r="AG313" s="226"/>
      <c r="AH313" s="226"/>
      <c r="AI313" s="226"/>
      <c r="AJ313" s="226"/>
      <c r="AK313" s="226"/>
      <c r="AL313" s="226"/>
      <c r="AM313" s="226"/>
      <c r="AN313" s="226"/>
      <c r="AO313" s="226"/>
    </row>
    <row r="314" spans="1:41" ht="15" hidden="1" outlineLevel="1">
      <c r="A314" s="44"/>
      <c r="B314" s="73"/>
      <c r="C314" s="52" t="s">
        <v>207</v>
      </c>
      <c r="D314" s="44"/>
      <c r="E314" s="53"/>
      <c r="F314" s="14">
        <f t="shared" si="252"/>
        <v>0</v>
      </c>
      <c r="G314" s="14">
        <f t="shared" si="253"/>
        <v>0</v>
      </c>
      <c r="H314" s="14">
        <f t="shared" si="254"/>
        <v>0</v>
      </c>
      <c r="I314" s="45"/>
      <c r="J314" s="53"/>
      <c r="K314" s="53"/>
      <c r="L314" s="51"/>
      <c r="M314" s="51"/>
      <c r="N314" s="51"/>
      <c r="O314" s="186"/>
      <c r="P314" s="180">
        <f t="shared" si="240"/>
        <v>0</v>
      </c>
      <c r="Q314" s="180">
        <f t="shared" si="241"/>
        <v>0</v>
      </c>
      <c r="R314" s="180">
        <f t="shared" si="242"/>
        <v>0</v>
      </c>
      <c r="S314" s="180">
        <f t="shared" si="243"/>
        <v>0</v>
      </c>
      <c r="T314" s="394">
        <f t="shared" si="238"/>
        <v>0</v>
      </c>
      <c r="U314" s="394">
        <f t="shared" si="239"/>
        <v>0</v>
      </c>
      <c r="V314" s="142">
        <f t="shared" si="244"/>
        <v>0</v>
      </c>
      <c r="W314" s="142">
        <f t="shared" si="245"/>
        <v>0</v>
      </c>
      <c r="X314" s="142">
        <f t="shared" si="246"/>
        <v>0</v>
      </c>
      <c r="Y314" s="142">
        <f t="shared" si="247"/>
        <v>0</v>
      </c>
      <c r="Z314" s="51"/>
      <c r="AA314" s="35"/>
      <c r="AB314" s="226"/>
      <c r="AC314" s="226"/>
      <c r="AD314" s="226"/>
      <c r="AE314" s="226"/>
      <c r="AF314" s="226"/>
      <c r="AG314" s="226"/>
      <c r="AH314" s="226"/>
      <c r="AI314" s="226"/>
      <c r="AJ314" s="226"/>
      <c r="AK314" s="226"/>
      <c r="AL314" s="226"/>
      <c r="AM314" s="226"/>
      <c r="AN314" s="226"/>
      <c r="AO314" s="226"/>
    </row>
    <row r="315" spans="1:41" ht="15" hidden="1" outlineLevel="1">
      <c r="A315" s="44">
        <v>262</v>
      </c>
      <c r="B315" s="73">
        <v>201</v>
      </c>
      <c r="C315" s="42" t="s">
        <v>208</v>
      </c>
      <c r="D315" s="44" t="s">
        <v>26</v>
      </c>
      <c r="E315" s="53">
        <v>2.7</v>
      </c>
      <c r="F315" s="14">
        <f t="shared" si="252"/>
        <v>4757.51</v>
      </c>
      <c r="G315" s="14">
        <f t="shared" si="253"/>
        <v>0</v>
      </c>
      <c r="H315" s="14">
        <f t="shared" si="254"/>
        <v>4757.51</v>
      </c>
      <c r="I315" s="45">
        <v>1762.04</v>
      </c>
      <c r="J315" s="53"/>
      <c r="K315" s="53"/>
      <c r="L315" s="51"/>
      <c r="M315" s="51"/>
      <c r="N315" s="51"/>
      <c r="O315" s="123">
        <f t="shared" ref="O315:O317" si="258">I315*$N$3</f>
        <v>2819.26</v>
      </c>
      <c r="P315" s="180">
        <f t="shared" si="240"/>
        <v>0</v>
      </c>
      <c r="Q315" s="180">
        <f t="shared" si="241"/>
        <v>7612</v>
      </c>
      <c r="R315" s="180">
        <f t="shared" si="242"/>
        <v>0</v>
      </c>
      <c r="S315" s="180">
        <f t="shared" si="243"/>
        <v>7612</v>
      </c>
      <c r="T315" s="394">
        <f t="shared" si="238"/>
        <v>10289.67</v>
      </c>
      <c r="U315" s="394">
        <f t="shared" si="239"/>
        <v>0</v>
      </c>
      <c r="V315" s="142">
        <f t="shared" si="244"/>
        <v>10289.67</v>
      </c>
      <c r="W315" s="142">
        <f t="shared" si="245"/>
        <v>3810.99</v>
      </c>
      <c r="X315" s="142">
        <f t="shared" si="246"/>
        <v>0</v>
      </c>
      <c r="Y315" s="142">
        <f t="shared" si="247"/>
        <v>3810.99</v>
      </c>
      <c r="Z315" s="51"/>
      <c r="AA315" s="35"/>
      <c r="AB315" s="226"/>
      <c r="AC315" s="226"/>
      <c r="AD315" s="226"/>
      <c r="AE315" s="226"/>
      <c r="AF315" s="226"/>
      <c r="AG315" s="226"/>
      <c r="AH315" s="226"/>
      <c r="AI315" s="226"/>
      <c r="AJ315" s="226"/>
      <c r="AK315" s="226"/>
      <c r="AL315" s="226"/>
      <c r="AM315" s="226"/>
      <c r="AN315" s="226"/>
      <c r="AO315" s="226"/>
    </row>
    <row r="316" spans="1:41" ht="15" hidden="1" outlineLevel="1">
      <c r="A316" s="44">
        <v>263</v>
      </c>
      <c r="B316" s="73">
        <v>202</v>
      </c>
      <c r="C316" s="42" t="s">
        <v>209</v>
      </c>
      <c r="D316" s="44" t="s">
        <v>26</v>
      </c>
      <c r="E316" s="53">
        <v>2.7</v>
      </c>
      <c r="F316" s="14">
        <f t="shared" si="252"/>
        <v>399.82</v>
      </c>
      <c r="G316" s="14">
        <f t="shared" si="253"/>
        <v>0</v>
      </c>
      <c r="H316" s="14">
        <f t="shared" si="254"/>
        <v>399.82</v>
      </c>
      <c r="I316" s="45">
        <v>148.08000000000001</v>
      </c>
      <c r="J316" s="53"/>
      <c r="K316" s="53"/>
      <c r="L316" s="51"/>
      <c r="M316" s="51"/>
      <c r="N316" s="51"/>
      <c r="O316" s="123">
        <f t="shared" si="258"/>
        <v>236.93</v>
      </c>
      <c r="P316" s="180">
        <f t="shared" si="240"/>
        <v>0</v>
      </c>
      <c r="Q316" s="180">
        <f t="shared" si="241"/>
        <v>639.71</v>
      </c>
      <c r="R316" s="180">
        <f t="shared" si="242"/>
        <v>0</v>
      </c>
      <c r="S316" s="180">
        <f t="shared" si="243"/>
        <v>639.71</v>
      </c>
      <c r="T316" s="394">
        <f t="shared" si="238"/>
        <v>864.73</v>
      </c>
      <c r="U316" s="394">
        <f t="shared" si="239"/>
        <v>0</v>
      </c>
      <c r="V316" s="142">
        <f t="shared" si="244"/>
        <v>864.73</v>
      </c>
      <c r="W316" s="142">
        <f t="shared" si="245"/>
        <v>320.27</v>
      </c>
      <c r="X316" s="142">
        <f t="shared" si="246"/>
        <v>0</v>
      </c>
      <c r="Y316" s="142">
        <f t="shared" si="247"/>
        <v>320.27</v>
      </c>
      <c r="Z316" s="51"/>
      <c r="AA316" s="35"/>
      <c r="AB316" s="226"/>
      <c r="AC316" s="226"/>
      <c r="AD316" s="226"/>
      <c r="AE316" s="226"/>
      <c r="AF316" s="226"/>
      <c r="AG316" s="226"/>
      <c r="AH316" s="226"/>
      <c r="AI316" s="226"/>
      <c r="AJ316" s="226"/>
      <c r="AK316" s="226"/>
      <c r="AL316" s="226"/>
      <c r="AM316" s="226"/>
      <c r="AN316" s="226"/>
      <c r="AO316" s="226"/>
    </row>
    <row r="317" spans="1:41" ht="15" hidden="1" outlineLevel="1">
      <c r="A317" s="44">
        <v>264</v>
      </c>
      <c r="B317" s="73">
        <v>203</v>
      </c>
      <c r="C317" s="42" t="s">
        <v>210</v>
      </c>
      <c r="D317" s="44" t="s">
        <v>181</v>
      </c>
      <c r="E317" s="53">
        <v>84</v>
      </c>
      <c r="F317" s="14">
        <f t="shared" si="252"/>
        <v>2940</v>
      </c>
      <c r="G317" s="14">
        <f t="shared" si="253"/>
        <v>0</v>
      </c>
      <c r="H317" s="14">
        <f t="shared" si="254"/>
        <v>2940</v>
      </c>
      <c r="I317" s="45">
        <v>35</v>
      </c>
      <c r="J317" s="53"/>
      <c r="K317" s="53"/>
      <c r="L317" s="51"/>
      <c r="M317" s="51"/>
      <c r="N317" s="51"/>
      <c r="O317" s="123">
        <f t="shared" si="258"/>
        <v>56</v>
      </c>
      <c r="P317" s="180">
        <f t="shared" si="240"/>
        <v>0</v>
      </c>
      <c r="Q317" s="180">
        <f t="shared" si="241"/>
        <v>4704</v>
      </c>
      <c r="R317" s="180">
        <f t="shared" si="242"/>
        <v>0</v>
      </c>
      <c r="S317" s="180">
        <f t="shared" si="243"/>
        <v>4704</v>
      </c>
      <c r="T317" s="394">
        <f t="shared" si="238"/>
        <v>6358.8</v>
      </c>
      <c r="U317" s="394">
        <f t="shared" si="239"/>
        <v>0</v>
      </c>
      <c r="V317" s="142">
        <f t="shared" si="244"/>
        <v>6358.8</v>
      </c>
      <c r="W317" s="142">
        <f t="shared" si="245"/>
        <v>75.7</v>
      </c>
      <c r="X317" s="142">
        <f t="shared" si="246"/>
        <v>0</v>
      </c>
      <c r="Y317" s="142">
        <f t="shared" si="247"/>
        <v>75.7</v>
      </c>
      <c r="Z317" s="51"/>
      <c r="AA317" s="35"/>
      <c r="AB317" s="226"/>
      <c r="AC317" s="226"/>
      <c r="AD317" s="226"/>
      <c r="AE317" s="226"/>
      <c r="AF317" s="226"/>
      <c r="AG317" s="226"/>
      <c r="AH317" s="226"/>
      <c r="AI317" s="226"/>
      <c r="AJ317" s="226"/>
      <c r="AK317" s="226"/>
      <c r="AL317" s="226"/>
      <c r="AM317" s="226"/>
      <c r="AN317" s="226"/>
      <c r="AO317" s="226"/>
    </row>
    <row r="318" spans="1:41" ht="30" hidden="1" outlineLevel="1">
      <c r="A318" s="44"/>
      <c r="B318" s="73"/>
      <c r="C318" s="52" t="s">
        <v>211</v>
      </c>
      <c r="D318" s="44"/>
      <c r="E318" s="53"/>
      <c r="F318" s="14">
        <f t="shared" si="252"/>
        <v>0</v>
      </c>
      <c r="G318" s="14">
        <f t="shared" si="253"/>
        <v>0</v>
      </c>
      <c r="H318" s="14">
        <f t="shared" si="254"/>
        <v>0</v>
      </c>
      <c r="I318" s="45"/>
      <c r="J318" s="53"/>
      <c r="K318" s="53"/>
      <c r="L318" s="51"/>
      <c r="M318" s="51"/>
      <c r="N318" s="51"/>
      <c r="O318" s="186"/>
      <c r="P318" s="180">
        <f t="shared" si="240"/>
        <v>0</v>
      </c>
      <c r="Q318" s="180">
        <f t="shared" si="241"/>
        <v>0</v>
      </c>
      <c r="R318" s="180">
        <f t="shared" si="242"/>
        <v>0</v>
      </c>
      <c r="S318" s="180">
        <f t="shared" si="243"/>
        <v>0</v>
      </c>
      <c r="T318" s="394">
        <f t="shared" si="238"/>
        <v>0</v>
      </c>
      <c r="U318" s="394">
        <f t="shared" si="239"/>
        <v>0</v>
      </c>
      <c r="V318" s="142">
        <f t="shared" si="244"/>
        <v>0</v>
      </c>
      <c r="W318" s="142">
        <f t="shared" si="245"/>
        <v>0</v>
      </c>
      <c r="X318" s="142">
        <f t="shared" si="246"/>
        <v>0</v>
      </c>
      <c r="Y318" s="142">
        <f t="shared" si="247"/>
        <v>0</v>
      </c>
      <c r="Z318" s="51"/>
      <c r="AA318" s="35"/>
      <c r="AB318" s="226"/>
      <c r="AC318" s="226"/>
      <c r="AD318" s="226"/>
      <c r="AE318" s="226"/>
      <c r="AF318" s="226"/>
      <c r="AG318" s="226"/>
      <c r="AH318" s="226"/>
      <c r="AI318" s="226"/>
      <c r="AJ318" s="226"/>
      <c r="AK318" s="226"/>
      <c r="AL318" s="226"/>
      <c r="AM318" s="226"/>
      <c r="AN318" s="226"/>
      <c r="AO318" s="226"/>
    </row>
    <row r="319" spans="1:41" ht="15" hidden="1" outlineLevel="1">
      <c r="A319" s="44">
        <v>265</v>
      </c>
      <c r="B319" s="73">
        <v>204</v>
      </c>
      <c r="C319" s="42" t="s">
        <v>202</v>
      </c>
      <c r="D319" s="44" t="s">
        <v>103</v>
      </c>
      <c r="E319" s="53">
        <v>11</v>
      </c>
      <c r="F319" s="14">
        <f t="shared" si="252"/>
        <v>3586</v>
      </c>
      <c r="G319" s="14">
        <f t="shared" si="253"/>
        <v>0</v>
      </c>
      <c r="H319" s="14">
        <f t="shared" si="254"/>
        <v>3586</v>
      </c>
      <c r="I319" s="45">
        <v>326</v>
      </c>
      <c r="J319" s="53"/>
      <c r="K319" s="53"/>
      <c r="L319" s="51"/>
      <c r="M319" s="51"/>
      <c r="N319" s="51"/>
      <c r="O319" s="123">
        <f t="shared" ref="O319:O325" si="259">I319*$N$3</f>
        <v>521.6</v>
      </c>
      <c r="P319" s="180">
        <f t="shared" si="240"/>
        <v>0</v>
      </c>
      <c r="Q319" s="180">
        <f t="shared" si="241"/>
        <v>5737.6</v>
      </c>
      <c r="R319" s="180">
        <f t="shared" si="242"/>
        <v>0</v>
      </c>
      <c r="S319" s="180">
        <f t="shared" si="243"/>
        <v>5737.6</v>
      </c>
      <c r="T319" s="394">
        <f t="shared" si="238"/>
        <v>7755.88</v>
      </c>
      <c r="U319" s="394">
        <f t="shared" si="239"/>
        <v>0</v>
      </c>
      <c r="V319" s="142">
        <f t="shared" si="244"/>
        <v>7755.88</v>
      </c>
      <c r="W319" s="142">
        <f t="shared" si="245"/>
        <v>705.08</v>
      </c>
      <c r="X319" s="142">
        <f t="shared" si="246"/>
        <v>0</v>
      </c>
      <c r="Y319" s="142">
        <f t="shared" si="247"/>
        <v>705.08</v>
      </c>
      <c r="Z319" s="51"/>
      <c r="AA319" s="35"/>
      <c r="AB319" s="226"/>
      <c r="AC319" s="226"/>
      <c r="AD319" s="226"/>
      <c r="AE319" s="226"/>
      <c r="AF319" s="226"/>
      <c r="AG319" s="226"/>
      <c r="AH319" s="226"/>
      <c r="AI319" s="226"/>
      <c r="AJ319" s="226"/>
      <c r="AK319" s="226"/>
      <c r="AL319" s="226"/>
      <c r="AM319" s="226"/>
      <c r="AN319" s="226"/>
      <c r="AO319" s="226"/>
    </row>
    <row r="320" spans="1:41" ht="30" hidden="1" outlineLevel="1">
      <c r="A320" s="44">
        <v>266</v>
      </c>
      <c r="B320" s="73">
        <v>205</v>
      </c>
      <c r="C320" s="42" t="s">
        <v>212</v>
      </c>
      <c r="D320" s="44" t="s">
        <v>101</v>
      </c>
      <c r="E320" s="53">
        <v>1.08</v>
      </c>
      <c r="F320" s="14">
        <f t="shared" si="252"/>
        <v>2049.84</v>
      </c>
      <c r="G320" s="14">
        <f t="shared" si="253"/>
        <v>77.400000000000006</v>
      </c>
      <c r="H320" s="14">
        <f t="shared" si="254"/>
        <v>2127.2399999999998</v>
      </c>
      <c r="I320" s="45">
        <v>1898</v>
      </c>
      <c r="J320" s="66">
        <f>86/1.2</f>
        <v>71.67</v>
      </c>
      <c r="K320" s="53"/>
      <c r="L320" s="51"/>
      <c r="M320" s="51"/>
      <c r="N320" s="51"/>
      <c r="O320" s="123">
        <f t="shared" si="259"/>
        <v>3036.8</v>
      </c>
      <c r="P320" s="180">
        <f t="shared" si="240"/>
        <v>71.67</v>
      </c>
      <c r="Q320" s="180">
        <f t="shared" si="241"/>
        <v>3279.74</v>
      </c>
      <c r="R320" s="180">
        <f t="shared" si="242"/>
        <v>77.400000000000006</v>
      </c>
      <c r="S320" s="180">
        <f t="shared" si="243"/>
        <v>3357.14</v>
      </c>
      <c r="T320" s="394">
        <f t="shared" si="238"/>
        <v>4433.45</v>
      </c>
      <c r="U320" s="394">
        <f t="shared" si="239"/>
        <v>104.63</v>
      </c>
      <c r="V320" s="142">
        <f t="shared" si="244"/>
        <v>4538.08</v>
      </c>
      <c r="W320" s="142">
        <f t="shared" si="245"/>
        <v>4105.05</v>
      </c>
      <c r="X320" s="142">
        <f t="shared" si="246"/>
        <v>96.88</v>
      </c>
      <c r="Y320" s="142">
        <f t="shared" si="247"/>
        <v>4201.93</v>
      </c>
      <c r="Z320" s="51"/>
      <c r="AA320" s="35"/>
      <c r="AB320" s="226"/>
      <c r="AC320" s="226"/>
      <c r="AD320" s="226"/>
      <c r="AE320" s="226"/>
      <c r="AF320" s="226"/>
      <c r="AG320" s="226"/>
      <c r="AH320" s="226"/>
      <c r="AI320" s="226"/>
      <c r="AJ320" s="226"/>
      <c r="AK320" s="226"/>
      <c r="AL320" s="226"/>
      <c r="AM320" s="226"/>
      <c r="AN320" s="226"/>
      <c r="AO320" s="226"/>
    </row>
    <row r="321" spans="1:41" ht="15" hidden="1" outlineLevel="1">
      <c r="A321" s="44">
        <v>267</v>
      </c>
      <c r="B321" s="73">
        <v>206</v>
      </c>
      <c r="C321" s="42" t="s">
        <v>104</v>
      </c>
      <c r="D321" s="44" t="s">
        <v>26</v>
      </c>
      <c r="E321" s="53">
        <v>1.7</v>
      </c>
      <c r="F321" s="14">
        <f t="shared" si="252"/>
        <v>2995.47</v>
      </c>
      <c r="G321" s="14">
        <f t="shared" si="253"/>
        <v>0</v>
      </c>
      <c r="H321" s="14">
        <f t="shared" si="254"/>
        <v>2995.47</v>
      </c>
      <c r="I321" s="45">
        <v>1762.04</v>
      </c>
      <c r="J321" s="53"/>
      <c r="K321" s="53"/>
      <c r="L321" s="51"/>
      <c r="M321" s="51"/>
      <c r="N321" s="51"/>
      <c r="O321" s="123">
        <f t="shared" si="259"/>
        <v>2819.26</v>
      </c>
      <c r="P321" s="180">
        <f t="shared" si="240"/>
        <v>0</v>
      </c>
      <c r="Q321" s="180">
        <f t="shared" si="241"/>
        <v>4792.74</v>
      </c>
      <c r="R321" s="180">
        <f t="shared" si="242"/>
        <v>0</v>
      </c>
      <c r="S321" s="180">
        <f t="shared" si="243"/>
        <v>4792.74</v>
      </c>
      <c r="T321" s="394">
        <f t="shared" si="238"/>
        <v>6478.68</v>
      </c>
      <c r="U321" s="394">
        <f t="shared" si="239"/>
        <v>0</v>
      </c>
      <c r="V321" s="142">
        <f t="shared" si="244"/>
        <v>6478.68</v>
      </c>
      <c r="W321" s="142">
        <f t="shared" si="245"/>
        <v>3810.99</v>
      </c>
      <c r="X321" s="142">
        <f t="shared" si="246"/>
        <v>0</v>
      </c>
      <c r="Y321" s="142">
        <f t="shared" si="247"/>
        <v>3810.99</v>
      </c>
      <c r="Z321" s="51"/>
      <c r="AA321" s="35"/>
      <c r="AB321" s="226"/>
      <c r="AC321" s="226"/>
      <c r="AD321" s="226"/>
      <c r="AE321" s="226"/>
      <c r="AF321" s="226"/>
      <c r="AG321" s="226"/>
      <c r="AH321" s="226"/>
      <c r="AI321" s="226"/>
      <c r="AJ321" s="226"/>
      <c r="AK321" s="226"/>
      <c r="AL321" s="226"/>
      <c r="AM321" s="226"/>
      <c r="AN321" s="226"/>
      <c r="AO321" s="226"/>
    </row>
    <row r="322" spans="1:41" ht="15" hidden="1" outlineLevel="1">
      <c r="A322" s="44">
        <v>268</v>
      </c>
      <c r="B322" s="73">
        <v>207</v>
      </c>
      <c r="C322" s="42" t="s">
        <v>105</v>
      </c>
      <c r="D322" s="44" t="s">
        <v>26</v>
      </c>
      <c r="E322" s="53">
        <v>1.7</v>
      </c>
      <c r="F322" s="14">
        <f t="shared" si="252"/>
        <v>251.74</v>
      </c>
      <c r="G322" s="14">
        <f t="shared" si="253"/>
        <v>0</v>
      </c>
      <c r="H322" s="14">
        <f t="shared" si="254"/>
        <v>251.74</v>
      </c>
      <c r="I322" s="45">
        <v>148.08000000000001</v>
      </c>
      <c r="J322" s="53"/>
      <c r="K322" s="53"/>
      <c r="L322" s="51"/>
      <c r="M322" s="51"/>
      <c r="N322" s="51"/>
      <c r="O322" s="123">
        <f t="shared" si="259"/>
        <v>236.93</v>
      </c>
      <c r="P322" s="180">
        <f t="shared" si="240"/>
        <v>0</v>
      </c>
      <c r="Q322" s="180">
        <f t="shared" si="241"/>
        <v>402.78</v>
      </c>
      <c r="R322" s="180">
        <f t="shared" si="242"/>
        <v>0</v>
      </c>
      <c r="S322" s="180">
        <f t="shared" si="243"/>
        <v>402.78</v>
      </c>
      <c r="T322" s="394">
        <f t="shared" si="238"/>
        <v>544.46</v>
      </c>
      <c r="U322" s="394">
        <f t="shared" si="239"/>
        <v>0</v>
      </c>
      <c r="V322" s="142">
        <f t="shared" si="244"/>
        <v>544.46</v>
      </c>
      <c r="W322" s="142">
        <f t="shared" si="245"/>
        <v>320.27</v>
      </c>
      <c r="X322" s="142">
        <f t="shared" si="246"/>
        <v>0</v>
      </c>
      <c r="Y322" s="142">
        <f t="shared" si="247"/>
        <v>320.27</v>
      </c>
      <c r="Z322" s="51"/>
      <c r="AA322" s="35"/>
      <c r="AB322" s="226"/>
      <c r="AC322" s="226"/>
      <c r="AD322" s="226"/>
      <c r="AE322" s="226"/>
      <c r="AF322" s="226"/>
      <c r="AG322" s="226"/>
      <c r="AH322" s="226"/>
      <c r="AI322" s="226"/>
      <c r="AJ322" s="226"/>
      <c r="AK322" s="226"/>
      <c r="AL322" s="226"/>
      <c r="AM322" s="226"/>
      <c r="AN322" s="226"/>
      <c r="AO322" s="226"/>
    </row>
    <row r="323" spans="1:41" ht="15" hidden="1" outlineLevel="1">
      <c r="A323" s="44">
        <v>269</v>
      </c>
      <c r="B323" s="73">
        <v>208</v>
      </c>
      <c r="C323" s="42" t="s">
        <v>142</v>
      </c>
      <c r="D323" s="44" t="s">
        <v>26</v>
      </c>
      <c r="E323" s="53">
        <v>1.7</v>
      </c>
      <c r="F323" s="14">
        <f t="shared" si="252"/>
        <v>178.86</v>
      </c>
      <c r="G323" s="14">
        <f t="shared" si="253"/>
        <v>0</v>
      </c>
      <c r="H323" s="14">
        <f t="shared" si="254"/>
        <v>178.86</v>
      </c>
      <c r="I323" s="45">
        <v>105.21</v>
      </c>
      <c r="J323" s="53"/>
      <c r="K323" s="53"/>
      <c r="L323" s="51"/>
      <c r="M323" s="51"/>
      <c r="N323" s="51"/>
      <c r="O323" s="123">
        <f t="shared" si="259"/>
        <v>168.34</v>
      </c>
      <c r="P323" s="180">
        <f t="shared" si="240"/>
        <v>0</v>
      </c>
      <c r="Q323" s="180">
        <f t="shared" si="241"/>
        <v>286.18</v>
      </c>
      <c r="R323" s="180">
        <f t="shared" si="242"/>
        <v>0</v>
      </c>
      <c r="S323" s="180">
        <f t="shared" si="243"/>
        <v>286.18</v>
      </c>
      <c r="T323" s="394">
        <f t="shared" si="238"/>
        <v>386.85</v>
      </c>
      <c r="U323" s="394">
        <f t="shared" si="239"/>
        <v>0</v>
      </c>
      <c r="V323" s="142">
        <f t="shared" si="244"/>
        <v>386.85</v>
      </c>
      <c r="W323" s="142">
        <f t="shared" si="245"/>
        <v>227.56</v>
      </c>
      <c r="X323" s="142">
        <f t="shared" si="246"/>
        <v>0</v>
      </c>
      <c r="Y323" s="142">
        <f t="shared" si="247"/>
        <v>227.56</v>
      </c>
      <c r="Z323" s="51"/>
      <c r="AA323" s="35"/>
      <c r="AB323" s="226"/>
      <c r="AC323" s="226"/>
      <c r="AD323" s="226"/>
      <c r="AE323" s="226"/>
      <c r="AF323" s="226"/>
      <c r="AG323" s="226"/>
      <c r="AH323" s="226"/>
      <c r="AI323" s="226"/>
      <c r="AJ323" s="226"/>
      <c r="AK323" s="226"/>
      <c r="AL323" s="226"/>
      <c r="AM323" s="226"/>
      <c r="AN323" s="226"/>
      <c r="AO323" s="226"/>
    </row>
    <row r="324" spans="1:41" ht="30" hidden="1" outlineLevel="1">
      <c r="A324" s="44">
        <v>270</v>
      </c>
      <c r="B324" s="73">
        <v>209</v>
      </c>
      <c r="C324" s="42" t="s">
        <v>204</v>
      </c>
      <c r="D324" s="44" t="s">
        <v>26</v>
      </c>
      <c r="E324" s="53">
        <v>1.7</v>
      </c>
      <c r="F324" s="14">
        <f t="shared" si="252"/>
        <v>2696.2</v>
      </c>
      <c r="G324" s="14">
        <f t="shared" si="253"/>
        <v>93.5</v>
      </c>
      <c r="H324" s="14">
        <f t="shared" si="254"/>
        <v>2789.7</v>
      </c>
      <c r="I324" s="45">
        <v>1586</v>
      </c>
      <c r="J324" s="66">
        <v>55</v>
      </c>
      <c r="K324" s="53"/>
      <c r="L324" s="51"/>
      <c r="M324" s="51"/>
      <c r="N324" s="51"/>
      <c r="O324" s="123">
        <f t="shared" si="259"/>
        <v>2537.6</v>
      </c>
      <c r="P324" s="180">
        <f t="shared" si="240"/>
        <v>55</v>
      </c>
      <c r="Q324" s="180">
        <f t="shared" si="241"/>
        <v>4313.92</v>
      </c>
      <c r="R324" s="180">
        <f t="shared" si="242"/>
        <v>93.5</v>
      </c>
      <c r="S324" s="180">
        <f t="shared" si="243"/>
        <v>4407.42</v>
      </c>
      <c r="T324" s="394">
        <f t="shared" si="238"/>
        <v>5831.43</v>
      </c>
      <c r="U324" s="394">
        <f t="shared" si="239"/>
        <v>126.4</v>
      </c>
      <c r="V324" s="142">
        <f t="shared" si="244"/>
        <v>5957.83</v>
      </c>
      <c r="W324" s="142">
        <f t="shared" si="245"/>
        <v>3430.25</v>
      </c>
      <c r="X324" s="142">
        <f t="shared" si="246"/>
        <v>74.349999999999994</v>
      </c>
      <c r="Y324" s="142">
        <f t="shared" si="247"/>
        <v>3504.6</v>
      </c>
      <c r="Z324" s="51"/>
      <c r="AA324" s="35"/>
      <c r="AB324" s="226"/>
      <c r="AC324" s="226"/>
      <c r="AD324" s="226"/>
      <c r="AE324" s="226"/>
      <c r="AF324" s="226"/>
      <c r="AG324" s="226"/>
      <c r="AH324" s="226"/>
      <c r="AI324" s="226"/>
      <c r="AJ324" s="226"/>
      <c r="AK324" s="226"/>
      <c r="AL324" s="226"/>
      <c r="AM324" s="226"/>
      <c r="AN324" s="226"/>
      <c r="AO324" s="226"/>
    </row>
    <row r="325" spans="1:41" ht="30" hidden="1" outlineLevel="1">
      <c r="A325" s="44">
        <v>271</v>
      </c>
      <c r="B325" s="73">
        <v>210</v>
      </c>
      <c r="C325" s="42" t="s">
        <v>205</v>
      </c>
      <c r="D325" s="44" t="s">
        <v>26</v>
      </c>
      <c r="E325" s="53">
        <v>1.7</v>
      </c>
      <c r="F325" s="14">
        <f t="shared" si="252"/>
        <v>5470.6</v>
      </c>
      <c r="G325" s="14">
        <f t="shared" si="253"/>
        <v>162.18</v>
      </c>
      <c r="H325" s="14">
        <f t="shared" si="254"/>
        <v>5632.78</v>
      </c>
      <c r="I325" s="45">
        <v>3218</v>
      </c>
      <c r="J325" s="66">
        <v>95.4</v>
      </c>
      <c r="K325" s="53"/>
      <c r="L325" s="51"/>
      <c r="M325" s="51"/>
      <c r="N325" s="51"/>
      <c r="O325" s="123">
        <f t="shared" si="259"/>
        <v>5148.8</v>
      </c>
      <c r="P325" s="180">
        <f t="shared" si="240"/>
        <v>95.4</v>
      </c>
      <c r="Q325" s="180">
        <f t="shared" si="241"/>
        <v>8752.9599999999991</v>
      </c>
      <c r="R325" s="180">
        <f t="shared" si="242"/>
        <v>162.18</v>
      </c>
      <c r="S325" s="180">
        <f t="shared" si="243"/>
        <v>8915.14</v>
      </c>
      <c r="T325" s="394">
        <f t="shared" si="238"/>
        <v>11831.98</v>
      </c>
      <c r="U325" s="394">
        <f t="shared" si="239"/>
        <v>219.23</v>
      </c>
      <c r="V325" s="142">
        <f t="shared" si="244"/>
        <v>12051.21</v>
      </c>
      <c r="W325" s="142">
        <f t="shared" si="245"/>
        <v>6959.99</v>
      </c>
      <c r="X325" s="142">
        <f t="shared" si="246"/>
        <v>128.96</v>
      </c>
      <c r="Y325" s="142">
        <f t="shared" si="247"/>
        <v>7088.95</v>
      </c>
      <c r="Z325" s="51" t="s">
        <v>206</v>
      </c>
      <c r="AA325" s="35"/>
      <c r="AB325" s="226"/>
      <c r="AC325" s="226"/>
      <c r="AD325" s="226"/>
      <c r="AE325" s="226"/>
      <c r="AF325" s="226"/>
      <c r="AG325" s="226"/>
      <c r="AH325" s="226"/>
      <c r="AI325" s="226"/>
      <c r="AJ325" s="226"/>
      <c r="AK325" s="226"/>
      <c r="AL325" s="226"/>
      <c r="AM325" s="226"/>
      <c r="AN325" s="226"/>
      <c r="AO325" s="226"/>
    </row>
    <row r="326" spans="1:41" ht="30" hidden="1" outlineLevel="1">
      <c r="A326" s="44"/>
      <c r="B326" s="73"/>
      <c r="C326" s="52" t="s">
        <v>213</v>
      </c>
      <c r="D326" s="44"/>
      <c r="E326" s="53"/>
      <c r="F326" s="14">
        <f t="shared" si="252"/>
        <v>0</v>
      </c>
      <c r="G326" s="14">
        <f t="shared" si="253"/>
        <v>0</v>
      </c>
      <c r="H326" s="14">
        <f t="shared" si="254"/>
        <v>0</v>
      </c>
      <c r="I326" s="45"/>
      <c r="J326" s="53"/>
      <c r="K326" s="53"/>
      <c r="L326" s="51"/>
      <c r="M326" s="51"/>
      <c r="N326" s="51"/>
      <c r="O326" s="186"/>
      <c r="P326" s="180">
        <f t="shared" si="240"/>
        <v>0</v>
      </c>
      <c r="Q326" s="180">
        <f t="shared" si="241"/>
        <v>0</v>
      </c>
      <c r="R326" s="180">
        <f t="shared" si="242"/>
        <v>0</v>
      </c>
      <c r="S326" s="180">
        <f t="shared" si="243"/>
        <v>0</v>
      </c>
      <c r="T326" s="394">
        <f t="shared" si="238"/>
        <v>0</v>
      </c>
      <c r="U326" s="394">
        <f t="shared" si="239"/>
        <v>0</v>
      </c>
      <c r="V326" s="142">
        <f t="shared" si="244"/>
        <v>0</v>
      </c>
      <c r="W326" s="142">
        <f t="shared" si="245"/>
        <v>0</v>
      </c>
      <c r="X326" s="142">
        <f t="shared" si="246"/>
        <v>0</v>
      </c>
      <c r="Y326" s="142">
        <f t="shared" si="247"/>
        <v>0</v>
      </c>
      <c r="Z326" s="51"/>
      <c r="AA326" s="35"/>
      <c r="AB326" s="226"/>
      <c r="AC326" s="226"/>
      <c r="AD326" s="226"/>
      <c r="AE326" s="226"/>
      <c r="AF326" s="226"/>
      <c r="AG326" s="226"/>
      <c r="AH326" s="226"/>
      <c r="AI326" s="226"/>
      <c r="AJ326" s="226"/>
      <c r="AK326" s="226"/>
      <c r="AL326" s="226"/>
      <c r="AM326" s="226"/>
      <c r="AN326" s="226"/>
      <c r="AO326" s="226"/>
    </row>
    <row r="327" spans="1:41" ht="15" hidden="1" outlineLevel="1">
      <c r="A327" s="44">
        <v>272</v>
      </c>
      <c r="B327" s="73">
        <v>211</v>
      </c>
      <c r="C327" s="42" t="s">
        <v>104</v>
      </c>
      <c r="D327" s="44" t="s">
        <v>26</v>
      </c>
      <c r="E327" s="53">
        <v>9.98</v>
      </c>
      <c r="F327" s="14">
        <f t="shared" si="252"/>
        <v>17585.16</v>
      </c>
      <c r="G327" s="14">
        <f t="shared" si="253"/>
        <v>0</v>
      </c>
      <c r="H327" s="14">
        <f t="shared" si="254"/>
        <v>17585.16</v>
      </c>
      <c r="I327" s="45">
        <v>1762.04</v>
      </c>
      <c r="J327" s="53"/>
      <c r="K327" s="53"/>
      <c r="L327" s="51"/>
      <c r="M327" s="51"/>
      <c r="N327" s="51"/>
      <c r="O327" s="123">
        <f t="shared" ref="O327:O330" si="260">I327*$N$3</f>
        <v>2819.26</v>
      </c>
      <c r="P327" s="180">
        <f t="shared" si="240"/>
        <v>0</v>
      </c>
      <c r="Q327" s="180">
        <f t="shared" si="241"/>
        <v>28136.21</v>
      </c>
      <c r="R327" s="180">
        <f t="shared" si="242"/>
        <v>0</v>
      </c>
      <c r="S327" s="180">
        <f t="shared" si="243"/>
        <v>28136.21</v>
      </c>
      <c r="T327" s="394">
        <f t="shared" si="238"/>
        <v>38033.68</v>
      </c>
      <c r="U327" s="394">
        <f t="shared" si="239"/>
        <v>0</v>
      </c>
      <c r="V327" s="142">
        <f t="shared" si="244"/>
        <v>38033.68</v>
      </c>
      <c r="W327" s="142">
        <f t="shared" si="245"/>
        <v>3810.99</v>
      </c>
      <c r="X327" s="142">
        <f t="shared" si="246"/>
        <v>0</v>
      </c>
      <c r="Y327" s="142">
        <f t="shared" si="247"/>
        <v>3810.99</v>
      </c>
      <c r="Z327" s="51"/>
      <c r="AA327" s="35"/>
      <c r="AB327" s="226"/>
      <c r="AC327" s="226"/>
      <c r="AD327" s="226"/>
      <c r="AE327" s="226"/>
      <c r="AF327" s="226"/>
      <c r="AG327" s="226"/>
      <c r="AH327" s="226"/>
      <c r="AI327" s="226"/>
      <c r="AJ327" s="226"/>
      <c r="AK327" s="226"/>
      <c r="AL327" s="226"/>
      <c r="AM327" s="226"/>
      <c r="AN327" s="226"/>
      <c r="AO327" s="226"/>
    </row>
    <row r="328" spans="1:41" ht="15" hidden="1" outlineLevel="1">
      <c r="A328" s="44">
        <v>273</v>
      </c>
      <c r="B328" s="73">
        <v>212</v>
      </c>
      <c r="C328" s="42" t="s">
        <v>105</v>
      </c>
      <c r="D328" s="44" t="s">
        <v>26</v>
      </c>
      <c r="E328" s="53">
        <v>9.98</v>
      </c>
      <c r="F328" s="14">
        <f t="shared" si="252"/>
        <v>1477.84</v>
      </c>
      <c r="G328" s="14">
        <f t="shared" si="253"/>
        <v>0</v>
      </c>
      <c r="H328" s="14">
        <f t="shared" si="254"/>
        <v>1477.84</v>
      </c>
      <c r="I328" s="45">
        <v>148.08000000000001</v>
      </c>
      <c r="J328" s="53"/>
      <c r="K328" s="53"/>
      <c r="L328" s="51"/>
      <c r="M328" s="51"/>
      <c r="N328" s="51"/>
      <c r="O328" s="123">
        <f t="shared" si="260"/>
        <v>236.93</v>
      </c>
      <c r="P328" s="180">
        <f t="shared" si="240"/>
        <v>0</v>
      </c>
      <c r="Q328" s="180">
        <f t="shared" si="241"/>
        <v>2364.56</v>
      </c>
      <c r="R328" s="180">
        <f t="shared" si="242"/>
        <v>0</v>
      </c>
      <c r="S328" s="180">
        <f t="shared" si="243"/>
        <v>2364.56</v>
      </c>
      <c r="T328" s="394">
        <f t="shared" ref="T328:T391" si="261">E328*W328</f>
        <v>3196.29</v>
      </c>
      <c r="U328" s="394">
        <f t="shared" ref="U328:U391" si="262">E328*X328</f>
        <v>0</v>
      </c>
      <c r="V328" s="142">
        <f t="shared" si="244"/>
        <v>3196.29</v>
      </c>
      <c r="W328" s="142">
        <f t="shared" si="245"/>
        <v>320.27</v>
      </c>
      <c r="X328" s="142">
        <f t="shared" si="246"/>
        <v>0</v>
      </c>
      <c r="Y328" s="142">
        <f t="shared" si="247"/>
        <v>320.27</v>
      </c>
      <c r="Z328" s="51"/>
      <c r="AA328" s="35"/>
      <c r="AB328" s="226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</row>
    <row r="329" spans="1:41" ht="15" hidden="1" outlineLevel="1">
      <c r="A329" s="44">
        <v>274</v>
      </c>
      <c r="B329" s="73">
        <v>213</v>
      </c>
      <c r="C329" s="42" t="s">
        <v>142</v>
      </c>
      <c r="D329" s="44" t="s">
        <v>26</v>
      </c>
      <c r="E329" s="53">
        <v>9.98</v>
      </c>
      <c r="F329" s="14">
        <f t="shared" si="252"/>
        <v>1050</v>
      </c>
      <c r="G329" s="14">
        <f t="shared" si="253"/>
        <v>0</v>
      </c>
      <c r="H329" s="14">
        <f t="shared" si="254"/>
        <v>1050</v>
      </c>
      <c r="I329" s="45">
        <v>105.21</v>
      </c>
      <c r="J329" s="53"/>
      <c r="K329" s="53"/>
      <c r="L329" s="51"/>
      <c r="M329" s="51"/>
      <c r="N329" s="51"/>
      <c r="O329" s="123">
        <f t="shared" si="260"/>
        <v>168.34</v>
      </c>
      <c r="P329" s="180">
        <f t="shared" ref="P329:P392" si="263">J329</f>
        <v>0</v>
      </c>
      <c r="Q329" s="180">
        <f t="shared" ref="Q329:Q392" si="264">O329*E329</f>
        <v>1680.03</v>
      </c>
      <c r="R329" s="180">
        <f t="shared" ref="R329:R392" si="265">P329*E329</f>
        <v>0</v>
      </c>
      <c r="S329" s="180">
        <f t="shared" ref="S329:S392" si="266">Q329+R329</f>
        <v>1680.03</v>
      </c>
      <c r="T329" s="394">
        <f t="shared" si="261"/>
        <v>2271.0500000000002</v>
      </c>
      <c r="U329" s="394">
        <f t="shared" si="262"/>
        <v>0</v>
      </c>
      <c r="V329" s="142">
        <f t="shared" ref="V329:V392" si="267">T329+U329</f>
        <v>2271.0500000000002</v>
      </c>
      <c r="W329" s="142">
        <f t="shared" ref="W329:W392" si="268">O329*0.9*$X$1259</f>
        <v>227.56</v>
      </c>
      <c r="X329" s="142">
        <f t="shared" ref="X329:X392" si="269">P329*0.9*$X$1259</f>
        <v>0</v>
      </c>
      <c r="Y329" s="142">
        <f t="shared" ref="Y329:Y392" si="270">W329+X329</f>
        <v>227.56</v>
      </c>
      <c r="Z329" s="51"/>
      <c r="AA329" s="35"/>
      <c r="AB329" s="226"/>
      <c r="AC329" s="226"/>
      <c r="AD329" s="226"/>
      <c r="AE329" s="226"/>
      <c r="AF329" s="226"/>
      <c r="AG329" s="226"/>
      <c r="AH329" s="226"/>
      <c r="AI329" s="226"/>
      <c r="AJ329" s="226"/>
      <c r="AK329" s="226"/>
      <c r="AL329" s="226"/>
      <c r="AM329" s="226"/>
      <c r="AN329" s="226"/>
      <c r="AO329" s="226"/>
    </row>
    <row r="330" spans="1:41" ht="30" hidden="1" outlineLevel="1">
      <c r="A330" s="44">
        <v>275</v>
      </c>
      <c r="B330" s="73">
        <v>214</v>
      </c>
      <c r="C330" s="42" t="s">
        <v>214</v>
      </c>
      <c r="D330" s="44" t="s">
        <v>26</v>
      </c>
      <c r="E330" s="53">
        <v>9.98</v>
      </c>
      <c r="F330" s="14">
        <f t="shared" si="252"/>
        <v>6087.8</v>
      </c>
      <c r="G330" s="14">
        <f t="shared" si="253"/>
        <v>748.5</v>
      </c>
      <c r="H330" s="14">
        <f t="shared" si="254"/>
        <v>6836.3</v>
      </c>
      <c r="I330" s="45">
        <v>610</v>
      </c>
      <c r="J330" s="66">
        <v>75</v>
      </c>
      <c r="K330" s="53"/>
      <c r="L330" s="51"/>
      <c r="M330" s="51"/>
      <c r="N330" s="51"/>
      <c r="O330" s="123">
        <f t="shared" si="260"/>
        <v>976</v>
      </c>
      <c r="P330" s="180">
        <f t="shared" si="263"/>
        <v>75</v>
      </c>
      <c r="Q330" s="180">
        <f t="shared" si="264"/>
        <v>9740.48</v>
      </c>
      <c r="R330" s="180">
        <f t="shared" si="265"/>
        <v>748.5</v>
      </c>
      <c r="S330" s="180">
        <f t="shared" si="266"/>
        <v>10488.98</v>
      </c>
      <c r="T330" s="394">
        <f t="shared" si="261"/>
        <v>13166.91</v>
      </c>
      <c r="U330" s="394">
        <f t="shared" si="262"/>
        <v>1011.77</v>
      </c>
      <c r="V330" s="142">
        <f t="shared" si="267"/>
        <v>14178.68</v>
      </c>
      <c r="W330" s="142">
        <f t="shared" si="268"/>
        <v>1319.33</v>
      </c>
      <c r="X330" s="142">
        <f t="shared" si="269"/>
        <v>101.38</v>
      </c>
      <c r="Y330" s="142">
        <f t="shared" si="270"/>
        <v>1420.71</v>
      </c>
      <c r="Z330" s="51" t="s">
        <v>215</v>
      </c>
      <c r="AA330" s="35"/>
      <c r="AB330" s="226"/>
      <c r="AC330" s="226"/>
      <c r="AD330" s="226"/>
      <c r="AE330" s="226"/>
      <c r="AF330" s="226"/>
      <c r="AG330" s="226"/>
      <c r="AH330" s="226"/>
      <c r="AI330" s="226"/>
      <c r="AJ330" s="226"/>
      <c r="AK330" s="226"/>
      <c r="AL330" s="226"/>
      <c r="AM330" s="226"/>
      <c r="AN330" s="226"/>
      <c r="AO330" s="226"/>
    </row>
    <row r="331" spans="1:41" ht="28.5" hidden="1" outlineLevel="1">
      <c r="A331" s="44"/>
      <c r="B331" s="73"/>
      <c r="C331" s="285" t="s">
        <v>216</v>
      </c>
      <c r="D331" s="238"/>
      <c r="E331" s="239"/>
      <c r="F331" s="14">
        <f t="shared" si="252"/>
        <v>0</v>
      </c>
      <c r="G331" s="14">
        <f t="shared" si="253"/>
        <v>0</v>
      </c>
      <c r="H331" s="14">
        <f t="shared" si="254"/>
        <v>0</v>
      </c>
      <c r="I331" s="45"/>
      <c r="J331" s="53"/>
      <c r="K331" s="53"/>
      <c r="L331" s="51"/>
      <c r="M331" s="51"/>
      <c r="N331" s="51"/>
      <c r="O331" s="186"/>
      <c r="P331" s="180">
        <f t="shared" si="263"/>
        <v>0</v>
      </c>
      <c r="Q331" s="180">
        <f t="shared" si="264"/>
        <v>0</v>
      </c>
      <c r="R331" s="180">
        <f t="shared" si="265"/>
        <v>0</v>
      </c>
      <c r="S331" s="180">
        <f t="shared" si="266"/>
        <v>0</v>
      </c>
      <c r="T331" s="394">
        <f t="shared" si="261"/>
        <v>0</v>
      </c>
      <c r="U331" s="394">
        <f t="shared" si="262"/>
        <v>0</v>
      </c>
      <c r="V331" s="142">
        <f t="shared" si="267"/>
        <v>0</v>
      </c>
      <c r="W331" s="142">
        <f t="shared" si="268"/>
        <v>0</v>
      </c>
      <c r="X331" s="142">
        <f t="shared" si="269"/>
        <v>0</v>
      </c>
      <c r="Y331" s="142">
        <f t="shared" si="270"/>
        <v>0</v>
      </c>
      <c r="Z331" s="51"/>
      <c r="AA331" s="35"/>
      <c r="AB331" s="226"/>
      <c r="AC331" s="226"/>
      <c r="AD331" s="226"/>
      <c r="AE331" s="226"/>
      <c r="AF331" s="226"/>
      <c r="AG331" s="226"/>
      <c r="AH331" s="226"/>
      <c r="AI331" s="226"/>
      <c r="AJ331" s="226"/>
      <c r="AK331" s="226"/>
      <c r="AL331" s="226"/>
      <c r="AM331" s="226"/>
      <c r="AN331" s="226"/>
      <c r="AO331" s="226"/>
    </row>
    <row r="332" spans="1:41" ht="15" hidden="1" outlineLevel="1">
      <c r="A332" s="44">
        <v>276</v>
      </c>
      <c r="B332" s="73">
        <v>215</v>
      </c>
      <c r="C332" s="42" t="s">
        <v>217</v>
      </c>
      <c r="D332" s="44" t="s">
        <v>103</v>
      </c>
      <c r="E332" s="53">
        <v>1</v>
      </c>
      <c r="F332" s="14">
        <f t="shared" si="252"/>
        <v>6572</v>
      </c>
      <c r="G332" s="14">
        <f t="shared" si="253"/>
        <v>5000</v>
      </c>
      <c r="H332" s="14">
        <f t="shared" si="254"/>
        <v>11572</v>
      </c>
      <c r="I332" s="45">
        <v>6572</v>
      </c>
      <c r="J332" s="23">
        <v>5000</v>
      </c>
      <c r="K332" s="53"/>
      <c r="L332" s="51"/>
      <c r="M332" s="51"/>
      <c r="N332" s="51"/>
      <c r="O332" s="451">
        <f t="shared" ref="O332:O336" si="271">I332*$M$3</f>
        <v>9200.7999999999993</v>
      </c>
      <c r="P332" s="180">
        <f t="shared" si="263"/>
        <v>5000</v>
      </c>
      <c r="Q332" s="180">
        <f t="shared" si="264"/>
        <v>9200.7999999999993</v>
      </c>
      <c r="R332" s="180">
        <f t="shared" si="265"/>
        <v>5000</v>
      </c>
      <c r="S332" s="180">
        <f t="shared" si="266"/>
        <v>14200.8</v>
      </c>
      <c r="T332" s="394">
        <f t="shared" si="261"/>
        <v>12437.36</v>
      </c>
      <c r="U332" s="394">
        <f t="shared" si="262"/>
        <v>6758.85</v>
      </c>
      <c r="V332" s="142">
        <f t="shared" si="267"/>
        <v>19196.21</v>
      </c>
      <c r="W332" s="142">
        <f t="shared" si="268"/>
        <v>12437.36</v>
      </c>
      <c r="X332" s="142">
        <f t="shared" si="269"/>
        <v>6758.85</v>
      </c>
      <c r="Y332" s="142">
        <f t="shared" si="270"/>
        <v>19196.21</v>
      </c>
      <c r="Z332" s="51"/>
      <c r="AA332" s="35"/>
      <c r="AB332" s="226"/>
      <c r="AC332" s="226"/>
      <c r="AD332" s="226"/>
      <c r="AE332" s="226"/>
      <c r="AF332" s="226"/>
      <c r="AG332" s="226"/>
      <c r="AH332" s="226"/>
      <c r="AI332" s="226"/>
      <c r="AJ332" s="226"/>
      <c r="AK332" s="226"/>
      <c r="AL332" s="226"/>
      <c r="AM332" s="226"/>
      <c r="AN332" s="226"/>
      <c r="AO332" s="226"/>
    </row>
    <row r="333" spans="1:41" ht="15" hidden="1" outlineLevel="1">
      <c r="A333" s="44">
        <v>277</v>
      </c>
      <c r="B333" s="73">
        <v>216</v>
      </c>
      <c r="C333" s="42" t="s">
        <v>56</v>
      </c>
      <c r="D333" s="44" t="s">
        <v>26</v>
      </c>
      <c r="E333" s="53">
        <v>0.1</v>
      </c>
      <c r="F333" s="14">
        <f t="shared" si="252"/>
        <v>176.2</v>
      </c>
      <c r="G333" s="14">
        <f t="shared" si="253"/>
        <v>0</v>
      </c>
      <c r="H333" s="14">
        <f t="shared" si="254"/>
        <v>176.2</v>
      </c>
      <c r="I333" s="45">
        <v>1762.04</v>
      </c>
      <c r="J333" s="53"/>
      <c r="K333" s="53"/>
      <c r="L333" s="51"/>
      <c r="M333" s="51"/>
      <c r="N333" s="51"/>
      <c r="O333" s="451">
        <f t="shared" si="271"/>
        <v>2466.86</v>
      </c>
      <c r="P333" s="180">
        <f t="shared" si="263"/>
        <v>0</v>
      </c>
      <c r="Q333" s="180">
        <f t="shared" si="264"/>
        <v>246.69</v>
      </c>
      <c r="R333" s="180">
        <f t="shared" si="265"/>
        <v>0</v>
      </c>
      <c r="S333" s="180">
        <f t="shared" si="266"/>
        <v>246.69</v>
      </c>
      <c r="T333" s="394">
        <f t="shared" si="261"/>
        <v>333.46</v>
      </c>
      <c r="U333" s="394">
        <f t="shared" si="262"/>
        <v>0</v>
      </c>
      <c r="V333" s="142">
        <f t="shared" si="267"/>
        <v>333.46</v>
      </c>
      <c r="W333" s="142">
        <f t="shared" si="268"/>
        <v>3334.63</v>
      </c>
      <c r="X333" s="142">
        <f t="shared" si="269"/>
        <v>0</v>
      </c>
      <c r="Y333" s="142">
        <f t="shared" si="270"/>
        <v>3334.63</v>
      </c>
      <c r="Z333" s="51"/>
      <c r="AA333" s="35"/>
      <c r="AB333" s="226"/>
      <c r="AC333" s="226"/>
      <c r="AD333" s="226"/>
      <c r="AE333" s="226"/>
      <c r="AF333" s="226"/>
      <c r="AG333" s="226"/>
      <c r="AH333" s="226"/>
      <c r="AI333" s="226"/>
      <c r="AJ333" s="226"/>
      <c r="AK333" s="226"/>
      <c r="AL333" s="226"/>
      <c r="AM333" s="226"/>
      <c r="AN333" s="226"/>
      <c r="AO333" s="226"/>
    </row>
    <row r="334" spans="1:41" ht="15" hidden="1" outlineLevel="1">
      <c r="A334" s="44">
        <v>278</v>
      </c>
      <c r="B334" s="73">
        <v>217</v>
      </c>
      <c r="C334" s="42" t="s">
        <v>218</v>
      </c>
      <c r="D334" s="44" t="s">
        <v>26</v>
      </c>
      <c r="E334" s="53">
        <v>0.1</v>
      </c>
      <c r="F334" s="14">
        <f t="shared" si="252"/>
        <v>14.81</v>
      </c>
      <c r="G334" s="14">
        <f t="shared" si="253"/>
        <v>0</v>
      </c>
      <c r="H334" s="14">
        <f t="shared" si="254"/>
        <v>14.81</v>
      </c>
      <c r="I334" s="45">
        <v>148.08000000000001</v>
      </c>
      <c r="J334" s="53"/>
      <c r="K334" s="53"/>
      <c r="L334" s="51"/>
      <c r="M334" s="51"/>
      <c r="N334" s="51"/>
      <c r="O334" s="451">
        <f t="shared" si="271"/>
        <v>207.31</v>
      </c>
      <c r="P334" s="180">
        <f t="shared" si="263"/>
        <v>0</v>
      </c>
      <c r="Q334" s="180">
        <f t="shared" si="264"/>
        <v>20.73</v>
      </c>
      <c r="R334" s="180">
        <f t="shared" si="265"/>
        <v>0</v>
      </c>
      <c r="S334" s="180">
        <f t="shared" si="266"/>
        <v>20.73</v>
      </c>
      <c r="T334" s="394">
        <f t="shared" si="261"/>
        <v>28.02</v>
      </c>
      <c r="U334" s="394">
        <f t="shared" si="262"/>
        <v>0</v>
      </c>
      <c r="V334" s="142">
        <f t="shared" si="267"/>
        <v>28.02</v>
      </c>
      <c r="W334" s="142">
        <f t="shared" si="268"/>
        <v>280.24</v>
      </c>
      <c r="X334" s="142">
        <f t="shared" si="269"/>
        <v>0</v>
      </c>
      <c r="Y334" s="142">
        <f t="shared" si="270"/>
        <v>280.24</v>
      </c>
      <c r="Z334" s="51"/>
      <c r="AA334" s="35"/>
      <c r="AB334" s="226"/>
      <c r="AC334" s="226"/>
      <c r="AD334" s="226"/>
      <c r="AE334" s="226"/>
      <c r="AF334" s="226"/>
      <c r="AG334" s="226"/>
      <c r="AH334" s="226"/>
      <c r="AI334" s="226"/>
      <c r="AJ334" s="226"/>
      <c r="AK334" s="226"/>
      <c r="AL334" s="226"/>
      <c r="AM334" s="226"/>
      <c r="AN334" s="226"/>
      <c r="AO334" s="226"/>
    </row>
    <row r="335" spans="1:41" ht="15" hidden="1" outlineLevel="1">
      <c r="A335" s="44">
        <v>279</v>
      </c>
      <c r="B335" s="73">
        <v>218</v>
      </c>
      <c r="C335" s="42" t="s">
        <v>219</v>
      </c>
      <c r="D335" s="44" t="s">
        <v>26</v>
      </c>
      <c r="E335" s="53">
        <v>0.1</v>
      </c>
      <c r="F335" s="14">
        <f t="shared" si="252"/>
        <v>10.52</v>
      </c>
      <c r="G335" s="14">
        <f t="shared" si="253"/>
        <v>0</v>
      </c>
      <c r="H335" s="14">
        <f t="shared" si="254"/>
        <v>10.52</v>
      </c>
      <c r="I335" s="45">
        <v>105.21</v>
      </c>
      <c r="J335" s="53"/>
      <c r="K335" s="53"/>
      <c r="L335" s="51"/>
      <c r="M335" s="51"/>
      <c r="N335" s="51"/>
      <c r="O335" s="451">
        <f t="shared" si="271"/>
        <v>147.29</v>
      </c>
      <c r="P335" s="180">
        <f t="shared" si="263"/>
        <v>0</v>
      </c>
      <c r="Q335" s="180">
        <f t="shared" si="264"/>
        <v>14.73</v>
      </c>
      <c r="R335" s="180">
        <f t="shared" si="265"/>
        <v>0</v>
      </c>
      <c r="S335" s="180">
        <f t="shared" si="266"/>
        <v>14.73</v>
      </c>
      <c r="T335" s="394">
        <f t="shared" si="261"/>
        <v>19.91</v>
      </c>
      <c r="U335" s="394">
        <f t="shared" si="262"/>
        <v>0</v>
      </c>
      <c r="V335" s="142">
        <f t="shared" si="267"/>
        <v>19.91</v>
      </c>
      <c r="W335" s="142">
        <f t="shared" si="268"/>
        <v>199.1</v>
      </c>
      <c r="X335" s="142">
        <f t="shared" si="269"/>
        <v>0</v>
      </c>
      <c r="Y335" s="142">
        <f t="shared" si="270"/>
        <v>199.1</v>
      </c>
      <c r="Z335" s="51"/>
      <c r="AA335" s="35"/>
      <c r="AB335" s="226"/>
      <c r="AC335" s="226"/>
      <c r="AD335" s="226"/>
      <c r="AE335" s="226"/>
      <c r="AF335" s="226"/>
      <c r="AG335" s="226"/>
      <c r="AH335" s="226"/>
      <c r="AI335" s="226"/>
      <c r="AJ335" s="226"/>
      <c r="AK335" s="226"/>
      <c r="AL335" s="226"/>
      <c r="AM335" s="226"/>
      <c r="AN335" s="226"/>
      <c r="AO335" s="226"/>
    </row>
    <row r="336" spans="1:41" ht="30" hidden="1" outlineLevel="1">
      <c r="A336" s="44">
        <v>280</v>
      </c>
      <c r="B336" s="73">
        <v>219</v>
      </c>
      <c r="C336" s="42" t="s">
        <v>107</v>
      </c>
      <c r="D336" s="44" t="s">
        <v>26</v>
      </c>
      <c r="E336" s="53">
        <v>0.1</v>
      </c>
      <c r="F336" s="14">
        <f t="shared" si="252"/>
        <v>29.69</v>
      </c>
      <c r="G336" s="14">
        <f t="shared" si="253"/>
        <v>4.4000000000000004</v>
      </c>
      <c r="H336" s="14">
        <f t="shared" si="254"/>
        <v>34.090000000000003</v>
      </c>
      <c r="I336" s="45">
        <v>296.94</v>
      </c>
      <c r="J336" s="53">
        <v>44</v>
      </c>
      <c r="K336" s="53"/>
      <c r="L336" s="51"/>
      <c r="M336" s="51"/>
      <c r="N336" s="51"/>
      <c r="O336" s="451">
        <f t="shared" si="271"/>
        <v>415.72</v>
      </c>
      <c r="P336" s="180">
        <f t="shared" si="263"/>
        <v>44</v>
      </c>
      <c r="Q336" s="180">
        <f t="shared" si="264"/>
        <v>41.57</v>
      </c>
      <c r="R336" s="180">
        <f t="shared" si="265"/>
        <v>4.4000000000000004</v>
      </c>
      <c r="S336" s="180">
        <f t="shared" si="266"/>
        <v>45.97</v>
      </c>
      <c r="T336" s="394">
        <f t="shared" si="261"/>
        <v>56.2</v>
      </c>
      <c r="U336" s="394">
        <f t="shared" si="262"/>
        <v>5.95</v>
      </c>
      <c r="V336" s="142">
        <f t="shared" si="267"/>
        <v>62.15</v>
      </c>
      <c r="W336" s="142">
        <f t="shared" si="268"/>
        <v>561.96</v>
      </c>
      <c r="X336" s="142">
        <f t="shared" si="269"/>
        <v>59.48</v>
      </c>
      <c r="Y336" s="142">
        <f t="shared" si="270"/>
        <v>621.44000000000005</v>
      </c>
      <c r="Z336" s="51" t="s">
        <v>200</v>
      </c>
      <c r="AA336" s="35"/>
      <c r="AB336" s="226"/>
      <c r="AC336" s="226"/>
      <c r="AD336" s="226"/>
      <c r="AE336" s="226"/>
      <c r="AF336" s="226"/>
      <c r="AG336" s="226"/>
      <c r="AH336" s="226"/>
      <c r="AI336" s="226"/>
      <c r="AJ336" s="226"/>
      <c r="AK336" s="226"/>
      <c r="AL336" s="226"/>
      <c r="AM336" s="226"/>
      <c r="AN336" s="226"/>
      <c r="AO336" s="226"/>
    </row>
    <row r="337" spans="1:41" ht="15" hidden="1" outlineLevel="1">
      <c r="A337" s="44"/>
      <c r="B337" s="73"/>
      <c r="C337" s="289" t="s">
        <v>220</v>
      </c>
      <c r="D337" s="238"/>
      <c r="E337" s="239"/>
      <c r="F337" s="14">
        <f t="shared" si="252"/>
        <v>0</v>
      </c>
      <c r="G337" s="14">
        <f t="shared" si="253"/>
        <v>0</v>
      </c>
      <c r="H337" s="14">
        <f t="shared" si="254"/>
        <v>0</v>
      </c>
      <c r="I337" s="45"/>
      <c r="J337" s="53"/>
      <c r="K337" s="53"/>
      <c r="L337" s="51"/>
      <c r="M337" s="51"/>
      <c r="N337" s="51"/>
      <c r="O337" s="186"/>
      <c r="P337" s="180">
        <f t="shared" si="263"/>
        <v>0</v>
      </c>
      <c r="Q337" s="180">
        <f t="shared" si="264"/>
        <v>0</v>
      </c>
      <c r="R337" s="180">
        <f t="shared" si="265"/>
        <v>0</v>
      </c>
      <c r="S337" s="180">
        <f t="shared" si="266"/>
        <v>0</v>
      </c>
      <c r="T337" s="394">
        <f t="shared" si="261"/>
        <v>0</v>
      </c>
      <c r="U337" s="394">
        <f t="shared" si="262"/>
        <v>0</v>
      </c>
      <c r="V337" s="142">
        <f t="shared" si="267"/>
        <v>0</v>
      </c>
      <c r="W337" s="142">
        <f t="shared" si="268"/>
        <v>0</v>
      </c>
      <c r="X337" s="142">
        <f t="shared" si="269"/>
        <v>0</v>
      </c>
      <c r="Y337" s="142">
        <f t="shared" si="270"/>
        <v>0</v>
      </c>
      <c r="Z337" s="51"/>
      <c r="AA337" s="35"/>
      <c r="AB337" s="226"/>
      <c r="AC337" s="226"/>
      <c r="AD337" s="226"/>
      <c r="AE337" s="226"/>
      <c r="AF337" s="226"/>
      <c r="AG337" s="226"/>
      <c r="AH337" s="226"/>
      <c r="AI337" s="226"/>
      <c r="AJ337" s="226"/>
      <c r="AK337" s="226"/>
      <c r="AL337" s="226"/>
      <c r="AM337" s="226"/>
      <c r="AN337" s="226"/>
      <c r="AO337" s="226"/>
    </row>
    <row r="338" spans="1:41" ht="15" hidden="1" outlineLevel="1">
      <c r="A338" s="44"/>
      <c r="B338" s="73"/>
      <c r="C338" s="289" t="s">
        <v>221</v>
      </c>
      <c r="D338" s="238"/>
      <c r="E338" s="239"/>
      <c r="F338" s="14">
        <f t="shared" si="252"/>
        <v>0</v>
      </c>
      <c r="G338" s="14">
        <f t="shared" si="253"/>
        <v>0</v>
      </c>
      <c r="H338" s="14">
        <f t="shared" si="254"/>
        <v>0</v>
      </c>
      <c r="I338" s="45"/>
      <c r="J338" s="53"/>
      <c r="K338" s="53"/>
      <c r="L338" s="51"/>
      <c r="M338" s="51"/>
      <c r="N338" s="51"/>
      <c r="O338" s="186"/>
      <c r="P338" s="180">
        <f t="shared" si="263"/>
        <v>0</v>
      </c>
      <c r="Q338" s="180">
        <f t="shared" si="264"/>
        <v>0</v>
      </c>
      <c r="R338" s="180">
        <f t="shared" si="265"/>
        <v>0</v>
      </c>
      <c r="S338" s="180">
        <f t="shared" si="266"/>
        <v>0</v>
      </c>
      <c r="T338" s="394">
        <f t="shared" si="261"/>
        <v>0</v>
      </c>
      <c r="U338" s="394">
        <f t="shared" si="262"/>
        <v>0</v>
      </c>
      <c r="V338" s="142">
        <f t="shared" si="267"/>
        <v>0</v>
      </c>
      <c r="W338" s="142">
        <f t="shared" si="268"/>
        <v>0</v>
      </c>
      <c r="X338" s="142">
        <f t="shared" si="269"/>
        <v>0</v>
      </c>
      <c r="Y338" s="142">
        <f t="shared" si="270"/>
        <v>0</v>
      </c>
      <c r="Z338" s="51"/>
      <c r="AA338" s="35"/>
      <c r="AB338" s="226"/>
      <c r="AC338" s="226"/>
      <c r="AD338" s="226"/>
      <c r="AE338" s="226"/>
      <c r="AF338" s="226"/>
      <c r="AG338" s="226"/>
      <c r="AH338" s="226"/>
      <c r="AI338" s="226"/>
      <c r="AJ338" s="226"/>
      <c r="AK338" s="226"/>
      <c r="AL338" s="226"/>
      <c r="AM338" s="226"/>
      <c r="AN338" s="226"/>
      <c r="AO338" s="226"/>
    </row>
    <row r="339" spans="1:41" ht="15" hidden="1" outlineLevel="1">
      <c r="A339" s="44"/>
      <c r="B339" s="73"/>
      <c r="C339" s="290" t="s">
        <v>222</v>
      </c>
      <c r="D339" s="291"/>
      <c r="E339" s="292"/>
      <c r="F339" s="14">
        <f t="shared" si="252"/>
        <v>0</v>
      </c>
      <c r="G339" s="14">
        <f t="shared" si="253"/>
        <v>0</v>
      </c>
      <c r="H339" s="14">
        <f t="shared" si="254"/>
        <v>0</v>
      </c>
      <c r="I339" s="45"/>
      <c r="J339" s="53"/>
      <c r="K339" s="53"/>
      <c r="L339" s="51"/>
      <c r="M339" s="51"/>
      <c r="N339" s="51"/>
      <c r="O339" s="186"/>
      <c r="P339" s="180">
        <f t="shared" si="263"/>
        <v>0</v>
      </c>
      <c r="Q339" s="180">
        <f t="shared" si="264"/>
        <v>0</v>
      </c>
      <c r="R339" s="180">
        <f t="shared" si="265"/>
        <v>0</v>
      </c>
      <c r="S339" s="180">
        <f t="shared" si="266"/>
        <v>0</v>
      </c>
      <c r="T339" s="394">
        <f t="shared" si="261"/>
        <v>0</v>
      </c>
      <c r="U339" s="394">
        <f t="shared" si="262"/>
        <v>0</v>
      </c>
      <c r="V339" s="142">
        <f t="shared" si="267"/>
        <v>0</v>
      </c>
      <c r="W339" s="142">
        <f t="shared" si="268"/>
        <v>0</v>
      </c>
      <c r="X339" s="142">
        <f t="shared" si="269"/>
        <v>0</v>
      </c>
      <c r="Y339" s="142">
        <f t="shared" si="270"/>
        <v>0</v>
      </c>
      <c r="Z339" s="51"/>
      <c r="AA339" s="35"/>
      <c r="AB339" s="226"/>
      <c r="AC339" s="226"/>
      <c r="AD339" s="226"/>
      <c r="AE339" s="226"/>
      <c r="AF339" s="226"/>
      <c r="AG339" s="226"/>
      <c r="AH339" s="226"/>
      <c r="AI339" s="226"/>
      <c r="AJ339" s="226"/>
      <c r="AK339" s="226"/>
      <c r="AL339" s="226"/>
      <c r="AM339" s="226"/>
      <c r="AN339" s="226"/>
      <c r="AO339" s="226"/>
    </row>
    <row r="340" spans="1:41" ht="30" hidden="1" outlineLevel="1">
      <c r="A340" s="44">
        <v>281</v>
      </c>
      <c r="B340" s="73">
        <v>220</v>
      </c>
      <c r="C340" s="42" t="s">
        <v>100</v>
      </c>
      <c r="D340" s="44" t="s">
        <v>101</v>
      </c>
      <c r="E340" s="53">
        <v>161.28</v>
      </c>
      <c r="F340" s="14">
        <f t="shared" si="252"/>
        <v>77182.16</v>
      </c>
      <c r="G340" s="14">
        <f t="shared" si="253"/>
        <v>13708.8</v>
      </c>
      <c r="H340" s="14">
        <f t="shared" si="254"/>
        <v>90890.96</v>
      </c>
      <c r="I340" s="45">
        <v>478.56</v>
      </c>
      <c r="J340" s="53">
        <v>85</v>
      </c>
      <c r="K340" s="53"/>
      <c r="L340" s="51"/>
      <c r="M340" s="51"/>
      <c r="N340" s="51"/>
      <c r="O340" s="451">
        <f t="shared" ref="O340:O344" si="272">I340*$M$3</f>
        <v>669.98</v>
      </c>
      <c r="P340" s="180">
        <f t="shared" si="263"/>
        <v>85</v>
      </c>
      <c r="Q340" s="180">
        <f t="shared" si="264"/>
        <v>108054.37</v>
      </c>
      <c r="R340" s="180">
        <f t="shared" si="265"/>
        <v>13708.8</v>
      </c>
      <c r="S340" s="180">
        <f t="shared" si="266"/>
        <v>121763.17</v>
      </c>
      <c r="T340" s="394">
        <f t="shared" si="261"/>
        <v>146064.84</v>
      </c>
      <c r="U340" s="394">
        <f t="shared" si="262"/>
        <v>18531.07</v>
      </c>
      <c r="V340" s="142">
        <f t="shared" si="267"/>
        <v>164595.91</v>
      </c>
      <c r="W340" s="142">
        <f t="shared" si="268"/>
        <v>905.66</v>
      </c>
      <c r="X340" s="142">
        <f t="shared" si="269"/>
        <v>114.9</v>
      </c>
      <c r="Y340" s="142">
        <f t="shared" si="270"/>
        <v>1020.56</v>
      </c>
      <c r="Z340" s="51"/>
      <c r="AA340" s="35"/>
      <c r="AB340" s="226"/>
      <c r="AC340" s="226"/>
      <c r="AD340" s="226"/>
      <c r="AE340" s="226"/>
      <c r="AF340" s="226"/>
      <c r="AG340" s="226"/>
      <c r="AH340" s="226"/>
      <c r="AI340" s="226"/>
      <c r="AJ340" s="226"/>
      <c r="AK340" s="226"/>
      <c r="AL340" s="226"/>
      <c r="AM340" s="226"/>
      <c r="AN340" s="226"/>
      <c r="AO340" s="226"/>
    </row>
    <row r="341" spans="1:41" ht="15" hidden="1" outlineLevel="1">
      <c r="A341" s="44">
        <v>282</v>
      </c>
      <c r="B341" s="73">
        <v>221</v>
      </c>
      <c r="C341" s="42" t="s">
        <v>56</v>
      </c>
      <c r="D341" s="44" t="s">
        <v>26</v>
      </c>
      <c r="E341" s="53">
        <v>3.52</v>
      </c>
      <c r="F341" s="14">
        <f t="shared" si="252"/>
        <v>6202.38</v>
      </c>
      <c r="G341" s="14">
        <f t="shared" si="253"/>
        <v>0</v>
      </c>
      <c r="H341" s="14">
        <f t="shared" si="254"/>
        <v>6202.38</v>
      </c>
      <c r="I341" s="45">
        <v>1762.04</v>
      </c>
      <c r="J341" s="53"/>
      <c r="K341" s="53"/>
      <c r="L341" s="51"/>
      <c r="M341" s="51"/>
      <c r="N341" s="51"/>
      <c r="O341" s="451">
        <f t="shared" si="272"/>
        <v>2466.86</v>
      </c>
      <c r="P341" s="180">
        <f t="shared" si="263"/>
        <v>0</v>
      </c>
      <c r="Q341" s="180">
        <f t="shared" si="264"/>
        <v>8683.35</v>
      </c>
      <c r="R341" s="180">
        <f t="shared" si="265"/>
        <v>0</v>
      </c>
      <c r="S341" s="180">
        <f t="shared" si="266"/>
        <v>8683.35</v>
      </c>
      <c r="T341" s="394">
        <f t="shared" si="261"/>
        <v>11737.9</v>
      </c>
      <c r="U341" s="394">
        <f t="shared" si="262"/>
        <v>0</v>
      </c>
      <c r="V341" s="142">
        <f t="shared" si="267"/>
        <v>11737.9</v>
      </c>
      <c r="W341" s="142">
        <f t="shared" si="268"/>
        <v>3334.63</v>
      </c>
      <c r="X341" s="142">
        <f t="shared" si="269"/>
        <v>0</v>
      </c>
      <c r="Y341" s="142">
        <f t="shared" si="270"/>
        <v>3334.63</v>
      </c>
      <c r="Z341" s="51"/>
      <c r="AA341" s="35"/>
      <c r="AB341" s="226"/>
      <c r="AC341" s="226"/>
      <c r="AD341" s="226"/>
      <c r="AE341" s="226"/>
      <c r="AF341" s="226"/>
      <c r="AG341" s="226"/>
      <c r="AH341" s="226"/>
      <c r="AI341" s="226"/>
      <c r="AJ341" s="226"/>
      <c r="AK341" s="226"/>
      <c r="AL341" s="226"/>
      <c r="AM341" s="226"/>
      <c r="AN341" s="226"/>
      <c r="AO341" s="226"/>
    </row>
    <row r="342" spans="1:41" ht="15" hidden="1" outlineLevel="1">
      <c r="A342" s="44">
        <v>283</v>
      </c>
      <c r="B342" s="73">
        <v>222</v>
      </c>
      <c r="C342" s="42" t="s">
        <v>218</v>
      </c>
      <c r="D342" s="44" t="s">
        <v>26</v>
      </c>
      <c r="E342" s="53">
        <v>3.52</v>
      </c>
      <c r="F342" s="14">
        <f t="shared" si="252"/>
        <v>521.24</v>
      </c>
      <c r="G342" s="14">
        <f t="shared" si="253"/>
        <v>0</v>
      </c>
      <c r="H342" s="14">
        <f t="shared" si="254"/>
        <v>521.24</v>
      </c>
      <c r="I342" s="45">
        <v>148.08000000000001</v>
      </c>
      <c r="J342" s="53"/>
      <c r="K342" s="53"/>
      <c r="L342" s="51"/>
      <c r="M342" s="51"/>
      <c r="N342" s="51"/>
      <c r="O342" s="451">
        <f t="shared" si="272"/>
        <v>207.31</v>
      </c>
      <c r="P342" s="180">
        <f t="shared" si="263"/>
        <v>0</v>
      </c>
      <c r="Q342" s="180">
        <f t="shared" si="264"/>
        <v>729.73</v>
      </c>
      <c r="R342" s="180">
        <f t="shared" si="265"/>
        <v>0</v>
      </c>
      <c r="S342" s="180">
        <f t="shared" si="266"/>
        <v>729.73</v>
      </c>
      <c r="T342" s="394">
        <f t="shared" si="261"/>
        <v>986.44</v>
      </c>
      <c r="U342" s="394">
        <f t="shared" si="262"/>
        <v>0</v>
      </c>
      <c r="V342" s="142">
        <f t="shared" si="267"/>
        <v>986.44</v>
      </c>
      <c r="W342" s="142">
        <f t="shared" si="268"/>
        <v>280.24</v>
      </c>
      <c r="X342" s="142">
        <f t="shared" si="269"/>
        <v>0</v>
      </c>
      <c r="Y342" s="142">
        <f t="shared" si="270"/>
        <v>280.24</v>
      </c>
      <c r="Z342" s="51"/>
      <c r="AA342" s="35"/>
      <c r="AB342" s="226"/>
      <c r="AC342" s="226"/>
      <c r="AD342" s="226"/>
      <c r="AE342" s="226"/>
      <c r="AF342" s="226"/>
      <c r="AG342" s="226"/>
      <c r="AH342" s="226"/>
      <c r="AI342" s="226"/>
      <c r="AJ342" s="226"/>
      <c r="AK342" s="226"/>
      <c r="AL342" s="226"/>
      <c r="AM342" s="226"/>
      <c r="AN342" s="226"/>
      <c r="AO342" s="226"/>
    </row>
    <row r="343" spans="1:41" ht="15" hidden="1" outlineLevel="1">
      <c r="A343" s="44">
        <v>284</v>
      </c>
      <c r="B343" s="73">
        <v>223</v>
      </c>
      <c r="C343" s="42" t="s">
        <v>219</v>
      </c>
      <c r="D343" s="44" t="s">
        <v>26</v>
      </c>
      <c r="E343" s="53">
        <v>3.52</v>
      </c>
      <c r="F343" s="14">
        <f t="shared" si="252"/>
        <v>370.34</v>
      </c>
      <c r="G343" s="14">
        <f t="shared" si="253"/>
        <v>0</v>
      </c>
      <c r="H343" s="14">
        <f t="shared" si="254"/>
        <v>370.34</v>
      </c>
      <c r="I343" s="45">
        <v>105.21</v>
      </c>
      <c r="J343" s="53"/>
      <c r="K343" s="53"/>
      <c r="L343" s="51"/>
      <c r="M343" s="51"/>
      <c r="N343" s="51"/>
      <c r="O343" s="451">
        <f t="shared" si="272"/>
        <v>147.29</v>
      </c>
      <c r="P343" s="180">
        <f t="shared" si="263"/>
        <v>0</v>
      </c>
      <c r="Q343" s="180">
        <f t="shared" si="264"/>
        <v>518.46</v>
      </c>
      <c r="R343" s="180">
        <f t="shared" si="265"/>
        <v>0</v>
      </c>
      <c r="S343" s="180">
        <f t="shared" si="266"/>
        <v>518.46</v>
      </c>
      <c r="T343" s="394">
        <f t="shared" si="261"/>
        <v>700.83</v>
      </c>
      <c r="U343" s="394">
        <f t="shared" si="262"/>
        <v>0</v>
      </c>
      <c r="V343" s="142">
        <f t="shared" si="267"/>
        <v>700.83</v>
      </c>
      <c r="W343" s="142">
        <f t="shared" si="268"/>
        <v>199.1</v>
      </c>
      <c r="X343" s="142">
        <f t="shared" si="269"/>
        <v>0</v>
      </c>
      <c r="Y343" s="142">
        <f t="shared" si="270"/>
        <v>199.1</v>
      </c>
      <c r="Z343" s="51"/>
      <c r="AA343" s="35"/>
      <c r="AB343" s="226"/>
      <c r="AC343" s="226"/>
      <c r="AD343" s="226"/>
      <c r="AE343" s="226"/>
      <c r="AF343" s="226"/>
      <c r="AG343" s="226"/>
      <c r="AH343" s="226"/>
      <c r="AI343" s="226"/>
      <c r="AJ343" s="226"/>
      <c r="AK343" s="226"/>
      <c r="AL343" s="226"/>
      <c r="AM343" s="226"/>
      <c r="AN343" s="226"/>
      <c r="AO343" s="226"/>
    </row>
    <row r="344" spans="1:41" ht="30" hidden="1" outlineLevel="1">
      <c r="A344" s="44">
        <v>285</v>
      </c>
      <c r="B344" s="73">
        <v>224</v>
      </c>
      <c r="C344" s="42" t="s">
        <v>107</v>
      </c>
      <c r="D344" s="44" t="s">
        <v>26</v>
      </c>
      <c r="E344" s="53">
        <v>5.24</v>
      </c>
      <c r="F344" s="14">
        <f t="shared" si="252"/>
        <v>1555.97</v>
      </c>
      <c r="G344" s="14">
        <f t="shared" si="253"/>
        <v>230.56</v>
      </c>
      <c r="H344" s="14">
        <f t="shared" si="254"/>
        <v>1786.53</v>
      </c>
      <c r="I344" s="45">
        <v>296.94</v>
      </c>
      <c r="J344" s="53">
        <v>44</v>
      </c>
      <c r="K344" s="53"/>
      <c r="L344" s="51"/>
      <c r="M344" s="51"/>
      <c r="N344" s="51"/>
      <c r="O344" s="451">
        <f t="shared" si="272"/>
        <v>415.72</v>
      </c>
      <c r="P344" s="180">
        <f t="shared" si="263"/>
        <v>44</v>
      </c>
      <c r="Q344" s="180">
        <f t="shared" si="264"/>
        <v>2178.37</v>
      </c>
      <c r="R344" s="180">
        <f t="shared" si="265"/>
        <v>230.56</v>
      </c>
      <c r="S344" s="180">
        <f t="shared" si="266"/>
        <v>2408.9299999999998</v>
      </c>
      <c r="T344" s="394">
        <f t="shared" si="261"/>
        <v>2944.67</v>
      </c>
      <c r="U344" s="394">
        <f t="shared" si="262"/>
        <v>311.68</v>
      </c>
      <c r="V344" s="142">
        <f t="shared" si="267"/>
        <v>3256.35</v>
      </c>
      <c r="W344" s="142">
        <f t="shared" si="268"/>
        <v>561.96</v>
      </c>
      <c r="X344" s="142">
        <f t="shared" si="269"/>
        <v>59.48</v>
      </c>
      <c r="Y344" s="142">
        <f t="shared" si="270"/>
        <v>621.44000000000005</v>
      </c>
      <c r="Z344" s="51" t="s">
        <v>200</v>
      </c>
      <c r="AA344" s="35"/>
      <c r="AB344" s="226"/>
      <c r="AC344" s="226"/>
      <c r="AD344" s="226"/>
      <c r="AE344" s="226"/>
      <c r="AF344" s="226"/>
      <c r="AG344" s="226"/>
      <c r="AH344" s="226"/>
      <c r="AI344" s="226"/>
      <c r="AJ344" s="226"/>
      <c r="AK344" s="226"/>
      <c r="AL344" s="226"/>
      <c r="AM344" s="226"/>
      <c r="AN344" s="226"/>
      <c r="AO344" s="226"/>
    </row>
    <row r="345" spans="1:41" ht="15" hidden="1" outlineLevel="1">
      <c r="A345" s="44">
        <v>286</v>
      </c>
      <c r="B345" s="73">
        <v>225</v>
      </c>
      <c r="C345" s="42" t="s">
        <v>113</v>
      </c>
      <c r="D345" s="44" t="s">
        <v>34</v>
      </c>
      <c r="E345" s="53">
        <v>0.14000000000000001</v>
      </c>
      <c r="F345" s="14">
        <f t="shared" si="252"/>
        <v>3797.36</v>
      </c>
      <c r="G345" s="14">
        <f t="shared" si="253"/>
        <v>0</v>
      </c>
      <c r="H345" s="14">
        <f t="shared" si="254"/>
        <v>3797.36</v>
      </c>
      <c r="I345" s="45">
        <v>27124</v>
      </c>
      <c r="J345" s="53"/>
      <c r="K345" s="53"/>
      <c r="L345" s="51"/>
      <c r="M345" s="51"/>
      <c r="N345" s="51"/>
      <c r="O345" s="448">
        <f>I345*$L$3</f>
        <v>46110.8</v>
      </c>
      <c r="P345" s="180">
        <f t="shared" si="263"/>
        <v>0</v>
      </c>
      <c r="Q345" s="180">
        <f t="shared" si="264"/>
        <v>6455.51</v>
      </c>
      <c r="R345" s="180">
        <f t="shared" si="265"/>
        <v>0</v>
      </c>
      <c r="S345" s="180">
        <f t="shared" si="266"/>
        <v>6455.51</v>
      </c>
      <c r="T345" s="394">
        <f t="shared" si="261"/>
        <v>8726.3700000000008</v>
      </c>
      <c r="U345" s="394">
        <f t="shared" si="262"/>
        <v>0</v>
      </c>
      <c r="V345" s="142">
        <f t="shared" si="267"/>
        <v>8726.3700000000008</v>
      </c>
      <c r="W345" s="142">
        <f t="shared" si="268"/>
        <v>62331.18</v>
      </c>
      <c r="X345" s="142">
        <f t="shared" si="269"/>
        <v>0</v>
      </c>
      <c r="Y345" s="142">
        <f t="shared" si="270"/>
        <v>62331.18</v>
      </c>
      <c r="Z345" s="51"/>
      <c r="AA345" s="35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6"/>
      <c r="AN345" s="226"/>
      <c r="AO345" s="226"/>
    </row>
    <row r="346" spans="1:41" ht="30" hidden="1" outlineLevel="1">
      <c r="A346" s="44">
        <v>287</v>
      </c>
      <c r="B346" s="73">
        <v>226</v>
      </c>
      <c r="C346" s="42" t="s">
        <v>108</v>
      </c>
      <c r="D346" s="44" t="s">
        <v>34</v>
      </c>
      <c r="E346" s="53">
        <v>0.04</v>
      </c>
      <c r="F346" s="14">
        <f t="shared" si="252"/>
        <v>2671.37</v>
      </c>
      <c r="G346" s="14">
        <f t="shared" si="253"/>
        <v>226.68</v>
      </c>
      <c r="H346" s="14">
        <f t="shared" si="254"/>
        <v>2898.05</v>
      </c>
      <c r="I346" s="43">
        <v>66784.210000000006</v>
      </c>
      <c r="J346" s="53">
        <v>5667</v>
      </c>
      <c r="K346" s="53"/>
      <c r="L346" s="51"/>
      <c r="M346" s="51"/>
      <c r="N346" s="51"/>
      <c r="O346" s="451">
        <f t="shared" ref="O346:O347" si="273">I346*$M$3</f>
        <v>93497.89</v>
      </c>
      <c r="P346" s="180">
        <f t="shared" si="263"/>
        <v>5667</v>
      </c>
      <c r="Q346" s="180">
        <f t="shared" si="264"/>
        <v>3739.92</v>
      </c>
      <c r="R346" s="180">
        <f t="shared" si="265"/>
        <v>226.68</v>
      </c>
      <c r="S346" s="180">
        <f t="shared" si="266"/>
        <v>3966.6</v>
      </c>
      <c r="T346" s="394">
        <f t="shared" si="261"/>
        <v>5055.5</v>
      </c>
      <c r="U346" s="394">
        <f t="shared" si="262"/>
        <v>306.42</v>
      </c>
      <c r="V346" s="142">
        <f t="shared" si="267"/>
        <v>5361.92</v>
      </c>
      <c r="W346" s="142">
        <f t="shared" si="268"/>
        <v>126387.61</v>
      </c>
      <c r="X346" s="142">
        <f t="shared" si="269"/>
        <v>7660.48</v>
      </c>
      <c r="Y346" s="142">
        <f t="shared" si="270"/>
        <v>134048.09</v>
      </c>
      <c r="Z346" s="51"/>
      <c r="AA346" s="35"/>
      <c r="AB346" s="226"/>
      <c r="AC346" s="226"/>
      <c r="AD346" s="226"/>
      <c r="AE346" s="226"/>
      <c r="AF346" s="226"/>
      <c r="AG346" s="226"/>
      <c r="AH346" s="226"/>
      <c r="AI346" s="226"/>
      <c r="AJ346" s="226"/>
      <c r="AK346" s="226"/>
      <c r="AL346" s="226"/>
      <c r="AM346" s="226"/>
      <c r="AN346" s="226"/>
      <c r="AO346" s="226"/>
    </row>
    <row r="347" spans="1:41" ht="45" hidden="1" outlineLevel="1">
      <c r="A347" s="44">
        <v>288</v>
      </c>
      <c r="B347" s="73">
        <v>227</v>
      </c>
      <c r="C347" s="42" t="s">
        <v>109</v>
      </c>
      <c r="D347" s="44" t="s">
        <v>34</v>
      </c>
      <c r="E347" s="53">
        <v>0.02</v>
      </c>
      <c r="F347" s="14">
        <f t="shared" si="252"/>
        <v>1335.75</v>
      </c>
      <c r="G347" s="14">
        <f t="shared" si="253"/>
        <v>113.34</v>
      </c>
      <c r="H347" s="14">
        <f t="shared" si="254"/>
        <v>1449.09</v>
      </c>
      <c r="I347" s="43">
        <v>66787.5</v>
      </c>
      <c r="J347" s="53">
        <v>5667</v>
      </c>
      <c r="K347" s="53"/>
      <c r="L347" s="51"/>
      <c r="M347" s="51"/>
      <c r="N347" s="51"/>
      <c r="O347" s="451">
        <f t="shared" si="273"/>
        <v>93502.5</v>
      </c>
      <c r="P347" s="180">
        <f t="shared" si="263"/>
        <v>5667</v>
      </c>
      <c r="Q347" s="180">
        <f t="shared" si="264"/>
        <v>1870.05</v>
      </c>
      <c r="R347" s="180">
        <f t="shared" si="265"/>
        <v>113.34</v>
      </c>
      <c r="S347" s="180">
        <f t="shared" si="266"/>
        <v>1983.39</v>
      </c>
      <c r="T347" s="394">
        <f t="shared" si="261"/>
        <v>2527.88</v>
      </c>
      <c r="U347" s="394">
        <f t="shared" si="262"/>
        <v>153.21</v>
      </c>
      <c r="V347" s="142">
        <f t="shared" si="267"/>
        <v>2681.09</v>
      </c>
      <c r="W347" s="142">
        <f t="shared" si="268"/>
        <v>126393.84</v>
      </c>
      <c r="X347" s="142">
        <f t="shared" si="269"/>
        <v>7660.48</v>
      </c>
      <c r="Y347" s="142">
        <f t="shared" si="270"/>
        <v>134054.32</v>
      </c>
      <c r="Z347" s="51"/>
      <c r="AA347" s="35"/>
      <c r="AB347" s="226"/>
      <c r="AC347" s="226"/>
      <c r="AD347" s="226"/>
      <c r="AE347" s="226"/>
      <c r="AF347" s="226"/>
      <c r="AG347" s="226"/>
      <c r="AH347" s="226"/>
      <c r="AI347" s="226"/>
      <c r="AJ347" s="226"/>
      <c r="AK347" s="226"/>
      <c r="AL347" s="226"/>
      <c r="AM347" s="226"/>
      <c r="AN347" s="226"/>
      <c r="AO347" s="226"/>
    </row>
    <row r="348" spans="1:41" ht="15" hidden="1" outlineLevel="1">
      <c r="A348" s="44"/>
      <c r="B348" s="73"/>
      <c r="C348" s="290" t="s">
        <v>223</v>
      </c>
      <c r="D348" s="291"/>
      <c r="E348" s="292"/>
      <c r="F348" s="14">
        <f t="shared" si="252"/>
        <v>0</v>
      </c>
      <c r="G348" s="14">
        <f t="shared" si="253"/>
        <v>0</v>
      </c>
      <c r="H348" s="14">
        <f t="shared" si="254"/>
        <v>0</v>
      </c>
      <c r="I348" s="45"/>
      <c r="J348" s="53"/>
      <c r="K348" s="53"/>
      <c r="L348" s="51"/>
      <c r="M348" s="51"/>
      <c r="N348" s="51"/>
      <c r="O348" s="186"/>
      <c r="P348" s="180">
        <f t="shared" si="263"/>
        <v>0</v>
      </c>
      <c r="Q348" s="180">
        <f t="shared" si="264"/>
        <v>0</v>
      </c>
      <c r="R348" s="180">
        <f t="shared" si="265"/>
        <v>0</v>
      </c>
      <c r="S348" s="180">
        <f t="shared" si="266"/>
        <v>0</v>
      </c>
      <c r="T348" s="394">
        <f t="shared" si="261"/>
        <v>0</v>
      </c>
      <c r="U348" s="394">
        <f t="shared" si="262"/>
        <v>0</v>
      </c>
      <c r="V348" s="142">
        <f t="shared" si="267"/>
        <v>0</v>
      </c>
      <c r="W348" s="142">
        <f t="shared" si="268"/>
        <v>0</v>
      </c>
      <c r="X348" s="142">
        <f t="shared" si="269"/>
        <v>0</v>
      </c>
      <c r="Y348" s="142">
        <f t="shared" si="270"/>
        <v>0</v>
      </c>
      <c r="Z348" s="51"/>
      <c r="AA348" s="35"/>
      <c r="AB348" s="226"/>
      <c r="AC348" s="226"/>
      <c r="AD348" s="226"/>
      <c r="AE348" s="226"/>
      <c r="AF348" s="226"/>
      <c r="AG348" s="226"/>
      <c r="AH348" s="226"/>
      <c r="AI348" s="226"/>
      <c r="AJ348" s="226"/>
      <c r="AK348" s="226"/>
      <c r="AL348" s="226"/>
      <c r="AM348" s="226"/>
      <c r="AN348" s="226"/>
      <c r="AO348" s="226"/>
    </row>
    <row r="349" spans="1:41" ht="30" hidden="1" outlineLevel="1">
      <c r="A349" s="44">
        <v>289</v>
      </c>
      <c r="B349" s="73">
        <v>228</v>
      </c>
      <c r="C349" s="42" t="s">
        <v>100</v>
      </c>
      <c r="D349" s="44" t="s">
        <v>101</v>
      </c>
      <c r="E349" s="53">
        <v>90.48</v>
      </c>
      <c r="F349" s="14">
        <f t="shared" si="252"/>
        <v>43300.11</v>
      </c>
      <c r="G349" s="14">
        <f t="shared" si="253"/>
        <v>7690.8</v>
      </c>
      <c r="H349" s="14">
        <f t="shared" si="254"/>
        <v>50990.91</v>
      </c>
      <c r="I349" s="45">
        <v>478.56</v>
      </c>
      <c r="J349" s="53">
        <v>85</v>
      </c>
      <c r="K349" s="53"/>
      <c r="L349" s="51"/>
      <c r="M349" s="51"/>
      <c r="N349" s="51"/>
      <c r="O349" s="451">
        <f t="shared" ref="O349:O353" si="274">I349*$M$3</f>
        <v>669.98</v>
      </c>
      <c r="P349" s="180">
        <f t="shared" si="263"/>
        <v>85</v>
      </c>
      <c r="Q349" s="180">
        <f t="shared" si="264"/>
        <v>60619.79</v>
      </c>
      <c r="R349" s="180">
        <f t="shared" si="265"/>
        <v>7690.8</v>
      </c>
      <c r="S349" s="180">
        <f t="shared" si="266"/>
        <v>68310.59</v>
      </c>
      <c r="T349" s="394">
        <f t="shared" si="261"/>
        <v>81944.12</v>
      </c>
      <c r="U349" s="394">
        <f t="shared" si="262"/>
        <v>10396.15</v>
      </c>
      <c r="V349" s="142">
        <f t="shared" si="267"/>
        <v>92340.27</v>
      </c>
      <c r="W349" s="142">
        <f t="shared" si="268"/>
        <v>905.66</v>
      </c>
      <c r="X349" s="142">
        <f t="shared" si="269"/>
        <v>114.9</v>
      </c>
      <c r="Y349" s="142">
        <f t="shared" si="270"/>
        <v>1020.56</v>
      </c>
      <c r="Z349" s="51"/>
      <c r="AA349" s="35"/>
      <c r="AB349" s="226"/>
      <c r="AC349" s="226"/>
      <c r="AD349" s="226"/>
      <c r="AE349" s="226"/>
      <c r="AF349" s="226"/>
      <c r="AG349" s="226"/>
      <c r="AH349" s="226"/>
      <c r="AI349" s="226"/>
      <c r="AJ349" s="226"/>
      <c r="AK349" s="226"/>
      <c r="AL349" s="226"/>
      <c r="AM349" s="226"/>
      <c r="AN349" s="226"/>
      <c r="AO349" s="226"/>
    </row>
    <row r="350" spans="1:41" ht="15" hidden="1" outlineLevel="1">
      <c r="A350" s="44">
        <v>290</v>
      </c>
      <c r="B350" s="73">
        <v>229</v>
      </c>
      <c r="C350" s="42" t="s">
        <v>56</v>
      </c>
      <c r="D350" s="44" t="s">
        <v>26</v>
      </c>
      <c r="E350" s="53">
        <v>2.1800000000000002</v>
      </c>
      <c r="F350" s="14">
        <f t="shared" si="252"/>
        <v>3841.25</v>
      </c>
      <c r="G350" s="14">
        <f t="shared" si="253"/>
        <v>0</v>
      </c>
      <c r="H350" s="14">
        <f t="shared" si="254"/>
        <v>3841.25</v>
      </c>
      <c r="I350" s="45">
        <v>1762.04</v>
      </c>
      <c r="J350" s="53"/>
      <c r="K350" s="53"/>
      <c r="L350" s="51"/>
      <c r="M350" s="51"/>
      <c r="N350" s="51"/>
      <c r="O350" s="451">
        <f t="shared" si="274"/>
        <v>2466.86</v>
      </c>
      <c r="P350" s="180">
        <f t="shared" si="263"/>
        <v>0</v>
      </c>
      <c r="Q350" s="180">
        <f t="shared" si="264"/>
        <v>5377.75</v>
      </c>
      <c r="R350" s="180">
        <f t="shared" si="265"/>
        <v>0</v>
      </c>
      <c r="S350" s="180">
        <f t="shared" si="266"/>
        <v>5377.75</v>
      </c>
      <c r="T350" s="394">
        <f t="shared" si="261"/>
        <v>7269.49</v>
      </c>
      <c r="U350" s="394">
        <f t="shared" si="262"/>
        <v>0</v>
      </c>
      <c r="V350" s="142">
        <f t="shared" si="267"/>
        <v>7269.49</v>
      </c>
      <c r="W350" s="142">
        <f t="shared" si="268"/>
        <v>3334.63</v>
      </c>
      <c r="X350" s="142">
        <f t="shared" si="269"/>
        <v>0</v>
      </c>
      <c r="Y350" s="142">
        <f t="shared" si="270"/>
        <v>3334.63</v>
      </c>
      <c r="Z350" s="51"/>
      <c r="AA350" s="35"/>
      <c r="AB350" s="226"/>
      <c r="AC350" s="226"/>
      <c r="AD350" s="226"/>
      <c r="AE350" s="226"/>
      <c r="AF350" s="226"/>
      <c r="AG350" s="226"/>
      <c r="AH350" s="226"/>
      <c r="AI350" s="226"/>
      <c r="AJ350" s="226"/>
      <c r="AK350" s="226"/>
      <c r="AL350" s="226"/>
      <c r="AM350" s="226"/>
      <c r="AN350" s="226"/>
      <c r="AO350" s="226"/>
    </row>
    <row r="351" spans="1:41" ht="15" hidden="1" outlineLevel="1">
      <c r="A351" s="44">
        <v>291</v>
      </c>
      <c r="B351" s="73">
        <v>230</v>
      </c>
      <c r="C351" s="42" t="s">
        <v>218</v>
      </c>
      <c r="D351" s="44" t="s">
        <v>26</v>
      </c>
      <c r="E351" s="53">
        <v>2.1800000000000002</v>
      </c>
      <c r="F351" s="14">
        <f t="shared" si="252"/>
        <v>322.81</v>
      </c>
      <c r="G351" s="14">
        <f t="shared" si="253"/>
        <v>0</v>
      </c>
      <c r="H351" s="14">
        <f t="shared" si="254"/>
        <v>322.81</v>
      </c>
      <c r="I351" s="45">
        <v>148.08000000000001</v>
      </c>
      <c r="J351" s="53"/>
      <c r="K351" s="53"/>
      <c r="L351" s="51"/>
      <c r="M351" s="51"/>
      <c r="N351" s="51"/>
      <c r="O351" s="451">
        <f t="shared" si="274"/>
        <v>207.31</v>
      </c>
      <c r="P351" s="180">
        <f t="shared" si="263"/>
        <v>0</v>
      </c>
      <c r="Q351" s="180">
        <f t="shared" si="264"/>
        <v>451.94</v>
      </c>
      <c r="R351" s="180">
        <f t="shared" si="265"/>
        <v>0</v>
      </c>
      <c r="S351" s="180">
        <f t="shared" si="266"/>
        <v>451.94</v>
      </c>
      <c r="T351" s="394">
        <f t="shared" si="261"/>
        <v>610.91999999999996</v>
      </c>
      <c r="U351" s="394">
        <f t="shared" si="262"/>
        <v>0</v>
      </c>
      <c r="V351" s="142">
        <f t="shared" si="267"/>
        <v>610.91999999999996</v>
      </c>
      <c r="W351" s="142">
        <f t="shared" si="268"/>
        <v>280.24</v>
      </c>
      <c r="X351" s="142">
        <f t="shared" si="269"/>
        <v>0</v>
      </c>
      <c r="Y351" s="142">
        <f t="shared" si="270"/>
        <v>280.24</v>
      </c>
      <c r="Z351" s="51"/>
      <c r="AA351" s="35"/>
      <c r="AB351" s="226"/>
      <c r="AC351" s="226"/>
      <c r="AD351" s="226"/>
      <c r="AE351" s="226"/>
      <c r="AF351" s="226"/>
      <c r="AG351" s="226"/>
      <c r="AH351" s="226"/>
      <c r="AI351" s="226"/>
      <c r="AJ351" s="226"/>
      <c r="AK351" s="226"/>
      <c r="AL351" s="226"/>
      <c r="AM351" s="226"/>
      <c r="AN351" s="226"/>
      <c r="AO351" s="226"/>
    </row>
    <row r="352" spans="1:41" ht="15" hidden="1" outlineLevel="1">
      <c r="A352" s="44">
        <v>292</v>
      </c>
      <c r="B352" s="73">
        <v>231</v>
      </c>
      <c r="C352" s="42" t="s">
        <v>219</v>
      </c>
      <c r="D352" s="44" t="s">
        <v>26</v>
      </c>
      <c r="E352" s="53">
        <v>2.1800000000000002</v>
      </c>
      <c r="F352" s="14">
        <f t="shared" si="252"/>
        <v>229.36</v>
      </c>
      <c r="G352" s="14">
        <f t="shared" si="253"/>
        <v>0</v>
      </c>
      <c r="H352" s="14">
        <f t="shared" si="254"/>
        <v>229.36</v>
      </c>
      <c r="I352" s="45">
        <v>105.21</v>
      </c>
      <c r="J352" s="53"/>
      <c r="K352" s="53"/>
      <c r="L352" s="51"/>
      <c r="M352" s="51"/>
      <c r="N352" s="51"/>
      <c r="O352" s="451">
        <f t="shared" si="274"/>
        <v>147.29</v>
      </c>
      <c r="P352" s="180">
        <f t="shared" si="263"/>
        <v>0</v>
      </c>
      <c r="Q352" s="180">
        <f t="shared" si="264"/>
        <v>321.08999999999997</v>
      </c>
      <c r="R352" s="180">
        <f t="shared" si="265"/>
        <v>0</v>
      </c>
      <c r="S352" s="180">
        <f t="shared" si="266"/>
        <v>321.08999999999997</v>
      </c>
      <c r="T352" s="394">
        <f t="shared" si="261"/>
        <v>434.04</v>
      </c>
      <c r="U352" s="394">
        <f t="shared" si="262"/>
        <v>0</v>
      </c>
      <c r="V352" s="142">
        <f t="shared" si="267"/>
        <v>434.04</v>
      </c>
      <c r="W352" s="142">
        <f t="shared" si="268"/>
        <v>199.1</v>
      </c>
      <c r="X352" s="142">
        <f t="shared" si="269"/>
        <v>0</v>
      </c>
      <c r="Y352" s="142">
        <f t="shared" si="270"/>
        <v>199.1</v>
      </c>
      <c r="Z352" s="51"/>
      <c r="AA352" s="35"/>
      <c r="AB352" s="226"/>
      <c r="AC352" s="226"/>
      <c r="AD352" s="226"/>
      <c r="AE352" s="226"/>
      <c r="AF352" s="226"/>
      <c r="AG352" s="226"/>
      <c r="AH352" s="226"/>
      <c r="AI352" s="226"/>
      <c r="AJ352" s="226"/>
      <c r="AK352" s="226"/>
      <c r="AL352" s="226"/>
      <c r="AM352" s="226"/>
      <c r="AN352" s="226"/>
      <c r="AO352" s="226"/>
    </row>
    <row r="353" spans="1:41" ht="30" hidden="1" outlineLevel="1">
      <c r="A353" s="44">
        <v>293</v>
      </c>
      <c r="B353" s="73">
        <v>232</v>
      </c>
      <c r="C353" s="42" t="s">
        <v>224</v>
      </c>
      <c r="D353" s="44" t="s">
        <v>26</v>
      </c>
      <c r="E353" s="53">
        <v>5.87</v>
      </c>
      <c r="F353" s="14">
        <f t="shared" si="252"/>
        <v>1743.04</v>
      </c>
      <c r="G353" s="14">
        <f t="shared" si="253"/>
        <v>258.27999999999997</v>
      </c>
      <c r="H353" s="14">
        <f t="shared" si="254"/>
        <v>2001.32</v>
      </c>
      <c r="I353" s="45">
        <v>296.94</v>
      </c>
      <c r="J353" s="53">
        <v>44</v>
      </c>
      <c r="K353" s="53"/>
      <c r="L353" s="51"/>
      <c r="M353" s="51"/>
      <c r="N353" s="51"/>
      <c r="O353" s="451">
        <f t="shared" si="274"/>
        <v>415.72</v>
      </c>
      <c r="P353" s="180">
        <f t="shared" si="263"/>
        <v>44</v>
      </c>
      <c r="Q353" s="180">
        <f t="shared" si="264"/>
        <v>2440.2800000000002</v>
      </c>
      <c r="R353" s="180">
        <f t="shared" si="265"/>
        <v>258.27999999999997</v>
      </c>
      <c r="S353" s="180">
        <f t="shared" si="266"/>
        <v>2698.56</v>
      </c>
      <c r="T353" s="394">
        <f t="shared" si="261"/>
        <v>3298.71</v>
      </c>
      <c r="U353" s="394">
        <f t="shared" si="262"/>
        <v>349.15</v>
      </c>
      <c r="V353" s="142">
        <f t="shared" si="267"/>
        <v>3647.86</v>
      </c>
      <c r="W353" s="142">
        <f t="shared" si="268"/>
        <v>561.96</v>
      </c>
      <c r="X353" s="142">
        <f t="shared" si="269"/>
        <v>59.48</v>
      </c>
      <c r="Y353" s="142">
        <f t="shared" si="270"/>
        <v>621.44000000000005</v>
      </c>
      <c r="Z353" s="51" t="s">
        <v>200</v>
      </c>
      <c r="AA353" s="35"/>
      <c r="AB353" s="226"/>
      <c r="AC353" s="226"/>
      <c r="AD353" s="226"/>
      <c r="AE353" s="226"/>
      <c r="AF353" s="226"/>
      <c r="AG353" s="226"/>
      <c r="AH353" s="226"/>
      <c r="AI353" s="226"/>
      <c r="AJ353" s="226"/>
      <c r="AK353" s="226"/>
      <c r="AL353" s="226"/>
      <c r="AM353" s="226"/>
      <c r="AN353" s="226"/>
      <c r="AO353" s="226"/>
    </row>
    <row r="354" spans="1:41" ht="15" hidden="1" outlineLevel="1">
      <c r="A354" s="44">
        <v>294</v>
      </c>
      <c r="B354" s="73">
        <v>233</v>
      </c>
      <c r="C354" s="42" t="s">
        <v>113</v>
      </c>
      <c r="D354" s="44" t="s">
        <v>34</v>
      </c>
      <c r="E354" s="53">
        <v>0.11</v>
      </c>
      <c r="F354" s="14">
        <f t="shared" si="252"/>
        <v>2983.64</v>
      </c>
      <c r="G354" s="14">
        <f t="shared" si="253"/>
        <v>0</v>
      </c>
      <c r="H354" s="14">
        <f t="shared" si="254"/>
        <v>2983.64</v>
      </c>
      <c r="I354" s="45">
        <v>27124</v>
      </c>
      <c r="J354" s="53"/>
      <c r="K354" s="53"/>
      <c r="L354" s="51"/>
      <c r="M354" s="51"/>
      <c r="N354" s="51"/>
      <c r="O354" s="448">
        <f>I354*$L$3</f>
        <v>46110.8</v>
      </c>
      <c r="P354" s="180">
        <f t="shared" si="263"/>
        <v>0</v>
      </c>
      <c r="Q354" s="180">
        <f t="shared" si="264"/>
        <v>5072.1899999999996</v>
      </c>
      <c r="R354" s="180">
        <f t="shared" si="265"/>
        <v>0</v>
      </c>
      <c r="S354" s="180">
        <f t="shared" si="266"/>
        <v>5072.1899999999996</v>
      </c>
      <c r="T354" s="394">
        <f t="shared" si="261"/>
        <v>6856.43</v>
      </c>
      <c r="U354" s="394">
        <f t="shared" si="262"/>
        <v>0</v>
      </c>
      <c r="V354" s="142">
        <f t="shared" si="267"/>
        <v>6856.43</v>
      </c>
      <c r="W354" s="142">
        <f t="shared" si="268"/>
        <v>62331.18</v>
      </c>
      <c r="X354" s="142">
        <f t="shared" si="269"/>
        <v>0</v>
      </c>
      <c r="Y354" s="142">
        <f t="shared" si="270"/>
        <v>62331.18</v>
      </c>
      <c r="Z354" s="51"/>
      <c r="AA354" s="35"/>
      <c r="AB354" s="226"/>
      <c r="AC354" s="226"/>
      <c r="AD354" s="226"/>
      <c r="AE354" s="226"/>
      <c r="AF354" s="226"/>
      <c r="AG354" s="226"/>
      <c r="AH354" s="226"/>
      <c r="AI354" s="226"/>
      <c r="AJ354" s="226"/>
      <c r="AK354" s="226"/>
      <c r="AL354" s="226"/>
      <c r="AM354" s="226"/>
      <c r="AN354" s="226"/>
      <c r="AO354" s="226"/>
    </row>
    <row r="355" spans="1:41" ht="30" hidden="1" outlineLevel="1">
      <c r="A355" s="44">
        <v>295</v>
      </c>
      <c r="B355" s="73">
        <v>234</v>
      </c>
      <c r="C355" s="42" t="s">
        <v>108</v>
      </c>
      <c r="D355" s="44" t="s">
        <v>34</v>
      </c>
      <c r="E355" s="53">
        <v>0.2</v>
      </c>
      <c r="F355" s="14">
        <f t="shared" si="252"/>
        <v>13356.84</v>
      </c>
      <c r="G355" s="14">
        <f t="shared" si="253"/>
        <v>1133.4000000000001</v>
      </c>
      <c r="H355" s="14">
        <f t="shared" si="254"/>
        <v>14490.24</v>
      </c>
      <c r="I355" s="45">
        <v>66784.210000000006</v>
      </c>
      <c r="J355" s="53">
        <v>5667</v>
      </c>
      <c r="K355" s="53"/>
      <c r="L355" s="51"/>
      <c r="M355" s="51"/>
      <c r="N355" s="51"/>
      <c r="O355" s="451">
        <f t="shared" ref="O355:O356" si="275">I355*$M$3</f>
        <v>93497.89</v>
      </c>
      <c r="P355" s="180">
        <f t="shared" si="263"/>
        <v>5667</v>
      </c>
      <c r="Q355" s="180">
        <f t="shared" si="264"/>
        <v>18699.580000000002</v>
      </c>
      <c r="R355" s="180">
        <f t="shared" si="265"/>
        <v>1133.4000000000001</v>
      </c>
      <c r="S355" s="180">
        <f t="shared" si="266"/>
        <v>19832.98</v>
      </c>
      <c r="T355" s="394">
        <f t="shared" si="261"/>
        <v>25277.52</v>
      </c>
      <c r="U355" s="394">
        <f t="shared" si="262"/>
        <v>1532.1</v>
      </c>
      <c r="V355" s="142">
        <f t="shared" si="267"/>
        <v>26809.62</v>
      </c>
      <c r="W355" s="142">
        <f t="shared" si="268"/>
        <v>126387.61</v>
      </c>
      <c r="X355" s="142">
        <f t="shared" si="269"/>
        <v>7660.48</v>
      </c>
      <c r="Y355" s="142">
        <f t="shared" si="270"/>
        <v>134048.09</v>
      </c>
      <c r="Z355" s="51"/>
      <c r="AA355" s="35"/>
      <c r="AB355" s="226"/>
      <c r="AC355" s="226"/>
      <c r="AD355" s="226"/>
      <c r="AE355" s="226"/>
      <c r="AF355" s="226"/>
      <c r="AG355" s="226"/>
      <c r="AH355" s="226"/>
      <c r="AI355" s="226"/>
      <c r="AJ355" s="226"/>
      <c r="AK355" s="226"/>
      <c r="AL355" s="226"/>
      <c r="AM355" s="226"/>
      <c r="AN355" s="226"/>
      <c r="AO355" s="226"/>
    </row>
    <row r="356" spans="1:41" ht="45" hidden="1" outlineLevel="1">
      <c r="A356" s="44">
        <v>296</v>
      </c>
      <c r="B356" s="73">
        <v>235</v>
      </c>
      <c r="C356" s="42" t="s">
        <v>109</v>
      </c>
      <c r="D356" s="44" t="s">
        <v>34</v>
      </c>
      <c r="E356" s="53">
        <v>0.01</v>
      </c>
      <c r="F356" s="14">
        <f t="shared" si="252"/>
        <v>667.88</v>
      </c>
      <c r="G356" s="14">
        <f t="shared" si="253"/>
        <v>56.67</v>
      </c>
      <c r="H356" s="14">
        <f t="shared" si="254"/>
        <v>724.55</v>
      </c>
      <c r="I356" s="45">
        <v>66787.5</v>
      </c>
      <c r="J356" s="53">
        <v>5667</v>
      </c>
      <c r="K356" s="53"/>
      <c r="L356" s="51"/>
      <c r="M356" s="51"/>
      <c r="N356" s="51"/>
      <c r="O356" s="451">
        <f t="shared" si="275"/>
        <v>93502.5</v>
      </c>
      <c r="P356" s="180">
        <f t="shared" si="263"/>
        <v>5667</v>
      </c>
      <c r="Q356" s="180">
        <f t="shared" si="264"/>
        <v>935.03</v>
      </c>
      <c r="R356" s="180">
        <f t="shared" si="265"/>
        <v>56.67</v>
      </c>
      <c r="S356" s="180">
        <f t="shared" si="266"/>
        <v>991.7</v>
      </c>
      <c r="T356" s="394">
        <f t="shared" si="261"/>
        <v>1263.94</v>
      </c>
      <c r="U356" s="394">
        <f t="shared" si="262"/>
        <v>76.599999999999994</v>
      </c>
      <c r="V356" s="142">
        <f t="shared" si="267"/>
        <v>1340.54</v>
      </c>
      <c r="W356" s="142">
        <f t="shared" si="268"/>
        <v>126393.84</v>
      </c>
      <c r="X356" s="142">
        <f t="shared" si="269"/>
        <v>7660.48</v>
      </c>
      <c r="Y356" s="142">
        <f t="shared" si="270"/>
        <v>134054.32</v>
      </c>
      <c r="Z356" s="51"/>
      <c r="AA356" s="35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</row>
    <row r="357" spans="1:41" ht="15" hidden="1" outlineLevel="1">
      <c r="A357" s="44"/>
      <c r="B357" s="73"/>
      <c r="C357" s="290" t="s">
        <v>225</v>
      </c>
      <c r="D357" s="291"/>
      <c r="E357" s="292"/>
      <c r="F357" s="14">
        <f t="shared" si="252"/>
        <v>0</v>
      </c>
      <c r="G357" s="14">
        <f t="shared" si="253"/>
        <v>0</v>
      </c>
      <c r="H357" s="14">
        <f t="shared" si="254"/>
        <v>0</v>
      </c>
      <c r="I357" s="45"/>
      <c r="J357" s="53"/>
      <c r="K357" s="53"/>
      <c r="L357" s="51"/>
      <c r="M357" s="51"/>
      <c r="N357" s="51"/>
      <c r="O357" s="186"/>
      <c r="P357" s="180">
        <f t="shared" si="263"/>
        <v>0</v>
      </c>
      <c r="Q357" s="180">
        <f t="shared" si="264"/>
        <v>0</v>
      </c>
      <c r="R357" s="180">
        <f t="shared" si="265"/>
        <v>0</v>
      </c>
      <c r="S357" s="180">
        <f t="shared" si="266"/>
        <v>0</v>
      </c>
      <c r="T357" s="394">
        <f t="shared" si="261"/>
        <v>0</v>
      </c>
      <c r="U357" s="394">
        <f t="shared" si="262"/>
        <v>0</v>
      </c>
      <c r="V357" s="142">
        <f t="shared" si="267"/>
        <v>0</v>
      </c>
      <c r="W357" s="142">
        <f t="shared" si="268"/>
        <v>0</v>
      </c>
      <c r="X357" s="142">
        <f t="shared" si="269"/>
        <v>0</v>
      </c>
      <c r="Y357" s="142">
        <f t="shared" si="270"/>
        <v>0</v>
      </c>
      <c r="Z357" s="51"/>
      <c r="AA357" s="35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</row>
    <row r="358" spans="1:41" ht="15" hidden="1" outlineLevel="1">
      <c r="A358" s="44"/>
      <c r="B358" s="73"/>
      <c r="C358" s="290" t="s">
        <v>226</v>
      </c>
      <c r="D358" s="291"/>
      <c r="E358" s="292"/>
      <c r="F358" s="14">
        <f t="shared" si="252"/>
        <v>0</v>
      </c>
      <c r="G358" s="14">
        <f t="shared" si="253"/>
        <v>0</v>
      </c>
      <c r="H358" s="14">
        <f t="shared" si="254"/>
        <v>0</v>
      </c>
      <c r="I358" s="45"/>
      <c r="J358" s="53"/>
      <c r="K358" s="53"/>
      <c r="L358" s="51"/>
      <c r="M358" s="51"/>
      <c r="N358" s="51"/>
      <c r="O358" s="186"/>
      <c r="P358" s="180">
        <f t="shared" si="263"/>
        <v>0</v>
      </c>
      <c r="Q358" s="180">
        <f t="shared" si="264"/>
        <v>0</v>
      </c>
      <c r="R358" s="180">
        <f t="shared" si="265"/>
        <v>0</v>
      </c>
      <c r="S358" s="180">
        <f t="shared" si="266"/>
        <v>0</v>
      </c>
      <c r="T358" s="394">
        <f t="shared" si="261"/>
        <v>0</v>
      </c>
      <c r="U358" s="394">
        <f t="shared" si="262"/>
        <v>0</v>
      </c>
      <c r="V358" s="142">
        <f t="shared" si="267"/>
        <v>0</v>
      </c>
      <c r="W358" s="142">
        <f t="shared" si="268"/>
        <v>0</v>
      </c>
      <c r="X358" s="142">
        <f t="shared" si="269"/>
        <v>0</v>
      </c>
      <c r="Y358" s="142">
        <f t="shared" si="270"/>
        <v>0</v>
      </c>
      <c r="Z358" s="51"/>
      <c r="AA358" s="35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</row>
    <row r="359" spans="1:41" ht="30" hidden="1" outlineLevel="1">
      <c r="A359" s="44">
        <v>297</v>
      </c>
      <c r="B359" s="73">
        <v>236</v>
      </c>
      <c r="C359" s="42" t="s">
        <v>100</v>
      </c>
      <c r="D359" s="44" t="s">
        <v>101</v>
      </c>
      <c r="E359" s="53">
        <v>143.09</v>
      </c>
      <c r="F359" s="14">
        <f t="shared" si="252"/>
        <v>68477.149999999994</v>
      </c>
      <c r="G359" s="14">
        <f t="shared" si="253"/>
        <v>12162.65</v>
      </c>
      <c r="H359" s="14">
        <f t="shared" si="254"/>
        <v>80639.8</v>
      </c>
      <c r="I359" s="45">
        <v>478.56</v>
      </c>
      <c r="J359" s="53">
        <v>85</v>
      </c>
      <c r="K359" s="53"/>
      <c r="L359" s="51"/>
      <c r="M359" s="51"/>
      <c r="N359" s="51"/>
      <c r="O359" s="451">
        <f t="shared" ref="O359:O363" si="276">I359*$M$3</f>
        <v>669.98</v>
      </c>
      <c r="P359" s="180">
        <f t="shared" si="263"/>
        <v>85</v>
      </c>
      <c r="Q359" s="180">
        <f t="shared" si="264"/>
        <v>95867.44</v>
      </c>
      <c r="R359" s="180">
        <f t="shared" si="265"/>
        <v>12162.65</v>
      </c>
      <c r="S359" s="180">
        <f t="shared" si="266"/>
        <v>108030.09</v>
      </c>
      <c r="T359" s="394">
        <f t="shared" si="261"/>
        <v>129590.89</v>
      </c>
      <c r="U359" s="394">
        <f t="shared" si="262"/>
        <v>16441.04</v>
      </c>
      <c r="V359" s="142">
        <f t="shared" si="267"/>
        <v>146031.93</v>
      </c>
      <c r="W359" s="142">
        <f t="shared" si="268"/>
        <v>905.66</v>
      </c>
      <c r="X359" s="142">
        <f t="shared" si="269"/>
        <v>114.9</v>
      </c>
      <c r="Y359" s="142">
        <f t="shared" si="270"/>
        <v>1020.56</v>
      </c>
      <c r="Z359" s="51"/>
      <c r="AA359" s="35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</row>
    <row r="360" spans="1:41" ht="15" hidden="1" outlineLevel="1">
      <c r="A360" s="44">
        <v>298</v>
      </c>
      <c r="B360" s="73">
        <v>237</v>
      </c>
      <c r="C360" s="42" t="s">
        <v>56</v>
      </c>
      <c r="D360" s="44" t="s">
        <v>26</v>
      </c>
      <c r="E360" s="53">
        <v>3.41</v>
      </c>
      <c r="F360" s="14">
        <f t="shared" si="252"/>
        <v>6008.56</v>
      </c>
      <c r="G360" s="14">
        <f t="shared" si="253"/>
        <v>0</v>
      </c>
      <c r="H360" s="14">
        <f t="shared" si="254"/>
        <v>6008.56</v>
      </c>
      <c r="I360" s="45">
        <v>1762.04</v>
      </c>
      <c r="J360" s="53"/>
      <c r="K360" s="53"/>
      <c r="L360" s="51"/>
      <c r="M360" s="51"/>
      <c r="N360" s="51"/>
      <c r="O360" s="451">
        <f t="shared" si="276"/>
        <v>2466.86</v>
      </c>
      <c r="P360" s="180">
        <f t="shared" si="263"/>
        <v>0</v>
      </c>
      <c r="Q360" s="180">
        <f t="shared" si="264"/>
        <v>8411.99</v>
      </c>
      <c r="R360" s="180">
        <f t="shared" si="265"/>
        <v>0</v>
      </c>
      <c r="S360" s="180">
        <f t="shared" si="266"/>
        <v>8411.99</v>
      </c>
      <c r="T360" s="394">
        <f t="shared" si="261"/>
        <v>11371.09</v>
      </c>
      <c r="U360" s="394">
        <f t="shared" si="262"/>
        <v>0</v>
      </c>
      <c r="V360" s="142">
        <f t="shared" si="267"/>
        <v>11371.09</v>
      </c>
      <c r="W360" s="142">
        <f t="shared" si="268"/>
        <v>3334.63</v>
      </c>
      <c r="X360" s="142">
        <f t="shared" si="269"/>
        <v>0</v>
      </c>
      <c r="Y360" s="142">
        <f t="shared" si="270"/>
        <v>3334.63</v>
      </c>
      <c r="Z360" s="51"/>
      <c r="AA360" s="35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</row>
    <row r="361" spans="1:41" ht="15" hidden="1" outlineLevel="1">
      <c r="A361" s="44">
        <v>299</v>
      </c>
      <c r="B361" s="73">
        <v>238</v>
      </c>
      <c r="C361" s="42" t="s">
        <v>218</v>
      </c>
      <c r="D361" s="44" t="s">
        <v>26</v>
      </c>
      <c r="E361" s="53">
        <v>3.41</v>
      </c>
      <c r="F361" s="14">
        <f t="shared" si="252"/>
        <v>504.95</v>
      </c>
      <c r="G361" s="14">
        <f t="shared" si="253"/>
        <v>0</v>
      </c>
      <c r="H361" s="14">
        <f t="shared" si="254"/>
        <v>504.95</v>
      </c>
      <c r="I361" s="45">
        <v>148.08000000000001</v>
      </c>
      <c r="J361" s="53"/>
      <c r="K361" s="53"/>
      <c r="L361" s="51"/>
      <c r="M361" s="51"/>
      <c r="N361" s="51"/>
      <c r="O361" s="451">
        <f t="shared" si="276"/>
        <v>207.31</v>
      </c>
      <c r="P361" s="180">
        <f t="shared" si="263"/>
        <v>0</v>
      </c>
      <c r="Q361" s="180">
        <f t="shared" si="264"/>
        <v>706.93</v>
      </c>
      <c r="R361" s="180">
        <f t="shared" si="265"/>
        <v>0</v>
      </c>
      <c r="S361" s="180">
        <f t="shared" si="266"/>
        <v>706.93</v>
      </c>
      <c r="T361" s="394">
        <f t="shared" si="261"/>
        <v>955.62</v>
      </c>
      <c r="U361" s="394">
        <f t="shared" si="262"/>
        <v>0</v>
      </c>
      <c r="V361" s="142">
        <f t="shared" si="267"/>
        <v>955.62</v>
      </c>
      <c r="W361" s="142">
        <f t="shared" si="268"/>
        <v>280.24</v>
      </c>
      <c r="X361" s="142">
        <f t="shared" si="269"/>
        <v>0</v>
      </c>
      <c r="Y361" s="142">
        <f t="shared" si="270"/>
        <v>280.24</v>
      </c>
      <c r="Z361" s="51"/>
      <c r="AA361" s="35"/>
      <c r="AB361" s="226"/>
      <c r="AC361" s="226"/>
      <c r="AD361" s="226"/>
      <c r="AE361" s="226"/>
      <c r="AF361" s="226"/>
      <c r="AG361" s="226"/>
      <c r="AH361" s="226"/>
      <c r="AI361" s="226"/>
      <c r="AJ361" s="226"/>
      <c r="AK361" s="226"/>
      <c r="AL361" s="226"/>
      <c r="AM361" s="226"/>
      <c r="AN361" s="226"/>
      <c r="AO361" s="226"/>
    </row>
    <row r="362" spans="1:41" ht="15" hidden="1" outlineLevel="1">
      <c r="A362" s="44">
        <v>300</v>
      </c>
      <c r="B362" s="73">
        <v>239</v>
      </c>
      <c r="C362" s="42" t="s">
        <v>219</v>
      </c>
      <c r="D362" s="44" t="s">
        <v>26</v>
      </c>
      <c r="E362" s="53">
        <v>3.41</v>
      </c>
      <c r="F362" s="14">
        <f t="shared" si="252"/>
        <v>358.77</v>
      </c>
      <c r="G362" s="14">
        <f t="shared" si="253"/>
        <v>0</v>
      </c>
      <c r="H362" s="14">
        <f t="shared" si="254"/>
        <v>358.77</v>
      </c>
      <c r="I362" s="45">
        <v>105.21</v>
      </c>
      <c r="J362" s="53"/>
      <c r="K362" s="53"/>
      <c r="L362" s="51"/>
      <c r="M362" s="51"/>
      <c r="N362" s="51"/>
      <c r="O362" s="451">
        <f t="shared" si="276"/>
        <v>147.29</v>
      </c>
      <c r="P362" s="180">
        <f t="shared" si="263"/>
        <v>0</v>
      </c>
      <c r="Q362" s="180">
        <f t="shared" si="264"/>
        <v>502.26</v>
      </c>
      <c r="R362" s="180">
        <f t="shared" si="265"/>
        <v>0</v>
      </c>
      <c r="S362" s="180">
        <f t="shared" si="266"/>
        <v>502.26</v>
      </c>
      <c r="T362" s="394">
        <f t="shared" si="261"/>
        <v>678.93</v>
      </c>
      <c r="U362" s="394">
        <f t="shared" si="262"/>
        <v>0</v>
      </c>
      <c r="V362" s="142">
        <f t="shared" si="267"/>
        <v>678.93</v>
      </c>
      <c r="W362" s="142">
        <f t="shared" si="268"/>
        <v>199.1</v>
      </c>
      <c r="X362" s="142">
        <f t="shared" si="269"/>
        <v>0</v>
      </c>
      <c r="Y362" s="142">
        <f t="shared" si="270"/>
        <v>199.1</v>
      </c>
      <c r="Z362" s="51"/>
      <c r="AA362" s="35"/>
      <c r="AB362" s="226"/>
      <c r="AC362" s="226"/>
      <c r="AD362" s="226"/>
      <c r="AE362" s="226"/>
      <c r="AF362" s="226"/>
      <c r="AG362" s="226"/>
      <c r="AH362" s="226"/>
      <c r="AI362" s="226"/>
      <c r="AJ362" s="226"/>
      <c r="AK362" s="226"/>
      <c r="AL362" s="226"/>
      <c r="AM362" s="226"/>
      <c r="AN362" s="226"/>
      <c r="AO362" s="226"/>
    </row>
    <row r="363" spans="1:41" ht="30" hidden="1" outlineLevel="1">
      <c r="A363" s="44">
        <v>301</v>
      </c>
      <c r="B363" s="73">
        <v>240</v>
      </c>
      <c r="C363" s="42" t="s">
        <v>107</v>
      </c>
      <c r="D363" s="44" t="s">
        <v>26</v>
      </c>
      <c r="E363" s="53">
        <v>2.4</v>
      </c>
      <c r="F363" s="14">
        <f t="shared" si="252"/>
        <v>712.66</v>
      </c>
      <c r="G363" s="14">
        <f t="shared" si="253"/>
        <v>105.6</v>
      </c>
      <c r="H363" s="14">
        <f t="shared" si="254"/>
        <v>818.26</v>
      </c>
      <c r="I363" s="45">
        <v>296.94</v>
      </c>
      <c r="J363" s="53">
        <v>44</v>
      </c>
      <c r="K363" s="53"/>
      <c r="L363" s="51"/>
      <c r="M363" s="51"/>
      <c r="N363" s="51"/>
      <c r="O363" s="451">
        <f t="shared" si="276"/>
        <v>415.72</v>
      </c>
      <c r="P363" s="180">
        <f t="shared" si="263"/>
        <v>44</v>
      </c>
      <c r="Q363" s="180">
        <f t="shared" si="264"/>
        <v>997.73</v>
      </c>
      <c r="R363" s="180">
        <f t="shared" si="265"/>
        <v>105.6</v>
      </c>
      <c r="S363" s="180">
        <f t="shared" si="266"/>
        <v>1103.33</v>
      </c>
      <c r="T363" s="394">
        <f t="shared" si="261"/>
        <v>1348.7</v>
      </c>
      <c r="U363" s="394">
        <f t="shared" si="262"/>
        <v>142.75</v>
      </c>
      <c r="V363" s="142">
        <f t="shared" si="267"/>
        <v>1491.45</v>
      </c>
      <c r="W363" s="142">
        <f t="shared" si="268"/>
        <v>561.96</v>
      </c>
      <c r="X363" s="142">
        <f t="shared" si="269"/>
        <v>59.48</v>
      </c>
      <c r="Y363" s="142">
        <f t="shared" si="270"/>
        <v>621.44000000000005</v>
      </c>
      <c r="Z363" s="51" t="s">
        <v>200</v>
      </c>
      <c r="AA363" s="35"/>
      <c r="AB363" s="226"/>
      <c r="AC363" s="226"/>
      <c r="AD363" s="226"/>
      <c r="AE363" s="226"/>
      <c r="AF363" s="226"/>
      <c r="AG363" s="226"/>
      <c r="AH363" s="226"/>
      <c r="AI363" s="226"/>
      <c r="AJ363" s="226"/>
      <c r="AK363" s="226"/>
      <c r="AL363" s="226"/>
      <c r="AM363" s="226"/>
      <c r="AN363" s="226"/>
      <c r="AO363" s="226"/>
    </row>
    <row r="364" spans="1:41" ht="15" hidden="1" outlineLevel="1">
      <c r="A364" s="44">
        <v>302</v>
      </c>
      <c r="B364" s="73">
        <v>241</v>
      </c>
      <c r="C364" s="42" t="s">
        <v>113</v>
      </c>
      <c r="D364" s="44" t="s">
        <v>34</v>
      </c>
      <c r="E364" s="53">
        <v>0.23</v>
      </c>
      <c r="F364" s="14">
        <f t="shared" si="252"/>
        <v>6238.52</v>
      </c>
      <c r="G364" s="14">
        <f t="shared" si="253"/>
        <v>0</v>
      </c>
      <c r="H364" s="14">
        <f t="shared" si="254"/>
        <v>6238.52</v>
      </c>
      <c r="I364" s="45">
        <v>27124</v>
      </c>
      <c r="J364" s="53"/>
      <c r="K364" s="53"/>
      <c r="L364" s="51"/>
      <c r="M364" s="51"/>
      <c r="N364" s="51"/>
      <c r="O364" s="448">
        <f>I364*$L$3</f>
        <v>46110.8</v>
      </c>
      <c r="P364" s="180">
        <f t="shared" si="263"/>
        <v>0</v>
      </c>
      <c r="Q364" s="180">
        <f t="shared" si="264"/>
        <v>10605.48</v>
      </c>
      <c r="R364" s="180">
        <f t="shared" si="265"/>
        <v>0</v>
      </c>
      <c r="S364" s="180">
        <f t="shared" si="266"/>
        <v>10605.48</v>
      </c>
      <c r="T364" s="394">
        <f t="shared" si="261"/>
        <v>14336.17</v>
      </c>
      <c r="U364" s="394">
        <f t="shared" si="262"/>
        <v>0</v>
      </c>
      <c r="V364" s="142">
        <f t="shared" si="267"/>
        <v>14336.17</v>
      </c>
      <c r="W364" s="142">
        <f t="shared" si="268"/>
        <v>62331.18</v>
      </c>
      <c r="X364" s="142">
        <f t="shared" si="269"/>
        <v>0</v>
      </c>
      <c r="Y364" s="142">
        <f t="shared" si="270"/>
        <v>62331.18</v>
      </c>
      <c r="Z364" s="51"/>
      <c r="AA364" s="35"/>
      <c r="AB364" s="226"/>
      <c r="AC364" s="226"/>
      <c r="AD364" s="226"/>
      <c r="AE364" s="226"/>
      <c r="AF364" s="226"/>
      <c r="AG364" s="226"/>
      <c r="AH364" s="226"/>
      <c r="AI364" s="226"/>
      <c r="AJ364" s="226"/>
      <c r="AK364" s="226"/>
      <c r="AL364" s="226"/>
      <c r="AM364" s="226"/>
      <c r="AN364" s="226"/>
      <c r="AO364" s="226"/>
    </row>
    <row r="365" spans="1:41" ht="30" hidden="1" outlineLevel="1">
      <c r="A365" s="44">
        <v>303</v>
      </c>
      <c r="B365" s="73">
        <v>242</v>
      </c>
      <c r="C365" s="42" t="s">
        <v>108</v>
      </c>
      <c r="D365" s="44" t="s">
        <v>34</v>
      </c>
      <c r="E365" s="53">
        <v>0.03</v>
      </c>
      <c r="F365" s="14">
        <f t="shared" si="252"/>
        <v>2003.53</v>
      </c>
      <c r="G365" s="14">
        <f t="shared" si="253"/>
        <v>170.01</v>
      </c>
      <c r="H365" s="14">
        <f t="shared" si="254"/>
        <v>2173.54</v>
      </c>
      <c r="I365" s="43">
        <v>66784.210000000006</v>
      </c>
      <c r="J365" s="53">
        <v>5667</v>
      </c>
      <c r="K365" s="53"/>
      <c r="L365" s="51"/>
      <c r="M365" s="51"/>
      <c r="N365" s="51"/>
      <c r="O365" s="451">
        <f t="shared" ref="O365:O366" si="277">I365*$M$3</f>
        <v>93497.89</v>
      </c>
      <c r="P365" s="180">
        <f t="shared" si="263"/>
        <v>5667</v>
      </c>
      <c r="Q365" s="180">
        <f t="shared" si="264"/>
        <v>2804.94</v>
      </c>
      <c r="R365" s="180">
        <f t="shared" si="265"/>
        <v>170.01</v>
      </c>
      <c r="S365" s="180">
        <f t="shared" si="266"/>
        <v>2974.95</v>
      </c>
      <c r="T365" s="394">
        <f t="shared" si="261"/>
        <v>3791.63</v>
      </c>
      <c r="U365" s="394">
        <f t="shared" si="262"/>
        <v>229.81</v>
      </c>
      <c r="V365" s="142">
        <f t="shared" si="267"/>
        <v>4021.44</v>
      </c>
      <c r="W365" s="142">
        <f t="shared" si="268"/>
        <v>126387.61</v>
      </c>
      <c r="X365" s="142">
        <f t="shared" si="269"/>
        <v>7660.48</v>
      </c>
      <c r="Y365" s="142">
        <f t="shared" si="270"/>
        <v>134048.09</v>
      </c>
      <c r="Z365" s="51"/>
      <c r="AA365" s="35"/>
      <c r="AB365" s="226"/>
      <c r="AC365" s="226"/>
      <c r="AD365" s="226"/>
      <c r="AE365" s="226"/>
      <c r="AF365" s="226"/>
      <c r="AG365" s="226"/>
      <c r="AH365" s="226"/>
      <c r="AI365" s="226"/>
      <c r="AJ365" s="226"/>
      <c r="AK365" s="226"/>
      <c r="AL365" s="226"/>
      <c r="AM365" s="226"/>
      <c r="AN365" s="226"/>
      <c r="AO365" s="226"/>
    </row>
    <row r="366" spans="1:41" ht="45" hidden="1" outlineLevel="1">
      <c r="A366" s="44">
        <v>304</v>
      </c>
      <c r="B366" s="73">
        <v>243</v>
      </c>
      <c r="C366" s="42" t="s">
        <v>109</v>
      </c>
      <c r="D366" s="44" t="s">
        <v>34</v>
      </c>
      <c r="E366" s="53">
        <v>0.02</v>
      </c>
      <c r="F366" s="14">
        <f t="shared" si="252"/>
        <v>1335.75</v>
      </c>
      <c r="G366" s="14">
        <f t="shared" si="253"/>
        <v>113.34</v>
      </c>
      <c r="H366" s="14">
        <f t="shared" si="254"/>
        <v>1449.09</v>
      </c>
      <c r="I366" s="43">
        <v>66787.5</v>
      </c>
      <c r="J366" s="53">
        <v>5667</v>
      </c>
      <c r="K366" s="53"/>
      <c r="L366" s="51"/>
      <c r="M366" s="51"/>
      <c r="N366" s="51"/>
      <c r="O366" s="451">
        <f t="shared" si="277"/>
        <v>93502.5</v>
      </c>
      <c r="P366" s="180">
        <f t="shared" si="263"/>
        <v>5667</v>
      </c>
      <c r="Q366" s="180">
        <f t="shared" si="264"/>
        <v>1870.05</v>
      </c>
      <c r="R366" s="180">
        <f t="shared" si="265"/>
        <v>113.34</v>
      </c>
      <c r="S366" s="180">
        <f t="shared" si="266"/>
        <v>1983.39</v>
      </c>
      <c r="T366" s="394">
        <f t="shared" si="261"/>
        <v>2527.88</v>
      </c>
      <c r="U366" s="394">
        <f t="shared" si="262"/>
        <v>153.21</v>
      </c>
      <c r="V366" s="142">
        <f t="shared" si="267"/>
        <v>2681.09</v>
      </c>
      <c r="W366" s="142">
        <f t="shared" si="268"/>
        <v>126393.84</v>
      </c>
      <c r="X366" s="142">
        <f t="shared" si="269"/>
        <v>7660.48</v>
      </c>
      <c r="Y366" s="142">
        <f t="shared" si="270"/>
        <v>134054.32</v>
      </c>
      <c r="Z366" s="51"/>
      <c r="AA366" s="35"/>
      <c r="AB366" s="226"/>
      <c r="AC366" s="226"/>
      <c r="AD366" s="226"/>
      <c r="AE366" s="226"/>
      <c r="AF366" s="226"/>
      <c r="AG366" s="226"/>
      <c r="AH366" s="226"/>
      <c r="AI366" s="226"/>
      <c r="AJ366" s="226"/>
      <c r="AK366" s="226"/>
      <c r="AL366" s="226"/>
      <c r="AM366" s="226"/>
      <c r="AN366" s="226"/>
      <c r="AO366" s="226"/>
    </row>
    <row r="367" spans="1:41" ht="15" hidden="1" outlineLevel="1">
      <c r="A367" s="44"/>
      <c r="B367" s="73"/>
      <c r="C367" s="290" t="s">
        <v>227</v>
      </c>
      <c r="D367" s="291"/>
      <c r="E367" s="292"/>
      <c r="F367" s="14">
        <f t="shared" si="252"/>
        <v>0</v>
      </c>
      <c r="G367" s="14">
        <f t="shared" si="253"/>
        <v>0</v>
      </c>
      <c r="H367" s="14">
        <f t="shared" si="254"/>
        <v>0</v>
      </c>
      <c r="I367" s="45"/>
      <c r="J367" s="53"/>
      <c r="K367" s="53"/>
      <c r="L367" s="51"/>
      <c r="M367" s="51"/>
      <c r="N367" s="51"/>
      <c r="O367" s="186"/>
      <c r="P367" s="180">
        <f t="shared" si="263"/>
        <v>0</v>
      </c>
      <c r="Q367" s="180">
        <f t="shared" si="264"/>
        <v>0</v>
      </c>
      <c r="R367" s="180">
        <f t="shared" si="265"/>
        <v>0</v>
      </c>
      <c r="S367" s="180">
        <f t="shared" si="266"/>
        <v>0</v>
      </c>
      <c r="T367" s="394">
        <f t="shared" si="261"/>
        <v>0</v>
      </c>
      <c r="U367" s="394">
        <f t="shared" si="262"/>
        <v>0</v>
      </c>
      <c r="V367" s="142">
        <f t="shared" si="267"/>
        <v>0</v>
      </c>
      <c r="W367" s="142">
        <f t="shared" si="268"/>
        <v>0</v>
      </c>
      <c r="X367" s="142">
        <f t="shared" si="269"/>
        <v>0</v>
      </c>
      <c r="Y367" s="142">
        <f t="shared" si="270"/>
        <v>0</v>
      </c>
      <c r="Z367" s="51"/>
      <c r="AA367" s="35"/>
      <c r="AB367" s="226"/>
      <c r="AC367" s="226"/>
      <c r="AD367" s="226"/>
      <c r="AE367" s="226"/>
      <c r="AF367" s="226"/>
      <c r="AG367" s="226"/>
      <c r="AH367" s="226"/>
      <c r="AI367" s="226"/>
      <c r="AJ367" s="226"/>
      <c r="AK367" s="226"/>
      <c r="AL367" s="226"/>
      <c r="AM367" s="226"/>
      <c r="AN367" s="226"/>
      <c r="AO367" s="226"/>
    </row>
    <row r="368" spans="1:41" ht="15" hidden="1" outlineLevel="1">
      <c r="A368" s="44">
        <v>305</v>
      </c>
      <c r="B368" s="73">
        <v>244</v>
      </c>
      <c r="C368" s="42" t="s">
        <v>113</v>
      </c>
      <c r="D368" s="44" t="s">
        <v>34</v>
      </c>
      <c r="E368" s="53">
        <v>0.9</v>
      </c>
      <c r="F368" s="14">
        <f t="shared" si="252"/>
        <v>24411.599999999999</v>
      </c>
      <c r="G368" s="14">
        <f t="shared" si="253"/>
        <v>0</v>
      </c>
      <c r="H368" s="14">
        <f t="shared" si="254"/>
        <v>24411.599999999999</v>
      </c>
      <c r="I368" s="45">
        <v>27124</v>
      </c>
      <c r="J368" s="53"/>
      <c r="K368" s="53"/>
      <c r="L368" s="51"/>
      <c r="M368" s="51"/>
      <c r="N368" s="51"/>
      <c r="O368" s="448">
        <f t="shared" ref="O368:O371" si="278">I368*$L$3</f>
        <v>46110.8</v>
      </c>
      <c r="P368" s="180">
        <f t="shared" si="263"/>
        <v>0</v>
      </c>
      <c r="Q368" s="180">
        <f t="shared" si="264"/>
        <v>41499.72</v>
      </c>
      <c r="R368" s="180">
        <f t="shared" si="265"/>
        <v>0</v>
      </c>
      <c r="S368" s="180">
        <f t="shared" si="266"/>
        <v>41499.72</v>
      </c>
      <c r="T368" s="394">
        <f t="shared" si="261"/>
        <v>56098.06</v>
      </c>
      <c r="U368" s="394">
        <f t="shared" si="262"/>
        <v>0</v>
      </c>
      <c r="V368" s="142">
        <f t="shared" si="267"/>
        <v>56098.06</v>
      </c>
      <c r="W368" s="142">
        <f t="shared" si="268"/>
        <v>62331.18</v>
      </c>
      <c r="X368" s="142">
        <f t="shared" si="269"/>
        <v>0</v>
      </c>
      <c r="Y368" s="142">
        <f t="shared" si="270"/>
        <v>62331.18</v>
      </c>
      <c r="Z368" s="51"/>
      <c r="AA368" s="35"/>
      <c r="AB368" s="226"/>
      <c r="AC368" s="226"/>
      <c r="AD368" s="226"/>
      <c r="AE368" s="226"/>
      <c r="AF368" s="226"/>
      <c r="AG368" s="226"/>
      <c r="AH368" s="226"/>
      <c r="AI368" s="226"/>
      <c r="AJ368" s="226"/>
      <c r="AK368" s="226"/>
      <c r="AL368" s="226"/>
      <c r="AM368" s="226"/>
      <c r="AN368" s="226"/>
      <c r="AO368" s="226"/>
    </row>
    <row r="369" spans="1:41" ht="15" hidden="1" outlineLevel="1">
      <c r="A369" s="44">
        <v>306</v>
      </c>
      <c r="B369" s="73">
        <v>245</v>
      </c>
      <c r="C369" s="42" t="s">
        <v>177</v>
      </c>
      <c r="D369" s="44" t="s">
        <v>34</v>
      </c>
      <c r="E369" s="53">
        <v>0.65</v>
      </c>
      <c r="F369" s="14">
        <f t="shared" si="252"/>
        <v>1682.85</v>
      </c>
      <c r="G369" s="14">
        <f t="shared" si="253"/>
        <v>0</v>
      </c>
      <c r="H369" s="14">
        <f t="shared" si="254"/>
        <v>1682.85</v>
      </c>
      <c r="I369" s="45">
        <v>2589</v>
      </c>
      <c r="J369" s="53"/>
      <c r="K369" s="53"/>
      <c r="L369" s="51"/>
      <c r="M369" s="51"/>
      <c r="N369" s="51"/>
      <c r="O369" s="448">
        <f t="shared" si="278"/>
        <v>4401.3</v>
      </c>
      <c r="P369" s="180">
        <f t="shared" si="263"/>
        <v>0</v>
      </c>
      <c r="Q369" s="180">
        <f t="shared" si="264"/>
        <v>2860.85</v>
      </c>
      <c r="R369" s="180">
        <f t="shared" si="265"/>
        <v>0</v>
      </c>
      <c r="S369" s="180">
        <f t="shared" si="266"/>
        <v>2860.85</v>
      </c>
      <c r="T369" s="394">
        <f t="shared" si="261"/>
        <v>3867.2</v>
      </c>
      <c r="U369" s="394">
        <f t="shared" si="262"/>
        <v>0</v>
      </c>
      <c r="V369" s="142">
        <f t="shared" si="267"/>
        <v>3867.2</v>
      </c>
      <c r="W369" s="142">
        <f t="shared" si="268"/>
        <v>5949.54</v>
      </c>
      <c r="X369" s="142">
        <f t="shared" si="269"/>
        <v>0</v>
      </c>
      <c r="Y369" s="142">
        <f t="shared" si="270"/>
        <v>5949.54</v>
      </c>
      <c r="Z369" s="51"/>
      <c r="AA369" s="35"/>
      <c r="AB369" s="226"/>
      <c r="AC369" s="226"/>
      <c r="AD369" s="226"/>
      <c r="AE369" s="226"/>
      <c r="AF369" s="226"/>
      <c r="AG369" s="226"/>
      <c r="AH369" s="226"/>
      <c r="AI369" s="226"/>
      <c r="AJ369" s="226"/>
      <c r="AK369" s="226"/>
      <c r="AL369" s="226"/>
      <c r="AM369" s="226"/>
      <c r="AN369" s="226"/>
      <c r="AO369" s="226"/>
    </row>
    <row r="370" spans="1:41" ht="15" hidden="1" outlineLevel="1">
      <c r="A370" s="44">
        <v>307</v>
      </c>
      <c r="B370" s="73">
        <v>246</v>
      </c>
      <c r="C370" s="42" t="s">
        <v>228</v>
      </c>
      <c r="D370" s="44" t="s">
        <v>103</v>
      </c>
      <c r="E370" s="53">
        <v>1</v>
      </c>
      <c r="F370" s="14">
        <f t="shared" si="252"/>
        <v>7240</v>
      </c>
      <c r="G370" s="14">
        <f t="shared" si="253"/>
        <v>0</v>
      </c>
      <c r="H370" s="14">
        <f t="shared" si="254"/>
        <v>7240</v>
      </c>
      <c r="I370" s="45">
        <v>7240</v>
      </c>
      <c r="J370" s="53"/>
      <c r="K370" s="53"/>
      <c r="L370" s="51"/>
      <c r="M370" s="51"/>
      <c r="N370" s="51"/>
      <c r="O370" s="448">
        <f t="shared" si="278"/>
        <v>12308</v>
      </c>
      <c r="P370" s="180">
        <f t="shared" si="263"/>
        <v>0</v>
      </c>
      <c r="Q370" s="180">
        <f t="shared" si="264"/>
        <v>12308</v>
      </c>
      <c r="R370" s="180">
        <f t="shared" si="265"/>
        <v>0</v>
      </c>
      <c r="S370" s="180">
        <f t="shared" si="266"/>
        <v>12308</v>
      </c>
      <c r="T370" s="394">
        <f t="shared" si="261"/>
        <v>16637.580000000002</v>
      </c>
      <c r="U370" s="394">
        <f t="shared" si="262"/>
        <v>0</v>
      </c>
      <c r="V370" s="142">
        <f t="shared" si="267"/>
        <v>16637.580000000002</v>
      </c>
      <c r="W370" s="142">
        <f t="shared" si="268"/>
        <v>16637.580000000002</v>
      </c>
      <c r="X370" s="142">
        <f t="shared" si="269"/>
        <v>0</v>
      </c>
      <c r="Y370" s="142">
        <f t="shared" si="270"/>
        <v>16637.580000000002</v>
      </c>
      <c r="Z370" s="51"/>
      <c r="AA370" s="35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</row>
    <row r="371" spans="1:41" ht="15" hidden="1" outlineLevel="1">
      <c r="A371" s="44">
        <v>308</v>
      </c>
      <c r="B371" s="73">
        <v>247</v>
      </c>
      <c r="C371" s="42" t="s">
        <v>229</v>
      </c>
      <c r="D371" s="44" t="s">
        <v>34</v>
      </c>
      <c r="E371" s="53">
        <v>0.11</v>
      </c>
      <c r="F371" s="14">
        <f t="shared" si="252"/>
        <v>302.83</v>
      </c>
      <c r="G371" s="14">
        <f t="shared" si="253"/>
        <v>0</v>
      </c>
      <c r="H371" s="14">
        <f t="shared" si="254"/>
        <v>302.83</v>
      </c>
      <c r="I371" s="45">
        <v>2753</v>
      </c>
      <c r="J371" s="53"/>
      <c r="K371" s="53"/>
      <c r="L371" s="51"/>
      <c r="M371" s="51"/>
      <c r="N371" s="51"/>
      <c r="O371" s="448">
        <f t="shared" si="278"/>
        <v>4680.1000000000004</v>
      </c>
      <c r="P371" s="180">
        <f t="shared" si="263"/>
        <v>0</v>
      </c>
      <c r="Q371" s="180">
        <f t="shared" si="264"/>
        <v>514.80999999999995</v>
      </c>
      <c r="R371" s="180">
        <f t="shared" si="265"/>
        <v>0</v>
      </c>
      <c r="S371" s="180">
        <f t="shared" si="266"/>
        <v>514.80999999999995</v>
      </c>
      <c r="T371" s="394">
        <f t="shared" si="261"/>
        <v>695.91</v>
      </c>
      <c r="U371" s="394">
        <f t="shared" si="262"/>
        <v>0</v>
      </c>
      <c r="V371" s="142">
        <f t="shared" si="267"/>
        <v>695.91</v>
      </c>
      <c r="W371" s="142">
        <f t="shared" si="268"/>
        <v>6326.42</v>
      </c>
      <c r="X371" s="142">
        <f t="shared" si="269"/>
        <v>0</v>
      </c>
      <c r="Y371" s="142">
        <f t="shared" si="270"/>
        <v>6326.42</v>
      </c>
      <c r="Z371" s="51"/>
      <c r="AA371" s="35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</row>
    <row r="372" spans="1:41" ht="15" hidden="1" outlineLevel="1">
      <c r="A372" s="44">
        <v>309</v>
      </c>
      <c r="B372" s="73">
        <v>248</v>
      </c>
      <c r="C372" s="42" t="s">
        <v>230</v>
      </c>
      <c r="D372" s="44" t="s">
        <v>103</v>
      </c>
      <c r="E372" s="53">
        <v>45</v>
      </c>
      <c r="F372" s="14">
        <f t="shared" si="252"/>
        <v>14670</v>
      </c>
      <c r="G372" s="14">
        <f t="shared" si="253"/>
        <v>0</v>
      </c>
      <c r="H372" s="14">
        <f t="shared" si="254"/>
        <v>14670</v>
      </c>
      <c r="I372" s="45">
        <v>326</v>
      </c>
      <c r="J372" s="53"/>
      <c r="K372" s="53"/>
      <c r="L372" s="51"/>
      <c r="M372" s="51"/>
      <c r="N372" s="51"/>
      <c r="O372" s="123">
        <f t="shared" ref="O372:O389" si="279">I372*$N$3</f>
        <v>521.6</v>
      </c>
      <c r="P372" s="180">
        <f t="shared" si="263"/>
        <v>0</v>
      </c>
      <c r="Q372" s="180">
        <f t="shared" si="264"/>
        <v>23472</v>
      </c>
      <c r="R372" s="180">
        <f t="shared" si="265"/>
        <v>0</v>
      </c>
      <c r="S372" s="180">
        <f t="shared" si="266"/>
        <v>23472</v>
      </c>
      <c r="T372" s="394">
        <f t="shared" si="261"/>
        <v>31728.6</v>
      </c>
      <c r="U372" s="394">
        <f t="shared" si="262"/>
        <v>0</v>
      </c>
      <c r="V372" s="142">
        <f t="shared" si="267"/>
        <v>31728.6</v>
      </c>
      <c r="W372" s="142">
        <f t="shared" si="268"/>
        <v>705.08</v>
      </c>
      <c r="X372" s="142">
        <f t="shared" si="269"/>
        <v>0</v>
      </c>
      <c r="Y372" s="142">
        <f t="shared" si="270"/>
        <v>705.08</v>
      </c>
      <c r="Z372" s="51"/>
      <c r="AA372" s="35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</row>
    <row r="373" spans="1:41" ht="30" hidden="1" outlineLevel="1">
      <c r="A373" s="44">
        <v>310</v>
      </c>
      <c r="B373" s="73">
        <v>249</v>
      </c>
      <c r="C373" s="42" t="s">
        <v>231</v>
      </c>
      <c r="D373" s="44" t="s">
        <v>103</v>
      </c>
      <c r="E373" s="53">
        <v>25</v>
      </c>
      <c r="F373" s="14">
        <f t="shared" si="252"/>
        <v>5725</v>
      </c>
      <c r="G373" s="14">
        <f t="shared" si="253"/>
        <v>0</v>
      </c>
      <c r="H373" s="14">
        <f t="shared" si="254"/>
        <v>5725</v>
      </c>
      <c r="I373" s="45">
        <v>229</v>
      </c>
      <c r="J373" s="53"/>
      <c r="K373" s="53"/>
      <c r="L373" s="51"/>
      <c r="M373" s="51"/>
      <c r="N373" s="51"/>
      <c r="O373" s="123">
        <f t="shared" si="279"/>
        <v>366.4</v>
      </c>
      <c r="P373" s="180">
        <f t="shared" si="263"/>
        <v>0</v>
      </c>
      <c r="Q373" s="180">
        <f t="shared" si="264"/>
        <v>9160</v>
      </c>
      <c r="R373" s="180">
        <f t="shared" si="265"/>
        <v>0</v>
      </c>
      <c r="S373" s="180">
        <f t="shared" si="266"/>
        <v>9160</v>
      </c>
      <c r="T373" s="394">
        <f t="shared" si="261"/>
        <v>12382.25</v>
      </c>
      <c r="U373" s="394">
        <f t="shared" si="262"/>
        <v>0</v>
      </c>
      <c r="V373" s="142">
        <f t="shared" si="267"/>
        <v>12382.25</v>
      </c>
      <c r="W373" s="142">
        <f t="shared" si="268"/>
        <v>495.29</v>
      </c>
      <c r="X373" s="142">
        <f t="shared" si="269"/>
        <v>0</v>
      </c>
      <c r="Y373" s="142">
        <f t="shared" si="270"/>
        <v>495.29</v>
      </c>
      <c r="Z373" s="51"/>
      <c r="AA373" s="35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</row>
    <row r="374" spans="1:41" ht="15" hidden="1" outlineLevel="1">
      <c r="A374" s="44">
        <v>311</v>
      </c>
      <c r="B374" s="73">
        <v>250</v>
      </c>
      <c r="C374" s="42" t="s">
        <v>56</v>
      </c>
      <c r="D374" s="44" t="s">
        <v>26</v>
      </c>
      <c r="E374" s="53">
        <v>8.24</v>
      </c>
      <c r="F374" s="14">
        <f t="shared" si="252"/>
        <v>14519.21</v>
      </c>
      <c r="G374" s="14">
        <f t="shared" si="253"/>
        <v>0</v>
      </c>
      <c r="H374" s="14">
        <f t="shared" si="254"/>
        <v>14519.21</v>
      </c>
      <c r="I374" s="45">
        <v>1762.04</v>
      </c>
      <c r="J374" s="53"/>
      <c r="K374" s="53"/>
      <c r="L374" s="51"/>
      <c r="M374" s="51"/>
      <c r="N374" s="51"/>
      <c r="O374" s="123">
        <f t="shared" si="279"/>
        <v>2819.26</v>
      </c>
      <c r="P374" s="180">
        <f t="shared" si="263"/>
        <v>0</v>
      </c>
      <c r="Q374" s="180">
        <f t="shared" si="264"/>
        <v>23230.7</v>
      </c>
      <c r="R374" s="180">
        <f t="shared" si="265"/>
        <v>0</v>
      </c>
      <c r="S374" s="180">
        <f t="shared" si="266"/>
        <v>23230.7</v>
      </c>
      <c r="T374" s="394">
        <f t="shared" si="261"/>
        <v>31402.560000000001</v>
      </c>
      <c r="U374" s="394">
        <f t="shared" si="262"/>
        <v>0</v>
      </c>
      <c r="V374" s="142">
        <f t="shared" si="267"/>
        <v>31402.560000000001</v>
      </c>
      <c r="W374" s="142">
        <f t="shared" si="268"/>
        <v>3810.99</v>
      </c>
      <c r="X374" s="142">
        <f t="shared" si="269"/>
        <v>0</v>
      </c>
      <c r="Y374" s="142">
        <f t="shared" si="270"/>
        <v>3810.99</v>
      </c>
      <c r="Z374" s="51"/>
      <c r="AA374" s="35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</row>
    <row r="375" spans="1:41" ht="15" hidden="1" outlineLevel="1">
      <c r="A375" s="44">
        <v>312</v>
      </c>
      <c r="B375" s="73">
        <v>251</v>
      </c>
      <c r="C375" s="42" t="s">
        <v>218</v>
      </c>
      <c r="D375" s="44" t="s">
        <v>26</v>
      </c>
      <c r="E375" s="53">
        <v>8.24</v>
      </c>
      <c r="F375" s="14">
        <f t="shared" si="252"/>
        <v>1220.18</v>
      </c>
      <c r="G375" s="14">
        <f t="shared" si="253"/>
        <v>0</v>
      </c>
      <c r="H375" s="14">
        <f t="shared" si="254"/>
        <v>1220.18</v>
      </c>
      <c r="I375" s="45">
        <v>148.08000000000001</v>
      </c>
      <c r="J375" s="53"/>
      <c r="K375" s="53"/>
      <c r="L375" s="51"/>
      <c r="M375" s="51"/>
      <c r="N375" s="51"/>
      <c r="O375" s="123">
        <f t="shared" si="279"/>
        <v>236.93</v>
      </c>
      <c r="P375" s="180">
        <f t="shared" si="263"/>
        <v>0</v>
      </c>
      <c r="Q375" s="180">
        <f t="shared" si="264"/>
        <v>1952.3</v>
      </c>
      <c r="R375" s="180">
        <f t="shared" si="265"/>
        <v>0</v>
      </c>
      <c r="S375" s="180">
        <f t="shared" si="266"/>
        <v>1952.3</v>
      </c>
      <c r="T375" s="394">
        <f t="shared" si="261"/>
        <v>2639.02</v>
      </c>
      <c r="U375" s="394">
        <f t="shared" si="262"/>
        <v>0</v>
      </c>
      <c r="V375" s="142">
        <f t="shared" si="267"/>
        <v>2639.02</v>
      </c>
      <c r="W375" s="142">
        <f t="shared" si="268"/>
        <v>320.27</v>
      </c>
      <c r="X375" s="142">
        <f t="shared" si="269"/>
        <v>0</v>
      </c>
      <c r="Y375" s="142">
        <f t="shared" si="270"/>
        <v>320.27</v>
      </c>
      <c r="Z375" s="51"/>
      <c r="AA375" s="35"/>
      <c r="AB375" s="226"/>
      <c r="AC375" s="226"/>
      <c r="AD375" s="226"/>
      <c r="AE375" s="226"/>
      <c r="AF375" s="226"/>
      <c r="AG375" s="226"/>
      <c r="AH375" s="226"/>
      <c r="AI375" s="226"/>
      <c r="AJ375" s="226"/>
      <c r="AK375" s="226"/>
      <c r="AL375" s="226"/>
      <c r="AM375" s="226"/>
      <c r="AN375" s="226"/>
      <c r="AO375" s="226"/>
    </row>
    <row r="376" spans="1:41" ht="15" hidden="1" outlineLevel="1">
      <c r="A376" s="44">
        <v>313</v>
      </c>
      <c r="B376" s="73">
        <v>252</v>
      </c>
      <c r="C376" s="42" t="s">
        <v>219</v>
      </c>
      <c r="D376" s="44" t="s">
        <v>26</v>
      </c>
      <c r="E376" s="53">
        <v>8.24</v>
      </c>
      <c r="F376" s="14">
        <f t="shared" si="252"/>
        <v>866.93</v>
      </c>
      <c r="G376" s="14">
        <f t="shared" si="253"/>
        <v>0</v>
      </c>
      <c r="H376" s="14">
        <f t="shared" si="254"/>
        <v>866.93</v>
      </c>
      <c r="I376" s="45">
        <v>105.21</v>
      </c>
      <c r="J376" s="53"/>
      <c r="K376" s="53"/>
      <c r="L376" s="51"/>
      <c r="M376" s="51"/>
      <c r="N376" s="51"/>
      <c r="O376" s="123">
        <f t="shared" si="279"/>
        <v>168.34</v>
      </c>
      <c r="P376" s="180">
        <f t="shared" si="263"/>
        <v>0</v>
      </c>
      <c r="Q376" s="180">
        <f t="shared" si="264"/>
        <v>1387.12</v>
      </c>
      <c r="R376" s="180">
        <f t="shared" si="265"/>
        <v>0</v>
      </c>
      <c r="S376" s="180">
        <f t="shared" si="266"/>
        <v>1387.12</v>
      </c>
      <c r="T376" s="394">
        <f t="shared" si="261"/>
        <v>1875.09</v>
      </c>
      <c r="U376" s="394">
        <f t="shared" si="262"/>
        <v>0</v>
      </c>
      <c r="V376" s="142">
        <f t="shared" si="267"/>
        <v>1875.09</v>
      </c>
      <c r="W376" s="142">
        <f t="shared" si="268"/>
        <v>227.56</v>
      </c>
      <c r="X376" s="142">
        <f t="shared" si="269"/>
        <v>0</v>
      </c>
      <c r="Y376" s="142">
        <f t="shared" si="270"/>
        <v>227.56</v>
      </c>
      <c r="Z376" s="51"/>
      <c r="AA376" s="35"/>
      <c r="AB376" s="226"/>
      <c r="AC376" s="226"/>
      <c r="AD376" s="226"/>
      <c r="AE376" s="226"/>
      <c r="AF376" s="226"/>
      <c r="AG376" s="226"/>
      <c r="AH376" s="226"/>
      <c r="AI376" s="226"/>
      <c r="AJ376" s="226"/>
      <c r="AK376" s="226"/>
      <c r="AL376" s="226"/>
      <c r="AM376" s="226"/>
      <c r="AN376" s="226"/>
      <c r="AO376" s="226"/>
    </row>
    <row r="377" spans="1:41" ht="15" hidden="1" outlineLevel="1">
      <c r="A377" s="44">
        <v>314</v>
      </c>
      <c r="B377" s="73">
        <v>253</v>
      </c>
      <c r="C377" s="42" t="s">
        <v>232</v>
      </c>
      <c r="D377" s="44" t="s">
        <v>103</v>
      </c>
      <c r="E377" s="53">
        <v>1</v>
      </c>
      <c r="F377" s="14">
        <f t="shared" si="252"/>
        <v>11447</v>
      </c>
      <c r="G377" s="14">
        <f t="shared" si="253"/>
        <v>26800</v>
      </c>
      <c r="H377" s="14">
        <f t="shared" si="254"/>
        <v>38247</v>
      </c>
      <c r="I377" s="45">
        <v>11447</v>
      </c>
      <c r="J377" s="66">
        <v>26800</v>
      </c>
      <c r="K377" s="53"/>
      <c r="L377" s="51"/>
      <c r="M377" s="51"/>
      <c r="N377" s="51"/>
      <c r="O377" s="123">
        <f t="shared" si="279"/>
        <v>18315.2</v>
      </c>
      <c r="P377" s="180">
        <f t="shared" si="263"/>
        <v>26800</v>
      </c>
      <c r="Q377" s="180">
        <f t="shared" si="264"/>
        <v>18315.2</v>
      </c>
      <c r="R377" s="180">
        <f t="shared" si="265"/>
        <v>26800</v>
      </c>
      <c r="S377" s="180">
        <f t="shared" si="266"/>
        <v>45115.199999999997</v>
      </c>
      <c r="T377" s="394">
        <f t="shared" si="261"/>
        <v>24757.93</v>
      </c>
      <c r="U377" s="394">
        <f t="shared" si="262"/>
        <v>36227.43</v>
      </c>
      <c r="V377" s="142">
        <f t="shared" si="267"/>
        <v>60985.36</v>
      </c>
      <c r="W377" s="142">
        <f t="shared" si="268"/>
        <v>24757.93</v>
      </c>
      <c r="X377" s="142">
        <f t="shared" si="269"/>
        <v>36227.43</v>
      </c>
      <c r="Y377" s="142">
        <f t="shared" si="270"/>
        <v>60985.36</v>
      </c>
      <c r="Z377" s="51" t="s">
        <v>233</v>
      </c>
      <c r="AA377" s="35"/>
      <c r="AB377" s="226"/>
      <c r="AC377" s="226"/>
      <c r="AD377" s="226"/>
      <c r="AE377" s="226"/>
      <c r="AF377" s="226"/>
      <c r="AG377" s="226"/>
      <c r="AH377" s="226"/>
      <c r="AI377" s="226"/>
      <c r="AJ377" s="226"/>
      <c r="AK377" s="226"/>
      <c r="AL377" s="226"/>
      <c r="AM377" s="226"/>
      <c r="AN377" s="226"/>
      <c r="AO377" s="226"/>
    </row>
    <row r="378" spans="1:41" ht="15" hidden="1" outlineLevel="1">
      <c r="A378" s="44">
        <v>315</v>
      </c>
      <c r="B378" s="73">
        <v>254</v>
      </c>
      <c r="C378" s="42" t="s">
        <v>234</v>
      </c>
      <c r="D378" s="44" t="s">
        <v>34</v>
      </c>
      <c r="E378" s="53">
        <v>0.4</v>
      </c>
      <c r="F378" s="14">
        <f t="shared" si="252"/>
        <v>628.79999999999995</v>
      </c>
      <c r="G378" s="14">
        <f t="shared" si="253"/>
        <v>0</v>
      </c>
      <c r="H378" s="14">
        <f t="shared" si="254"/>
        <v>628.79999999999995</v>
      </c>
      <c r="I378" s="45">
        <v>1572</v>
      </c>
      <c r="J378" s="53"/>
      <c r="K378" s="53"/>
      <c r="L378" s="51"/>
      <c r="M378" s="51"/>
      <c r="N378" s="51"/>
      <c r="O378" s="123">
        <f t="shared" si="279"/>
        <v>2515.1999999999998</v>
      </c>
      <c r="P378" s="180">
        <f t="shared" si="263"/>
        <v>0</v>
      </c>
      <c r="Q378" s="180">
        <f t="shared" si="264"/>
        <v>1006.08</v>
      </c>
      <c r="R378" s="180">
        <f t="shared" si="265"/>
        <v>0</v>
      </c>
      <c r="S378" s="180">
        <f t="shared" si="266"/>
        <v>1006.08</v>
      </c>
      <c r="T378" s="394">
        <f t="shared" si="261"/>
        <v>1359.99</v>
      </c>
      <c r="U378" s="394">
        <f t="shared" si="262"/>
        <v>0</v>
      </c>
      <c r="V378" s="142">
        <f t="shared" si="267"/>
        <v>1359.99</v>
      </c>
      <c r="W378" s="142">
        <f t="shared" si="268"/>
        <v>3399.97</v>
      </c>
      <c r="X378" s="142">
        <f t="shared" si="269"/>
        <v>0</v>
      </c>
      <c r="Y378" s="142">
        <f t="shared" si="270"/>
        <v>3399.97</v>
      </c>
      <c r="Z378" s="51"/>
      <c r="AA378" s="35"/>
      <c r="AB378" s="226"/>
      <c r="AC378" s="226"/>
      <c r="AD378" s="226"/>
      <c r="AE378" s="226"/>
      <c r="AF378" s="226"/>
      <c r="AG378" s="226"/>
      <c r="AH378" s="226"/>
      <c r="AI378" s="226"/>
      <c r="AJ378" s="226"/>
      <c r="AK378" s="226"/>
      <c r="AL378" s="226"/>
      <c r="AM378" s="226"/>
      <c r="AN378" s="226"/>
      <c r="AO378" s="226"/>
    </row>
    <row r="379" spans="1:41" ht="60" hidden="1" outlineLevel="1">
      <c r="A379" s="44">
        <v>316</v>
      </c>
      <c r="B379" s="73">
        <v>255</v>
      </c>
      <c r="C379" s="42" t="s">
        <v>161</v>
      </c>
      <c r="D379" s="44" t="s">
        <v>31</v>
      </c>
      <c r="E379" s="53">
        <v>0.45</v>
      </c>
      <c r="F379" s="14">
        <f t="shared" si="252"/>
        <v>203.53</v>
      </c>
      <c r="G379" s="14">
        <f t="shared" si="253"/>
        <v>0</v>
      </c>
      <c r="H379" s="14">
        <f t="shared" si="254"/>
        <v>203.53</v>
      </c>
      <c r="I379" s="45">
        <v>452.28</v>
      </c>
      <c r="J379" s="53"/>
      <c r="K379" s="53"/>
      <c r="L379" s="51"/>
      <c r="M379" s="51"/>
      <c r="N379" s="51"/>
      <c r="O379" s="123">
        <f t="shared" si="279"/>
        <v>723.65</v>
      </c>
      <c r="P379" s="180">
        <f t="shared" si="263"/>
        <v>0</v>
      </c>
      <c r="Q379" s="180">
        <f t="shared" si="264"/>
        <v>325.64</v>
      </c>
      <c r="R379" s="180">
        <f t="shared" si="265"/>
        <v>0</v>
      </c>
      <c r="S379" s="180">
        <f t="shared" si="266"/>
        <v>325.64</v>
      </c>
      <c r="T379" s="394">
        <f t="shared" si="261"/>
        <v>440.19</v>
      </c>
      <c r="U379" s="394">
        <f t="shared" si="262"/>
        <v>0</v>
      </c>
      <c r="V379" s="142">
        <f t="shared" si="267"/>
        <v>440.19</v>
      </c>
      <c r="W379" s="142">
        <f t="shared" si="268"/>
        <v>978.21</v>
      </c>
      <c r="X379" s="142">
        <f t="shared" si="269"/>
        <v>0</v>
      </c>
      <c r="Y379" s="142">
        <f t="shared" si="270"/>
        <v>978.21</v>
      </c>
      <c r="Z379" s="51"/>
      <c r="AA379" s="35"/>
      <c r="AB379" s="226"/>
      <c r="AC379" s="226"/>
      <c r="AD379" s="226"/>
      <c r="AE379" s="226"/>
      <c r="AF379" s="226"/>
      <c r="AG379" s="226"/>
      <c r="AH379" s="226"/>
      <c r="AI379" s="226"/>
      <c r="AJ379" s="226"/>
      <c r="AK379" s="226"/>
      <c r="AL379" s="226"/>
      <c r="AM379" s="226"/>
      <c r="AN379" s="226"/>
      <c r="AO379" s="226"/>
    </row>
    <row r="380" spans="1:41" ht="30" hidden="1" outlineLevel="1">
      <c r="A380" s="44">
        <v>317</v>
      </c>
      <c r="B380" s="73">
        <v>256</v>
      </c>
      <c r="C380" s="42" t="s">
        <v>162</v>
      </c>
      <c r="D380" s="44" t="s">
        <v>31</v>
      </c>
      <c r="E380" s="53">
        <v>0.45</v>
      </c>
      <c r="F380" s="14">
        <f t="shared" si="252"/>
        <v>326.12</v>
      </c>
      <c r="G380" s="14">
        <f t="shared" si="253"/>
        <v>0</v>
      </c>
      <c r="H380" s="14">
        <f t="shared" si="254"/>
        <v>326.12</v>
      </c>
      <c r="I380" s="45">
        <v>724.7</v>
      </c>
      <c r="J380" s="53"/>
      <c r="K380" s="53"/>
      <c r="L380" s="51"/>
      <c r="M380" s="51"/>
      <c r="N380" s="51"/>
      <c r="O380" s="123">
        <f t="shared" si="279"/>
        <v>1159.52</v>
      </c>
      <c r="P380" s="180">
        <f t="shared" si="263"/>
        <v>0</v>
      </c>
      <c r="Q380" s="180">
        <f t="shared" si="264"/>
        <v>521.78</v>
      </c>
      <c r="R380" s="180">
        <f t="shared" si="265"/>
        <v>0</v>
      </c>
      <c r="S380" s="180">
        <f t="shared" si="266"/>
        <v>521.78</v>
      </c>
      <c r="T380" s="394">
        <f t="shared" si="261"/>
        <v>705.33</v>
      </c>
      <c r="U380" s="394">
        <f t="shared" si="262"/>
        <v>0</v>
      </c>
      <c r="V380" s="142">
        <f t="shared" si="267"/>
        <v>705.33</v>
      </c>
      <c r="W380" s="142">
        <f t="shared" si="268"/>
        <v>1567.4</v>
      </c>
      <c r="X380" s="142">
        <f t="shared" si="269"/>
        <v>0</v>
      </c>
      <c r="Y380" s="142">
        <f t="shared" si="270"/>
        <v>1567.4</v>
      </c>
      <c r="Z380" s="51"/>
      <c r="AA380" s="35"/>
      <c r="AB380" s="226"/>
      <c r="AC380" s="226"/>
      <c r="AD380" s="226"/>
      <c r="AE380" s="226"/>
      <c r="AF380" s="226"/>
      <c r="AG380" s="226"/>
      <c r="AH380" s="226"/>
      <c r="AI380" s="226"/>
      <c r="AJ380" s="226"/>
      <c r="AK380" s="226"/>
      <c r="AL380" s="226"/>
      <c r="AM380" s="226"/>
      <c r="AN380" s="226"/>
      <c r="AO380" s="226"/>
    </row>
    <row r="381" spans="1:41" ht="15" hidden="1" outlineLevel="1">
      <c r="A381" s="44">
        <v>318</v>
      </c>
      <c r="B381" s="73">
        <v>257</v>
      </c>
      <c r="C381" s="42" t="s">
        <v>178</v>
      </c>
      <c r="D381" s="44" t="s">
        <v>31</v>
      </c>
      <c r="E381" s="53">
        <v>0.45</v>
      </c>
      <c r="F381" s="14">
        <f t="shared" si="252"/>
        <v>1991.25</v>
      </c>
      <c r="G381" s="14">
        <f t="shared" si="253"/>
        <v>0</v>
      </c>
      <c r="H381" s="89">
        <f t="shared" si="254"/>
        <v>1991.25</v>
      </c>
      <c r="I381" s="19">
        <v>4425</v>
      </c>
      <c r="J381" s="53"/>
      <c r="K381" s="53"/>
      <c r="L381" s="51"/>
      <c r="M381" s="51"/>
      <c r="N381" s="51"/>
      <c r="O381" s="186">
        <f>I381</f>
        <v>4425</v>
      </c>
      <c r="P381" s="180">
        <f t="shared" si="263"/>
        <v>0</v>
      </c>
      <c r="Q381" s="180">
        <f t="shared" si="264"/>
        <v>1991.25</v>
      </c>
      <c r="R381" s="180">
        <f t="shared" si="265"/>
        <v>0</v>
      </c>
      <c r="S381" s="180">
        <f t="shared" si="266"/>
        <v>1991.25</v>
      </c>
      <c r="T381" s="394">
        <f t="shared" si="261"/>
        <v>2691.71</v>
      </c>
      <c r="U381" s="394">
        <f t="shared" si="262"/>
        <v>0</v>
      </c>
      <c r="V381" s="142">
        <f t="shared" si="267"/>
        <v>2691.71</v>
      </c>
      <c r="W381" s="142">
        <f t="shared" si="268"/>
        <v>5981.58</v>
      </c>
      <c r="X381" s="142">
        <f t="shared" si="269"/>
        <v>0</v>
      </c>
      <c r="Y381" s="142">
        <f t="shared" si="270"/>
        <v>5981.58</v>
      </c>
      <c r="Z381" s="51"/>
      <c r="AA381" s="35"/>
      <c r="AB381" s="226"/>
      <c r="AC381" s="226"/>
      <c r="AD381" s="226"/>
      <c r="AE381" s="226"/>
      <c r="AF381" s="226"/>
      <c r="AG381" s="226"/>
      <c r="AH381" s="226"/>
      <c r="AI381" s="226"/>
      <c r="AJ381" s="226"/>
      <c r="AK381" s="226"/>
      <c r="AL381" s="226"/>
      <c r="AM381" s="226"/>
      <c r="AN381" s="226"/>
      <c r="AO381" s="226"/>
    </row>
    <row r="382" spans="1:41" ht="30" hidden="1" outlineLevel="1">
      <c r="A382" s="44">
        <v>319</v>
      </c>
      <c r="B382" s="73">
        <v>258</v>
      </c>
      <c r="C382" s="42" t="s">
        <v>235</v>
      </c>
      <c r="D382" s="44" t="s">
        <v>26</v>
      </c>
      <c r="E382" s="53">
        <v>1.2</v>
      </c>
      <c r="F382" s="14">
        <f t="shared" si="252"/>
        <v>616.79999999999995</v>
      </c>
      <c r="G382" s="14">
        <f t="shared" si="253"/>
        <v>0</v>
      </c>
      <c r="H382" s="14">
        <f t="shared" si="254"/>
        <v>616.79999999999995</v>
      </c>
      <c r="I382" s="45">
        <v>514</v>
      </c>
      <c r="J382" s="53"/>
      <c r="K382" s="53"/>
      <c r="L382" s="51"/>
      <c r="M382" s="51"/>
      <c r="N382" s="51"/>
      <c r="O382" s="123">
        <f t="shared" si="279"/>
        <v>822.4</v>
      </c>
      <c r="P382" s="180">
        <f t="shared" si="263"/>
        <v>0</v>
      </c>
      <c r="Q382" s="180">
        <f t="shared" si="264"/>
        <v>986.88</v>
      </c>
      <c r="R382" s="180">
        <f t="shared" si="265"/>
        <v>0</v>
      </c>
      <c r="S382" s="180">
        <f t="shared" si="266"/>
        <v>986.88</v>
      </c>
      <c r="T382" s="394">
        <f t="shared" si="261"/>
        <v>1334.04</v>
      </c>
      <c r="U382" s="394">
        <f t="shared" si="262"/>
        <v>0</v>
      </c>
      <c r="V382" s="142">
        <f t="shared" si="267"/>
        <v>1334.04</v>
      </c>
      <c r="W382" s="142">
        <f t="shared" si="268"/>
        <v>1111.7</v>
      </c>
      <c r="X382" s="142">
        <f t="shared" si="269"/>
        <v>0</v>
      </c>
      <c r="Y382" s="142">
        <f t="shared" si="270"/>
        <v>1111.7</v>
      </c>
      <c r="Z382" s="51"/>
      <c r="AA382" s="35"/>
      <c r="AB382" s="226"/>
      <c r="AC382" s="226"/>
      <c r="AD382" s="226"/>
      <c r="AE382" s="226"/>
      <c r="AF382" s="226"/>
      <c r="AG382" s="226"/>
      <c r="AH382" s="226"/>
      <c r="AI382" s="226"/>
      <c r="AJ382" s="226"/>
      <c r="AK382" s="226"/>
      <c r="AL382" s="226"/>
      <c r="AM382" s="226"/>
      <c r="AN382" s="226"/>
      <c r="AO382" s="226"/>
    </row>
    <row r="383" spans="1:41" ht="30" hidden="1" outlineLevel="1">
      <c r="A383" s="44">
        <v>320</v>
      </c>
      <c r="B383" s="73">
        <v>259</v>
      </c>
      <c r="C383" s="42" t="s">
        <v>236</v>
      </c>
      <c r="D383" s="44" t="s">
        <v>34</v>
      </c>
      <c r="E383" s="53">
        <v>1</v>
      </c>
      <c r="F383" s="14">
        <f t="shared" si="252"/>
        <v>11520</v>
      </c>
      <c r="G383" s="14">
        <f t="shared" si="253"/>
        <v>8700</v>
      </c>
      <c r="H383" s="14">
        <f t="shared" si="254"/>
        <v>20220</v>
      </c>
      <c r="I383" s="45">
        <v>11520</v>
      </c>
      <c r="J383" s="23">
        <v>8700</v>
      </c>
      <c r="K383" s="53"/>
      <c r="L383" s="51"/>
      <c r="M383" s="51"/>
      <c r="N383" s="51"/>
      <c r="O383" s="184">
        <v>11520</v>
      </c>
      <c r="P383" s="180">
        <f t="shared" si="263"/>
        <v>8700</v>
      </c>
      <c r="Q383" s="180">
        <f t="shared" si="264"/>
        <v>11520</v>
      </c>
      <c r="R383" s="180">
        <f t="shared" si="265"/>
        <v>8700</v>
      </c>
      <c r="S383" s="180">
        <f t="shared" si="266"/>
        <v>20220</v>
      </c>
      <c r="T383" s="394">
        <f t="shared" si="261"/>
        <v>15572.39</v>
      </c>
      <c r="U383" s="394">
        <f t="shared" si="262"/>
        <v>11760.4</v>
      </c>
      <c r="V383" s="142">
        <f t="shared" si="267"/>
        <v>27332.79</v>
      </c>
      <c r="W383" s="142">
        <f t="shared" si="268"/>
        <v>15572.39</v>
      </c>
      <c r="X383" s="142">
        <f t="shared" si="269"/>
        <v>11760.4</v>
      </c>
      <c r="Y383" s="142">
        <f t="shared" si="270"/>
        <v>27332.79</v>
      </c>
      <c r="Z383" s="51"/>
      <c r="AA383" s="35"/>
      <c r="AB383" s="226"/>
      <c r="AC383" s="226"/>
      <c r="AD383" s="226"/>
      <c r="AE383" s="226"/>
      <c r="AF383" s="226"/>
      <c r="AG383" s="226"/>
      <c r="AH383" s="226"/>
      <c r="AI383" s="226"/>
      <c r="AJ383" s="226"/>
      <c r="AK383" s="226"/>
      <c r="AL383" s="226"/>
      <c r="AM383" s="226"/>
      <c r="AN383" s="226"/>
      <c r="AO383" s="226"/>
    </row>
    <row r="384" spans="1:41" ht="30" hidden="1" outlineLevel="1">
      <c r="A384" s="44">
        <v>321</v>
      </c>
      <c r="B384" s="73">
        <v>260</v>
      </c>
      <c r="C384" s="42" t="s">
        <v>237</v>
      </c>
      <c r="D384" s="44" t="s">
        <v>101</v>
      </c>
      <c r="E384" s="53">
        <v>5.51</v>
      </c>
      <c r="F384" s="14">
        <f t="shared" si="252"/>
        <v>10457.98</v>
      </c>
      <c r="G384" s="14">
        <f t="shared" si="253"/>
        <v>468.35</v>
      </c>
      <c r="H384" s="14">
        <f t="shared" si="254"/>
        <v>10926.33</v>
      </c>
      <c r="I384" s="45">
        <v>1898</v>
      </c>
      <c r="J384" s="53">
        <v>85</v>
      </c>
      <c r="K384" s="53"/>
      <c r="L384" s="51"/>
      <c r="M384" s="51"/>
      <c r="N384" s="51"/>
      <c r="O384" s="123">
        <f t="shared" si="279"/>
        <v>3036.8</v>
      </c>
      <c r="P384" s="180">
        <f t="shared" si="263"/>
        <v>85</v>
      </c>
      <c r="Q384" s="180">
        <f t="shared" si="264"/>
        <v>16732.77</v>
      </c>
      <c r="R384" s="180">
        <f t="shared" si="265"/>
        <v>468.35</v>
      </c>
      <c r="S384" s="180">
        <f t="shared" si="266"/>
        <v>17201.12</v>
      </c>
      <c r="T384" s="394">
        <f t="shared" si="261"/>
        <v>22618.83</v>
      </c>
      <c r="U384" s="394">
        <f t="shared" si="262"/>
        <v>633.1</v>
      </c>
      <c r="V384" s="142">
        <f t="shared" si="267"/>
        <v>23251.93</v>
      </c>
      <c r="W384" s="142">
        <f t="shared" si="268"/>
        <v>4105.05</v>
      </c>
      <c r="X384" s="142">
        <f t="shared" si="269"/>
        <v>114.9</v>
      </c>
      <c r="Y384" s="142">
        <f t="shared" si="270"/>
        <v>4219.95</v>
      </c>
      <c r="Z384" s="51"/>
      <c r="AA384" s="35"/>
      <c r="AB384" s="226"/>
      <c r="AC384" s="226"/>
      <c r="AD384" s="226"/>
      <c r="AE384" s="226"/>
      <c r="AF384" s="226"/>
      <c r="AG384" s="226"/>
      <c r="AH384" s="226"/>
      <c r="AI384" s="226"/>
      <c r="AJ384" s="226"/>
      <c r="AK384" s="226"/>
      <c r="AL384" s="226"/>
      <c r="AM384" s="226"/>
      <c r="AN384" s="226"/>
      <c r="AO384" s="226"/>
    </row>
    <row r="385" spans="1:41" ht="15" hidden="1" outlineLevel="1">
      <c r="A385" s="44">
        <v>322</v>
      </c>
      <c r="B385" s="73">
        <v>261</v>
      </c>
      <c r="C385" s="42" t="s">
        <v>238</v>
      </c>
      <c r="D385" s="44" t="s">
        <v>103</v>
      </c>
      <c r="E385" s="53">
        <v>25</v>
      </c>
      <c r="F385" s="14">
        <f t="shared" si="252"/>
        <v>9625</v>
      </c>
      <c r="G385" s="14">
        <f t="shared" si="253"/>
        <v>825</v>
      </c>
      <c r="H385" s="14">
        <f t="shared" si="254"/>
        <v>10450</v>
      </c>
      <c r="I385" s="45">
        <v>385</v>
      </c>
      <c r="J385" s="66">
        <v>33</v>
      </c>
      <c r="K385" s="53"/>
      <c r="L385" s="51"/>
      <c r="M385" s="51"/>
      <c r="N385" s="51"/>
      <c r="O385" s="123">
        <f t="shared" si="279"/>
        <v>616</v>
      </c>
      <c r="P385" s="180">
        <f t="shared" si="263"/>
        <v>33</v>
      </c>
      <c r="Q385" s="180">
        <f t="shared" si="264"/>
        <v>15400</v>
      </c>
      <c r="R385" s="180">
        <f t="shared" si="265"/>
        <v>825</v>
      </c>
      <c r="S385" s="180">
        <f t="shared" si="266"/>
        <v>16225</v>
      </c>
      <c r="T385" s="394">
        <f t="shared" si="261"/>
        <v>20817.25</v>
      </c>
      <c r="U385" s="394">
        <f t="shared" si="262"/>
        <v>1115.25</v>
      </c>
      <c r="V385" s="142">
        <f t="shared" si="267"/>
        <v>21932.5</v>
      </c>
      <c r="W385" s="142">
        <f t="shared" si="268"/>
        <v>832.69</v>
      </c>
      <c r="X385" s="142">
        <f t="shared" si="269"/>
        <v>44.61</v>
      </c>
      <c r="Y385" s="142">
        <f t="shared" si="270"/>
        <v>877.3</v>
      </c>
      <c r="Z385" s="51"/>
      <c r="AA385" s="35"/>
      <c r="AB385" s="226"/>
      <c r="AC385" s="226"/>
      <c r="AD385" s="226"/>
      <c r="AE385" s="226"/>
      <c r="AF385" s="226"/>
      <c r="AG385" s="226"/>
      <c r="AH385" s="226"/>
      <c r="AI385" s="226"/>
      <c r="AJ385" s="226"/>
      <c r="AK385" s="226"/>
      <c r="AL385" s="226"/>
      <c r="AM385" s="226"/>
      <c r="AN385" s="226"/>
      <c r="AO385" s="226"/>
    </row>
    <row r="386" spans="1:41" ht="15" hidden="1" outlineLevel="1">
      <c r="A386" s="44">
        <v>323</v>
      </c>
      <c r="B386" s="73">
        <v>262</v>
      </c>
      <c r="C386" s="42" t="s">
        <v>239</v>
      </c>
      <c r="D386" s="44" t="s">
        <v>103</v>
      </c>
      <c r="E386" s="53">
        <v>25</v>
      </c>
      <c r="F386" s="14">
        <f t="shared" si="252"/>
        <v>26400</v>
      </c>
      <c r="G386" s="14">
        <f t="shared" si="253"/>
        <v>350</v>
      </c>
      <c r="H386" s="14">
        <f t="shared" si="254"/>
        <v>26750</v>
      </c>
      <c r="I386" s="45">
        <v>1056</v>
      </c>
      <c r="J386" s="66">
        <v>14</v>
      </c>
      <c r="K386" s="53"/>
      <c r="L386" s="51"/>
      <c r="M386" s="51"/>
      <c r="N386" s="51"/>
      <c r="O386" s="123">
        <f t="shared" si="279"/>
        <v>1689.6</v>
      </c>
      <c r="P386" s="180">
        <f t="shared" si="263"/>
        <v>14</v>
      </c>
      <c r="Q386" s="180">
        <f t="shared" si="264"/>
        <v>42240</v>
      </c>
      <c r="R386" s="180">
        <f t="shared" si="265"/>
        <v>350</v>
      </c>
      <c r="S386" s="180">
        <f t="shared" si="266"/>
        <v>42590</v>
      </c>
      <c r="T386" s="394">
        <f t="shared" si="261"/>
        <v>57098.75</v>
      </c>
      <c r="U386" s="394">
        <f t="shared" si="262"/>
        <v>473</v>
      </c>
      <c r="V386" s="142">
        <f t="shared" si="267"/>
        <v>57571.75</v>
      </c>
      <c r="W386" s="142">
        <f t="shared" si="268"/>
        <v>2283.9499999999998</v>
      </c>
      <c r="X386" s="142">
        <f t="shared" si="269"/>
        <v>18.920000000000002</v>
      </c>
      <c r="Y386" s="142">
        <f t="shared" si="270"/>
        <v>2302.87</v>
      </c>
      <c r="Z386" s="51"/>
      <c r="AA386" s="35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226"/>
      <c r="AM386" s="226"/>
      <c r="AN386" s="226"/>
      <c r="AO386" s="226"/>
    </row>
    <row r="387" spans="1:41" ht="30" hidden="1" outlineLevel="1">
      <c r="A387" s="44">
        <v>324</v>
      </c>
      <c r="B387" s="73">
        <v>263</v>
      </c>
      <c r="C387" s="42" t="s">
        <v>240</v>
      </c>
      <c r="D387" s="44" t="s">
        <v>103</v>
      </c>
      <c r="E387" s="53">
        <v>25</v>
      </c>
      <c r="F387" s="14">
        <f t="shared" si="252"/>
        <v>24900</v>
      </c>
      <c r="G387" s="14">
        <f t="shared" si="253"/>
        <v>1300</v>
      </c>
      <c r="H387" s="14">
        <f t="shared" si="254"/>
        <v>26200</v>
      </c>
      <c r="I387" s="45">
        <v>996</v>
      </c>
      <c r="J387" s="66">
        <v>52</v>
      </c>
      <c r="K387" s="53"/>
      <c r="L387" s="51"/>
      <c r="M387" s="51"/>
      <c r="N387" s="51"/>
      <c r="O387" s="123">
        <f t="shared" si="279"/>
        <v>1593.6</v>
      </c>
      <c r="P387" s="180">
        <f t="shared" si="263"/>
        <v>52</v>
      </c>
      <c r="Q387" s="180">
        <f t="shared" si="264"/>
        <v>39840</v>
      </c>
      <c r="R387" s="180">
        <f t="shared" si="265"/>
        <v>1300</v>
      </c>
      <c r="S387" s="180">
        <f t="shared" si="266"/>
        <v>41140</v>
      </c>
      <c r="T387" s="394">
        <f t="shared" si="261"/>
        <v>53854.5</v>
      </c>
      <c r="U387" s="394">
        <f t="shared" si="262"/>
        <v>1757.25</v>
      </c>
      <c r="V387" s="142">
        <f t="shared" si="267"/>
        <v>55611.75</v>
      </c>
      <c r="W387" s="142">
        <f t="shared" si="268"/>
        <v>2154.1799999999998</v>
      </c>
      <c r="X387" s="142">
        <f t="shared" si="269"/>
        <v>70.290000000000006</v>
      </c>
      <c r="Y387" s="142">
        <f t="shared" si="270"/>
        <v>2224.4699999999998</v>
      </c>
      <c r="Z387" s="51"/>
      <c r="AA387" s="35"/>
      <c r="AB387" s="226"/>
      <c r="AC387" s="226"/>
      <c r="AD387" s="226"/>
      <c r="AE387" s="226"/>
      <c r="AF387" s="226"/>
      <c r="AG387" s="226"/>
      <c r="AH387" s="226"/>
      <c r="AI387" s="226"/>
      <c r="AJ387" s="226"/>
      <c r="AK387" s="226"/>
      <c r="AL387" s="226"/>
      <c r="AM387" s="226"/>
      <c r="AN387" s="226"/>
      <c r="AO387" s="226"/>
    </row>
    <row r="388" spans="1:41" ht="30" hidden="1" outlineLevel="1">
      <c r="A388" s="44">
        <v>325</v>
      </c>
      <c r="B388" s="73">
        <v>264</v>
      </c>
      <c r="C388" s="42" t="s">
        <v>241</v>
      </c>
      <c r="D388" s="44" t="s">
        <v>26</v>
      </c>
      <c r="E388" s="53">
        <v>0.28999999999999998</v>
      </c>
      <c r="F388" s="14">
        <f t="shared" si="252"/>
        <v>319</v>
      </c>
      <c r="G388" s="14">
        <f t="shared" si="253"/>
        <v>121.8</v>
      </c>
      <c r="H388" s="14">
        <f t="shared" si="254"/>
        <v>440.8</v>
      </c>
      <c r="I388" s="45">
        <v>1100</v>
      </c>
      <c r="J388" s="66">
        <v>420</v>
      </c>
      <c r="K388" s="53"/>
      <c r="L388" s="51"/>
      <c r="M388" s="51"/>
      <c r="N388" s="51"/>
      <c r="O388" s="123">
        <f t="shared" si="279"/>
        <v>1760</v>
      </c>
      <c r="P388" s="180">
        <f t="shared" si="263"/>
        <v>420</v>
      </c>
      <c r="Q388" s="180">
        <f t="shared" si="264"/>
        <v>510.4</v>
      </c>
      <c r="R388" s="180">
        <f t="shared" si="265"/>
        <v>121.8</v>
      </c>
      <c r="S388" s="180">
        <f t="shared" si="266"/>
        <v>632.20000000000005</v>
      </c>
      <c r="T388" s="394">
        <f t="shared" si="261"/>
        <v>689.94</v>
      </c>
      <c r="U388" s="394">
        <f t="shared" si="262"/>
        <v>164.64</v>
      </c>
      <c r="V388" s="142">
        <f t="shared" si="267"/>
        <v>854.58</v>
      </c>
      <c r="W388" s="142">
        <f t="shared" si="268"/>
        <v>2379.11</v>
      </c>
      <c r="X388" s="142">
        <f t="shared" si="269"/>
        <v>567.74</v>
      </c>
      <c r="Y388" s="142">
        <f t="shared" si="270"/>
        <v>2946.85</v>
      </c>
      <c r="Z388" s="51"/>
      <c r="AA388" s="35"/>
      <c r="AB388" s="226"/>
      <c r="AC388" s="226"/>
      <c r="AD388" s="226"/>
      <c r="AE388" s="226"/>
      <c r="AF388" s="226"/>
      <c r="AG388" s="226"/>
      <c r="AH388" s="226"/>
      <c r="AI388" s="226"/>
      <c r="AJ388" s="226"/>
      <c r="AK388" s="226"/>
      <c r="AL388" s="226"/>
      <c r="AM388" s="226"/>
      <c r="AN388" s="226"/>
      <c r="AO388" s="226"/>
    </row>
    <row r="389" spans="1:41" ht="15" hidden="1" outlineLevel="1">
      <c r="A389" s="44">
        <v>326</v>
      </c>
      <c r="B389" s="73">
        <v>265</v>
      </c>
      <c r="C389" s="42" t="s">
        <v>242</v>
      </c>
      <c r="D389" s="44" t="s">
        <v>28</v>
      </c>
      <c r="E389" s="53">
        <v>2.4</v>
      </c>
      <c r="F389" s="14">
        <f t="shared" si="252"/>
        <v>493.54</v>
      </c>
      <c r="G389" s="14">
        <f t="shared" si="253"/>
        <v>103.2</v>
      </c>
      <c r="H389" s="14">
        <f t="shared" si="254"/>
        <v>596.74</v>
      </c>
      <c r="I389" s="45">
        <v>205.64</v>
      </c>
      <c r="J389" s="66">
        <v>43</v>
      </c>
      <c r="K389" s="53"/>
      <c r="L389" s="51"/>
      <c r="M389" s="51"/>
      <c r="N389" s="51"/>
      <c r="O389" s="123">
        <f t="shared" si="279"/>
        <v>329.02</v>
      </c>
      <c r="P389" s="180">
        <f t="shared" si="263"/>
        <v>43</v>
      </c>
      <c r="Q389" s="180">
        <f t="shared" si="264"/>
        <v>789.65</v>
      </c>
      <c r="R389" s="180">
        <f t="shared" si="265"/>
        <v>103.2</v>
      </c>
      <c r="S389" s="180">
        <f t="shared" si="266"/>
        <v>892.85</v>
      </c>
      <c r="T389" s="394">
        <f t="shared" si="261"/>
        <v>1067.42</v>
      </c>
      <c r="U389" s="394">
        <f t="shared" si="262"/>
        <v>139.51</v>
      </c>
      <c r="V389" s="142">
        <f t="shared" si="267"/>
        <v>1206.93</v>
      </c>
      <c r="W389" s="142">
        <f t="shared" si="268"/>
        <v>444.76</v>
      </c>
      <c r="X389" s="142">
        <f t="shared" si="269"/>
        <v>58.13</v>
      </c>
      <c r="Y389" s="142">
        <f t="shared" si="270"/>
        <v>502.89</v>
      </c>
      <c r="Z389" s="51"/>
      <c r="AA389" s="35"/>
      <c r="AB389" s="226"/>
      <c r="AC389" s="226"/>
      <c r="AD389" s="226"/>
      <c r="AE389" s="226"/>
      <c r="AF389" s="226"/>
      <c r="AG389" s="226"/>
      <c r="AH389" s="226"/>
      <c r="AI389" s="226"/>
      <c r="AJ389" s="226"/>
      <c r="AK389" s="226"/>
      <c r="AL389" s="226"/>
      <c r="AM389" s="226"/>
      <c r="AN389" s="226"/>
      <c r="AO389" s="226"/>
    </row>
    <row r="390" spans="1:41" s="237" customFormat="1" ht="15" collapsed="1">
      <c r="A390" s="158"/>
      <c r="B390" s="145"/>
      <c r="C390" s="258" t="s">
        <v>243</v>
      </c>
      <c r="D390" s="259"/>
      <c r="E390" s="260"/>
      <c r="F390" s="133">
        <f>SUM(F391:F400)</f>
        <v>8159370.4000000004</v>
      </c>
      <c r="G390" s="133">
        <f t="shared" ref="G390:H390" si="280">SUM(G391:G400)</f>
        <v>723080</v>
      </c>
      <c r="H390" s="133">
        <f t="shared" si="280"/>
        <v>8882450.4000000004</v>
      </c>
      <c r="I390" s="138"/>
      <c r="J390" s="135"/>
      <c r="K390" s="135"/>
      <c r="L390" s="147"/>
      <c r="M390" s="147"/>
      <c r="N390" s="147"/>
      <c r="O390" s="179"/>
      <c r="P390" s="180">
        <f t="shared" si="263"/>
        <v>0</v>
      </c>
      <c r="Q390" s="176">
        <f>SUM(Q391:Q400)</f>
        <v>13054991.76</v>
      </c>
      <c r="R390" s="176">
        <f t="shared" ref="R390:V390" si="281">SUM(R391:R400)</f>
        <v>723080</v>
      </c>
      <c r="S390" s="176">
        <f t="shared" si="281"/>
        <v>13778071.76</v>
      </c>
      <c r="T390" s="133">
        <f>SUM(T391:T400)</f>
        <v>17647320.32</v>
      </c>
      <c r="U390" s="133">
        <f t="shared" si="281"/>
        <v>977438.04</v>
      </c>
      <c r="V390" s="133">
        <f t="shared" si="281"/>
        <v>18624758.359999999</v>
      </c>
      <c r="W390" s="142">
        <f t="shared" si="268"/>
        <v>0</v>
      </c>
      <c r="X390" s="142">
        <f t="shared" si="269"/>
        <v>0</v>
      </c>
      <c r="Y390" s="142">
        <f t="shared" si="270"/>
        <v>0</v>
      </c>
      <c r="Z390" s="147"/>
      <c r="AA390" s="137"/>
      <c r="AB390" s="236"/>
      <c r="AC390" s="236"/>
      <c r="AD390" s="236"/>
      <c r="AE390" s="236"/>
      <c r="AF390" s="236"/>
      <c r="AG390" s="236"/>
      <c r="AH390" s="236"/>
      <c r="AI390" s="236"/>
      <c r="AJ390" s="236"/>
      <c r="AK390" s="236"/>
      <c r="AL390" s="236"/>
      <c r="AM390" s="236"/>
      <c r="AN390" s="236"/>
      <c r="AO390" s="236"/>
    </row>
    <row r="391" spans="1:41" ht="30" hidden="1" outlineLevel="1">
      <c r="A391" s="44">
        <v>327</v>
      </c>
      <c r="B391" s="73">
        <v>266</v>
      </c>
      <c r="C391" s="42" t="s">
        <v>244</v>
      </c>
      <c r="D391" s="44" t="s">
        <v>26</v>
      </c>
      <c r="E391" s="53">
        <v>3064.16</v>
      </c>
      <c r="F391" s="14">
        <f t="shared" ref="F391:F400" si="282">E391*I391</f>
        <v>3110122.4</v>
      </c>
      <c r="G391" s="14">
        <f t="shared" ref="G391:G400" si="283">E391*J391</f>
        <v>0</v>
      </c>
      <c r="H391" s="14">
        <f t="shared" ref="H391:H400" si="284">F391+G391</f>
        <v>3110122.4</v>
      </c>
      <c r="I391" s="45">
        <v>1015</v>
      </c>
      <c r="J391" s="53"/>
      <c r="K391" s="53"/>
      <c r="L391" s="51"/>
      <c r="M391" s="51"/>
      <c r="N391" s="51"/>
      <c r="O391" s="123">
        <f t="shared" ref="O391:O400" si="285">I391*$N$3</f>
        <v>1624</v>
      </c>
      <c r="P391" s="180">
        <f t="shared" si="263"/>
        <v>0</v>
      </c>
      <c r="Q391" s="180">
        <f t="shared" si="264"/>
        <v>4976195.84</v>
      </c>
      <c r="R391" s="180">
        <f t="shared" si="265"/>
        <v>0</v>
      </c>
      <c r="S391" s="180">
        <f t="shared" si="266"/>
        <v>4976195.84</v>
      </c>
      <c r="T391" s="394">
        <f t="shared" si="261"/>
        <v>6726658.5199999996</v>
      </c>
      <c r="U391" s="394">
        <f t="shared" si="262"/>
        <v>0</v>
      </c>
      <c r="V391" s="142">
        <f t="shared" si="267"/>
        <v>6726658.5199999996</v>
      </c>
      <c r="W391" s="142">
        <f t="shared" si="268"/>
        <v>2195.27</v>
      </c>
      <c r="X391" s="142">
        <f t="shared" si="269"/>
        <v>0</v>
      </c>
      <c r="Y391" s="142">
        <f t="shared" si="270"/>
        <v>2195.27</v>
      </c>
      <c r="Z391" s="51"/>
      <c r="AA391" s="35"/>
      <c r="AB391" s="226"/>
      <c r="AC391" s="226"/>
      <c r="AD391" s="226"/>
      <c r="AE391" s="226"/>
      <c r="AF391" s="226"/>
      <c r="AG391" s="226"/>
      <c r="AH391" s="226"/>
      <c r="AI391" s="226"/>
      <c r="AJ391" s="226"/>
      <c r="AK391" s="226"/>
      <c r="AL391" s="226"/>
      <c r="AM391" s="226"/>
      <c r="AN391" s="226"/>
      <c r="AO391" s="226"/>
    </row>
    <row r="392" spans="1:41" ht="15" hidden="1" outlineLevel="1">
      <c r="A392" s="44">
        <v>328</v>
      </c>
      <c r="B392" s="73">
        <v>267</v>
      </c>
      <c r="C392" s="42" t="s">
        <v>245</v>
      </c>
      <c r="D392" s="44" t="s">
        <v>26</v>
      </c>
      <c r="E392" s="53">
        <v>220</v>
      </c>
      <c r="F392" s="14">
        <f t="shared" si="282"/>
        <v>387648.8</v>
      </c>
      <c r="G392" s="14">
        <f t="shared" si="283"/>
        <v>0</v>
      </c>
      <c r="H392" s="14">
        <f t="shared" si="284"/>
        <v>387648.8</v>
      </c>
      <c r="I392" s="45">
        <v>1762.04</v>
      </c>
      <c r="J392" s="53"/>
      <c r="K392" s="53"/>
      <c r="L392" s="51"/>
      <c r="M392" s="51"/>
      <c r="N392" s="51"/>
      <c r="O392" s="123">
        <f t="shared" si="285"/>
        <v>2819.26</v>
      </c>
      <c r="P392" s="180">
        <f t="shared" si="263"/>
        <v>0</v>
      </c>
      <c r="Q392" s="180">
        <f t="shared" si="264"/>
        <v>620237.19999999995</v>
      </c>
      <c r="R392" s="180">
        <f t="shared" si="265"/>
        <v>0</v>
      </c>
      <c r="S392" s="180">
        <f t="shared" si="266"/>
        <v>620237.19999999995</v>
      </c>
      <c r="T392" s="394">
        <f t="shared" ref="T392:T455" si="286">E392*W392</f>
        <v>838417.8</v>
      </c>
      <c r="U392" s="394">
        <f t="shared" ref="U392:U455" si="287">E392*X392</f>
        <v>0</v>
      </c>
      <c r="V392" s="142">
        <f t="shared" si="267"/>
        <v>838417.8</v>
      </c>
      <c r="W392" s="142">
        <f t="shared" si="268"/>
        <v>3810.99</v>
      </c>
      <c r="X392" s="142">
        <f t="shared" si="269"/>
        <v>0</v>
      </c>
      <c r="Y392" s="142">
        <f t="shared" si="270"/>
        <v>3810.99</v>
      </c>
      <c r="Z392" s="51"/>
      <c r="AA392" s="35"/>
      <c r="AB392" s="226"/>
      <c r="AC392" s="226"/>
      <c r="AD392" s="226"/>
      <c r="AE392" s="226"/>
      <c r="AF392" s="226"/>
      <c r="AG392" s="226"/>
      <c r="AH392" s="226"/>
      <c r="AI392" s="226"/>
      <c r="AJ392" s="226"/>
      <c r="AK392" s="226"/>
      <c r="AL392" s="226"/>
      <c r="AM392" s="226"/>
      <c r="AN392" s="226"/>
      <c r="AO392" s="226"/>
    </row>
    <row r="393" spans="1:41" ht="30" hidden="1" outlineLevel="1">
      <c r="A393" s="44">
        <v>329</v>
      </c>
      <c r="B393" s="73">
        <v>268</v>
      </c>
      <c r="C393" s="42" t="s">
        <v>246</v>
      </c>
      <c r="D393" s="44" t="s">
        <v>26</v>
      </c>
      <c r="E393" s="53">
        <v>220</v>
      </c>
      <c r="F393" s="27">
        <f t="shared" si="282"/>
        <v>146960</v>
      </c>
      <c r="G393" s="14">
        <f t="shared" si="283"/>
        <v>127600</v>
      </c>
      <c r="H393" s="14">
        <f t="shared" si="284"/>
        <v>274560</v>
      </c>
      <c r="I393" s="45">
        <v>668</v>
      </c>
      <c r="J393" s="66">
        <v>580</v>
      </c>
      <c r="K393" s="53"/>
      <c r="L393" s="51"/>
      <c r="M393" s="51"/>
      <c r="N393" s="51"/>
      <c r="O393" s="123">
        <f t="shared" si="285"/>
        <v>1068.8</v>
      </c>
      <c r="P393" s="180">
        <f t="shared" ref="P393:P456" si="288">J393</f>
        <v>580</v>
      </c>
      <c r="Q393" s="180">
        <f t="shared" ref="Q393:Q456" si="289">O393*E393</f>
        <v>235136</v>
      </c>
      <c r="R393" s="180">
        <f t="shared" ref="R393:R456" si="290">P393*E393</f>
        <v>127600</v>
      </c>
      <c r="S393" s="180">
        <f t="shared" ref="S393:S456" si="291">Q393+R393</f>
        <v>362736</v>
      </c>
      <c r="T393" s="394">
        <f t="shared" si="286"/>
        <v>317849.40000000002</v>
      </c>
      <c r="U393" s="394">
        <f t="shared" si="287"/>
        <v>172486.6</v>
      </c>
      <c r="V393" s="142">
        <f t="shared" ref="V393:V456" si="292">T393+U393</f>
        <v>490336</v>
      </c>
      <c r="W393" s="142">
        <f t="shared" ref="W393:W456" si="293">O393*0.9*$X$1259</f>
        <v>1444.77</v>
      </c>
      <c r="X393" s="142">
        <f t="shared" ref="X393:X456" si="294">P393*0.9*$X$1259</f>
        <v>784.03</v>
      </c>
      <c r="Y393" s="142">
        <f t="shared" ref="Y393:Y456" si="295">W393+X393</f>
        <v>2228.8000000000002</v>
      </c>
      <c r="Z393" s="51" t="s">
        <v>247</v>
      </c>
      <c r="AA393" s="35"/>
      <c r="AB393" s="226"/>
      <c r="AC393" s="226"/>
      <c r="AD393" s="226"/>
      <c r="AE393" s="226"/>
      <c r="AF393" s="226"/>
      <c r="AG393" s="226"/>
      <c r="AH393" s="226"/>
      <c r="AI393" s="226"/>
      <c r="AJ393" s="226"/>
      <c r="AK393" s="226"/>
      <c r="AL393" s="226"/>
      <c r="AM393" s="226"/>
      <c r="AN393" s="226"/>
      <c r="AO393" s="226"/>
    </row>
    <row r="394" spans="1:41" ht="30" hidden="1" outlineLevel="1">
      <c r="A394" s="44">
        <v>330</v>
      </c>
      <c r="B394" s="73">
        <v>269</v>
      </c>
      <c r="C394" s="42" t="s">
        <v>248</v>
      </c>
      <c r="D394" s="44" t="s">
        <v>26</v>
      </c>
      <c r="E394" s="53">
        <v>220</v>
      </c>
      <c r="F394" s="14">
        <f t="shared" si="282"/>
        <v>23232</v>
      </c>
      <c r="G394" s="14">
        <f t="shared" si="283"/>
        <v>22440</v>
      </c>
      <c r="H394" s="14">
        <f t="shared" si="284"/>
        <v>45672</v>
      </c>
      <c r="I394" s="45">
        <v>105.6</v>
      </c>
      <c r="J394" s="66">
        <v>102</v>
      </c>
      <c r="K394" s="53"/>
      <c r="L394" s="49"/>
      <c r="M394" s="49"/>
      <c r="N394" s="49"/>
      <c r="O394" s="123">
        <f t="shared" si="285"/>
        <v>168.96</v>
      </c>
      <c r="P394" s="180">
        <f t="shared" si="288"/>
        <v>102</v>
      </c>
      <c r="Q394" s="180">
        <f t="shared" si="289"/>
        <v>37171.199999999997</v>
      </c>
      <c r="R394" s="180">
        <f t="shared" si="290"/>
        <v>22440</v>
      </c>
      <c r="S394" s="180">
        <f t="shared" si="291"/>
        <v>59611.199999999997</v>
      </c>
      <c r="T394" s="394">
        <f t="shared" si="286"/>
        <v>50245.8</v>
      </c>
      <c r="U394" s="394">
        <f t="shared" si="287"/>
        <v>30333.599999999999</v>
      </c>
      <c r="V394" s="142">
        <f t="shared" si="292"/>
        <v>80579.399999999994</v>
      </c>
      <c r="W394" s="142">
        <f t="shared" si="293"/>
        <v>228.39</v>
      </c>
      <c r="X394" s="142">
        <f t="shared" si="294"/>
        <v>137.88</v>
      </c>
      <c r="Y394" s="142">
        <f t="shared" si="295"/>
        <v>366.27</v>
      </c>
      <c r="Z394" s="49" t="s">
        <v>249</v>
      </c>
      <c r="AA394" s="50"/>
      <c r="AB394" s="226"/>
      <c r="AC394" s="226"/>
      <c r="AD394" s="226"/>
      <c r="AE394" s="226"/>
      <c r="AF394" s="226"/>
      <c r="AG394" s="226"/>
      <c r="AH394" s="226"/>
      <c r="AI394" s="226"/>
      <c r="AJ394" s="226"/>
      <c r="AK394" s="226"/>
      <c r="AL394" s="226"/>
      <c r="AM394" s="226"/>
      <c r="AN394" s="226"/>
      <c r="AO394" s="226"/>
    </row>
    <row r="395" spans="1:41" ht="30" hidden="1" outlineLevel="1">
      <c r="A395" s="44">
        <v>331</v>
      </c>
      <c r="B395" s="73">
        <v>270</v>
      </c>
      <c r="C395" s="42" t="s">
        <v>250</v>
      </c>
      <c r="D395" s="44" t="s">
        <v>103</v>
      </c>
      <c r="E395" s="53">
        <v>2110</v>
      </c>
      <c r="F395" s="14">
        <f t="shared" si="282"/>
        <v>687860</v>
      </c>
      <c r="G395" s="14">
        <f t="shared" si="283"/>
        <v>0</v>
      </c>
      <c r="H395" s="14">
        <f t="shared" si="284"/>
        <v>687860</v>
      </c>
      <c r="I395" s="45">
        <v>326</v>
      </c>
      <c r="J395" s="53"/>
      <c r="K395" s="53"/>
      <c r="L395" s="51"/>
      <c r="M395" s="51"/>
      <c r="N395" s="51"/>
      <c r="O395" s="123">
        <f t="shared" si="285"/>
        <v>521.6</v>
      </c>
      <c r="P395" s="180">
        <f t="shared" si="288"/>
        <v>0</v>
      </c>
      <c r="Q395" s="180">
        <f t="shared" si="289"/>
        <v>1100576</v>
      </c>
      <c r="R395" s="180">
        <f t="shared" si="290"/>
        <v>0</v>
      </c>
      <c r="S395" s="180">
        <f t="shared" si="291"/>
        <v>1100576</v>
      </c>
      <c r="T395" s="394">
        <f t="shared" si="286"/>
        <v>1487718.8</v>
      </c>
      <c r="U395" s="394">
        <f t="shared" si="287"/>
        <v>0</v>
      </c>
      <c r="V395" s="142">
        <f t="shared" si="292"/>
        <v>1487718.8</v>
      </c>
      <c r="W395" s="142">
        <f t="shared" si="293"/>
        <v>705.08</v>
      </c>
      <c r="X395" s="142">
        <f t="shared" si="294"/>
        <v>0</v>
      </c>
      <c r="Y395" s="142">
        <f t="shared" si="295"/>
        <v>705.08</v>
      </c>
      <c r="Z395" s="51"/>
      <c r="AA395" s="35"/>
      <c r="AB395" s="226"/>
      <c r="AC395" s="226"/>
      <c r="AD395" s="226"/>
      <c r="AE395" s="226"/>
      <c r="AF395" s="226"/>
      <c r="AG395" s="226"/>
      <c r="AH395" s="226"/>
      <c r="AI395" s="226"/>
      <c r="AJ395" s="226"/>
      <c r="AK395" s="226"/>
      <c r="AL395" s="226"/>
      <c r="AM395" s="226"/>
      <c r="AN395" s="226"/>
      <c r="AO395" s="226"/>
    </row>
    <row r="396" spans="1:41" ht="94.5" hidden="1" customHeight="1" outlineLevel="1">
      <c r="A396" s="44">
        <v>332</v>
      </c>
      <c r="B396" s="73">
        <v>271</v>
      </c>
      <c r="C396" s="42" t="s">
        <v>251</v>
      </c>
      <c r="D396" s="44" t="s">
        <v>26</v>
      </c>
      <c r="E396" s="53">
        <v>232</v>
      </c>
      <c r="F396" s="14">
        <f t="shared" si="282"/>
        <v>2609536</v>
      </c>
      <c r="G396" s="14">
        <f t="shared" si="283"/>
        <v>262160</v>
      </c>
      <c r="H396" s="14">
        <f t="shared" si="284"/>
        <v>2871696</v>
      </c>
      <c r="I396" s="45">
        <v>11248</v>
      </c>
      <c r="J396" s="66">
        <v>1130</v>
      </c>
      <c r="K396" s="53"/>
      <c r="L396" s="56"/>
      <c r="M396" s="56"/>
      <c r="N396" s="56"/>
      <c r="O396" s="123">
        <f t="shared" si="285"/>
        <v>17996.8</v>
      </c>
      <c r="P396" s="180">
        <f t="shared" si="288"/>
        <v>1130</v>
      </c>
      <c r="Q396" s="180">
        <f t="shared" si="289"/>
        <v>4175257.6000000001</v>
      </c>
      <c r="R396" s="180">
        <f t="shared" si="290"/>
        <v>262160</v>
      </c>
      <c r="S396" s="180">
        <f t="shared" si="291"/>
        <v>4437417.5999999996</v>
      </c>
      <c r="T396" s="394">
        <f t="shared" si="286"/>
        <v>5643986.96</v>
      </c>
      <c r="U396" s="394">
        <f t="shared" si="287"/>
        <v>354380</v>
      </c>
      <c r="V396" s="142">
        <f t="shared" si="292"/>
        <v>5998366.96</v>
      </c>
      <c r="W396" s="142">
        <f t="shared" si="293"/>
        <v>24327.53</v>
      </c>
      <c r="X396" s="142">
        <f t="shared" si="294"/>
        <v>1527.5</v>
      </c>
      <c r="Y396" s="142">
        <f t="shared" si="295"/>
        <v>25855.03</v>
      </c>
      <c r="Z396" s="56" t="s">
        <v>252</v>
      </c>
      <c r="AA396" s="57"/>
      <c r="AB396" s="226"/>
      <c r="AC396" s="226"/>
      <c r="AD396" s="226"/>
      <c r="AE396" s="226"/>
      <c r="AF396" s="226"/>
      <c r="AG396" s="226"/>
      <c r="AH396" s="226"/>
      <c r="AI396" s="226"/>
      <c r="AJ396" s="226"/>
      <c r="AK396" s="226"/>
      <c r="AL396" s="226"/>
      <c r="AM396" s="226"/>
      <c r="AN396" s="226"/>
      <c r="AO396" s="226"/>
    </row>
    <row r="397" spans="1:41" ht="60" hidden="1" outlineLevel="1">
      <c r="A397" s="44">
        <v>333</v>
      </c>
      <c r="B397" s="73">
        <v>272</v>
      </c>
      <c r="C397" s="42" t="s">
        <v>253</v>
      </c>
      <c r="D397" s="44" t="s">
        <v>26</v>
      </c>
      <c r="E397" s="53">
        <v>232</v>
      </c>
      <c r="F397" s="14">
        <f t="shared" si="282"/>
        <v>720360</v>
      </c>
      <c r="G397" s="14">
        <f t="shared" si="283"/>
        <v>183094.39999999999</v>
      </c>
      <c r="H397" s="14">
        <f t="shared" si="284"/>
        <v>903454.4</v>
      </c>
      <c r="I397" s="45">
        <v>3105</v>
      </c>
      <c r="J397" s="66">
        <v>789.2</v>
      </c>
      <c r="K397" s="53"/>
      <c r="L397" s="51"/>
      <c r="M397" s="51"/>
      <c r="N397" s="51"/>
      <c r="O397" s="123">
        <f t="shared" si="285"/>
        <v>4968</v>
      </c>
      <c r="P397" s="180">
        <f t="shared" si="288"/>
        <v>789.2</v>
      </c>
      <c r="Q397" s="180">
        <f t="shared" si="289"/>
        <v>1152576</v>
      </c>
      <c r="R397" s="180">
        <f t="shared" si="290"/>
        <v>183094.39999999999</v>
      </c>
      <c r="S397" s="180">
        <f t="shared" si="291"/>
        <v>1335670.3999999999</v>
      </c>
      <c r="T397" s="394">
        <f t="shared" si="286"/>
        <v>1558016.88</v>
      </c>
      <c r="U397" s="394">
        <f t="shared" si="287"/>
        <v>247502.24</v>
      </c>
      <c r="V397" s="142">
        <f t="shared" si="292"/>
        <v>1805519.12</v>
      </c>
      <c r="W397" s="142">
        <f t="shared" si="293"/>
        <v>6715.59</v>
      </c>
      <c r="X397" s="142">
        <f t="shared" si="294"/>
        <v>1066.82</v>
      </c>
      <c r="Y397" s="142">
        <f t="shared" si="295"/>
        <v>7782.41</v>
      </c>
      <c r="Z397" s="51" t="s">
        <v>254</v>
      </c>
      <c r="AA397" s="35"/>
      <c r="AB397" s="226"/>
      <c r="AC397" s="226"/>
      <c r="AD397" s="226"/>
      <c r="AE397" s="226"/>
      <c r="AF397" s="226"/>
      <c r="AG397" s="226"/>
      <c r="AH397" s="226"/>
      <c r="AI397" s="226"/>
      <c r="AJ397" s="226"/>
      <c r="AK397" s="226"/>
      <c r="AL397" s="226"/>
      <c r="AM397" s="226"/>
      <c r="AN397" s="226"/>
      <c r="AO397" s="226"/>
    </row>
    <row r="398" spans="1:41" ht="30" hidden="1" outlineLevel="1">
      <c r="A398" s="44">
        <v>334</v>
      </c>
      <c r="B398" s="73">
        <v>273</v>
      </c>
      <c r="C398" s="42" t="s">
        <v>255</v>
      </c>
      <c r="D398" s="44" t="s">
        <v>26</v>
      </c>
      <c r="E398" s="53">
        <v>232</v>
      </c>
      <c r="F398" s="14">
        <f t="shared" si="282"/>
        <v>24499.200000000001</v>
      </c>
      <c r="G398" s="14">
        <f t="shared" si="283"/>
        <v>28675.200000000001</v>
      </c>
      <c r="H398" s="14">
        <f t="shared" si="284"/>
        <v>53174.400000000001</v>
      </c>
      <c r="I398" s="45">
        <v>105.6</v>
      </c>
      <c r="J398" s="66">
        <v>123.6</v>
      </c>
      <c r="K398" s="53"/>
      <c r="L398" s="51"/>
      <c r="M398" s="51"/>
      <c r="N398" s="51"/>
      <c r="O398" s="123">
        <f t="shared" si="285"/>
        <v>168.96</v>
      </c>
      <c r="P398" s="180">
        <f t="shared" si="288"/>
        <v>123.6</v>
      </c>
      <c r="Q398" s="180">
        <f t="shared" si="289"/>
        <v>39198.720000000001</v>
      </c>
      <c r="R398" s="180">
        <f t="shared" si="290"/>
        <v>28675.200000000001</v>
      </c>
      <c r="S398" s="180">
        <f t="shared" si="291"/>
        <v>67873.919999999998</v>
      </c>
      <c r="T398" s="394">
        <f t="shared" si="286"/>
        <v>52986.48</v>
      </c>
      <c r="U398" s="394">
        <f t="shared" si="287"/>
        <v>38762.559999999998</v>
      </c>
      <c r="V398" s="142">
        <f t="shared" si="292"/>
        <v>91749.04</v>
      </c>
      <c r="W398" s="142">
        <f t="shared" si="293"/>
        <v>228.39</v>
      </c>
      <c r="X398" s="142">
        <f t="shared" si="294"/>
        <v>167.08</v>
      </c>
      <c r="Y398" s="142">
        <f t="shared" si="295"/>
        <v>395.47</v>
      </c>
      <c r="Z398" s="51" t="s">
        <v>256</v>
      </c>
      <c r="AA398" s="35"/>
      <c r="AB398" s="226"/>
      <c r="AC398" s="226"/>
      <c r="AD398" s="226"/>
      <c r="AE398" s="226"/>
      <c r="AF398" s="226"/>
      <c r="AG398" s="226"/>
      <c r="AH398" s="226"/>
      <c r="AI398" s="226"/>
      <c r="AJ398" s="226"/>
      <c r="AK398" s="226"/>
      <c r="AL398" s="226"/>
      <c r="AM398" s="226"/>
      <c r="AN398" s="226"/>
      <c r="AO398" s="226"/>
    </row>
    <row r="399" spans="1:41" ht="45" hidden="1" outlineLevel="1">
      <c r="A399" s="44">
        <v>335</v>
      </c>
      <c r="B399" s="73">
        <v>274</v>
      </c>
      <c r="C399" s="42" t="s">
        <v>257</v>
      </c>
      <c r="D399" s="44" t="s">
        <v>26</v>
      </c>
      <c r="E399" s="53">
        <v>232</v>
      </c>
      <c r="F399" s="14">
        <f t="shared" si="282"/>
        <v>361920</v>
      </c>
      <c r="G399" s="14">
        <f t="shared" si="283"/>
        <v>70110.399999999994</v>
      </c>
      <c r="H399" s="14">
        <f t="shared" si="284"/>
        <v>432030.4</v>
      </c>
      <c r="I399" s="45">
        <v>1560</v>
      </c>
      <c r="J399" s="66">
        <v>302.2</v>
      </c>
      <c r="K399" s="53"/>
      <c r="L399" s="51"/>
      <c r="M399" s="51"/>
      <c r="N399" s="51"/>
      <c r="O399" s="123">
        <f t="shared" si="285"/>
        <v>2496</v>
      </c>
      <c r="P399" s="180">
        <f t="shared" si="288"/>
        <v>302.2</v>
      </c>
      <c r="Q399" s="180">
        <f t="shared" si="289"/>
        <v>579072</v>
      </c>
      <c r="R399" s="180">
        <f t="shared" si="290"/>
        <v>70110.399999999994</v>
      </c>
      <c r="S399" s="180">
        <f t="shared" si="291"/>
        <v>649182.4</v>
      </c>
      <c r="T399" s="394">
        <f t="shared" si="286"/>
        <v>782772.64</v>
      </c>
      <c r="U399" s="394">
        <f t="shared" si="287"/>
        <v>94772</v>
      </c>
      <c r="V399" s="142">
        <f t="shared" si="292"/>
        <v>877544.64</v>
      </c>
      <c r="W399" s="142">
        <f t="shared" si="293"/>
        <v>3374.02</v>
      </c>
      <c r="X399" s="142">
        <f t="shared" si="294"/>
        <v>408.5</v>
      </c>
      <c r="Y399" s="142">
        <f t="shared" si="295"/>
        <v>3782.52</v>
      </c>
      <c r="Z399" s="51" t="s">
        <v>258</v>
      </c>
      <c r="AA399" s="35"/>
      <c r="AB399" s="226"/>
      <c r="AC399" s="226"/>
      <c r="AD399" s="226"/>
      <c r="AE399" s="226"/>
      <c r="AF399" s="226"/>
      <c r="AG399" s="226"/>
      <c r="AH399" s="226"/>
      <c r="AI399" s="226"/>
      <c r="AJ399" s="226"/>
      <c r="AK399" s="226"/>
      <c r="AL399" s="226"/>
      <c r="AM399" s="226"/>
      <c r="AN399" s="226"/>
      <c r="AO399" s="226"/>
    </row>
    <row r="400" spans="1:41" ht="30" hidden="1" outlineLevel="1">
      <c r="A400" s="44">
        <v>336</v>
      </c>
      <c r="B400" s="73">
        <v>275</v>
      </c>
      <c r="C400" s="42" t="s">
        <v>259</v>
      </c>
      <c r="D400" s="44" t="s">
        <v>26</v>
      </c>
      <c r="E400" s="53">
        <v>232</v>
      </c>
      <c r="F400" s="14">
        <f t="shared" si="282"/>
        <v>87232</v>
      </c>
      <c r="G400" s="14">
        <f t="shared" si="283"/>
        <v>29000</v>
      </c>
      <c r="H400" s="14">
        <f t="shared" si="284"/>
        <v>116232</v>
      </c>
      <c r="I400" s="45">
        <v>376</v>
      </c>
      <c r="J400" s="66">
        <v>125</v>
      </c>
      <c r="K400" s="53"/>
      <c r="L400" s="51"/>
      <c r="M400" s="51"/>
      <c r="N400" s="51"/>
      <c r="O400" s="123">
        <f t="shared" si="285"/>
        <v>601.6</v>
      </c>
      <c r="P400" s="180">
        <f t="shared" si="288"/>
        <v>125</v>
      </c>
      <c r="Q400" s="180">
        <f t="shared" si="289"/>
        <v>139571.20000000001</v>
      </c>
      <c r="R400" s="180">
        <f t="shared" si="290"/>
        <v>29000</v>
      </c>
      <c r="S400" s="180">
        <f t="shared" si="291"/>
        <v>168571.2</v>
      </c>
      <c r="T400" s="394">
        <f t="shared" si="286"/>
        <v>188667.04</v>
      </c>
      <c r="U400" s="394">
        <f t="shared" si="287"/>
        <v>39201.040000000001</v>
      </c>
      <c r="V400" s="142">
        <f t="shared" si="292"/>
        <v>227868.08</v>
      </c>
      <c r="W400" s="142">
        <f t="shared" si="293"/>
        <v>813.22</v>
      </c>
      <c r="X400" s="142">
        <f t="shared" si="294"/>
        <v>168.97</v>
      </c>
      <c r="Y400" s="142">
        <f t="shared" si="295"/>
        <v>982.19</v>
      </c>
      <c r="Z400" s="51" t="s">
        <v>260</v>
      </c>
      <c r="AA400" s="35"/>
      <c r="AB400" s="226"/>
      <c r="AC400" s="226"/>
      <c r="AD400" s="226"/>
      <c r="AE400" s="226"/>
      <c r="AF400" s="226"/>
      <c r="AG400" s="226"/>
      <c r="AH400" s="226"/>
      <c r="AI400" s="226"/>
      <c r="AJ400" s="226"/>
      <c r="AK400" s="226"/>
      <c r="AL400" s="226"/>
      <c r="AM400" s="226"/>
      <c r="AN400" s="226"/>
      <c r="AO400" s="226"/>
    </row>
    <row r="401" spans="1:41" s="237" customFormat="1" ht="15" collapsed="1">
      <c r="A401" s="158"/>
      <c r="B401" s="145"/>
      <c r="C401" s="258" t="s">
        <v>261</v>
      </c>
      <c r="D401" s="259"/>
      <c r="E401" s="260"/>
      <c r="F401" s="133">
        <f t="shared" ref="F401:H401" si="296">SUM(F402:F404)</f>
        <v>153046.09</v>
      </c>
      <c r="G401" s="133">
        <f t="shared" si="296"/>
        <v>0</v>
      </c>
      <c r="H401" s="133">
        <f t="shared" si="296"/>
        <v>153046.09</v>
      </c>
      <c r="I401" s="138"/>
      <c r="J401" s="135"/>
      <c r="K401" s="135"/>
      <c r="L401" s="147"/>
      <c r="M401" s="147"/>
      <c r="N401" s="147"/>
      <c r="O401" s="179"/>
      <c r="P401" s="180">
        <f t="shared" si="288"/>
        <v>0</v>
      </c>
      <c r="Q401" s="176">
        <f>SUM(Q402:Q404)</f>
        <v>172339.21</v>
      </c>
      <c r="R401" s="176">
        <f t="shared" ref="R401:V401" si="297">SUM(R402:R404)</f>
        <v>0</v>
      </c>
      <c r="S401" s="176">
        <f t="shared" si="297"/>
        <v>172339.21</v>
      </c>
      <c r="T401" s="133">
        <f>SUM(T402:T404)</f>
        <v>232962.84</v>
      </c>
      <c r="U401" s="133">
        <f t="shared" si="297"/>
        <v>0</v>
      </c>
      <c r="V401" s="133">
        <f t="shared" si="297"/>
        <v>232962.84</v>
      </c>
      <c r="W401" s="142">
        <f t="shared" si="293"/>
        <v>0</v>
      </c>
      <c r="X401" s="142">
        <f t="shared" si="294"/>
        <v>0</v>
      </c>
      <c r="Y401" s="142">
        <f t="shared" si="295"/>
        <v>0</v>
      </c>
      <c r="Z401" s="147"/>
      <c r="AA401" s="137"/>
      <c r="AB401" s="236"/>
      <c r="AC401" s="236"/>
      <c r="AD401" s="236"/>
      <c r="AE401" s="236"/>
      <c r="AF401" s="236"/>
      <c r="AG401" s="236"/>
      <c r="AH401" s="236"/>
      <c r="AI401" s="236"/>
      <c r="AJ401" s="236"/>
      <c r="AK401" s="236"/>
      <c r="AL401" s="236"/>
      <c r="AM401" s="236"/>
      <c r="AN401" s="236"/>
      <c r="AO401" s="236"/>
    </row>
    <row r="402" spans="1:41" ht="45" hidden="1" outlineLevel="1">
      <c r="A402" s="44">
        <v>337</v>
      </c>
      <c r="B402" s="73">
        <v>276</v>
      </c>
      <c r="C402" s="42" t="s">
        <v>262</v>
      </c>
      <c r="D402" s="44" t="s">
        <v>31</v>
      </c>
      <c r="E402" s="53">
        <v>27.32</v>
      </c>
      <c r="F402" s="14">
        <f t="shared" ref="F402:F404" si="298">E402*I402</f>
        <v>19798.8</v>
      </c>
      <c r="G402" s="14">
        <f t="shared" ref="G402:G404" si="299">E402*J402</f>
        <v>0</v>
      </c>
      <c r="H402" s="14">
        <f t="shared" ref="H402:H404" si="300">F402+G402</f>
        <v>19798.8</v>
      </c>
      <c r="I402" s="45">
        <v>724.7</v>
      </c>
      <c r="J402" s="53"/>
      <c r="K402" s="53"/>
      <c r="L402" s="51"/>
      <c r="M402" s="51"/>
      <c r="N402" s="51"/>
      <c r="O402" s="123">
        <f t="shared" ref="O402:O403" si="301">I402*$N$3</f>
        <v>1159.52</v>
      </c>
      <c r="P402" s="180">
        <f t="shared" si="288"/>
        <v>0</v>
      </c>
      <c r="Q402" s="180">
        <f t="shared" si="289"/>
        <v>31678.09</v>
      </c>
      <c r="R402" s="180">
        <f t="shared" si="290"/>
        <v>0</v>
      </c>
      <c r="S402" s="180">
        <f t="shared" si="291"/>
        <v>31678.09</v>
      </c>
      <c r="T402" s="394">
        <f t="shared" si="286"/>
        <v>42821.37</v>
      </c>
      <c r="U402" s="394">
        <f t="shared" si="287"/>
        <v>0</v>
      </c>
      <c r="V402" s="142">
        <f t="shared" si="292"/>
        <v>42821.37</v>
      </c>
      <c r="W402" s="142">
        <f t="shared" si="293"/>
        <v>1567.4</v>
      </c>
      <c r="X402" s="142">
        <f t="shared" si="294"/>
        <v>0</v>
      </c>
      <c r="Y402" s="142">
        <f t="shared" si="295"/>
        <v>1567.4</v>
      </c>
      <c r="Z402" s="51"/>
      <c r="AA402" s="35"/>
      <c r="AB402" s="226"/>
      <c r="AC402" s="226"/>
      <c r="AD402" s="226"/>
      <c r="AE402" s="226"/>
      <c r="AF402" s="226"/>
      <c r="AG402" s="226"/>
      <c r="AH402" s="226"/>
      <c r="AI402" s="226"/>
      <c r="AJ402" s="226"/>
      <c r="AK402" s="226"/>
      <c r="AL402" s="226"/>
      <c r="AM402" s="226"/>
      <c r="AN402" s="226"/>
      <c r="AO402" s="226"/>
    </row>
    <row r="403" spans="1:41" ht="60" hidden="1" outlineLevel="1">
      <c r="A403" s="44">
        <v>338</v>
      </c>
      <c r="B403" s="73">
        <v>277</v>
      </c>
      <c r="C403" s="42" t="s">
        <v>161</v>
      </c>
      <c r="D403" s="44" t="s">
        <v>31</v>
      </c>
      <c r="E403" s="53">
        <v>27.32</v>
      </c>
      <c r="F403" s="14">
        <f t="shared" si="298"/>
        <v>12356.29</v>
      </c>
      <c r="G403" s="14">
        <f t="shared" si="299"/>
        <v>0</v>
      </c>
      <c r="H403" s="14">
        <f t="shared" si="300"/>
        <v>12356.29</v>
      </c>
      <c r="I403" s="45">
        <v>452.28</v>
      </c>
      <c r="J403" s="53"/>
      <c r="K403" s="53"/>
      <c r="L403" s="51"/>
      <c r="M403" s="51"/>
      <c r="N403" s="51"/>
      <c r="O403" s="123">
        <f t="shared" si="301"/>
        <v>723.65</v>
      </c>
      <c r="P403" s="180">
        <f t="shared" si="288"/>
        <v>0</v>
      </c>
      <c r="Q403" s="180">
        <f t="shared" si="289"/>
        <v>19770.12</v>
      </c>
      <c r="R403" s="180">
        <f t="shared" si="290"/>
        <v>0</v>
      </c>
      <c r="S403" s="180">
        <f t="shared" si="291"/>
        <v>19770.12</v>
      </c>
      <c r="T403" s="394">
        <f t="shared" si="286"/>
        <v>26724.7</v>
      </c>
      <c r="U403" s="394">
        <f t="shared" si="287"/>
        <v>0</v>
      </c>
      <c r="V403" s="142">
        <f t="shared" si="292"/>
        <v>26724.7</v>
      </c>
      <c r="W403" s="142">
        <f t="shared" si="293"/>
        <v>978.21</v>
      </c>
      <c r="X403" s="142">
        <f t="shared" si="294"/>
        <v>0</v>
      </c>
      <c r="Y403" s="142">
        <f t="shared" si="295"/>
        <v>978.21</v>
      </c>
      <c r="Z403" s="51"/>
      <c r="AA403" s="35"/>
      <c r="AB403" s="226"/>
      <c r="AC403" s="226"/>
      <c r="AD403" s="226"/>
      <c r="AE403" s="226"/>
      <c r="AF403" s="226"/>
      <c r="AG403" s="226"/>
      <c r="AH403" s="226"/>
      <c r="AI403" s="226"/>
      <c r="AJ403" s="226"/>
      <c r="AK403" s="226"/>
      <c r="AL403" s="226"/>
      <c r="AM403" s="226"/>
      <c r="AN403" s="226"/>
      <c r="AO403" s="226"/>
    </row>
    <row r="404" spans="1:41" ht="15" hidden="1" outlineLevel="1">
      <c r="A404" s="44">
        <v>339</v>
      </c>
      <c r="B404" s="73">
        <v>278</v>
      </c>
      <c r="C404" s="293" t="s">
        <v>178</v>
      </c>
      <c r="D404" s="238" t="s">
        <v>31</v>
      </c>
      <c r="E404" s="53">
        <v>27.32</v>
      </c>
      <c r="F404" s="14">
        <f t="shared" si="298"/>
        <v>120891</v>
      </c>
      <c r="G404" s="14">
        <f t="shared" si="299"/>
        <v>0</v>
      </c>
      <c r="H404" s="14">
        <f t="shared" si="300"/>
        <v>120891</v>
      </c>
      <c r="I404" s="19">
        <v>4425</v>
      </c>
      <c r="J404" s="53"/>
      <c r="K404" s="53"/>
      <c r="L404" s="51"/>
      <c r="M404" s="51"/>
      <c r="N404" s="51"/>
      <c r="O404" s="186">
        <f>I404</f>
        <v>4425</v>
      </c>
      <c r="P404" s="180">
        <f t="shared" si="288"/>
        <v>0</v>
      </c>
      <c r="Q404" s="180">
        <f t="shared" si="289"/>
        <v>120891</v>
      </c>
      <c r="R404" s="180">
        <f t="shared" si="290"/>
        <v>0</v>
      </c>
      <c r="S404" s="180">
        <f t="shared" si="291"/>
        <v>120891</v>
      </c>
      <c r="T404" s="394">
        <f t="shared" si="286"/>
        <v>163416.76999999999</v>
      </c>
      <c r="U404" s="394">
        <f t="shared" si="287"/>
        <v>0</v>
      </c>
      <c r="V404" s="142">
        <f t="shared" si="292"/>
        <v>163416.76999999999</v>
      </c>
      <c r="W404" s="142">
        <f t="shared" si="293"/>
        <v>5981.58</v>
      </c>
      <c r="X404" s="142">
        <f t="shared" si="294"/>
        <v>0</v>
      </c>
      <c r="Y404" s="142">
        <f t="shared" si="295"/>
        <v>5981.58</v>
      </c>
      <c r="Z404" s="51"/>
      <c r="AA404" s="35"/>
      <c r="AB404" s="226"/>
      <c r="AC404" s="226"/>
      <c r="AD404" s="226"/>
      <c r="AE404" s="226"/>
      <c r="AF404" s="226"/>
      <c r="AG404" s="226"/>
      <c r="AH404" s="226"/>
      <c r="AI404" s="226"/>
      <c r="AJ404" s="226"/>
      <c r="AK404" s="226"/>
      <c r="AL404" s="226"/>
      <c r="AM404" s="226"/>
      <c r="AN404" s="226"/>
      <c r="AO404" s="226"/>
    </row>
    <row r="405" spans="1:41" s="233" customFormat="1" ht="75" collapsed="1">
      <c r="A405" s="224"/>
      <c r="B405" s="386"/>
      <c r="C405" s="294" t="s">
        <v>263</v>
      </c>
      <c r="D405" s="387"/>
      <c r="E405" s="388"/>
      <c r="F405" s="191">
        <f>SUM(F406:F993)</f>
        <v>2781736.49</v>
      </c>
      <c r="G405" s="191">
        <f t="shared" ref="G405:H405" si="302">SUM(G406:G993)</f>
        <v>1966691.33</v>
      </c>
      <c r="H405" s="191">
        <f t="shared" si="302"/>
        <v>4748427.82</v>
      </c>
      <c r="I405" s="389"/>
      <c r="J405" s="389"/>
      <c r="K405" s="389"/>
      <c r="O405" s="461"/>
      <c r="P405" s="455">
        <f t="shared" si="288"/>
        <v>0</v>
      </c>
      <c r="Q405" s="459">
        <f>SUM(Q406:Q993)</f>
        <v>3976070.64</v>
      </c>
      <c r="R405" s="459">
        <f t="shared" ref="R405:V405" si="303">SUM(R406:R993)</f>
        <v>1966691.33</v>
      </c>
      <c r="S405" s="459">
        <f t="shared" si="303"/>
        <v>5942761.9699999997</v>
      </c>
      <c r="T405" s="191">
        <f>SUM(T406:T993)</f>
        <v>5374736.5300000003</v>
      </c>
      <c r="U405" s="191">
        <f t="shared" si="303"/>
        <v>2658511.12</v>
      </c>
      <c r="V405" s="191">
        <f t="shared" si="303"/>
        <v>8033247.6500000004</v>
      </c>
      <c r="W405" s="142">
        <f t="shared" si="293"/>
        <v>0</v>
      </c>
      <c r="X405" s="142">
        <f t="shared" si="294"/>
        <v>0</v>
      </c>
      <c r="Y405" s="142">
        <f t="shared" si="295"/>
        <v>0</v>
      </c>
      <c r="AB405" s="232"/>
      <c r="AC405" s="232"/>
      <c r="AD405" s="232"/>
      <c r="AE405" s="232"/>
      <c r="AF405" s="232"/>
      <c r="AG405" s="232"/>
      <c r="AH405" s="232"/>
      <c r="AI405" s="232"/>
      <c r="AJ405" s="232"/>
      <c r="AK405" s="232"/>
      <c r="AL405" s="232"/>
      <c r="AM405" s="232"/>
      <c r="AN405" s="232"/>
      <c r="AO405" s="232"/>
    </row>
    <row r="406" spans="1:41" ht="15" hidden="1" outlineLevel="1">
      <c r="A406" s="44">
        <v>340</v>
      </c>
      <c r="B406" s="73">
        <v>279</v>
      </c>
      <c r="C406" s="42" t="s">
        <v>264</v>
      </c>
      <c r="D406" s="44" t="s">
        <v>34</v>
      </c>
      <c r="E406" s="53">
        <v>0.34</v>
      </c>
      <c r="F406" s="14">
        <f t="shared" ref="F406:F993" si="304">E406*I406</f>
        <v>8077.38</v>
      </c>
      <c r="G406" s="14">
        <f t="shared" ref="G406:G993" si="305">E406*J406</f>
        <v>0</v>
      </c>
      <c r="H406" s="14">
        <f t="shared" ref="H406:H993" si="306">F406+G406</f>
        <v>8077.38</v>
      </c>
      <c r="I406" s="45">
        <v>23757</v>
      </c>
      <c r="J406" s="53"/>
      <c r="K406" s="53"/>
      <c r="L406" s="51"/>
      <c r="M406" s="51"/>
      <c r="N406" s="51"/>
      <c r="O406" s="448">
        <f>I406*$L$3</f>
        <v>40386.9</v>
      </c>
      <c r="P406" s="180">
        <f t="shared" si="288"/>
        <v>0</v>
      </c>
      <c r="Q406" s="180">
        <f t="shared" si="289"/>
        <v>13731.55</v>
      </c>
      <c r="R406" s="180">
        <f t="shared" si="290"/>
        <v>0</v>
      </c>
      <c r="S406" s="180">
        <f t="shared" si="291"/>
        <v>13731.55</v>
      </c>
      <c r="T406" s="394">
        <f t="shared" si="286"/>
        <v>18561.89</v>
      </c>
      <c r="U406" s="394">
        <f t="shared" si="287"/>
        <v>0</v>
      </c>
      <c r="V406" s="142">
        <f t="shared" si="292"/>
        <v>18561.89</v>
      </c>
      <c r="W406" s="142">
        <f t="shared" si="293"/>
        <v>54593.79</v>
      </c>
      <c r="X406" s="142">
        <f t="shared" si="294"/>
        <v>0</v>
      </c>
      <c r="Y406" s="142">
        <f t="shared" si="295"/>
        <v>54593.79</v>
      </c>
      <c r="Z406" s="51"/>
      <c r="AA406" s="35"/>
      <c r="AB406" s="226"/>
      <c r="AC406" s="226"/>
      <c r="AD406" s="226"/>
      <c r="AE406" s="226"/>
      <c r="AF406" s="226"/>
      <c r="AG406" s="226"/>
      <c r="AH406" s="226"/>
      <c r="AI406" s="226"/>
      <c r="AJ406" s="226"/>
      <c r="AK406" s="226"/>
      <c r="AL406" s="226"/>
      <c r="AM406" s="226"/>
      <c r="AN406" s="226"/>
      <c r="AO406" s="226"/>
    </row>
    <row r="407" spans="1:41" ht="15" hidden="1" outlineLevel="1">
      <c r="A407" s="44">
        <v>341</v>
      </c>
      <c r="B407" s="73">
        <v>280</v>
      </c>
      <c r="C407" s="42" t="s">
        <v>56</v>
      </c>
      <c r="D407" s="44" t="s">
        <v>26</v>
      </c>
      <c r="E407" s="53">
        <v>31.7</v>
      </c>
      <c r="F407" s="14">
        <f t="shared" si="304"/>
        <v>55856.67</v>
      </c>
      <c r="G407" s="14">
        <f t="shared" si="305"/>
        <v>0</v>
      </c>
      <c r="H407" s="14">
        <f t="shared" si="306"/>
        <v>55856.67</v>
      </c>
      <c r="I407" s="45">
        <v>1762.04</v>
      </c>
      <c r="J407" s="53"/>
      <c r="K407" s="53"/>
      <c r="L407" s="51"/>
      <c r="M407" s="51"/>
      <c r="N407" s="51"/>
      <c r="O407" s="451">
        <f t="shared" ref="O407:O414" si="307">I407*$M$3</f>
        <v>2466.86</v>
      </c>
      <c r="P407" s="180">
        <f t="shared" si="288"/>
        <v>0</v>
      </c>
      <c r="Q407" s="180">
        <f t="shared" si="289"/>
        <v>78199.460000000006</v>
      </c>
      <c r="R407" s="180">
        <f t="shared" si="290"/>
        <v>0</v>
      </c>
      <c r="S407" s="180">
        <f t="shared" si="291"/>
        <v>78199.460000000006</v>
      </c>
      <c r="T407" s="394">
        <f t="shared" si="286"/>
        <v>105707.77</v>
      </c>
      <c r="U407" s="394">
        <f t="shared" si="287"/>
        <v>0</v>
      </c>
      <c r="V407" s="142">
        <f t="shared" si="292"/>
        <v>105707.77</v>
      </c>
      <c r="W407" s="142">
        <f t="shared" si="293"/>
        <v>3334.63</v>
      </c>
      <c r="X407" s="142">
        <f t="shared" si="294"/>
        <v>0</v>
      </c>
      <c r="Y407" s="142">
        <f t="shared" si="295"/>
        <v>3334.63</v>
      </c>
      <c r="Z407" s="51"/>
      <c r="AA407" s="35"/>
      <c r="AB407" s="226"/>
      <c r="AC407" s="226"/>
      <c r="AD407" s="226"/>
      <c r="AE407" s="226"/>
      <c r="AF407" s="226"/>
      <c r="AG407" s="226"/>
      <c r="AH407" s="226"/>
      <c r="AI407" s="226"/>
      <c r="AJ407" s="226"/>
      <c r="AK407" s="226"/>
      <c r="AL407" s="226"/>
      <c r="AM407" s="226"/>
      <c r="AN407" s="226"/>
      <c r="AO407" s="226"/>
    </row>
    <row r="408" spans="1:41" ht="15" hidden="1" outlineLevel="1">
      <c r="A408" s="44">
        <v>342</v>
      </c>
      <c r="B408" s="73">
        <v>281</v>
      </c>
      <c r="C408" s="42" t="s">
        <v>218</v>
      </c>
      <c r="D408" s="44" t="s">
        <v>26</v>
      </c>
      <c r="E408" s="53">
        <v>31.7</v>
      </c>
      <c r="F408" s="14">
        <f t="shared" si="304"/>
        <v>4694.1400000000003</v>
      </c>
      <c r="G408" s="14">
        <f t="shared" si="305"/>
        <v>0</v>
      </c>
      <c r="H408" s="14">
        <f t="shared" si="306"/>
        <v>4694.1400000000003</v>
      </c>
      <c r="I408" s="45">
        <v>148.08000000000001</v>
      </c>
      <c r="J408" s="53"/>
      <c r="K408" s="53"/>
      <c r="L408" s="51"/>
      <c r="M408" s="51"/>
      <c r="N408" s="51"/>
      <c r="O408" s="451">
        <f t="shared" si="307"/>
        <v>207.31</v>
      </c>
      <c r="P408" s="180">
        <f t="shared" si="288"/>
        <v>0</v>
      </c>
      <c r="Q408" s="180">
        <f t="shared" si="289"/>
        <v>6571.73</v>
      </c>
      <c r="R408" s="180">
        <f t="shared" si="290"/>
        <v>0</v>
      </c>
      <c r="S408" s="180">
        <f t="shared" si="291"/>
        <v>6571.73</v>
      </c>
      <c r="T408" s="394">
        <f t="shared" si="286"/>
        <v>8883.61</v>
      </c>
      <c r="U408" s="394">
        <f t="shared" si="287"/>
        <v>0</v>
      </c>
      <c r="V408" s="142">
        <f t="shared" si="292"/>
        <v>8883.61</v>
      </c>
      <c r="W408" s="142">
        <f t="shared" si="293"/>
        <v>280.24</v>
      </c>
      <c r="X408" s="142">
        <f t="shared" si="294"/>
        <v>0</v>
      </c>
      <c r="Y408" s="142">
        <f t="shared" si="295"/>
        <v>280.24</v>
      </c>
      <c r="Z408" s="51"/>
      <c r="AA408" s="35"/>
      <c r="AB408" s="226"/>
      <c r="AC408" s="226"/>
      <c r="AD408" s="226"/>
      <c r="AE408" s="226"/>
      <c r="AF408" s="226"/>
      <c r="AG408" s="226"/>
      <c r="AH408" s="226"/>
      <c r="AI408" s="226"/>
      <c r="AJ408" s="226"/>
      <c r="AK408" s="226"/>
      <c r="AL408" s="226"/>
      <c r="AM408" s="226"/>
      <c r="AN408" s="226"/>
      <c r="AO408" s="226"/>
    </row>
    <row r="409" spans="1:41" ht="45" hidden="1" outlineLevel="1">
      <c r="A409" s="44">
        <v>343</v>
      </c>
      <c r="B409" s="73">
        <v>282</v>
      </c>
      <c r="C409" s="42" t="s">
        <v>265</v>
      </c>
      <c r="D409" s="44" t="s">
        <v>34</v>
      </c>
      <c r="E409" s="53">
        <v>0.01</v>
      </c>
      <c r="F409" s="14">
        <f t="shared" si="304"/>
        <v>116.24</v>
      </c>
      <c r="G409" s="14">
        <f t="shared" si="305"/>
        <v>0</v>
      </c>
      <c r="H409" s="14">
        <f t="shared" si="306"/>
        <v>116.24</v>
      </c>
      <c r="I409" s="45">
        <v>11624</v>
      </c>
      <c r="J409" s="53"/>
      <c r="K409" s="53"/>
      <c r="L409" s="51"/>
      <c r="M409" s="51"/>
      <c r="N409" s="51"/>
      <c r="O409" s="451">
        <f t="shared" si="307"/>
        <v>16273.6</v>
      </c>
      <c r="P409" s="180">
        <f t="shared" si="288"/>
        <v>0</v>
      </c>
      <c r="Q409" s="180">
        <f t="shared" si="289"/>
        <v>162.74</v>
      </c>
      <c r="R409" s="180">
        <f t="shared" si="290"/>
        <v>0</v>
      </c>
      <c r="S409" s="180">
        <f t="shared" si="291"/>
        <v>162.74</v>
      </c>
      <c r="T409" s="394">
        <f t="shared" si="286"/>
        <v>219.98</v>
      </c>
      <c r="U409" s="394">
        <f t="shared" si="287"/>
        <v>0</v>
      </c>
      <c r="V409" s="142">
        <f t="shared" si="292"/>
        <v>219.98</v>
      </c>
      <c r="W409" s="142">
        <f t="shared" si="293"/>
        <v>21998.16</v>
      </c>
      <c r="X409" s="142">
        <f t="shared" si="294"/>
        <v>0</v>
      </c>
      <c r="Y409" s="142">
        <f t="shared" si="295"/>
        <v>21998.16</v>
      </c>
      <c r="Z409" s="51"/>
      <c r="AA409" s="35"/>
      <c r="AB409" s="226"/>
      <c r="AC409" s="226"/>
      <c r="AD409" s="226"/>
      <c r="AE409" s="226"/>
      <c r="AF409" s="226"/>
      <c r="AG409" s="226"/>
      <c r="AH409" s="226"/>
      <c r="AI409" s="226"/>
      <c r="AJ409" s="226"/>
      <c r="AK409" s="226"/>
      <c r="AL409" s="226"/>
      <c r="AM409" s="226"/>
      <c r="AN409" s="226"/>
      <c r="AO409" s="226"/>
    </row>
    <row r="410" spans="1:41" ht="30" hidden="1" outlineLevel="1">
      <c r="A410" s="44">
        <v>344</v>
      </c>
      <c r="B410" s="73">
        <v>283</v>
      </c>
      <c r="C410" s="42" t="s">
        <v>266</v>
      </c>
      <c r="D410" s="44" t="s">
        <v>26</v>
      </c>
      <c r="E410" s="53">
        <v>5.8</v>
      </c>
      <c r="F410" s="14">
        <f t="shared" si="304"/>
        <v>609</v>
      </c>
      <c r="G410" s="14">
        <f t="shared" si="305"/>
        <v>1339.8</v>
      </c>
      <c r="H410" s="14">
        <f t="shared" si="306"/>
        <v>1948.8</v>
      </c>
      <c r="I410" s="45">
        <v>105</v>
      </c>
      <c r="J410" s="53">
        <v>231</v>
      </c>
      <c r="K410" s="53"/>
      <c r="L410" s="51"/>
      <c r="M410" s="51"/>
      <c r="N410" s="51"/>
      <c r="O410" s="451">
        <f t="shared" si="307"/>
        <v>147</v>
      </c>
      <c r="P410" s="180">
        <f t="shared" si="288"/>
        <v>231</v>
      </c>
      <c r="Q410" s="180">
        <f t="shared" si="289"/>
        <v>852.6</v>
      </c>
      <c r="R410" s="180">
        <f t="shared" si="290"/>
        <v>1339.8</v>
      </c>
      <c r="S410" s="180">
        <f t="shared" si="291"/>
        <v>2192.4</v>
      </c>
      <c r="T410" s="394">
        <f t="shared" si="286"/>
        <v>1152.52</v>
      </c>
      <c r="U410" s="394">
        <f t="shared" si="287"/>
        <v>1811.11</v>
      </c>
      <c r="V410" s="142">
        <f t="shared" si="292"/>
        <v>2963.63</v>
      </c>
      <c r="W410" s="142">
        <f t="shared" si="293"/>
        <v>198.71</v>
      </c>
      <c r="X410" s="142">
        <f t="shared" si="294"/>
        <v>312.26</v>
      </c>
      <c r="Y410" s="142">
        <f t="shared" si="295"/>
        <v>510.97</v>
      </c>
      <c r="Z410" s="51" t="s">
        <v>267</v>
      </c>
      <c r="AA410" s="35"/>
      <c r="AB410" s="226"/>
      <c r="AC410" s="226"/>
      <c r="AD410" s="226"/>
      <c r="AE410" s="226"/>
      <c r="AF410" s="226"/>
      <c r="AG410" s="226"/>
      <c r="AH410" s="226"/>
      <c r="AI410" s="226"/>
      <c r="AJ410" s="226"/>
      <c r="AK410" s="226"/>
      <c r="AL410" s="226"/>
      <c r="AM410" s="226"/>
      <c r="AN410" s="226"/>
      <c r="AO410" s="226"/>
    </row>
    <row r="411" spans="1:41" ht="45" hidden="1" outlineLevel="1">
      <c r="A411" s="44">
        <v>345</v>
      </c>
      <c r="B411" s="73">
        <v>284</v>
      </c>
      <c r="C411" s="42" t="s">
        <v>265</v>
      </c>
      <c r="D411" s="44" t="s">
        <v>34</v>
      </c>
      <c r="E411" s="53">
        <v>0.67</v>
      </c>
      <c r="F411" s="14">
        <f t="shared" si="304"/>
        <v>7788.08</v>
      </c>
      <c r="G411" s="14">
        <f t="shared" si="305"/>
        <v>0</v>
      </c>
      <c r="H411" s="14">
        <f t="shared" si="306"/>
        <v>7788.08</v>
      </c>
      <c r="I411" s="45">
        <v>11624</v>
      </c>
      <c r="J411" s="53"/>
      <c r="K411" s="53"/>
      <c r="L411" s="51"/>
      <c r="M411" s="51"/>
      <c r="N411" s="51"/>
      <c r="O411" s="451">
        <f t="shared" si="307"/>
        <v>16273.6</v>
      </c>
      <c r="P411" s="180">
        <f t="shared" si="288"/>
        <v>0</v>
      </c>
      <c r="Q411" s="180">
        <f t="shared" si="289"/>
        <v>10903.31</v>
      </c>
      <c r="R411" s="180">
        <f t="shared" si="290"/>
        <v>0</v>
      </c>
      <c r="S411" s="180">
        <f t="shared" si="291"/>
        <v>10903.31</v>
      </c>
      <c r="T411" s="394">
        <f t="shared" si="286"/>
        <v>14738.77</v>
      </c>
      <c r="U411" s="394">
        <f t="shared" si="287"/>
        <v>0</v>
      </c>
      <c r="V411" s="142">
        <f t="shared" si="292"/>
        <v>14738.77</v>
      </c>
      <c r="W411" s="142">
        <f t="shared" si="293"/>
        <v>21998.16</v>
      </c>
      <c r="X411" s="142">
        <f t="shared" si="294"/>
        <v>0</v>
      </c>
      <c r="Y411" s="142">
        <f t="shared" si="295"/>
        <v>21998.16</v>
      </c>
      <c r="Z411" s="51"/>
      <c r="AA411" s="35"/>
      <c r="AB411" s="226"/>
      <c r="AC411" s="226"/>
      <c r="AD411" s="226"/>
      <c r="AE411" s="226"/>
      <c r="AF411" s="226"/>
      <c r="AG411" s="226"/>
      <c r="AH411" s="226"/>
      <c r="AI411" s="226"/>
      <c r="AJ411" s="226"/>
      <c r="AK411" s="226"/>
      <c r="AL411" s="226"/>
      <c r="AM411" s="226"/>
      <c r="AN411" s="226"/>
      <c r="AO411" s="226"/>
    </row>
    <row r="412" spans="1:41" ht="30" hidden="1" outlineLevel="1">
      <c r="A412" s="44">
        <v>346</v>
      </c>
      <c r="B412" s="73">
        <v>285</v>
      </c>
      <c r="C412" s="42" t="s">
        <v>268</v>
      </c>
      <c r="D412" s="44" t="s">
        <v>26</v>
      </c>
      <c r="E412" s="53">
        <v>6.7</v>
      </c>
      <c r="F412" s="14">
        <f t="shared" si="304"/>
        <v>21560.6</v>
      </c>
      <c r="G412" s="14">
        <f t="shared" si="305"/>
        <v>103180</v>
      </c>
      <c r="H412" s="14">
        <f t="shared" si="306"/>
        <v>124740.6</v>
      </c>
      <c r="I412" s="45">
        <v>3218</v>
      </c>
      <c r="J412" s="53">
        <v>15400</v>
      </c>
      <c r="K412" s="53"/>
      <c r="L412" s="51"/>
      <c r="M412" s="51"/>
      <c r="N412" s="51"/>
      <c r="O412" s="451">
        <f t="shared" si="307"/>
        <v>4505.2</v>
      </c>
      <c r="P412" s="180">
        <f t="shared" si="288"/>
        <v>15400</v>
      </c>
      <c r="Q412" s="180">
        <f t="shared" si="289"/>
        <v>30184.84</v>
      </c>
      <c r="R412" s="180">
        <f t="shared" si="290"/>
        <v>103180</v>
      </c>
      <c r="S412" s="180">
        <f t="shared" si="291"/>
        <v>133364.84</v>
      </c>
      <c r="T412" s="394">
        <f t="shared" si="286"/>
        <v>40802.93</v>
      </c>
      <c r="U412" s="394">
        <f t="shared" si="287"/>
        <v>139475.57999999999</v>
      </c>
      <c r="V412" s="142">
        <f t="shared" si="292"/>
        <v>180278.51</v>
      </c>
      <c r="W412" s="142">
        <f t="shared" si="293"/>
        <v>6089.99</v>
      </c>
      <c r="X412" s="142">
        <f t="shared" si="294"/>
        <v>20817.25</v>
      </c>
      <c r="Y412" s="142">
        <f t="shared" si="295"/>
        <v>26907.24</v>
      </c>
      <c r="Z412" s="51" t="s">
        <v>269</v>
      </c>
      <c r="AA412" s="35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</row>
    <row r="413" spans="1:41" ht="45" hidden="1" outlineLevel="1">
      <c r="A413" s="44">
        <v>347</v>
      </c>
      <c r="B413" s="73">
        <v>286</v>
      </c>
      <c r="C413" s="42" t="s">
        <v>265</v>
      </c>
      <c r="D413" s="44" t="s">
        <v>34</v>
      </c>
      <c r="E413" s="53">
        <v>0.03</v>
      </c>
      <c r="F413" s="14">
        <f t="shared" si="304"/>
        <v>348.72</v>
      </c>
      <c r="G413" s="14">
        <f t="shared" si="305"/>
        <v>0</v>
      </c>
      <c r="H413" s="14">
        <f t="shared" si="306"/>
        <v>348.72</v>
      </c>
      <c r="I413" s="45">
        <v>11624</v>
      </c>
      <c r="J413" s="53"/>
      <c r="K413" s="53"/>
      <c r="L413" s="51"/>
      <c r="M413" s="51"/>
      <c r="N413" s="51"/>
      <c r="O413" s="451">
        <f t="shared" si="307"/>
        <v>16273.6</v>
      </c>
      <c r="P413" s="180">
        <f t="shared" si="288"/>
        <v>0</v>
      </c>
      <c r="Q413" s="180">
        <f t="shared" si="289"/>
        <v>488.21</v>
      </c>
      <c r="R413" s="180">
        <f t="shared" si="290"/>
        <v>0</v>
      </c>
      <c r="S413" s="180">
        <f t="shared" si="291"/>
        <v>488.21</v>
      </c>
      <c r="T413" s="394">
        <f t="shared" si="286"/>
        <v>659.94</v>
      </c>
      <c r="U413" s="394">
        <f t="shared" si="287"/>
        <v>0</v>
      </c>
      <c r="V413" s="142">
        <f t="shared" si="292"/>
        <v>659.94</v>
      </c>
      <c r="W413" s="142">
        <f t="shared" si="293"/>
        <v>21998.16</v>
      </c>
      <c r="X413" s="142">
        <f t="shared" si="294"/>
        <v>0</v>
      </c>
      <c r="Y413" s="142">
        <f t="shared" si="295"/>
        <v>21998.16</v>
      </c>
      <c r="Z413" s="51"/>
      <c r="AA413" s="35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</row>
    <row r="414" spans="1:41" ht="30" hidden="1" outlineLevel="1">
      <c r="A414" s="44">
        <v>348</v>
      </c>
      <c r="B414" s="73">
        <v>287</v>
      </c>
      <c r="C414" s="42" t="s">
        <v>270</v>
      </c>
      <c r="D414" s="44" t="s">
        <v>26</v>
      </c>
      <c r="E414" s="53">
        <v>6.7</v>
      </c>
      <c r="F414" s="14">
        <f t="shared" si="304"/>
        <v>1909.5</v>
      </c>
      <c r="G414" s="14">
        <f t="shared" si="305"/>
        <v>7095.3</v>
      </c>
      <c r="H414" s="14">
        <f t="shared" si="306"/>
        <v>9004.7999999999993</v>
      </c>
      <c r="I414" s="45">
        <v>285</v>
      </c>
      <c r="J414" s="53">
        <v>1059</v>
      </c>
      <c r="K414" s="53"/>
      <c r="L414" s="51"/>
      <c r="M414" s="51"/>
      <c r="N414" s="51"/>
      <c r="O414" s="451">
        <f t="shared" si="307"/>
        <v>399</v>
      </c>
      <c r="P414" s="180">
        <f t="shared" si="288"/>
        <v>1059</v>
      </c>
      <c r="Q414" s="180">
        <f t="shared" si="289"/>
        <v>2673.3</v>
      </c>
      <c r="R414" s="180">
        <f t="shared" si="290"/>
        <v>7095.3</v>
      </c>
      <c r="S414" s="180">
        <f t="shared" si="291"/>
        <v>9768.6</v>
      </c>
      <c r="T414" s="394">
        <f t="shared" si="286"/>
        <v>3613.71</v>
      </c>
      <c r="U414" s="394">
        <f t="shared" si="287"/>
        <v>9591.18</v>
      </c>
      <c r="V414" s="142">
        <f t="shared" si="292"/>
        <v>13204.89</v>
      </c>
      <c r="W414" s="142">
        <f t="shared" si="293"/>
        <v>539.36</v>
      </c>
      <c r="X414" s="142">
        <f t="shared" si="294"/>
        <v>1431.52</v>
      </c>
      <c r="Y414" s="142">
        <f t="shared" si="295"/>
        <v>1970.88</v>
      </c>
      <c r="Z414" s="51" t="s">
        <v>271</v>
      </c>
      <c r="AA414" s="35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</row>
    <row r="415" spans="1:41" ht="15" hidden="1" outlineLevel="1">
      <c r="A415" s="44"/>
      <c r="B415" s="73"/>
      <c r="C415" s="290" t="s">
        <v>272</v>
      </c>
      <c r="D415" s="291"/>
      <c r="E415" s="292"/>
      <c r="F415" s="14">
        <f t="shared" si="304"/>
        <v>0</v>
      </c>
      <c r="G415" s="14">
        <f t="shared" si="305"/>
        <v>0</v>
      </c>
      <c r="H415" s="14">
        <f t="shared" si="306"/>
        <v>0</v>
      </c>
      <c r="I415" s="45"/>
      <c r="J415" s="53"/>
      <c r="K415" s="53"/>
      <c r="L415" s="51"/>
      <c r="M415" s="51"/>
      <c r="N415" s="51"/>
      <c r="O415" s="186"/>
      <c r="P415" s="180">
        <f t="shared" si="288"/>
        <v>0</v>
      </c>
      <c r="Q415" s="180">
        <f t="shared" si="289"/>
        <v>0</v>
      </c>
      <c r="R415" s="180">
        <f t="shared" si="290"/>
        <v>0</v>
      </c>
      <c r="S415" s="180">
        <f t="shared" si="291"/>
        <v>0</v>
      </c>
      <c r="T415" s="394">
        <f t="shared" si="286"/>
        <v>0</v>
      </c>
      <c r="U415" s="394">
        <f t="shared" si="287"/>
        <v>0</v>
      </c>
      <c r="V415" s="142">
        <f t="shared" si="292"/>
        <v>0</v>
      </c>
      <c r="W415" s="142">
        <f t="shared" si="293"/>
        <v>0</v>
      </c>
      <c r="X415" s="142">
        <f t="shared" si="294"/>
        <v>0</v>
      </c>
      <c r="Y415" s="142">
        <f t="shared" si="295"/>
        <v>0</v>
      </c>
      <c r="Z415" s="51"/>
      <c r="AA415" s="35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</row>
    <row r="416" spans="1:41" ht="15" hidden="1" outlineLevel="1">
      <c r="A416" s="44">
        <v>349</v>
      </c>
      <c r="B416" s="73">
        <v>288</v>
      </c>
      <c r="C416" s="42" t="s">
        <v>264</v>
      </c>
      <c r="D416" s="44" t="s">
        <v>34</v>
      </c>
      <c r="E416" s="53">
        <v>0.13</v>
      </c>
      <c r="F416" s="14">
        <f t="shared" si="304"/>
        <v>3088.41</v>
      </c>
      <c r="G416" s="14">
        <f t="shared" si="305"/>
        <v>0</v>
      </c>
      <c r="H416" s="14">
        <f t="shared" si="306"/>
        <v>3088.41</v>
      </c>
      <c r="I416" s="45">
        <v>23757</v>
      </c>
      <c r="J416" s="53"/>
      <c r="K416" s="53"/>
      <c r="L416" s="51"/>
      <c r="M416" s="51"/>
      <c r="N416" s="51"/>
      <c r="O416" s="448">
        <f>I416*$L$3</f>
        <v>40386.9</v>
      </c>
      <c r="P416" s="180">
        <f t="shared" si="288"/>
        <v>0</v>
      </c>
      <c r="Q416" s="180">
        <f t="shared" si="289"/>
        <v>5250.3</v>
      </c>
      <c r="R416" s="180">
        <f t="shared" si="290"/>
        <v>0</v>
      </c>
      <c r="S416" s="180">
        <f t="shared" si="291"/>
        <v>5250.3</v>
      </c>
      <c r="T416" s="394">
        <f t="shared" si="286"/>
        <v>7097.19</v>
      </c>
      <c r="U416" s="394">
        <f t="shared" si="287"/>
        <v>0</v>
      </c>
      <c r="V416" s="142">
        <f t="shared" si="292"/>
        <v>7097.19</v>
      </c>
      <c r="W416" s="142">
        <f t="shared" si="293"/>
        <v>54593.79</v>
      </c>
      <c r="X416" s="142">
        <f t="shared" si="294"/>
        <v>0</v>
      </c>
      <c r="Y416" s="142">
        <f t="shared" si="295"/>
        <v>54593.79</v>
      </c>
      <c r="Z416" s="51"/>
      <c r="AA416" s="35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</row>
    <row r="417" spans="1:41" ht="15" hidden="1" outlineLevel="1">
      <c r="A417" s="44">
        <v>350</v>
      </c>
      <c r="B417" s="73">
        <v>289</v>
      </c>
      <c r="C417" s="42" t="s">
        <v>56</v>
      </c>
      <c r="D417" s="44" t="s">
        <v>26</v>
      </c>
      <c r="E417" s="53">
        <v>58.2</v>
      </c>
      <c r="F417" s="14">
        <f t="shared" si="304"/>
        <v>102550.73</v>
      </c>
      <c r="G417" s="14">
        <f t="shared" si="305"/>
        <v>0</v>
      </c>
      <c r="H417" s="14">
        <f t="shared" si="306"/>
        <v>102550.73</v>
      </c>
      <c r="I417" s="45">
        <v>1762.04</v>
      </c>
      <c r="J417" s="53"/>
      <c r="K417" s="53"/>
      <c r="L417" s="51"/>
      <c r="M417" s="51"/>
      <c r="N417" s="51"/>
      <c r="O417" s="451">
        <f t="shared" ref="O417:O424" si="308">I417*$M$3</f>
        <v>2466.86</v>
      </c>
      <c r="P417" s="180">
        <f t="shared" si="288"/>
        <v>0</v>
      </c>
      <c r="Q417" s="180">
        <f t="shared" si="289"/>
        <v>143571.25</v>
      </c>
      <c r="R417" s="180">
        <f t="shared" si="290"/>
        <v>0</v>
      </c>
      <c r="S417" s="180">
        <f t="shared" si="291"/>
        <v>143571.25</v>
      </c>
      <c r="T417" s="394">
        <f t="shared" si="286"/>
        <v>194075.47</v>
      </c>
      <c r="U417" s="394">
        <f t="shared" si="287"/>
        <v>0</v>
      </c>
      <c r="V417" s="142">
        <f t="shared" si="292"/>
        <v>194075.47</v>
      </c>
      <c r="W417" s="142">
        <f t="shared" si="293"/>
        <v>3334.63</v>
      </c>
      <c r="X417" s="142">
        <f t="shared" si="294"/>
        <v>0</v>
      </c>
      <c r="Y417" s="142">
        <f t="shared" si="295"/>
        <v>3334.63</v>
      </c>
      <c r="Z417" s="51"/>
      <c r="AA417" s="35"/>
      <c r="AB417" s="226"/>
      <c r="AC417" s="226"/>
      <c r="AD417" s="226"/>
      <c r="AE417" s="226"/>
      <c r="AF417" s="226"/>
      <c r="AG417" s="226"/>
      <c r="AH417" s="226"/>
      <c r="AI417" s="226"/>
      <c r="AJ417" s="226"/>
      <c r="AK417" s="226"/>
      <c r="AL417" s="226"/>
      <c r="AM417" s="226"/>
      <c r="AN417" s="226"/>
      <c r="AO417" s="226"/>
    </row>
    <row r="418" spans="1:41" ht="15" hidden="1" outlineLevel="1">
      <c r="A418" s="44">
        <v>351</v>
      </c>
      <c r="B418" s="73">
        <v>290</v>
      </c>
      <c r="C418" s="42" t="s">
        <v>218</v>
      </c>
      <c r="D418" s="44" t="s">
        <v>26</v>
      </c>
      <c r="E418" s="53">
        <v>58.2</v>
      </c>
      <c r="F418" s="14">
        <f t="shared" si="304"/>
        <v>8618.26</v>
      </c>
      <c r="G418" s="14">
        <f t="shared" si="305"/>
        <v>0</v>
      </c>
      <c r="H418" s="14">
        <f t="shared" si="306"/>
        <v>8618.26</v>
      </c>
      <c r="I418" s="45">
        <v>148.08000000000001</v>
      </c>
      <c r="J418" s="53"/>
      <c r="K418" s="53"/>
      <c r="L418" s="51"/>
      <c r="M418" s="51"/>
      <c r="N418" s="51"/>
      <c r="O418" s="451">
        <f t="shared" si="308"/>
        <v>207.31</v>
      </c>
      <c r="P418" s="180">
        <f t="shared" si="288"/>
        <v>0</v>
      </c>
      <c r="Q418" s="180">
        <f t="shared" si="289"/>
        <v>12065.44</v>
      </c>
      <c r="R418" s="180">
        <f t="shared" si="290"/>
        <v>0</v>
      </c>
      <c r="S418" s="180">
        <f t="shared" si="291"/>
        <v>12065.44</v>
      </c>
      <c r="T418" s="394">
        <f t="shared" si="286"/>
        <v>16309.97</v>
      </c>
      <c r="U418" s="394">
        <f t="shared" si="287"/>
        <v>0</v>
      </c>
      <c r="V418" s="142">
        <f t="shared" si="292"/>
        <v>16309.97</v>
      </c>
      <c r="W418" s="142">
        <f t="shared" si="293"/>
        <v>280.24</v>
      </c>
      <c r="X418" s="142">
        <f t="shared" si="294"/>
        <v>0</v>
      </c>
      <c r="Y418" s="142">
        <f t="shared" si="295"/>
        <v>280.24</v>
      </c>
      <c r="Z418" s="51"/>
      <c r="AA418" s="35"/>
      <c r="AB418" s="226"/>
      <c r="AC418" s="226"/>
      <c r="AD418" s="226"/>
      <c r="AE418" s="226"/>
      <c r="AF418" s="226"/>
      <c r="AG418" s="226"/>
      <c r="AH418" s="226"/>
      <c r="AI418" s="226"/>
      <c r="AJ418" s="226"/>
      <c r="AK418" s="226"/>
      <c r="AL418" s="226"/>
      <c r="AM418" s="226"/>
      <c r="AN418" s="226"/>
      <c r="AO418" s="226"/>
    </row>
    <row r="419" spans="1:41" ht="45" hidden="1" outlineLevel="1">
      <c r="A419" s="44">
        <v>352</v>
      </c>
      <c r="B419" s="73">
        <v>291</v>
      </c>
      <c r="C419" s="42" t="s">
        <v>265</v>
      </c>
      <c r="D419" s="44" t="s">
        <v>34</v>
      </c>
      <c r="E419" s="53">
        <v>0.01</v>
      </c>
      <c r="F419" s="14">
        <f t="shared" si="304"/>
        <v>116.24</v>
      </c>
      <c r="G419" s="14">
        <f t="shared" si="305"/>
        <v>0</v>
      </c>
      <c r="H419" s="14">
        <f t="shared" si="306"/>
        <v>116.24</v>
      </c>
      <c r="I419" s="45">
        <v>11624</v>
      </c>
      <c r="J419" s="53"/>
      <c r="K419" s="53"/>
      <c r="L419" s="51"/>
      <c r="M419" s="51"/>
      <c r="N419" s="51"/>
      <c r="O419" s="451">
        <f t="shared" si="308"/>
        <v>16273.6</v>
      </c>
      <c r="P419" s="180">
        <f t="shared" si="288"/>
        <v>0</v>
      </c>
      <c r="Q419" s="180">
        <f t="shared" si="289"/>
        <v>162.74</v>
      </c>
      <c r="R419" s="180">
        <f t="shared" si="290"/>
        <v>0</v>
      </c>
      <c r="S419" s="180">
        <f t="shared" si="291"/>
        <v>162.74</v>
      </c>
      <c r="T419" s="394">
        <f t="shared" si="286"/>
        <v>219.98</v>
      </c>
      <c r="U419" s="394">
        <f t="shared" si="287"/>
        <v>0</v>
      </c>
      <c r="V419" s="142">
        <f t="shared" si="292"/>
        <v>219.98</v>
      </c>
      <c r="W419" s="142">
        <f t="shared" si="293"/>
        <v>21998.16</v>
      </c>
      <c r="X419" s="142">
        <f t="shared" si="294"/>
        <v>0</v>
      </c>
      <c r="Y419" s="142">
        <f t="shared" si="295"/>
        <v>21998.16</v>
      </c>
      <c r="Z419" s="51"/>
      <c r="AA419" s="35"/>
      <c r="AB419" s="226"/>
      <c r="AC419" s="226"/>
      <c r="AD419" s="226"/>
      <c r="AE419" s="226"/>
      <c r="AF419" s="226"/>
      <c r="AG419" s="226"/>
      <c r="AH419" s="226"/>
      <c r="AI419" s="226"/>
      <c r="AJ419" s="226"/>
      <c r="AK419" s="226"/>
      <c r="AL419" s="226"/>
      <c r="AM419" s="226"/>
      <c r="AN419" s="226"/>
      <c r="AO419" s="226"/>
    </row>
    <row r="420" spans="1:41" ht="30" hidden="1" outlineLevel="1">
      <c r="A420" s="44">
        <v>353</v>
      </c>
      <c r="B420" s="73">
        <v>292</v>
      </c>
      <c r="C420" s="42" t="s">
        <v>266</v>
      </c>
      <c r="D420" s="44" t="s">
        <v>26</v>
      </c>
      <c r="E420" s="53">
        <v>5.3</v>
      </c>
      <c r="F420" s="14">
        <f t="shared" si="304"/>
        <v>556.5</v>
      </c>
      <c r="G420" s="14">
        <f t="shared" si="305"/>
        <v>1224.3</v>
      </c>
      <c r="H420" s="14">
        <f t="shared" si="306"/>
        <v>1780.8</v>
      </c>
      <c r="I420" s="45">
        <v>105</v>
      </c>
      <c r="J420" s="53">
        <v>231</v>
      </c>
      <c r="K420" s="53"/>
      <c r="L420" s="51"/>
      <c r="M420" s="51"/>
      <c r="N420" s="51"/>
      <c r="O420" s="451">
        <f t="shared" si="308"/>
        <v>147</v>
      </c>
      <c r="P420" s="180">
        <f t="shared" si="288"/>
        <v>231</v>
      </c>
      <c r="Q420" s="180">
        <f t="shared" si="289"/>
        <v>779.1</v>
      </c>
      <c r="R420" s="180">
        <f t="shared" si="290"/>
        <v>1224.3</v>
      </c>
      <c r="S420" s="180">
        <f t="shared" si="291"/>
        <v>2003.4</v>
      </c>
      <c r="T420" s="394">
        <f t="shared" si="286"/>
        <v>1053.1600000000001</v>
      </c>
      <c r="U420" s="394">
        <f t="shared" si="287"/>
        <v>1654.98</v>
      </c>
      <c r="V420" s="142">
        <f t="shared" si="292"/>
        <v>2708.14</v>
      </c>
      <c r="W420" s="142">
        <f t="shared" si="293"/>
        <v>198.71</v>
      </c>
      <c r="X420" s="142">
        <f t="shared" si="294"/>
        <v>312.26</v>
      </c>
      <c r="Y420" s="142">
        <f t="shared" si="295"/>
        <v>510.97</v>
      </c>
      <c r="Z420" s="51" t="s">
        <v>273</v>
      </c>
      <c r="AA420" s="35"/>
      <c r="AB420" s="226"/>
      <c r="AC420" s="226"/>
      <c r="AD420" s="226"/>
      <c r="AE420" s="226"/>
      <c r="AF420" s="226"/>
      <c r="AG420" s="226"/>
      <c r="AH420" s="226"/>
      <c r="AI420" s="226"/>
      <c r="AJ420" s="226"/>
      <c r="AK420" s="226"/>
      <c r="AL420" s="226"/>
      <c r="AM420" s="226"/>
      <c r="AN420" s="226"/>
      <c r="AO420" s="226"/>
    </row>
    <row r="421" spans="1:41" ht="45" hidden="1" outlineLevel="1">
      <c r="A421" s="44">
        <v>354</v>
      </c>
      <c r="B421" s="73">
        <v>293</v>
      </c>
      <c r="C421" s="42" t="s">
        <v>265</v>
      </c>
      <c r="D421" s="44" t="s">
        <v>34</v>
      </c>
      <c r="E421" s="53">
        <v>0.12</v>
      </c>
      <c r="F421" s="14">
        <f t="shared" si="304"/>
        <v>1394.88</v>
      </c>
      <c r="G421" s="14">
        <f t="shared" si="305"/>
        <v>0</v>
      </c>
      <c r="H421" s="14">
        <f t="shared" si="306"/>
        <v>1394.88</v>
      </c>
      <c r="I421" s="45">
        <v>11624</v>
      </c>
      <c r="J421" s="53"/>
      <c r="K421" s="53"/>
      <c r="L421" s="51"/>
      <c r="M421" s="51"/>
      <c r="N421" s="51"/>
      <c r="O421" s="451">
        <f t="shared" si="308"/>
        <v>16273.6</v>
      </c>
      <c r="P421" s="180">
        <f t="shared" si="288"/>
        <v>0</v>
      </c>
      <c r="Q421" s="180">
        <f t="shared" si="289"/>
        <v>1952.83</v>
      </c>
      <c r="R421" s="180">
        <f t="shared" si="290"/>
        <v>0</v>
      </c>
      <c r="S421" s="180">
        <f t="shared" si="291"/>
        <v>1952.83</v>
      </c>
      <c r="T421" s="394">
        <f t="shared" si="286"/>
        <v>2639.78</v>
      </c>
      <c r="U421" s="394">
        <f t="shared" si="287"/>
        <v>0</v>
      </c>
      <c r="V421" s="142">
        <f t="shared" si="292"/>
        <v>2639.78</v>
      </c>
      <c r="W421" s="142">
        <f t="shared" si="293"/>
        <v>21998.16</v>
      </c>
      <c r="X421" s="142">
        <f t="shared" si="294"/>
        <v>0</v>
      </c>
      <c r="Y421" s="142">
        <f t="shared" si="295"/>
        <v>21998.16</v>
      </c>
      <c r="Z421" s="51"/>
      <c r="AA421" s="35"/>
      <c r="AB421" s="226"/>
      <c r="AC421" s="226"/>
      <c r="AD421" s="226"/>
      <c r="AE421" s="226"/>
      <c r="AF421" s="226"/>
      <c r="AG421" s="226"/>
      <c r="AH421" s="226"/>
      <c r="AI421" s="226"/>
      <c r="AJ421" s="226"/>
      <c r="AK421" s="226"/>
      <c r="AL421" s="226"/>
      <c r="AM421" s="226"/>
      <c r="AN421" s="226"/>
      <c r="AO421" s="226"/>
    </row>
    <row r="422" spans="1:41" ht="30" hidden="1" outlineLevel="1">
      <c r="A422" s="44">
        <v>355</v>
      </c>
      <c r="B422" s="73">
        <v>294</v>
      </c>
      <c r="C422" s="42" t="s">
        <v>274</v>
      </c>
      <c r="D422" s="44" t="s">
        <v>26</v>
      </c>
      <c r="E422" s="53">
        <v>12.3</v>
      </c>
      <c r="F422" s="14">
        <f t="shared" si="304"/>
        <v>8216.4</v>
      </c>
      <c r="G422" s="14">
        <f t="shared" si="305"/>
        <v>37884</v>
      </c>
      <c r="H422" s="14">
        <f t="shared" si="306"/>
        <v>46100.4</v>
      </c>
      <c r="I422" s="45">
        <v>668</v>
      </c>
      <c r="J422" s="53">
        <v>3080</v>
      </c>
      <c r="K422" s="53"/>
      <c r="L422" s="51"/>
      <c r="M422" s="51"/>
      <c r="N422" s="51"/>
      <c r="O422" s="451">
        <f t="shared" si="308"/>
        <v>935.2</v>
      </c>
      <c r="P422" s="180">
        <f t="shared" si="288"/>
        <v>3080</v>
      </c>
      <c r="Q422" s="180">
        <f t="shared" si="289"/>
        <v>11502.96</v>
      </c>
      <c r="R422" s="180">
        <f t="shared" si="290"/>
        <v>37884</v>
      </c>
      <c r="S422" s="180">
        <f t="shared" si="291"/>
        <v>49386.96</v>
      </c>
      <c r="T422" s="394">
        <f t="shared" si="286"/>
        <v>15549.29</v>
      </c>
      <c r="U422" s="394">
        <f t="shared" si="287"/>
        <v>51210.44</v>
      </c>
      <c r="V422" s="142">
        <f t="shared" si="292"/>
        <v>66759.73</v>
      </c>
      <c r="W422" s="142">
        <f t="shared" si="293"/>
        <v>1264.17</v>
      </c>
      <c r="X422" s="142">
        <f t="shared" si="294"/>
        <v>4163.45</v>
      </c>
      <c r="Y422" s="142">
        <f t="shared" si="295"/>
        <v>5427.62</v>
      </c>
      <c r="Z422" s="51" t="s">
        <v>275</v>
      </c>
      <c r="AA422" s="35"/>
      <c r="AB422" s="226"/>
      <c r="AC422" s="226"/>
      <c r="AD422" s="226"/>
      <c r="AE422" s="226"/>
      <c r="AF422" s="226"/>
      <c r="AG422" s="226"/>
      <c r="AH422" s="226"/>
      <c r="AI422" s="226"/>
      <c r="AJ422" s="226"/>
      <c r="AK422" s="226"/>
      <c r="AL422" s="226"/>
      <c r="AM422" s="226"/>
      <c r="AN422" s="226"/>
      <c r="AO422" s="226"/>
    </row>
    <row r="423" spans="1:41" ht="45" hidden="1" outlineLevel="1">
      <c r="A423" s="44">
        <v>356</v>
      </c>
      <c r="B423" s="73">
        <v>295</v>
      </c>
      <c r="C423" s="42" t="s">
        <v>265</v>
      </c>
      <c r="D423" s="44" t="s">
        <v>34</v>
      </c>
      <c r="E423" s="53">
        <v>0.06</v>
      </c>
      <c r="F423" s="14">
        <f t="shared" si="304"/>
        <v>697.44</v>
      </c>
      <c r="G423" s="14">
        <f t="shared" si="305"/>
        <v>0</v>
      </c>
      <c r="H423" s="14">
        <f t="shared" si="306"/>
        <v>697.44</v>
      </c>
      <c r="I423" s="45">
        <v>11624</v>
      </c>
      <c r="J423" s="53"/>
      <c r="K423" s="53"/>
      <c r="L423" s="51"/>
      <c r="M423" s="51"/>
      <c r="N423" s="51"/>
      <c r="O423" s="451">
        <f t="shared" si="308"/>
        <v>16273.6</v>
      </c>
      <c r="P423" s="180">
        <f t="shared" si="288"/>
        <v>0</v>
      </c>
      <c r="Q423" s="180">
        <f t="shared" si="289"/>
        <v>976.42</v>
      </c>
      <c r="R423" s="180">
        <f t="shared" si="290"/>
        <v>0</v>
      </c>
      <c r="S423" s="180">
        <f t="shared" si="291"/>
        <v>976.42</v>
      </c>
      <c r="T423" s="394">
        <f t="shared" si="286"/>
        <v>1319.89</v>
      </c>
      <c r="U423" s="394">
        <f t="shared" si="287"/>
        <v>0</v>
      </c>
      <c r="V423" s="142">
        <f t="shared" si="292"/>
        <v>1319.89</v>
      </c>
      <c r="W423" s="142">
        <f t="shared" si="293"/>
        <v>21998.16</v>
      </c>
      <c r="X423" s="142">
        <f t="shared" si="294"/>
        <v>0</v>
      </c>
      <c r="Y423" s="142">
        <f t="shared" si="295"/>
        <v>21998.16</v>
      </c>
      <c r="Z423" s="51"/>
      <c r="AA423" s="35"/>
      <c r="AB423" s="226"/>
      <c r="AC423" s="226"/>
      <c r="AD423" s="226"/>
      <c r="AE423" s="226"/>
      <c r="AF423" s="226"/>
      <c r="AG423" s="226"/>
      <c r="AH423" s="226"/>
      <c r="AI423" s="226"/>
      <c r="AJ423" s="226"/>
      <c r="AK423" s="226"/>
      <c r="AL423" s="226"/>
      <c r="AM423" s="226"/>
      <c r="AN423" s="226"/>
      <c r="AO423" s="226"/>
    </row>
    <row r="424" spans="1:41" ht="30" hidden="1" outlineLevel="1">
      <c r="A424" s="44">
        <v>357</v>
      </c>
      <c r="B424" s="73">
        <v>296</v>
      </c>
      <c r="C424" s="42" t="s">
        <v>270</v>
      </c>
      <c r="D424" s="44" t="s">
        <v>26</v>
      </c>
      <c r="E424" s="53">
        <v>12.3</v>
      </c>
      <c r="F424" s="14">
        <f t="shared" si="304"/>
        <v>3505.5</v>
      </c>
      <c r="G424" s="14">
        <f t="shared" si="305"/>
        <v>13025.7</v>
      </c>
      <c r="H424" s="14">
        <f t="shared" si="306"/>
        <v>16531.2</v>
      </c>
      <c r="I424" s="45">
        <v>285</v>
      </c>
      <c r="J424" s="53">
        <v>1059</v>
      </c>
      <c r="K424" s="53"/>
      <c r="L424" s="51"/>
      <c r="M424" s="51"/>
      <c r="N424" s="51"/>
      <c r="O424" s="451">
        <f t="shared" si="308"/>
        <v>399</v>
      </c>
      <c r="P424" s="180">
        <f t="shared" si="288"/>
        <v>1059</v>
      </c>
      <c r="Q424" s="180">
        <f t="shared" si="289"/>
        <v>4907.7</v>
      </c>
      <c r="R424" s="180">
        <f t="shared" si="290"/>
        <v>13025.7</v>
      </c>
      <c r="S424" s="180">
        <f t="shared" si="291"/>
        <v>17933.400000000001</v>
      </c>
      <c r="T424" s="394">
        <f t="shared" si="286"/>
        <v>6634.13</v>
      </c>
      <c r="U424" s="394">
        <f t="shared" si="287"/>
        <v>17607.7</v>
      </c>
      <c r="V424" s="142">
        <f t="shared" si="292"/>
        <v>24241.83</v>
      </c>
      <c r="W424" s="142">
        <f t="shared" si="293"/>
        <v>539.36</v>
      </c>
      <c r="X424" s="142">
        <f t="shared" si="294"/>
        <v>1431.52</v>
      </c>
      <c r="Y424" s="142">
        <f t="shared" si="295"/>
        <v>1970.88</v>
      </c>
      <c r="Z424" s="51" t="s">
        <v>276</v>
      </c>
      <c r="AA424" s="35"/>
      <c r="AB424" s="226"/>
      <c r="AC424" s="226"/>
      <c r="AD424" s="226"/>
      <c r="AE424" s="226"/>
      <c r="AF424" s="226"/>
      <c r="AG424" s="226"/>
      <c r="AH424" s="226"/>
      <c r="AI424" s="226"/>
      <c r="AJ424" s="226"/>
      <c r="AK424" s="226"/>
      <c r="AL424" s="226"/>
      <c r="AM424" s="226"/>
      <c r="AN424" s="226"/>
      <c r="AO424" s="226"/>
    </row>
    <row r="425" spans="1:41" ht="15" hidden="1" outlineLevel="1">
      <c r="A425" s="44"/>
      <c r="B425" s="73"/>
      <c r="C425" s="290" t="s">
        <v>277</v>
      </c>
      <c r="D425" s="291"/>
      <c r="E425" s="292"/>
      <c r="F425" s="14">
        <f t="shared" si="304"/>
        <v>0</v>
      </c>
      <c r="G425" s="14">
        <f t="shared" si="305"/>
        <v>0</v>
      </c>
      <c r="H425" s="14">
        <f t="shared" si="306"/>
        <v>0</v>
      </c>
      <c r="I425" s="45"/>
      <c r="J425" s="53"/>
      <c r="K425" s="53"/>
      <c r="L425" s="51"/>
      <c r="M425" s="51"/>
      <c r="N425" s="51"/>
      <c r="O425" s="186"/>
      <c r="P425" s="180">
        <f t="shared" si="288"/>
        <v>0</v>
      </c>
      <c r="Q425" s="180">
        <f t="shared" si="289"/>
        <v>0</v>
      </c>
      <c r="R425" s="180">
        <f t="shared" si="290"/>
        <v>0</v>
      </c>
      <c r="S425" s="180">
        <f t="shared" si="291"/>
        <v>0</v>
      </c>
      <c r="T425" s="394">
        <f t="shared" si="286"/>
        <v>0</v>
      </c>
      <c r="U425" s="394">
        <f t="shared" si="287"/>
        <v>0</v>
      </c>
      <c r="V425" s="142">
        <f t="shared" si="292"/>
        <v>0</v>
      </c>
      <c r="W425" s="142">
        <f t="shared" si="293"/>
        <v>0</v>
      </c>
      <c r="X425" s="142">
        <f t="shared" si="294"/>
        <v>0</v>
      </c>
      <c r="Y425" s="142">
        <f t="shared" si="295"/>
        <v>0</v>
      </c>
      <c r="Z425" s="51"/>
      <c r="AA425" s="35"/>
      <c r="AB425" s="226"/>
      <c r="AC425" s="226"/>
      <c r="AD425" s="226"/>
      <c r="AE425" s="226"/>
      <c r="AF425" s="226"/>
      <c r="AG425" s="226"/>
      <c r="AH425" s="226"/>
      <c r="AI425" s="226"/>
      <c r="AJ425" s="226"/>
      <c r="AK425" s="226"/>
      <c r="AL425" s="226"/>
      <c r="AM425" s="226"/>
      <c r="AN425" s="226"/>
      <c r="AO425" s="226"/>
    </row>
    <row r="426" spans="1:41" ht="15" hidden="1" outlineLevel="1">
      <c r="A426" s="44">
        <v>358</v>
      </c>
      <c r="B426" s="73">
        <v>297</v>
      </c>
      <c r="C426" s="42" t="s">
        <v>264</v>
      </c>
      <c r="D426" s="44" t="s">
        <v>34</v>
      </c>
      <c r="E426" s="53">
        <v>0.08</v>
      </c>
      <c r="F426" s="14">
        <f t="shared" si="304"/>
        <v>1900.56</v>
      </c>
      <c r="G426" s="14">
        <f t="shared" si="305"/>
        <v>0</v>
      </c>
      <c r="H426" s="14">
        <f t="shared" si="306"/>
        <v>1900.56</v>
      </c>
      <c r="I426" s="45">
        <v>23757</v>
      </c>
      <c r="J426" s="53"/>
      <c r="K426" s="53"/>
      <c r="L426" s="51"/>
      <c r="M426" s="51"/>
      <c r="N426" s="51"/>
      <c r="O426" s="448">
        <f>I426*$L$3</f>
        <v>40386.9</v>
      </c>
      <c r="P426" s="180">
        <f t="shared" si="288"/>
        <v>0</v>
      </c>
      <c r="Q426" s="180">
        <f t="shared" si="289"/>
        <v>3230.95</v>
      </c>
      <c r="R426" s="180">
        <f t="shared" si="290"/>
        <v>0</v>
      </c>
      <c r="S426" s="180">
        <f t="shared" si="291"/>
        <v>3230.95</v>
      </c>
      <c r="T426" s="394">
        <f t="shared" si="286"/>
        <v>4367.5</v>
      </c>
      <c r="U426" s="394">
        <f t="shared" si="287"/>
        <v>0</v>
      </c>
      <c r="V426" s="142">
        <f t="shared" si="292"/>
        <v>4367.5</v>
      </c>
      <c r="W426" s="142">
        <f t="shared" si="293"/>
        <v>54593.79</v>
      </c>
      <c r="X426" s="142">
        <f t="shared" si="294"/>
        <v>0</v>
      </c>
      <c r="Y426" s="142">
        <f t="shared" si="295"/>
        <v>54593.79</v>
      </c>
      <c r="Z426" s="51"/>
      <c r="AA426" s="35"/>
      <c r="AB426" s="226"/>
      <c r="AC426" s="226"/>
      <c r="AD426" s="226"/>
      <c r="AE426" s="226"/>
      <c r="AF426" s="226"/>
      <c r="AG426" s="226"/>
      <c r="AH426" s="226"/>
      <c r="AI426" s="226"/>
      <c r="AJ426" s="226"/>
      <c r="AK426" s="226"/>
      <c r="AL426" s="226"/>
      <c r="AM426" s="226"/>
      <c r="AN426" s="226"/>
      <c r="AO426" s="226"/>
    </row>
    <row r="427" spans="1:41" ht="15" hidden="1" outlineLevel="1">
      <c r="A427" s="44">
        <v>359</v>
      </c>
      <c r="B427" s="73">
        <v>298</v>
      </c>
      <c r="C427" s="42" t="s">
        <v>56</v>
      </c>
      <c r="D427" s="44" t="s">
        <v>26</v>
      </c>
      <c r="E427" s="53">
        <v>7</v>
      </c>
      <c r="F427" s="14">
        <f t="shared" si="304"/>
        <v>12334.28</v>
      </c>
      <c r="G427" s="14">
        <f t="shared" si="305"/>
        <v>0</v>
      </c>
      <c r="H427" s="14">
        <f t="shared" si="306"/>
        <v>12334.28</v>
      </c>
      <c r="I427" s="45">
        <v>1762.04</v>
      </c>
      <c r="J427" s="53"/>
      <c r="K427" s="53"/>
      <c r="L427" s="51"/>
      <c r="M427" s="51"/>
      <c r="N427" s="51"/>
      <c r="O427" s="451">
        <f t="shared" ref="O427:O434" si="309">I427*$M$3</f>
        <v>2466.86</v>
      </c>
      <c r="P427" s="180">
        <f t="shared" si="288"/>
        <v>0</v>
      </c>
      <c r="Q427" s="180">
        <f t="shared" si="289"/>
        <v>17268.02</v>
      </c>
      <c r="R427" s="180">
        <f t="shared" si="290"/>
        <v>0</v>
      </c>
      <c r="S427" s="180">
        <f t="shared" si="291"/>
        <v>17268.02</v>
      </c>
      <c r="T427" s="394">
        <f t="shared" si="286"/>
        <v>23342.41</v>
      </c>
      <c r="U427" s="394">
        <f t="shared" si="287"/>
        <v>0</v>
      </c>
      <c r="V427" s="142">
        <f t="shared" si="292"/>
        <v>23342.41</v>
      </c>
      <c r="W427" s="142">
        <f t="shared" si="293"/>
        <v>3334.63</v>
      </c>
      <c r="X427" s="142">
        <f t="shared" si="294"/>
        <v>0</v>
      </c>
      <c r="Y427" s="142">
        <f t="shared" si="295"/>
        <v>3334.63</v>
      </c>
      <c r="Z427" s="51"/>
      <c r="AA427" s="35"/>
      <c r="AB427" s="226"/>
      <c r="AC427" s="226"/>
      <c r="AD427" s="226"/>
      <c r="AE427" s="226"/>
      <c r="AF427" s="226"/>
      <c r="AG427" s="226"/>
      <c r="AH427" s="226"/>
      <c r="AI427" s="226"/>
      <c r="AJ427" s="226"/>
      <c r="AK427" s="226"/>
      <c r="AL427" s="226"/>
      <c r="AM427" s="226"/>
      <c r="AN427" s="226"/>
      <c r="AO427" s="226"/>
    </row>
    <row r="428" spans="1:41" ht="15" hidden="1" outlineLevel="1">
      <c r="A428" s="44">
        <v>360</v>
      </c>
      <c r="B428" s="73">
        <v>299</v>
      </c>
      <c r="C428" s="42" t="s">
        <v>218</v>
      </c>
      <c r="D428" s="44" t="s">
        <v>26</v>
      </c>
      <c r="E428" s="53">
        <v>7</v>
      </c>
      <c r="F428" s="14">
        <f t="shared" si="304"/>
        <v>1036.56</v>
      </c>
      <c r="G428" s="14">
        <f t="shared" si="305"/>
        <v>0</v>
      </c>
      <c r="H428" s="14">
        <f t="shared" si="306"/>
        <v>1036.56</v>
      </c>
      <c r="I428" s="45">
        <v>148.08000000000001</v>
      </c>
      <c r="J428" s="53"/>
      <c r="K428" s="53"/>
      <c r="L428" s="51"/>
      <c r="M428" s="51"/>
      <c r="N428" s="51"/>
      <c r="O428" s="451">
        <f t="shared" si="309"/>
        <v>207.31</v>
      </c>
      <c r="P428" s="180">
        <f t="shared" si="288"/>
        <v>0</v>
      </c>
      <c r="Q428" s="180">
        <f t="shared" si="289"/>
        <v>1451.17</v>
      </c>
      <c r="R428" s="180">
        <f t="shared" si="290"/>
        <v>0</v>
      </c>
      <c r="S428" s="180">
        <f t="shared" si="291"/>
        <v>1451.17</v>
      </c>
      <c r="T428" s="394">
        <f t="shared" si="286"/>
        <v>1961.68</v>
      </c>
      <c r="U428" s="394">
        <f t="shared" si="287"/>
        <v>0</v>
      </c>
      <c r="V428" s="142">
        <f t="shared" si="292"/>
        <v>1961.68</v>
      </c>
      <c r="W428" s="142">
        <f t="shared" si="293"/>
        <v>280.24</v>
      </c>
      <c r="X428" s="142">
        <f t="shared" si="294"/>
        <v>0</v>
      </c>
      <c r="Y428" s="142">
        <f t="shared" si="295"/>
        <v>280.24</v>
      </c>
      <c r="Z428" s="51"/>
      <c r="AA428" s="35"/>
      <c r="AB428" s="226"/>
      <c r="AC428" s="226"/>
      <c r="AD428" s="226"/>
      <c r="AE428" s="226"/>
      <c r="AF428" s="226"/>
      <c r="AG428" s="226"/>
      <c r="AH428" s="226"/>
      <c r="AI428" s="226"/>
      <c r="AJ428" s="226"/>
      <c r="AK428" s="226"/>
      <c r="AL428" s="226"/>
      <c r="AM428" s="226"/>
      <c r="AN428" s="226"/>
      <c r="AO428" s="226"/>
    </row>
    <row r="429" spans="1:41" ht="45" hidden="1" outlineLevel="1">
      <c r="A429" s="44">
        <v>361</v>
      </c>
      <c r="B429" s="73">
        <v>300</v>
      </c>
      <c r="C429" s="42" t="s">
        <v>265</v>
      </c>
      <c r="D429" s="44" t="s">
        <v>34</v>
      </c>
      <c r="E429" s="53">
        <v>0</v>
      </c>
      <c r="F429" s="14">
        <f t="shared" si="304"/>
        <v>0</v>
      </c>
      <c r="G429" s="14">
        <f t="shared" si="305"/>
        <v>0</v>
      </c>
      <c r="H429" s="14">
        <f t="shared" si="306"/>
        <v>0</v>
      </c>
      <c r="I429" s="45">
        <v>11624</v>
      </c>
      <c r="J429" s="53"/>
      <c r="K429" s="53"/>
      <c r="L429" s="51"/>
      <c r="M429" s="51"/>
      <c r="N429" s="51"/>
      <c r="O429" s="451">
        <f t="shared" si="309"/>
        <v>16273.6</v>
      </c>
      <c r="P429" s="180">
        <f t="shared" si="288"/>
        <v>0</v>
      </c>
      <c r="Q429" s="180">
        <f t="shared" si="289"/>
        <v>0</v>
      </c>
      <c r="R429" s="180">
        <f t="shared" si="290"/>
        <v>0</v>
      </c>
      <c r="S429" s="180">
        <f t="shared" si="291"/>
        <v>0</v>
      </c>
      <c r="T429" s="394">
        <f t="shared" si="286"/>
        <v>0</v>
      </c>
      <c r="U429" s="394">
        <f t="shared" si="287"/>
        <v>0</v>
      </c>
      <c r="V429" s="142">
        <f t="shared" si="292"/>
        <v>0</v>
      </c>
      <c r="W429" s="142">
        <f t="shared" si="293"/>
        <v>21998.16</v>
      </c>
      <c r="X429" s="142">
        <f t="shared" si="294"/>
        <v>0</v>
      </c>
      <c r="Y429" s="142">
        <f t="shared" si="295"/>
        <v>21998.16</v>
      </c>
      <c r="Z429" s="51"/>
      <c r="AA429" s="35"/>
      <c r="AB429" s="226"/>
      <c r="AC429" s="226"/>
      <c r="AD429" s="226"/>
      <c r="AE429" s="226"/>
      <c r="AF429" s="226"/>
      <c r="AG429" s="226"/>
      <c r="AH429" s="226"/>
      <c r="AI429" s="226"/>
      <c r="AJ429" s="226"/>
      <c r="AK429" s="226"/>
      <c r="AL429" s="226"/>
      <c r="AM429" s="226"/>
      <c r="AN429" s="226"/>
      <c r="AO429" s="226"/>
    </row>
    <row r="430" spans="1:41" ht="30" hidden="1" outlineLevel="1">
      <c r="A430" s="44">
        <v>362</v>
      </c>
      <c r="B430" s="73">
        <v>301</v>
      </c>
      <c r="C430" s="42" t="s">
        <v>266</v>
      </c>
      <c r="D430" s="44" t="s">
        <v>26</v>
      </c>
      <c r="E430" s="53">
        <v>1.3</v>
      </c>
      <c r="F430" s="14">
        <f t="shared" si="304"/>
        <v>136.5</v>
      </c>
      <c r="G430" s="14">
        <f t="shared" si="305"/>
        <v>300.3</v>
      </c>
      <c r="H430" s="14">
        <f t="shared" si="306"/>
        <v>436.8</v>
      </c>
      <c r="I430" s="45">
        <v>105</v>
      </c>
      <c r="J430" s="53">
        <v>231</v>
      </c>
      <c r="K430" s="53"/>
      <c r="L430" s="51"/>
      <c r="M430" s="51"/>
      <c r="N430" s="51"/>
      <c r="O430" s="451">
        <f t="shared" si="309"/>
        <v>147</v>
      </c>
      <c r="P430" s="180">
        <f t="shared" si="288"/>
        <v>231</v>
      </c>
      <c r="Q430" s="180">
        <f t="shared" si="289"/>
        <v>191.1</v>
      </c>
      <c r="R430" s="180">
        <f t="shared" si="290"/>
        <v>300.3</v>
      </c>
      <c r="S430" s="180">
        <f t="shared" si="291"/>
        <v>491.4</v>
      </c>
      <c r="T430" s="394">
        <f t="shared" si="286"/>
        <v>258.32</v>
      </c>
      <c r="U430" s="394">
        <f t="shared" si="287"/>
        <v>405.94</v>
      </c>
      <c r="V430" s="142">
        <f t="shared" si="292"/>
        <v>664.26</v>
      </c>
      <c r="W430" s="142">
        <f t="shared" si="293"/>
        <v>198.71</v>
      </c>
      <c r="X430" s="142">
        <f t="shared" si="294"/>
        <v>312.26</v>
      </c>
      <c r="Y430" s="142">
        <f t="shared" si="295"/>
        <v>510.97</v>
      </c>
      <c r="Z430" s="51" t="s">
        <v>278</v>
      </c>
      <c r="AA430" s="35"/>
      <c r="AB430" s="226"/>
      <c r="AC430" s="226"/>
      <c r="AD430" s="226"/>
      <c r="AE430" s="226"/>
      <c r="AF430" s="226"/>
      <c r="AG430" s="226"/>
      <c r="AH430" s="226"/>
      <c r="AI430" s="226"/>
      <c r="AJ430" s="226"/>
      <c r="AK430" s="226"/>
      <c r="AL430" s="226"/>
      <c r="AM430" s="226"/>
      <c r="AN430" s="226"/>
      <c r="AO430" s="226"/>
    </row>
    <row r="431" spans="1:41" ht="45" hidden="1" outlineLevel="1">
      <c r="A431" s="44">
        <v>363</v>
      </c>
      <c r="B431" s="73">
        <v>302</v>
      </c>
      <c r="C431" s="42" t="s">
        <v>265</v>
      </c>
      <c r="D431" s="44" t="s">
        <v>34</v>
      </c>
      <c r="E431" s="53">
        <v>0.08</v>
      </c>
      <c r="F431" s="14">
        <f t="shared" si="304"/>
        <v>929.92</v>
      </c>
      <c r="G431" s="14">
        <f t="shared" si="305"/>
        <v>0</v>
      </c>
      <c r="H431" s="14">
        <f t="shared" si="306"/>
        <v>929.92</v>
      </c>
      <c r="I431" s="45">
        <v>11624</v>
      </c>
      <c r="J431" s="53"/>
      <c r="K431" s="53"/>
      <c r="L431" s="51"/>
      <c r="M431" s="51"/>
      <c r="N431" s="51"/>
      <c r="O431" s="451">
        <f t="shared" si="309"/>
        <v>16273.6</v>
      </c>
      <c r="P431" s="180">
        <f t="shared" si="288"/>
        <v>0</v>
      </c>
      <c r="Q431" s="180">
        <f t="shared" si="289"/>
        <v>1301.8900000000001</v>
      </c>
      <c r="R431" s="180">
        <f t="shared" si="290"/>
        <v>0</v>
      </c>
      <c r="S431" s="180">
        <f t="shared" si="291"/>
        <v>1301.8900000000001</v>
      </c>
      <c r="T431" s="394">
        <f t="shared" si="286"/>
        <v>1759.85</v>
      </c>
      <c r="U431" s="394">
        <f t="shared" si="287"/>
        <v>0</v>
      </c>
      <c r="V431" s="142">
        <f t="shared" si="292"/>
        <v>1759.85</v>
      </c>
      <c r="W431" s="142">
        <f t="shared" si="293"/>
        <v>21998.16</v>
      </c>
      <c r="X431" s="142">
        <f t="shared" si="294"/>
        <v>0</v>
      </c>
      <c r="Y431" s="142">
        <f t="shared" si="295"/>
        <v>21998.16</v>
      </c>
      <c r="Z431" s="51"/>
      <c r="AA431" s="35"/>
      <c r="AB431" s="226"/>
      <c r="AC431" s="226"/>
      <c r="AD431" s="226"/>
      <c r="AE431" s="226"/>
      <c r="AF431" s="226"/>
      <c r="AG431" s="226"/>
      <c r="AH431" s="226"/>
      <c r="AI431" s="226"/>
      <c r="AJ431" s="226"/>
      <c r="AK431" s="226"/>
      <c r="AL431" s="226"/>
      <c r="AM431" s="226"/>
      <c r="AN431" s="226"/>
      <c r="AO431" s="226"/>
    </row>
    <row r="432" spans="1:41" ht="30" hidden="1" outlineLevel="1">
      <c r="A432" s="44">
        <v>364</v>
      </c>
      <c r="B432" s="73">
        <v>303</v>
      </c>
      <c r="C432" s="42" t="s">
        <v>268</v>
      </c>
      <c r="D432" s="44" t="s">
        <v>26</v>
      </c>
      <c r="E432" s="53">
        <v>1.5</v>
      </c>
      <c r="F432" s="14">
        <f t="shared" si="304"/>
        <v>4827</v>
      </c>
      <c r="G432" s="14">
        <f t="shared" si="305"/>
        <v>13800</v>
      </c>
      <c r="H432" s="14">
        <f t="shared" si="306"/>
        <v>18627</v>
      </c>
      <c r="I432" s="45">
        <v>3218</v>
      </c>
      <c r="J432" s="53">
        <v>9200</v>
      </c>
      <c r="K432" s="53"/>
      <c r="L432" s="51"/>
      <c r="M432" s="51"/>
      <c r="N432" s="51"/>
      <c r="O432" s="451">
        <f t="shared" si="309"/>
        <v>4505.2</v>
      </c>
      <c r="P432" s="180">
        <f t="shared" si="288"/>
        <v>9200</v>
      </c>
      <c r="Q432" s="180">
        <f t="shared" si="289"/>
        <v>6757.8</v>
      </c>
      <c r="R432" s="180">
        <f t="shared" si="290"/>
        <v>13800</v>
      </c>
      <c r="S432" s="180">
        <f t="shared" si="291"/>
        <v>20557.8</v>
      </c>
      <c r="T432" s="394">
        <f t="shared" si="286"/>
        <v>9134.99</v>
      </c>
      <c r="U432" s="394">
        <f t="shared" si="287"/>
        <v>18654.419999999998</v>
      </c>
      <c r="V432" s="142">
        <f t="shared" si="292"/>
        <v>27789.41</v>
      </c>
      <c r="W432" s="142">
        <f t="shared" si="293"/>
        <v>6089.99</v>
      </c>
      <c r="X432" s="142">
        <f t="shared" si="294"/>
        <v>12436.28</v>
      </c>
      <c r="Y432" s="142">
        <f t="shared" si="295"/>
        <v>18526.27</v>
      </c>
      <c r="Z432" s="51" t="s">
        <v>279</v>
      </c>
      <c r="AA432" s="35"/>
      <c r="AB432" s="226"/>
      <c r="AC432" s="226"/>
      <c r="AD432" s="226"/>
      <c r="AE432" s="226"/>
      <c r="AF432" s="226"/>
      <c r="AG432" s="226"/>
      <c r="AH432" s="226"/>
      <c r="AI432" s="226"/>
      <c r="AJ432" s="226"/>
      <c r="AK432" s="226"/>
      <c r="AL432" s="226"/>
      <c r="AM432" s="226"/>
      <c r="AN432" s="226"/>
      <c r="AO432" s="226"/>
    </row>
    <row r="433" spans="1:41" ht="45" hidden="1" outlineLevel="1">
      <c r="A433" s="44">
        <v>365</v>
      </c>
      <c r="B433" s="73">
        <v>304</v>
      </c>
      <c r="C433" s="42" t="s">
        <v>265</v>
      </c>
      <c r="D433" s="44" t="s">
        <v>34</v>
      </c>
      <c r="E433" s="53">
        <v>0.01</v>
      </c>
      <c r="F433" s="14">
        <f t="shared" si="304"/>
        <v>116.24</v>
      </c>
      <c r="G433" s="14">
        <f t="shared" si="305"/>
        <v>0</v>
      </c>
      <c r="H433" s="14">
        <f t="shared" si="306"/>
        <v>116.24</v>
      </c>
      <c r="I433" s="45">
        <v>11624</v>
      </c>
      <c r="J433" s="53"/>
      <c r="K433" s="53"/>
      <c r="L433" s="51"/>
      <c r="M433" s="51"/>
      <c r="N433" s="51"/>
      <c r="O433" s="451">
        <f t="shared" si="309"/>
        <v>16273.6</v>
      </c>
      <c r="P433" s="180">
        <f t="shared" si="288"/>
        <v>0</v>
      </c>
      <c r="Q433" s="180">
        <f t="shared" si="289"/>
        <v>162.74</v>
      </c>
      <c r="R433" s="180">
        <f t="shared" si="290"/>
        <v>0</v>
      </c>
      <c r="S433" s="180">
        <f t="shared" si="291"/>
        <v>162.74</v>
      </c>
      <c r="T433" s="394">
        <f t="shared" si="286"/>
        <v>219.98</v>
      </c>
      <c r="U433" s="394">
        <f t="shared" si="287"/>
        <v>0</v>
      </c>
      <c r="V433" s="142">
        <f t="shared" si="292"/>
        <v>219.98</v>
      </c>
      <c r="W433" s="142">
        <f t="shared" si="293"/>
        <v>21998.16</v>
      </c>
      <c r="X433" s="142">
        <f t="shared" si="294"/>
        <v>0</v>
      </c>
      <c r="Y433" s="142">
        <f t="shared" si="295"/>
        <v>21998.16</v>
      </c>
      <c r="Z433" s="51"/>
      <c r="AA433" s="35"/>
      <c r="AB433" s="226"/>
      <c r="AC433" s="226"/>
      <c r="AD433" s="226"/>
      <c r="AE433" s="226"/>
      <c r="AF433" s="226"/>
      <c r="AG433" s="226"/>
      <c r="AH433" s="226"/>
      <c r="AI433" s="226"/>
      <c r="AJ433" s="226"/>
      <c r="AK433" s="226"/>
      <c r="AL433" s="226"/>
      <c r="AM433" s="226"/>
      <c r="AN433" s="226"/>
      <c r="AO433" s="226"/>
    </row>
    <row r="434" spans="1:41" ht="30" hidden="1" outlineLevel="1">
      <c r="A434" s="44">
        <v>366</v>
      </c>
      <c r="B434" s="73">
        <v>305</v>
      </c>
      <c r="C434" s="42" t="s">
        <v>270</v>
      </c>
      <c r="D434" s="44" t="s">
        <v>26</v>
      </c>
      <c r="E434" s="53">
        <v>1.5</v>
      </c>
      <c r="F434" s="14">
        <f t="shared" si="304"/>
        <v>427.5</v>
      </c>
      <c r="G434" s="14">
        <f t="shared" si="305"/>
        <v>1588.5</v>
      </c>
      <c r="H434" s="14">
        <f t="shared" si="306"/>
        <v>2016</v>
      </c>
      <c r="I434" s="45">
        <v>285</v>
      </c>
      <c r="J434" s="53">
        <v>1059</v>
      </c>
      <c r="K434" s="53"/>
      <c r="L434" s="51"/>
      <c r="M434" s="51"/>
      <c r="N434" s="51"/>
      <c r="O434" s="451">
        <f t="shared" si="309"/>
        <v>399</v>
      </c>
      <c r="P434" s="180">
        <f t="shared" si="288"/>
        <v>1059</v>
      </c>
      <c r="Q434" s="180">
        <f t="shared" si="289"/>
        <v>598.5</v>
      </c>
      <c r="R434" s="180">
        <f t="shared" si="290"/>
        <v>1588.5</v>
      </c>
      <c r="S434" s="180">
        <f t="shared" si="291"/>
        <v>2187</v>
      </c>
      <c r="T434" s="394">
        <f t="shared" si="286"/>
        <v>809.04</v>
      </c>
      <c r="U434" s="394">
        <f t="shared" si="287"/>
        <v>2147.2800000000002</v>
      </c>
      <c r="V434" s="142">
        <f t="shared" si="292"/>
        <v>2956.32</v>
      </c>
      <c r="W434" s="142">
        <f t="shared" si="293"/>
        <v>539.36</v>
      </c>
      <c r="X434" s="142">
        <f t="shared" si="294"/>
        <v>1431.52</v>
      </c>
      <c r="Y434" s="142">
        <f t="shared" si="295"/>
        <v>1970.88</v>
      </c>
      <c r="Z434" s="51" t="s">
        <v>280</v>
      </c>
      <c r="AA434" s="35"/>
      <c r="AB434" s="226"/>
      <c r="AC434" s="226"/>
      <c r="AD434" s="226"/>
      <c r="AE434" s="226"/>
      <c r="AF434" s="226"/>
      <c r="AG434" s="226"/>
      <c r="AH434" s="226"/>
      <c r="AI434" s="226"/>
      <c r="AJ434" s="226"/>
      <c r="AK434" s="226"/>
      <c r="AL434" s="226"/>
      <c r="AM434" s="226"/>
      <c r="AN434" s="226"/>
      <c r="AO434" s="226"/>
    </row>
    <row r="435" spans="1:41" ht="15" hidden="1" outlineLevel="1">
      <c r="A435" s="44"/>
      <c r="B435" s="73"/>
      <c r="C435" s="290" t="s">
        <v>281</v>
      </c>
      <c r="D435" s="291"/>
      <c r="E435" s="292"/>
      <c r="F435" s="14">
        <f t="shared" si="304"/>
        <v>0</v>
      </c>
      <c r="G435" s="14">
        <f t="shared" si="305"/>
        <v>0</v>
      </c>
      <c r="H435" s="14">
        <f t="shared" si="306"/>
        <v>0</v>
      </c>
      <c r="I435" s="45"/>
      <c r="J435" s="53"/>
      <c r="K435" s="53"/>
      <c r="L435" s="51"/>
      <c r="M435" s="51"/>
      <c r="N435" s="51"/>
      <c r="O435" s="186"/>
      <c r="P435" s="180">
        <f t="shared" si="288"/>
        <v>0</v>
      </c>
      <c r="Q435" s="180">
        <f t="shared" si="289"/>
        <v>0</v>
      </c>
      <c r="R435" s="180">
        <f t="shared" si="290"/>
        <v>0</v>
      </c>
      <c r="S435" s="180">
        <f t="shared" si="291"/>
        <v>0</v>
      </c>
      <c r="T435" s="394">
        <f t="shared" si="286"/>
        <v>0</v>
      </c>
      <c r="U435" s="394">
        <f t="shared" si="287"/>
        <v>0</v>
      </c>
      <c r="V435" s="142">
        <f t="shared" si="292"/>
        <v>0</v>
      </c>
      <c r="W435" s="142">
        <f t="shared" si="293"/>
        <v>0</v>
      </c>
      <c r="X435" s="142">
        <f t="shared" si="294"/>
        <v>0</v>
      </c>
      <c r="Y435" s="142">
        <f t="shared" si="295"/>
        <v>0</v>
      </c>
      <c r="Z435" s="51"/>
      <c r="AA435" s="35"/>
      <c r="AB435" s="226"/>
      <c r="AC435" s="226"/>
      <c r="AD435" s="226"/>
      <c r="AE435" s="226"/>
      <c r="AF435" s="226"/>
      <c r="AG435" s="226"/>
      <c r="AH435" s="226"/>
      <c r="AI435" s="226"/>
      <c r="AJ435" s="226"/>
      <c r="AK435" s="226"/>
      <c r="AL435" s="226"/>
      <c r="AM435" s="226"/>
      <c r="AN435" s="226"/>
      <c r="AO435" s="226"/>
    </row>
    <row r="436" spans="1:41" ht="15" hidden="1" outlineLevel="1">
      <c r="A436" s="44">
        <v>367</v>
      </c>
      <c r="B436" s="73">
        <v>306</v>
      </c>
      <c r="C436" s="42" t="s">
        <v>264</v>
      </c>
      <c r="D436" s="44" t="s">
        <v>34</v>
      </c>
      <c r="E436" s="53">
        <v>0.14000000000000001</v>
      </c>
      <c r="F436" s="14">
        <f t="shared" si="304"/>
        <v>3325.98</v>
      </c>
      <c r="G436" s="14">
        <f t="shared" si="305"/>
        <v>0</v>
      </c>
      <c r="H436" s="14">
        <f t="shared" si="306"/>
        <v>3325.98</v>
      </c>
      <c r="I436" s="45">
        <v>23757</v>
      </c>
      <c r="J436" s="53"/>
      <c r="K436" s="53"/>
      <c r="L436" s="51"/>
      <c r="M436" s="51"/>
      <c r="N436" s="51"/>
      <c r="O436" s="448">
        <f>I436*$L$3</f>
        <v>40386.9</v>
      </c>
      <c r="P436" s="180">
        <f t="shared" si="288"/>
        <v>0</v>
      </c>
      <c r="Q436" s="180">
        <f t="shared" si="289"/>
        <v>5654.17</v>
      </c>
      <c r="R436" s="180">
        <f t="shared" si="290"/>
        <v>0</v>
      </c>
      <c r="S436" s="180">
        <f t="shared" si="291"/>
        <v>5654.17</v>
      </c>
      <c r="T436" s="394">
        <f t="shared" si="286"/>
        <v>7643.13</v>
      </c>
      <c r="U436" s="394">
        <f t="shared" si="287"/>
        <v>0</v>
      </c>
      <c r="V436" s="142">
        <f t="shared" si="292"/>
        <v>7643.13</v>
      </c>
      <c r="W436" s="142">
        <f t="shared" si="293"/>
        <v>54593.79</v>
      </c>
      <c r="X436" s="142">
        <f t="shared" si="294"/>
        <v>0</v>
      </c>
      <c r="Y436" s="142">
        <f t="shared" si="295"/>
        <v>54593.79</v>
      </c>
      <c r="Z436" s="51"/>
      <c r="AA436" s="35"/>
      <c r="AB436" s="226"/>
      <c r="AC436" s="226"/>
      <c r="AD436" s="226"/>
      <c r="AE436" s="226"/>
      <c r="AF436" s="226"/>
      <c r="AG436" s="226"/>
      <c r="AH436" s="226"/>
      <c r="AI436" s="226"/>
      <c r="AJ436" s="226"/>
      <c r="AK436" s="226"/>
      <c r="AL436" s="226"/>
      <c r="AM436" s="226"/>
      <c r="AN436" s="226"/>
      <c r="AO436" s="226"/>
    </row>
    <row r="437" spans="1:41" ht="15" hidden="1" outlineLevel="1">
      <c r="A437" s="44">
        <v>368</v>
      </c>
      <c r="B437" s="73">
        <v>307</v>
      </c>
      <c r="C437" s="42" t="s">
        <v>56</v>
      </c>
      <c r="D437" s="44" t="s">
        <v>26</v>
      </c>
      <c r="E437" s="53">
        <v>64.900000000000006</v>
      </c>
      <c r="F437" s="14">
        <f t="shared" si="304"/>
        <v>114356.4</v>
      </c>
      <c r="G437" s="14">
        <f t="shared" si="305"/>
        <v>0</v>
      </c>
      <c r="H437" s="14">
        <f t="shared" si="306"/>
        <v>114356.4</v>
      </c>
      <c r="I437" s="45">
        <v>1762.04</v>
      </c>
      <c r="J437" s="53"/>
      <c r="K437" s="53"/>
      <c r="L437" s="51"/>
      <c r="M437" s="51"/>
      <c r="N437" s="51"/>
      <c r="O437" s="451">
        <f t="shared" ref="O437:O444" si="310">I437*$M$3</f>
        <v>2466.86</v>
      </c>
      <c r="P437" s="180">
        <f t="shared" si="288"/>
        <v>0</v>
      </c>
      <c r="Q437" s="180">
        <f t="shared" si="289"/>
        <v>160099.21</v>
      </c>
      <c r="R437" s="180">
        <f t="shared" si="290"/>
        <v>0</v>
      </c>
      <c r="S437" s="180">
        <f t="shared" si="291"/>
        <v>160099.21</v>
      </c>
      <c r="T437" s="394">
        <f t="shared" si="286"/>
        <v>216417.49</v>
      </c>
      <c r="U437" s="394">
        <f t="shared" si="287"/>
        <v>0</v>
      </c>
      <c r="V437" s="142">
        <f t="shared" si="292"/>
        <v>216417.49</v>
      </c>
      <c r="W437" s="142">
        <f t="shared" si="293"/>
        <v>3334.63</v>
      </c>
      <c r="X437" s="142">
        <f t="shared" si="294"/>
        <v>0</v>
      </c>
      <c r="Y437" s="142">
        <f t="shared" si="295"/>
        <v>3334.63</v>
      </c>
      <c r="Z437" s="51"/>
      <c r="AA437" s="35"/>
      <c r="AB437" s="226"/>
      <c r="AC437" s="226"/>
      <c r="AD437" s="226"/>
      <c r="AE437" s="226"/>
      <c r="AF437" s="226"/>
      <c r="AG437" s="226"/>
      <c r="AH437" s="226"/>
      <c r="AI437" s="226"/>
      <c r="AJ437" s="226"/>
      <c r="AK437" s="226"/>
      <c r="AL437" s="226"/>
      <c r="AM437" s="226"/>
      <c r="AN437" s="226"/>
      <c r="AO437" s="226"/>
    </row>
    <row r="438" spans="1:41" ht="15" hidden="1" outlineLevel="1">
      <c r="A438" s="44">
        <v>369</v>
      </c>
      <c r="B438" s="73">
        <v>308</v>
      </c>
      <c r="C438" s="42" t="s">
        <v>218</v>
      </c>
      <c r="D438" s="44" t="s">
        <v>26</v>
      </c>
      <c r="E438" s="53">
        <v>64.900000000000006</v>
      </c>
      <c r="F438" s="14">
        <f t="shared" si="304"/>
        <v>9610.39</v>
      </c>
      <c r="G438" s="14">
        <f t="shared" si="305"/>
        <v>0</v>
      </c>
      <c r="H438" s="14">
        <f t="shared" si="306"/>
        <v>9610.39</v>
      </c>
      <c r="I438" s="45">
        <v>148.08000000000001</v>
      </c>
      <c r="J438" s="53"/>
      <c r="K438" s="53"/>
      <c r="L438" s="51"/>
      <c r="M438" s="51"/>
      <c r="N438" s="51"/>
      <c r="O438" s="451">
        <f t="shared" si="310"/>
        <v>207.31</v>
      </c>
      <c r="P438" s="180">
        <f t="shared" si="288"/>
        <v>0</v>
      </c>
      <c r="Q438" s="180">
        <f t="shared" si="289"/>
        <v>13454.42</v>
      </c>
      <c r="R438" s="180">
        <f t="shared" si="290"/>
        <v>0</v>
      </c>
      <c r="S438" s="180">
        <f t="shared" si="291"/>
        <v>13454.42</v>
      </c>
      <c r="T438" s="394">
        <f t="shared" si="286"/>
        <v>18187.580000000002</v>
      </c>
      <c r="U438" s="394">
        <f t="shared" si="287"/>
        <v>0</v>
      </c>
      <c r="V438" s="142">
        <f t="shared" si="292"/>
        <v>18187.580000000002</v>
      </c>
      <c r="W438" s="142">
        <f t="shared" si="293"/>
        <v>280.24</v>
      </c>
      <c r="X438" s="142">
        <f t="shared" si="294"/>
        <v>0</v>
      </c>
      <c r="Y438" s="142">
        <f t="shared" si="295"/>
        <v>280.24</v>
      </c>
      <c r="Z438" s="51"/>
      <c r="AA438" s="35"/>
      <c r="AB438" s="226"/>
      <c r="AC438" s="226"/>
      <c r="AD438" s="226"/>
      <c r="AE438" s="226"/>
      <c r="AF438" s="226"/>
      <c r="AG438" s="226"/>
      <c r="AH438" s="226"/>
      <c r="AI438" s="226"/>
      <c r="AJ438" s="226"/>
      <c r="AK438" s="226"/>
      <c r="AL438" s="226"/>
      <c r="AM438" s="226"/>
      <c r="AN438" s="226"/>
      <c r="AO438" s="226"/>
    </row>
    <row r="439" spans="1:41" ht="45" hidden="1" outlineLevel="1">
      <c r="A439" s="44">
        <v>370</v>
      </c>
      <c r="B439" s="73">
        <v>309</v>
      </c>
      <c r="C439" s="42" t="s">
        <v>265</v>
      </c>
      <c r="D439" s="44" t="s">
        <v>34</v>
      </c>
      <c r="E439" s="53">
        <v>0.01</v>
      </c>
      <c r="F439" s="14">
        <f t="shared" si="304"/>
        <v>116.24</v>
      </c>
      <c r="G439" s="14">
        <f t="shared" si="305"/>
        <v>0</v>
      </c>
      <c r="H439" s="14">
        <f t="shared" si="306"/>
        <v>116.24</v>
      </c>
      <c r="I439" s="45">
        <v>11624</v>
      </c>
      <c r="J439" s="53"/>
      <c r="K439" s="53"/>
      <c r="L439" s="51"/>
      <c r="M439" s="51"/>
      <c r="N439" s="51"/>
      <c r="O439" s="451">
        <f t="shared" si="310"/>
        <v>16273.6</v>
      </c>
      <c r="P439" s="180">
        <f t="shared" si="288"/>
        <v>0</v>
      </c>
      <c r="Q439" s="180">
        <f t="shared" si="289"/>
        <v>162.74</v>
      </c>
      <c r="R439" s="180">
        <f t="shared" si="290"/>
        <v>0</v>
      </c>
      <c r="S439" s="180">
        <f t="shared" si="291"/>
        <v>162.74</v>
      </c>
      <c r="T439" s="394">
        <f t="shared" si="286"/>
        <v>219.98</v>
      </c>
      <c r="U439" s="394">
        <f t="shared" si="287"/>
        <v>0</v>
      </c>
      <c r="V439" s="142">
        <f t="shared" si="292"/>
        <v>219.98</v>
      </c>
      <c r="W439" s="142">
        <f t="shared" si="293"/>
        <v>21998.16</v>
      </c>
      <c r="X439" s="142">
        <f t="shared" si="294"/>
        <v>0</v>
      </c>
      <c r="Y439" s="142">
        <f t="shared" si="295"/>
        <v>21998.16</v>
      </c>
      <c r="Z439" s="51"/>
      <c r="AA439" s="35"/>
      <c r="AB439" s="226"/>
      <c r="AC439" s="226"/>
      <c r="AD439" s="226"/>
      <c r="AE439" s="226"/>
      <c r="AF439" s="226"/>
      <c r="AG439" s="226"/>
      <c r="AH439" s="226"/>
      <c r="AI439" s="226"/>
      <c r="AJ439" s="226"/>
      <c r="AK439" s="226"/>
      <c r="AL439" s="226"/>
      <c r="AM439" s="226"/>
      <c r="AN439" s="226"/>
      <c r="AO439" s="226"/>
    </row>
    <row r="440" spans="1:41" ht="30" hidden="1" outlineLevel="1">
      <c r="A440" s="44">
        <v>371</v>
      </c>
      <c r="B440" s="73">
        <v>310</v>
      </c>
      <c r="C440" s="42" t="s">
        <v>266</v>
      </c>
      <c r="D440" s="44" t="s">
        <v>26</v>
      </c>
      <c r="E440" s="53">
        <v>5.9</v>
      </c>
      <c r="F440" s="14">
        <f t="shared" si="304"/>
        <v>619.5</v>
      </c>
      <c r="G440" s="14">
        <f t="shared" si="305"/>
        <v>1362.9</v>
      </c>
      <c r="H440" s="14">
        <f t="shared" si="306"/>
        <v>1982.4</v>
      </c>
      <c r="I440" s="45">
        <v>105</v>
      </c>
      <c r="J440" s="53">
        <v>231</v>
      </c>
      <c r="K440" s="53"/>
      <c r="L440" s="51"/>
      <c r="M440" s="51"/>
      <c r="N440" s="51"/>
      <c r="O440" s="451">
        <f t="shared" si="310"/>
        <v>147</v>
      </c>
      <c r="P440" s="180">
        <f t="shared" si="288"/>
        <v>231</v>
      </c>
      <c r="Q440" s="180">
        <f t="shared" si="289"/>
        <v>867.3</v>
      </c>
      <c r="R440" s="180">
        <f t="shared" si="290"/>
        <v>1362.9</v>
      </c>
      <c r="S440" s="180">
        <f t="shared" si="291"/>
        <v>2230.1999999999998</v>
      </c>
      <c r="T440" s="394">
        <f t="shared" si="286"/>
        <v>1172.3900000000001</v>
      </c>
      <c r="U440" s="394">
        <f t="shared" si="287"/>
        <v>1842.33</v>
      </c>
      <c r="V440" s="142">
        <f t="shared" si="292"/>
        <v>3014.72</v>
      </c>
      <c r="W440" s="142">
        <f t="shared" si="293"/>
        <v>198.71</v>
      </c>
      <c r="X440" s="142">
        <f t="shared" si="294"/>
        <v>312.26</v>
      </c>
      <c r="Y440" s="142">
        <f t="shared" si="295"/>
        <v>510.97</v>
      </c>
      <c r="Z440" s="51" t="s">
        <v>282</v>
      </c>
      <c r="AA440" s="35"/>
      <c r="AB440" s="226"/>
      <c r="AC440" s="226"/>
      <c r="AD440" s="226"/>
      <c r="AE440" s="226"/>
      <c r="AF440" s="226"/>
      <c r="AG440" s="226"/>
      <c r="AH440" s="226"/>
      <c r="AI440" s="226"/>
      <c r="AJ440" s="226"/>
      <c r="AK440" s="226"/>
      <c r="AL440" s="226"/>
      <c r="AM440" s="226"/>
      <c r="AN440" s="226"/>
      <c r="AO440" s="226"/>
    </row>
    <row r="441" spans="1:41" ht="45" hidden="1" outlineLevel="1">
      <c r="A441" s="44">
        <v>372</v>
      </c>
      <c r="B441" s="73">
        <v>311</v>
      </c>
      <c r="C441" s="42" t="s">
        <v>265</v>
      </c>
      <c r="D441" s="44" t="s">
        <v>34</v>
      </c>
      <c r="E441" s="53">
        <v>0.14000000000000001</v>
      </c>
      <c r="F441" s="14">
        <f t="shared" si="304"/>
        <v>1627.36</v>
      </c>
      <c r="G441" s="14">
        <f t="shared" si="305"/>
        <v>0</v>
      </c>
      <c r="H441" s="14">
        <f t="shared" si="306"/>
        <v>1627.36</v>
      </c>
      <c r="I441" s="45">
        <v>11624</v>
      </c>
      <c r="J441" s="53"/>
      <c r="K441" s="53"/>
      <c r="L441" s="51"/>
      <c r="M441" s="51"/>
      <c r="N441" s="51"/>
      <c r="O441" s="451">
        <f t="shared" si="310"/>
        <v>16273.6</v>
      </c>
      <c r="P441" s="180">
        <f t="shared" si="288"/>
        <v>0</v>
      </c>
      <c r="Q441" s="180">
        <f t="shared" si="289"/>
        <v>2278.3000000000002</v>
      </c>
      <c r="R441" s="180">
        <f t="shared" si="290"/>
        <v>0</v>
      </c>
      <c r="S441" s="180">
        <f t="shared" si="291"/>
        <v>2278.3000000000002</v>
      </c>
      <c r="T441" s="394">
        <f t="shared" si="286"/>
        <v>3079.74</v>
      </c>
      <c r="U441" s="394">
        <f t="shared" si="287"/>
        <v>0</v>
      </c>
      <c r="V441" s="142">
        <f t="shared" si="292"/>
        <v>3079.74</v>
      </c>
      <c r="W441" s="142">
        <f t="shared" si="293"/>
        <v>21998.16</v>
      </c>
      <c r="X441" s="142">
        <f t="shared" si="294"/>
        <v>0</v>
      </c>
      <c r="Y441" s="142">
        <f t="shared" si="295"/>
        <v>21998.16</v>
      </c>
      <c r="Z441" s="51"/>
      <c r="AA441" s="35"/>
      <c r="AB441" s="226"/>
      <c r="AC441" s="226"/>
      <c r="AD441" s="226"/>
      <c r="AE441" s="226"/>
      <c r="AF441" s="226"/>
      <c r="AG441" s="226"/>
      <c r="AH441" s="226"/>
      <c r="AI441" s="226"/>
      <c r="AJ441" s="226"/>
      <c r="AK441" s="226"/>
      <c r="AL441" s="226"/>
      <c r="AM441" s="226"/>
      <c r="AN441" s="226"/>
      <c r="AO441" s="226"/>
    </row>
    <row r="442" spans="1:41" ht="30" hidden="1" outlineLevel="1">
      <c r="A442" s="44">
        <v>373</v>
      </c>
      <c r="B442" s="73">
        <v>312</v>
      </c>
      <c r="C442" s="42" t="s">
        <v>274</v>
      </c>
      <c r="D442" s="44" t="s">
        <v>26</v>
      </c>
      <c r="E442" s="53">
        <v>13.7</v>
      </c>
      <c r="F442" s="14">
        <f t="shared" si="304"/>
        <v>9151.6</v>
      </c>
      <c r="G442" s="14">
        <f t="shared" si="305"/>
        <v>42196</v>
      </c>
      <c r="H442" s="14">
        <f t="shared" si="306"/>
        <v>51347.6</v>
      </c>
      <c r="I442" s="45">
        <v>668</v>
      </c>
      <c r="J442" s="53">
        <v>3080</v>
      </c>
      <c r="K442" s="53"/>
      <c r="L442" s="51"/>
      <c r="M442" s="51"/>
      <c r="N442" s="51"/>
      <c r="O442" s="451">
        <f t="shared" si="310"/>
        <v>935.2</v>
      </c>
      <c r="P442" s="180">
        <f t="shared" si="288"/>
        <v>3080</v>
      </c>
      <c r="Q442" s="180">
        <f t="shared" si="289"/>
        <v>12812.24</v>
      </c>
      <c r="R442" s="180">
        <f t="shared" si="290"/>
        <v>42196</v>
      </c>
      <c r="S442" s="180">
        <f t="shared" si="291"/>
        <v>55008.24</v>
      </c>
      <c r="T442" s="394">
        <f t="shared" si="286"/>
        <v>17319.13</v>
      </c>
      <c r="U442" s="394">
        <f t="shared" si="287"/>
        <v>57039.27</v>
      </c>
      <c r="V442" s="142">
        <f t="shared" si="292"/>
        <v>74358.399999999994</v>
      </c>
      <c r="W442" s="142">
        <f t="shared" si="293"/>
        <v>1264.17</v>
      </c>
      <c r="X442" s="142">
        <f t="shared" si="294"/>
        <v>4163.45</v>
      </c>
      <c r="Y442" s="142">
        <f t="shared" si="295"/>
        <v>5427.62</v>
      </c>
      <c r="Z442" s="51" t="s">
        <v>283</v>
      </c>
      <c r="AA442" s="35"/>
      <c r="AB442" s="226"/>
      <c r="AC442" s="226"/>
      <c r="AD442" s="226"/>
      <c r="AE442" s="226"/>
      <c r="AF442" s="226"/>
      <c r="AG442" s="226"/>
      <c r="AH442" s="226"/>
      <c r="AI442" s="226"/>
      <c r="AJ442" s="226"/>
      <c r="AK442" s="226"/>
      <c r="AL442" s="226"/>
      <c r="AM442" s="226"/>
      <c r="AN442" s="226"/>
      <c r="AO442" s="226"/>
    </row>
    <row r="443" spans="1:41" ht="45" hidden="1" outlineLevel="1">
      <c r="A443" s="44">
        <v>374</v>
      </c>
      <c r="B443" s="73">
        <v>313</v>
      </c>
      <c r="C443" s="42" t="s">
        <v>265</v>
      </c>
      <c r="D443" s="44" t="s">
        <v>34</v>
      </c>
      <c r="E443" s="53">
        <v>7.0000000000000007E-2</v>
      </c>
      <c r="F443" s="14">
        <f t="shared" si="304"/>
        <v>813.68</v>
      </c>
      <c r="G443" s="14">
        <f t="shared" si="305"/>
        <v>0</v>
      </c>
      <c r="H443" s="14">
        <f t="shared" si="306"/>
        <v>813.68</v>
      </c>
      <c r="I443" s="45">
        <v>11624</v>
      </c>
      <c r="J443" s="53"/>
      <c r="K443" s="53"/>
      <c r="L443" s="51"/>
      <c r="M443" s="51"/>
      <c r="N443" s="51"/>
      <c r="O443" s="451">
        <f t="shared" si="310"/>
        <v>16273.6</v>
      </c>
      <c r="P443" s="180">
        <f t="shared" si="288"/>
        <v>0</v>
      </c>
      <c r="Q443" s="180">
        <f t="shared" si="289"/>
        <v>1139.1500000000001</v>
      </c>
      <c r="R443" s="180">
        <f t="shared" si="290"/>
        <v>0</v>
      </c>
      <c r="S443" s="180">
        <f t="shared" si="291"/>
        <v>1139.1500000000001</v>
      </c>
      <c r="T443" s="394">
        <f t="shared" si="286"/>
        <v>1539.87</v>
      </c>
      <c r="U443" s="394">
        <f t="shared" si="287"/>
        <v>0</v>
      </c>
      <c r="V443" s="142">
        <f t="shared" si="292"/>
        <v>1539.87</v>
      </c>
      <c r="W443" s="142">
        <f t="shared" si="293"/>
        <v>21998.16</v>
      </c>
      <c r="X443" s="142">
        <f t="shared" si="294"/>
        <v>0</v>
      </c>
      <c r="Y443" s="142">
        <f t="shared" si="295"/>
        <v>21998.16</v>
      </c>
      <c r="Z443" s="51"/>
      <c r="AA443" s="35"/>
      <c r="AB443" s="226"/>
      <c r="AC443" s="226"/>
      <c r="AD443" s="226"/>
      <c r="AE443" s="226"/>
      <c r="AF443" s="226"/>
      <c r="AG443" s="226"/>
      <c r="AH443" s="226"/>
      <c r="AI443" s="226"/>
      <c r="AJ443" s="226"/>
      <c r="AK443" s="226"/>
      <c r="AL443" s="226"/>
      <c r="AM443" s="226"/>
      <c r="AN443" s="226"/>
      <c r="AO443" s="226"/>
    </row>
    <row r="444" spans="1:41" ht="30" hidden="1" outlineLevel="1">
      <c r="A444" s="44">
        <v>375</v>
      </c>
      <c r="B444" s="73">
        <v>314</v>
      </c>
      <c r="C444" s="42" t="s">
        <v>270</v>
      </c>
      <c r="D444" s="44" t="s">
        <v>26</v>
      </c>
      <c r="E444" s="53">
        <v>13.7</v>
      </c>
      <c r="F444" s="14">
        <f t="shared" si="304"/>
        <v>3904.5</v>
      </c>
      <c r="G444" s="14">
        <f t="shared" si="305"/>
        <v>14508.3</v>
      </c>
      <c r="H444" s="14">
        <f t="shared" si="306"/>
        <v>18412.8</v>
      </c>
      <c r="I444" s="45">
        <v>285</v>
      </c>
      <c r="J444" s="53">
        <v>1059</v>
      </c>
      <c r="K444" s="53"/>
      <c r="L444" s="51"/>
      <c r="M444" s="51"/>
      <c r="N444" s="51"/>
      <c r="O444" s="451">
        <f t="shared" si="310"/>
        <v>399</v>
      </c>
      <c r="P444" s="180">
        <f t="shared" si="288"/>
        <v>1059</v>
      </c>
      <c r="Q444" s="180">
        <f t="shared" si="289"/>
        <v>5466.3</v>
      </c>
      <c r="R444" s="180">
        <f t="shared" si="290"/>
        <v>14508.3</v>
      </c>
      <c r="S444" s="180">
        <f t="shared" si="291"/>
        <v>19974.599999999999</v>
      </c>
      <c r="T444" s="394">
        <f t="shared" si="286"/>
        <v>7389.23</v>
      </c>
      <c r="U444" s="394">
        <f t="shared" si="287"/>
        <v>19611.82</v>
      </c>
      <c r="V444" s="142">
        <f t="shared" si="292"/>
        <v>27001.05</v>
      </c>
      <c r="W444" s="142">
        <f t="shared" si="293"/>
        <v>539.36</v>
      </c>
      <c r="X444" s="142">
        <f t="shared" si="294"/>
        <v>1431.52</v>
      </c>
      <c r="Y444" s="142">
        <f t="shared" si="295"/>
        <v>1970.88</v>
      </c>
      <c r="Z444" s="51" t="s">
        <v>284</v>
      </c>
      <c r="AA444" s="35"/>
      <c r="AB444" s="226"/>
      <c r="AC444" s="226"/>
      <c r="AD444" s="226"/>
      <c r="AE444" s="226"/>
      <c r="AF444" s="226"/>
      <c r="AG444" s="226"/>
      <c r="AH444" s="226"/>
      <c r="AI444" s="226"/>
      <c r="AJ444" s="226"/>
      <c r="AK444" s="226"/>
      <c r="AL444" s="226"/>
      <c r="AM444" s="226"/>
      <c r="AN444" s="226"/>
      <c r="AO444" s="226"/>
    </row>
    <row r="445" spans="1:41" ht="15" hidden="1" outlineLevel="1">
      <c r="A445" s="44"/>
      <c r="B445" s="73"/>
      <c r="C445" s="290" t="s">
        <v>285</v>
      </c>
      <c r="D445" s="291"/>
      <c r="E445" s="292"/>
      <c r="F445" s="14">
        <f t="shared" si="304"/>
        <v>0</v>
      </c>
      <c r="G445" s="14">
        <f t="shared" si="305"/>
        <v>0</v>
      </c>
      <c r="H445" s="14">
        <f t="shared" si="306"/>
        <v>0</v>
      </c>
      <c r="I445" s="45"/>
      <c r="J445" s="53"/>
      <c r="K445" s="53"/>
      <c r="L445" s="51"/>
      <c r="M445" s="51"/>
      <c r="N445" s="51"/>
      <c r="O445" s="186"/>
      <c r="P445" s="180">
        <f t="shared" si="288"/>
        <v>0</v>
      </c>
      <c r="Q445" s="180">
        <f t="shared" si="289"/>
        <v>0</v>
      </c>
      <c r="R445" s="180">
        <f t="shared" si="290"/>
        <v>0</v>
      </c>
      <c r="S445" s="180">
        <f t="shared" si="291"/>
        <v>0</v>
      </c>
      <c r="T445" s="394">
        <f t="shared" si="286"/>
        <v>0</v>
      </c>
      <c r="U445" s="394">
        <f t="shared" si="287"/>
        <v>0</v>
      </c>
      <c r="V445" s="142">
        <f t="shared" si="292"/>
        <v>0</v>
      </c>
      <c r="W445" s="142">
        <f t="shared" si="293"/>
        <v>0</v>
      </c>
      <c r="X445" s="142">
        <f t="shared" si="294"/>
        <v>0</v>
      </c>
      <c r="Y445" s="142">
        <f t="shared" si="295"/>
        <v>0</v>
      </c>
      <c r="Z445" s="51"/>
      <c r="AA445" s="35"/>
      <c r="AB445" s="226"/>
      <c r="AC445" s="226"/>
      <c r="AD445" s="226"/>
      <c r="AE445" s="226"/>
      <c r="AF445" s="226"/>
      <c r="AG445" s="226"/>
      <c r="AH445" s="226"/>
      <c r="AI445" s="226"/>
      <c r="AJ445" s="226"/>
      <c r="AK445" s="226"/>
      <c r="AL445" s="226"/>
      <c r="AM445" s="226"/>
      <c r="AN445" s="226"/>
      <c r="AO445" s="226"/>
    </row>
    <row r="446" spans="1:41" ht="15" hidden="1" outlineLevel="1">
      <c r="A446" s="44">
        <v>376</v>
      </c>
      <c r="B446" s="73">
        <v>315</v>
      </c>
      <c r="C446" s="42" t="s">
        <v>264</v>
      </c>
      <c r="D446" s="44" t="s">
        <v>34</v>
      </c>
      <c r="E446" s="53">
        <v>0.11</v>
      </c>
      <c r="F446" s="14">
        <f t="shared" si="304"/>
        <v>2613.27</v>
      </c>
      <c r="G446" s="14">
        <f t="shared" si="305"/>
        <v>0</v>
      </c>
      <c r="H446" s="14">
        <f t="shared" si="306"/>
        <v>2613.27</v>
      </c>
      <c r="I446" s="45">
        <v>23757</v>
      </c>
      <c r="J446" s="53"/>
      <c r="K446" s="53"/>
      <c r="L446" s="51"/>
      <c r="M446" s="51"/>
      <c r="N446" s="51"/>
      <c r="O446" s="448">
        <f>I446*$L$3</f>
        <v>40386.9</v>
      </c>
      <c r="P446" s="180">
        <f t="shared" si="288"/>
        <v>0</v>
      </c>
      <c r="Q446" s="180">
        <f t="shared" si="289"/>
        <v>4442.5600000000004</v>
      </c>
      <c r="R446" s="180">
        <f t="shared" si="290"/>
        <v>0</v>
      </c>
      <c r="S446" s="180">
        <f t="shared" si="291"/>
        <v>4442.5600000000004</v>
      </c>
      <c r="T446" s="394">
        <f t="shared" si="286"/>
        <v>6005.32</v>
      </c>
      <c r="U446" s="394">
        <f t="shared" si="287"/>
        <v>0</v>
      </c>
      <c r="V446" s="142">
        <f t="shared" si="292"/>
        <v>6005.32</v>
      </c>
      <c r="W446" s="142">
        <f t="shared" si="293"/>
        <v>54593.79</v>
      </c>
      <c r="X446" s="142">
        <f t="shared" si="294"/>
        <v>0</v>
      </c>
      <c r="Y446" s="142">
        <f t="shared" si="295"/>
        <v>54593.79</v>
      </c>
      <c r="Z446" s="51"/>
      <c r="AA446" s="35"/>
      <c r="AB446" s="226"/>
      <c r="AC446" s="226"/>
      <c r="AD446" s="226"/>
      <c r="AE446" s="226"/>
      <c r="AF446" s="226"/>
      <c r="AG446" s="226"/>
      <c r="AH446" s="226"/>
      <c r="AI446" s="226"/>
      <c r="AJ446" s="226"/>
      <c r="AK446" s="226"/>
      <c r="AL446" s="226"/>
      <c r="AM446" s="226"/>
      <c r="AN446" s="226"/>
      <c r="AO446" s="226"/>
    </row>
    <row r="447" spans="1:41" ht="15" hidden="1" outlineLevel="1">
      <c r="A447" s="44">
        <v>377</v>
      </c>
      <c r="B447" s="73">
        <v>316</v>
      </c>
      <c r="C447" s="42" t="s">
        <v>56</v>
      </c>
      <c r="D447" s="44" t="s">
        <v>26</v>
      </c>
      <c r="E447" s="53">
        <v>9.6</v>
      </c>
      <c r="F447" s="14">
        <f t="shared" si="304"/>
        <v>16915.580000000002</v>
      </c>
      <c r="G447" s="14">
        <f t="shared" si="305"/>
        <v>0</v>
      </c>
      <c r="H447" s="14">
        <f t="shared" si="306"/>
        <v>16915.580000000002</v>
      </c>
      <c r="I447" s="45">
        <v>1762.04</v>
      </c>
      <c r="J447" s="53"/>
      <c r="K447" s="53"/>
      <c r="L447" s="51"/>
      <c r="M447" s="51"/>
      <c r="N447" s="51"/>
      <c r="O447" s="451">
        <f t="shared" ref="O447:O454" si="311">I447*$M$3</f>
        <v>2466.86</v>
      </c>
      <c r="P447" s="180">
        <f t="shared" si="288"/>
        <v>0</v>
      </c>
      <c r="Q447" s="180">
        <f t="shared" si="289"/>
        <v>23681.86</v>
      </c>
      <c r="R447" s="180">
        <f t="shared" si="290"/>
        <v>0</v>
      </c>
      <c r="S447" s="180">
        <f t="shared" si="291"/>
        <v>23681.86</v>
      </c>
      <c r="T447" s="394">
        <f t="shared" si="286"/>
        <v>32012.45</v>
      </c>
      <c r="U447" s="394">
        <f t="shared" si="287"/>
        <v>0</v>
      </c>
      <c r="V447" s="142">
        <f t="shared" si="292"/>
        <v>32012.45</v>
      </c>
      <c r="W447" s="142">
        <f t="shared" si="293"/>
        <v>3334.63</v>
      </c>
      <c r="X447" s="142">
        <f t="shared" si="294"/>
        <v>0</v>
      </c>
      <c r="Y447" s="142">
        <f t="shared" si="295"/>
        <v>3334.63</v>
      </c>
      <c r="Z447" s="51"/>
      <c r="AA447" s="35"/>
      <c r="AB447" s="226"/>
      <c r="AC447" s="226"/>
      <c r="AD447" s="226"/>
      <c r="AE447" s="226"/>
      <c r="AF447" s="226"/>
      <c r="AG447" s="226"/>
      <c r="AH447" s="226"/>
      <c r="AI447" s="226"/>
      <c r="AJ447" s="226"/>
      <c r="AK447" s="226"/>
      <c r="AL447" s="226"/>
      <c r="AM447" s="226"/>
      <c r="AN447" s="226"/>
      <c r="AO447" s="226"/>
    </row>
    <row r="448" spans="1:41" ht="15" hidden="1" outlineLevel="1">
      <c r="A448" s="44">
        <v>378</v>
      </c>
      <c r="B448" s="73">
        <v>317</v>
      </c>
      <c r="C448" s="42" t="s">
        <v>218</v>
      </c>
      <c r="D448" s="44" t="s">
        <v>26</v>
      </c>
      <c r="E448" s="53">
        <v>9.6</v>
      </c>
      <c r="F448" s="14">
        <f t="shared" si="304"/>
        <v>1421.57</v>
      </c>
      <c r="G448" s="14">
        <f t="shared" si="305"/>
        <v>0</v>
      </c>
      <c r="H448" s="14">
        <f t="shared" si="306"/>
        <v>1421.57</v>
      </c>
      <c r="I448" s="45">
        <v>148.08000000000001</v>
      </c>
      <c r="J448" s="53"/>
      <c r="K448" s="53"/>
      <c r="L448" s="51"/>
      <c r="M448" s="51"/>
      <c r="N448" s="51"/>
      <c r="O448" s="451">
        <f t="shared" si="311"/>
        <v>207.31</v>
      </c>
      <c r="P448" s="180">
        <f t="shared" si="288"/>
        <v>0</v>
      </c>
      <c r="Q448" s="180">
        <f t="shared" si="289"/>
        <v>1990.18</v>
      </c>
      <c r="R448" s="180">
        <f t="shared" si="290"/>
        <v>0</v>
      </c>
      <c r="S448" s="180">
        <f t="shared" si="291"/>
        <v>1990.18</v>
      </c>
      <c r="T448" s="394">
        <f t="shared" si="286"/>
        <v>2690.3</v>
      </c>
      <c r="U448" s="394">
        <f t="shared" si="287"/>
        <v>0</v>
      </c>
      <c r="V448" s="142">
        <f t="shared" si="292"/>
        <v>2690.3</v>
      </c>
      <c r="W448" s="142">
        <f t="shared" si="293"/>
        <v>280.24</v>
      </c>
      <c r="X448" s="142">
        <f t="shared" si="294"/>
        <v>0</v>
      </c>
      <c r="Y448" s="142">
        <f t="shared" si="295"/>
        <v>280.24</v>
      </c>
      <c r="Z448" s="51"/>
      <c r="AA448" s="35"/>
      <c r="AB448" s="226"/>
      <c r="AC448" s="226"/>
      <c r="AD448" s="226"/>
      <c r="AE448" s="226"/>
      <c r="AF448" s="226"/>
      <c r="AG448" s="226"/>
      <c r="AH448" s="226"/>
      <c r="AI448" s="226"/>
      <c r="AJ448" s="226"/>
      <c r="AK448" s="226"/>
      <c r="AL448" s="226"/>
      <c r="AM448" s="226"/>
      <c r="AN448" s="226"/>
      <c r="AO448" s="226"/>
    </row>
    <row r="449" spans="1:41" ht="45" hidden="1" outlineLevel="1">
      <c r="A449" s="44">
        <v>379</v>
      </c>
      <c r="B449" s="73">
        <v>318</v>
      </c>
      <c r="C449" s="42" t="s">
        <v>265</v>
      </c>
      <c r="D449" s="44" t="s">
        <v>34</v>
      </c>
      <c r="E449" s="53">
        <v>0</v>
      </c>
      <c r="F449" s="14">
        <f t="shared" si="304"/>
        <v>0</v>
      </c>
      <c r="G449" s="14">
        <f t="shared" si="305"/>
        <v>0</v>
      </c>
      <c r="H449" s="14">
        <f t="shared" si="306"/>
        <v>0</v>
      </c>
      <c r="I449" s="45">
        <v>11624</v>
      </c>
      <c r="J449" s="53"/>
      <c r="K449" s="53"/>
      <c r="L449" s="51"/>
      <c r="M449" s="51"/>
      <c r="N449" s="51"/>
      <c r="O449" s="451">
        <f t="shared" si="311"/>
        <v>16273.6</v>
      </c>
      <c r="P449" s="180">
        <f t="shared" si="288"/>
        <v>0</v>
      </c>
      <c r="Q449" s="180">
        <f t="shared" si="289"/>
        <v>0</v>
      </c>
      <c r="R449" s="180">
        <f t="shared" si="290"/>
        <v>0</v>
      </c>
      <c r="S449" s="180">
        <f t="shared" si="291"/>
        <v>0</v>
      </c>
      <c r="T449" s="394">
        <f t="shared" si="286"/>
        <v>0</v>
      </c>
      <c r="U449" s="394">
        <f t="shared" si="287"/>
        <v>0</v>
      </c>
      <c r="V449" s="142">
        <f t="shared" si="292"/>
        <v>0</v>
      </c>
      <c r="W449" s="142">
        <f t="shared" si="293"/>
        <v>21998.16</v>
      </c>
      <c r="X449" s="142">
        <f t="shared" si="294"/>
        <v>0</v>
      </c>
      <c r="Y449" s="142">
        <f t="shared" si="295"/>
        <v>21998.16</v>
      </c>
      <c r="Z449" s="51"/>
      <c r="AA449" s="35"/>
      <c r="AB449" s="226"/>
      <c r="AC449" s="226"/>
      <c r="AD449" s="226"/>
      <c r="AE449" s="226"/>
      <c r="AF449" s="226"/>
      <c r="AG449" s="226"/>
      <c r="AH449" s="226"/>
      <c r="AI449" s="226"/>
      <c r="AJ449" s="226"/>
      <c r="AK449" s="226"/>
      <c r="AL449" s="226"/>
      <c r="AM449" s="226"/>
      <c r="AN449" s="226"/>
      <c r="AO449" s="226"/>
    </row>
    <row r="450" spans="1:41" ht="30" hidden="1" outlineLevel="1">
      <c r="A450" s="44">
        <v>380</v>
      </c>
      <c r="B450" s="73">
        <v>319</v>
      </c>
      <c r="C450" s="42" t="s">
        <v>266</v>
      </c>
      <c r="D450" s="44" t="s">
        <v>26</v>
      </c>
      <c r="E450" s="53">
        <v>1.8</v>
      </c>
      <c r="F450" s="14">
        <f t="shared" si="304"/>
        <v>189</v>
      </c>
      <c r="G450" s="14">
        <f t="shared" si="305"/>
        <v>415.8</v>
      </c>
      <c r="H450" s="14">
        <f t="shared" si="306"/>
        <v>604.79999999999995</v>
      </c>
      <c r="I450" s="45">
        <v>105</v>
      </c>
      <c r="J450" s="53">
        <v>231</v>
      </c>
      <c r="K450" s="53"/>
      <c r="L450" s="51"/>
      <c r="M450" s="51"/>
      <c r="N450" s="51"/>
      <c r="O450" s="451">
        <f t="shared" si="311"/>
        <v>147</v>
      </c>
      <c r="P450" s="180">
        <f t="shared" si="288"/>
        <v>231</v>
      </c>
      <c r="Q450" s="180">
        <f t="shared" si="289"/>
        <v>264.60000000000002</v>
      </c>
      <c r="R450" s="180">
        <f t="shared" si="290"/>
        <v>415.8</v>
      </c>
      <c r="S450" s="180">
        <f t="shared" si="291"/>
        <v>680.4</v>
      </c>
      <c r="T450" s="394">
        <f t="shared" si="286"/>
        <v>357.68</v>
      </c>
      <c r="U450" s="394">
        <f t="shared" si="287"/>
        <v>562.07000000000005</v>
      </c>
      <c r="V450" s="142">
        <f t="shared" si="292"/>
        <v>919.75</v>
      </c>
      <c r="W450" s="142">
        <f t="shared" si="293"/>
        <v>198.71</v>
      </c>
      <c r="X450" s="142">
        <f t="shared" si="294"/>
        <v>312.26</v>
      </c>
      <c r="Y450" s="142">
        <f t="shared" si="295"/>
        <v>510.97</v>
      </c>
      <c r="Z450" s="51" t="s">
        <v>286</v>
      </c>
      <c r="AA450" s="35"/>
      <c r="AB450" s="226"/>
      <c r="AC450" s="226"/>
      <c r="AD450" s="226"/>
      <c r="AE450" s="226"/>
      <c r="AF450" s="226"/>
      <c r="AG450" s="226"/>
      <c r="AH450" s="226"/>
      <c r="AI450" s="226"/>
      <c r="AJ450" s="226"/>
      <c r="AK450" s="226"/>
      <c r="AL450" s="226"/>
      <c r="AM450" s="226"/>
      <c r="AN450" s="226"/>
      <c r="AO450" s="226"/>
    </row>
    <row r="451" spans="1:41" ht="45" hidden="1" outlineLevel="1">
      <c r="A451" s="44">
        <v>381</v>
      </c>
      <c r="B451" s="73">
        <v>320</v>
      </c>
      <c r="C451" s="42" t="s">
        <v>265</v>
      </c>
      <c r="D451" s="44" t="s">
        <v>34</v>
      </c>
      <c r="E451" s="53">
        <v>0.11</v>
      </c>
      <c r="F451" s="14">
        <f t="shared" si="304"/>
        <v>1278.6400000000001</v>
      </c>
      <c r="G451" s="14">
        <f t="shared" si="305"/>
        <v>0</v>
      </c>
      <c r="H451" s="14">
        <f t="shared" si="306"/>
        <v>1278.6400000000001</v>
      </c>
      <c r="I451" s="45">
        <v>11624</v>
      </c>
      <c r="J451" s="53"/>
      <c r="K451" s="53"/>
      <c r="L451" s="51"/>
      <c r="M451" s="51"/>
      <c r="N451" s="51"/>
      <c r="O451" s="451">
        <f t="shared" si="311"/>
        <v>16273.6</v>
      </c>
      <c r="P451" s="180">
        <f t="shared" si="288"/>
        <v>0</v>
      </c>
      <c r="Q451" s="180">
        <f t="shared" si="289"/>
        <v>1790.1</v>
      </c>
      <c r="R451" s="180">
        <f t="shared" si="290"/>
        <v>0</v>
      </c>
      <c r="S451" s="180">
        <f t="shared" si="291"/>
        <v>1790.1</v>
      </c>
      <c r="T451" s="394">
        <f t="shared" si="286"/>
        <v>2419.8000000000002</v>
      </c>
      <c r="U451" s="394">
        <f t="shared" si="287"/>
        <v>0</v>
      </c>
      <c r="V451" s="142">
        <f t="shared" si="292"/>
        <v>2419.8000000000002</v>
      </c>
      <c r="W451" s="142">
        <f t="shared" si="293"/>
        <v>21998.16</v>
      </c>
      <c r="X451" s="142">
        <f t="shared" si="294"/>
        <v>0</v>
      </c>
      <c r="Y451" s="142">
        <f t="shared" si="295"/>
        <v>21998.16</v>
      </c>
      <c r="Z451" s="51"/>
      <c r="AA451" s="35"/>
      <c r="AB451" s="226"/>
      <c r="AC451" s="226"/>
      <c r="AD451" s="226"/>
      <c r="AE451" s="226"/>
      <c r="AF451" s="226"/>
      <c r="AG451" s="226"/>
      <c r="AH451" s="226"/>
      <c r="AI451" s="226"/>
      <c r="AJ451" s="226"/>
      <c r="AK451" s="226"/>
      <c r="AL451" s="226"/>
      <c r="AM451" s="226"/>
      <c r="AN451" s="226"/>
      <c r="AO451" s="226"/>
    </row>
    <row r="452" spans="1:41" ht="30" hidden="1" outlineLevel="1">
      <c r="A452" s="44">
        <v>382</v>
      </c>
      <c r="B452" s="73">
        <v>321</v>
      </c>
      <c r="C452" s="42" t="s">
        <v>268</v>
      </c>
      <c r="D452" s="44" t="s">
        <v>26</v>
      </c>
      <c r="E452" s="53">
        <v>2.1</v>
      </c>
      <c r="F452" s="14">
        <f t="shared" si="304"/>
        <v>6757.8</v>
      </c>
      <c r="G452" s="14">
        <f t="shared" si="305"/>
        <v>32340</v>
      </c>
      <c r="H452" s="14">
        <f t="shared" si="306"/>
        <v>39097.800000000003</v>
      </c>
      <c r="I452" s="45">
        <v>3218</v>
      </c>
      <c r="J452" s="53">
        <v>15400</v>
      </c>
      <c r="K452" s="53"/>
      <c r="L452" s="51"/>
      <c r="M452" s="51"/>
      <c r="N452" s="51"/>
      <c r="O452" s="451">
        <f t="shared" si="311"/>
        <v>4505.2</v>
      </c>
      <c r="P452" s="180">
        <f t="shared" si="288"/>
        <v>15400</v>
      </c>
      <c r="Q452" s="180">
        <f t="shared" si="289"/>
        <v>9460.92</v>
      </c>
      <c r="R452" s="180">
        <f t="shared" si="290"/>
        <v>32340</v>
      </c>
      <c r="S452" s="180">
        <f t="shared" si="291"/>
        <v>41800.92</v>
      </c>
      <c r="T452" s="394">
        <f t="shared" si="286"/>
        <v>12788.98</v>
      </c>
      <c r="U452" s="394">
        <f t="shared" si="287"/>
        <v>43716.23</v>
      </c>
      <c r="V452" s="142">
        <f t="shared" si="292"/>
        <v>56505.21</v>
      </c>
      <c r="W452" s="142">
        <f t="shared" si="293"/>
        <v>6089.99</v>
      </c>
      <c r="X452" s="142">
        <f t="shared" si="294"/>
        <v>20817.25</v>
      </c>
      <c r="Y452" s="142">
        <f t="shared" si="295"/>
        <v>26907.24</v>
      </c>
      <c r="Z452" s="51" t="s">
        <v>287</v>
      </c>
      <c r="AA452" s="35"/>
      <c r="AB452" s="226"/>
      <c r="AC452" s="226"/>
      <c r="AD452" s="226"/>
      <c r="AE452" s="226"/>
      <c r="AF452" s="226"/>
      <c r="AG452" s="226"/>
      <c r="AH452" s="226"/>
      <c r="AI452" s="226"/>
      <c r="AJ452" s="226"/>
      <c r="AK452" s="226"/>
      <c r="AL452" s="226"/>
      <c r="AM452" s="226"/>
      <c r="AN452" s="226"/>
      <c r="AO452" s="226"/>
    </row>
    <row r="453" spans="1:41" ht="45" hidden="1" outlineLevel="1">
      <c r="A453" s="44">
        <v>383</v>
      </c>
      <c r="B453" s="73">
        <v>322</v>
      </c>
      <c r="C453" s="42" t="s">
        <v>265</v>
      </c>
      <c r="D453" s="44" t="s">
        <v>34</v>
      </c>
      <c r="E453" s="53">
        <v>0.01</v>
      </c>
      <c r="F453" s="14">
        <f t="shared" si="304"/>
        <v>116.24</v>
      </c>
      <c r="G453" s="14">
        <f t="shared" si="305"/>
        <v>0</v>
      </c>
      <c r="H453" s="14">
        <f t="shared" si="306"/>
        <v>116.24</v>
      </c>
      <c r="I453" s="45">
        <v>11624</v>
      </c>
      <c r="J453" s="53"/>
      <c r="K453" s="53"/>
      <c r="L453" s="51"/>
      <c r="M453" s="51"/>
      <c r="N453" s="51"/>
      <c r="O453" s="451">
        <f t="shared" si="311"/>
        <v>16273.6</v>
      </c>
      <c r="P453" s="180">
        <f t="shared" si="288"/>
        <v>0</v>
      </c>
      <c r="Q453" s="180">
        <f t="shared" si="289"/>
        <v>162.74</v>
      </c>
      <c r="R453" s="180">
        <f t="shared" si="290"/>
        <v>0</v>
      </c>
      <c r="S453" s="180">
        <f t="shared" si="291"/>
        <v>162.74</v>
      </c>
      <c r="T453" s="394">
        <f t="shared" si="286"/>
        <v>219.98</v>
      </c>
      <c r="U453" s="394">
        <f t="shared" si="287"/>
        <v>0</v>
      </c>
      <c r="V453" s="142">
        <f t="shared" si="292"/>
        <v>219.98</v>
      </c>
      <c r="W453" s="142">
        <f t="shared" si="293"/>
        <v>21998.16</v>
      </c>
      <c r="X453" s="142">
        <f t="shared" si="294"/>
        <v>0</v>
      </c>
      <c r="Y453" s="142">
        <f t="shared" si="295"/>
        <v>21998.16</v>
      </c>
      <c r="Z453" s="51"/>
      <c r="AA453" s="35"/>
      <c r="AB453" s="226"/>
      <c r="AC453" s="226"/>
      <c r="AD453" s="226"/>
      <c r="AE453" s="226"/>
      <c r="AF453" s="226"/>
      <c r="AG453" s="226"/>
      <c r="AH453" s="226"/>
      <c r="AI453" s="226"/>
      <c r="AJ453" s="226"/>
      <c r="AK453" s="226"/>
      <c r="AL453" s="226"/>
      <c r="AM453" s="226"/>
      <c r="AN453" s="226"/>
      <c r="AO453" s="226"/>
    </row>
    <row r="454" spans="1:41" ht="30" hidden="1" outlineLevel="1">
      <c r="A454" s="44">
        <v>384</v>
      </c>
      <c r="B454" s="73">
        <v>323</v>
      </c>
      <c r="C454" s="42" t="s">
        <v>270</v>
      </c>
      <c r="D454" s="44" t="s">
        <v>26</v>
      </c>
      <c r="E454" s="53">
        <v>2.1</v>
      </c>
      <c r="F454" s="14">
        <f t="shared" si="304"/>
        <v>598.5</v>
      </c>
      <c r="G454" s="14">
        <f t="shared" si="305"/>
        <v>2223.9</v>
      </c>
      <c r="H454" s="14">
        <f t="shared" si="306"/>
        <v>2822.4</v>
      </c>
      <c r="I454" s="45">
        <v>285</v>
      </c>
      <c r="J454" s="53">
        <v>1059</v>
      </c>
      <c r="K454" s="53"/>
      <c r="L454" s="51"/>
      <c r="M454" s="51"/>
      <c r="N454" s="51"/>
      <c r="O454" s="451">
        <f t="shared" si="311"/>
        <v>399</v>
      </c>
      <c r="P454" s="180">
        <f t="shared" si="288"/>
        <v>1059</v>
      </c>
      <c r="Q454" s="180">
        <f t="shared" si="289"/>
        <v>837.9</v>
      </c>
      <c r="R454" s="180">
        <f t="shared" si="290"/>
        <v>2223.9</v>
      </c>
      <c r="S454" s="180">
        <f t="shared" si="291"/>
        <v>3061.8</v>
      </c>
      <c r="T454" s="394">
        <f t="shared" si="286"/>
        <v>1132.6600000000001</v>
      </c>
      <c r="U454" s="394">
        <f t="shared" si="287"/>
        <v>3006.19</v>
      </c>
      <c r="V454" s="142">
        <f t="shared" si="292"/>
        <v>4138.8500000000004</v>
      </c>
      <c r="W454" s="142">
        <f t="shared" si="293"/>
        <v>539.36</v>
      </c>
      <c r="X454" s="142">
        <f t="shared" si="294"/>
        <v>1431.52</v>
      </c>
      <c r="Y454" s="142">
        <f t="shared" si="295"/>
        <v>1970.88</v>
      </c>
      <c r="Z454" s="51" t="s">
        <v>288</v>
      </c>
      <c r="AA454" s="35"/>
      <c r="AB454" s="226"/>
      <c r="AC454" s="226"/>
      <c r="AD454" s="226"/>
      <c r="AE454" s="226"/>
      <c r="AF454" s="226"/>
      <c r="AG454" s="226"/>
      <c r="AH454" s="226"/>
      <c r="AI454" s="226"/>
      <c r="AJ454" s="226"/>
      <c r="AK454" s="226"/>
      <c r="AL454" s="226"/>
      <c r="AM454" s="226"/>
      <c r="AN454" s="226"/>
      <c r="AO454" s="226"/>
    </row>
    <row r="455" spans="1:41" ht="15" hidden="1" outlineLevel="1">
      <c r="A455" s="44"/>
      <c r="B455" s="73"/>
      <c r="C455" s="290" t="s">
        <v>289</v>
      </c>
      <c r="D455" s="291"/>
      <c r="E455" s="292"/>
      <c r="F455" s="14">
        <f t="shared" si="304"/>
        <v>0</v>
      </c>
      <c r="G455" s="14">
        <f t="shared" si="305"/>
        <v>0</v>
      </c>
      <c r="H455" s="14">
        <f t="shared" si="306"/>
        <v>0</v>
      </c>
      <c r="I455" s="45"/>
      <c r="J455" s="53"/>
      <c r="K455" s="53"/>
      <c r="L455" s="51"/>
      <c r="M455" s="51"/>
      <c r="N455" s="51"/>
      <c r="O455" s="186"/>
      <c r="P455" s="180">
        <f t="shared" si="288"/>
        <v>0</v>
      </c>
      <c r="Q455" s="180">
        <f t="shared" si="289"/>
        <v>0</v>
      </c>
      <c r="R455" s="180">
        <f t="shared" si="290"/>
        <v>0</v>
      </c>
      <c r="S455" s="180">
        <f t="shared" si="291"/>
        <v>0</v>
      </c>
      <c r="T455" s="394">
        <f t="shared" si="286"/>
        <v>0</v>
      </c>
      <c r="U455" s="394">
        <f t="shared" si="287"/>
        <v>0</v>
      </c>
      <c r="V455" s="142">
        <f t="shared" si="292"/>
        <v>0</v>
      </c>
      <c r="W455" s="142">
        <f t="shared" si="293"/>
        <v>0</v>
      </c>
      <c r="X455" s="142">
        <f t="shared" si="294"/>
        <v>0</v>
      </c>
      <c r="Y455" s="142">
        <f t="shared" si="295"/>
        <v>0</v>
      </c>
      <c r="Z455" s="51"/>
      <c r="AA455" s="35"/>
      <c r="AB455" s="226"/>
      <c r="AC455" s="226"/>
      <c r="AD455" s="226"/>
      <c r="AE455" s="226"/>
      <c r="AF455" s="226"/>
      <c r="AG455" s="226"/>
      <c r="AH455" s="226"/>
      <c r="AI455" s="226"/>
      <c r="AJ455" s="226"/>
      <c r="AK455" s="226"/>
      <c r="AL455" s="226"/>
      <c r="AM455" s="226"/>
      <c r="AN455" s="226"/>
      <c r="AO455" s="226"/>
    </row>
    <row r="456" spans="1:41" ht="15" hidden="1" outlineLevel="1">
      <c r="A456" s="44">
        <v>385</v>
      </c>
      <c r="B456" s="73">
        <v>324</v>
      </c>
      <c r="C456" s="42" t="s">
        <v>264</v>
      </c>
      <c r="D456" s="44" t="s">
        <v>34</v>
      </c>
      <c r="E456" s="53">
        <v>0.12</v>
      </c>
      <c r="F456" s="14">
        <f t="shared" si="304"/>
        <v>2850.84</v>
      </c>
      <c r="G456" s="14">
        <f t="shared" si="305"/>
        <v>0</v>
      </c>
      <c r="H456" s="14">
        <f t="shared" si="306"/>
        <v>2850.84</v>
      </c>
      <c r="I456" s="45">
        <v>23757</v>
      </c>
      <c r="J456" s="53"/>
      <c r="K456" s="53"/>
      <c r="L456" s="51"/>
      <c r="M456" s="51"/>
      <c r="N456" s="51"/>
      <c r="O456" s="448">
        <f>I456*$L$3</f>
        <v>40386.9</v>
      </c>
      <c r="P456" s="180">
        <f t="shared" si="288"/>
        <v>0</v>
      </c>
      <c r="Q456" s="180">
        <f t="shared" si="289"/>
        <v>4846.43</v>
      </c>
      <c r="R456" s="180">
        <f t="shared" si="290"/>
        <v>0</v>
      </c>
      <c r="S456" s="180">
        <f t="shared" si="291"/>
        <v>4846.43</v>
      </c>
      <c r="T456" s="394">
        <f t="shared" ref="T456:T519" si="312">E456*W456</f>
        <v>6551.25</v>
      </c>
      <c r="U456" s="394">
        <f t="shared" ref="U456:U519" si="313">E456*X456</f>
        <v>0</v>
      </c>
      <c r="V456" s="142">
        <f t="shared" si="292"/>
        <v>6551.25</v>
      </c>
      <c r="W456" s="142">
        <f t="shared" si="293"/>
        <v>54593.79</v>
      </c>
      <c r="X456" s="142">
        <f t="shared" si="294"/>
        <v>0</v>
      </c>
      <c r="Y456" s="142">
        <f t="shared" si="295"/>
        <v>54593.79</v>
      </c>
      <c r="Z456" s="51"/>
      <c r="AA456" s="35"/>
      <c r="AB456" s="226"/>
      <c r="AC456" s="226"/>
      <c r="AD456" s="226"/>
      <c r="AE456" s="226"/>
      <c r="AF456" s="226"/>
      <c r="AG456" s="226"/>
      <c r="AH456" s="226"/>
      <c r="AI456" s="226"/>
      <c r="AJ456" s="226"/>
      <c r="AK456" s="226"/>
      <c r="AL456" s="226"/>
      <c r="AM456" s="226"/>
      <c r="AN456" s="226"/>
      <c r="AO456" s="226"/>
    </row>
    <row r="457" spans="1:41" ht="15" hidden="1" outlineLevel="1">
      <c r="A457" s="44">
        <v>386</v>
      </c>
      <c r="B457" s="73">
        <v>325</v>
      </c>
      <c r="C457" s="42" t="s">
        <v>56</v>
      </c>
      <c r="D457" s="44" t="s">
        <v>26</v>
      </c>
      <c r="E457" s="53">
        <v>56.6</v>
      </c>
      <c r="F457" s="14">
        <f t="shared" si="304"/>
        <v>99731.46</v>
      </c>
      <c r="G457" s="14">
        <f t="shared" si="305"/>
        <v>0</v>
      </c>
      <c r="H457" s="14">
        <f t="shared" si="306"/>
        <v>99731.46</v>
      </c>
      <c r="I457" s="45">
        <v>1762.04</v>
      </c>
      <c r="J457" s="53"/>
      <c r="K457" s="53"/>
      <c r="L457" s="51"/>
      <c r="M457" s="51"/>
      <c r="N457" s="51"/>
      <c r="O457" s="451">
        <f t="shared" ref="O457:O464" si="314">I457*$M$3</f>
        <v>2466.86</v>
      </c>
      <c r="P457" s="180">
        <f t="shared" ref="P457:P520" si="315">J457</f>
        <v>0</v>
      </c>
      <c r="Q457" s="180">
        <f t="shared" ref="Q457:Q520" si="316">O457*E457</f>
        <v>139624.28</v>
      </c>
      <c r="R457" s="180">
        <f t="shared" ref="R457:R520" si="317">P457*E457</f>
        <v>0</v>
      </c>
      <c r="S457" s="180">
        <f t="shared" ref="S457:S520" si="318">Q457+R457</f>
        <v>139624.28</v>
      </c>
      <c r="T457" s="394">
        <f t="shared" si="312"/>
        <v>188740.06</v>
      </c>
      <c r="U457" s="394">
        <f t="shared" si="313"/>
        <v>0</v>
      </c>
      <c r="V457" s="142">
        <f t="shared" ref="V457:V520" si="319">T457+U457</f>
        <v>188740.06</v>
      </c>
      <c r="W457" s="142">
        <f t="shared" ref="W457:W520" si="320">O457*0.9*$X$1259</f>
        <v>3334.63</v>
      </c>
      <c r="X457" s="142">
        <f t="shared" ref="X457:X520" si="321">P457*0.9*$X$1259</f>
        <v>0</v>
      </c>
      <c r="Y457" s="142">
        <f t="shared" ref="Y457:Y520" si="322">W457+X457</f>
        <v>3334.63</v>
      </c>
      <c r="Z457" s="51"/>
      <c r="AA457" s="35"/>
      <c r="AB457" s="226"/>
      <c r="AC457" s="226"/>
      <c r="AD457" s="226"/>
      <c r="AE457" s="226"/>
      <c r="AF457" s="226"/>
      <c r="AG457" s="226"/>
      <c r="AH457" s="226"/>
      <c r="AI457" s="226"/>
      <c r="AJ457" s="226"/>
      <c r="AK457" s="226"/>
      <c r="AL457" s="226"/>
      <c r="AM457" s="226"/>
      <c r="AN457" s="226"/>
      <c r="AO457" s="226"/>
    </row>
    <row r="458" spans="1:41" ht="15" hidden="1" outlineLevel="1">
      <c r="A458" s="44">
        <v>387</v>
      </c>
      <c r="B458" s="73">
        <v>326</v>
      </c>
      <c r="C458" s="42" t="s">
        <v>218</v>
      </c>
      <c r="D458" s="44" t="s">
        <v>26</v>
      </c>
      <c r="E458" s="53">
        <v>56.6</v>
      </c>
      <c r="F458" s="14">
        <f t="shared" si="304"/>
        <v>8381.33</v>
      </c>
      <c r="G458" s="14">
        <f t="shared" si="305"/>
        <v>0</v>
      </c>
      <c r="H458" s="14">
        <f t="shared" si="306"/>
        <v>8381.33</v>
      </c>
      <c r="I458" s="45">
        <v>148.08000000000001</v>
      </c>
      <c r="J458" s="53"/>
      <c r="K458" s="53"/>
      <c r="L458" s="51"/>
      <c r="M458" s="51"/>
      <c r="N458" s="51"/>
      <c r="O458" s="451">
        <f t="shared" si="314"/>
        <v>207.31</v>
      </c>
      <c r="P458" s="180">
        <f t="shared" si="315"/>
        <v>0</v>
      </c>
      <c r="Q458" s="180">
        <f t="shared" si="316"/>
        <v>11733.75</v>
      </c>
      <c r="R458" s="180">
        <f t="shared" si="317"/>
        <v>0</v>
      </c>
      <c r="S458" s="180">
        <f t="shared" si="318"/>
        <v>11733.75</v>
      </c>
      <c r="T458" s="394">
        <f t="shared" si="312"/>
        <v>15861.58</v>
      </c>
      <c r="U458" s="394">
        <f t="shared" si="313"/>
        <v>0</v>
      </c>
      <c r="V458" s="142">
        <f t="shared" si="319"/>
        <v>15861.58</v>
      </c>
      <c r="W458" s="142">
        <f t="shared" si="320"/>
        <v>280.24</v>
      </c>
      <c r="X458" s="142">
        <f t="shared" si="321"/>
        <v>0</v>
      </c>
      <c r="Y458" s="142">
        <f t="shared" si="322"/>
        <v>280.24</v>
      </c>
      <c r="Z458" s="51"/>
      <c r="AA458" s="35"/>
      <c r="AB458" s="226"/>
      <c r="AC458" s="226"/>
      <c r="AD458" s="226"/>
      <c r="AE458" s="226"/>
      <c r="AF458" s="226"/>
      <c r="AG458" s="226"/>
      <c r="AH458" s="226"/>
      <c r="AI458" s="226"/>
      <c r="AJ458" s="226"/>
      <c r="AK458" s="226"/>
      <c r="AL458" s="226"/>
      <c r="AM458" s="226"/>
      <c r="AN458" s="226"/>
      <c r="AO458" s="226"/>
    </row>
    <row r="459" spans="1:41" ht="45" hidden="1" outlineLevel="1">
      <c r="A459" s="44">
        <v>388</v>
      </c>
      <c r="B459" s="73">
        <v>327</v>
      </c>
      <c r="C459" s="42" t="s">
        <v>265</v>
      </c>
      <c r="D459" s="44" t="s">
        <v>34</v>
      </c>
      <c r="E459" s="53">
        <v>0.01</v>
      </c>
      <c r="F459" s="14">
        <f t="shared" si="304"/>
        <v>116.24</v>
      </c>
      <c r="G459" s="14">
        <f t="shared" si="305"/>
        <v>0</v>
      </c>
      <c r="H459" s="14">
        <f t="shared" si="306"/>
        <v>116.24</v>
      </c>
      <c r="I459" s="45">
        <v>11624</v>
      </c>
      <c r="J459" s="53"/>
      <c r="K459" s="53"/>
      <c r="L459" s="51"/>
      <c r="M459" s="51"/>
      <c r="N459" s="51"/>
      <c r="O459" s="451">
        <f t="shared" si="314"/>
        <v>16273.6</v>
      </c>
      <c r="P459" s="180">
        <f t="shared" si="315"/>
        <v>0</v>
      </c>
      <c r="Q459" s="180">
        <f t="shared" si="316"/>
        <v>162.74</v>
      </c>
      <c r="R459" s="180">
        <f t="shared" si="317"/>
        <v>0</v>
      </c>
      <c r="S459" s="180">
        <f t="shared" si="318"/>
        <v>162.74</v>
      </c>
      <c r="T459" s="394">
        <f t="shared" si="312"/>
        <v>219.98</v>
      </c>
      <c r="U459" s="394">
        <f t="shared" si="313"/>
        <v>0</v>
      </c>
      <c r="V459" s="142">
        <f t="shared" si="319"/>
        <v>219.98</v>
      </c>
      <c r="W459" s="142">
        <f t="shared" si="320"/>
        <v>21998.16</v>
      </c>
      <c r="X459" s="142">
        <f t="shared" si="321"/>
        <v>0</v>
      </c>
      <c r="Y459" s="142">
        <f t="shared" si="322"/>
        <v>21998.16</v>
      </c>
      <c r="Z459" s="51"/>
      <c r="AA459" s="35"/>
      <c r="AB459" s="226"/>
      <c r="AC459" s="226"/>
      <c r="AD459" s="226"/>
      <c r="AE459" s="226"/>
      <c r="AF459" s="226"/>
      <c r="AG459" s="226"/>
      <c r="AH459" s="226"/>
      <c r="AI459" s="226"/>
      <c r="AJ459" s="226"/>
      <c r="AK459" s="226"/>
      <c r="AL459" s="226"/>
      <c r="AM459" s="226"/>
      <c r="AN459" s="226"/>
      <c r="AO459" s="226"/>
    </row>
    <row r="460" spans="1:41" ht="30" hidden="1" outlineLevel="1">
      <c r="A460" s="44">
        <v>389</v>
      </c>
      <c r="B460" s="73">
        <v>328</v>
      </c>
      <c r="C460" s="42" t="s">
        <v>266</v>
      </c>
      <c r="D460" s="44" t="s">
        <v>26</v>
      </c>
      <c r="E460" s="53">
        <v>5.0999999999999996</v>
      </c>
      <c r="F460" s="14">
        <f t="shared" si="304"/>
        <v>535.5</v>
      </c>
      <c r="G460" s="14">
        <f t="shared" si="305"/>
        <v>1178.0999999999999</v>
      </c>
      <c r="H460" s="14">
        <f t="shared" si="306"/>
        <v>1713.6</v>
      </c>
      <c r="I460" s="45">
        <v>105</v>
      </c>
      <c r="J460" s="53">
        <v>231</v>
      </c>
      <c r="K460" s="53"/>
      <c r="L460" s="51"/>
      <c r="M460" s="51"/>
      <c r="N460" s="51"/>
      <c r="O460" s="451">
        <f t="shared" si="314"/>
        <v>147</v>
      </c>
      <c r="P460" s="180">
        <f t="shared" si="315"/>
        <v>231</v>
      </c>
      <c r="Q460" s="180">
        <f t="shared" si="316"/>
        <v>749.7</v>
      </c>
      <c r="R460" s="180">
        <f t="shared" si="317"/>
        <v>1178.0999999999999</v>
      </c>
      <c r="S460" s="180">
        <f t="shared" si="318"/>
        <v>1927.8</v>
      </c>
      <c r="T460" s="394">
        <f t="shared" si="312"/>
        <v>1013.42</v>
      </c>
      <c r="U460" s="394">
        <f t="shared" si="313"/>
        <v>1592.53</v>
      </c>
      <c r="V460" s="142">
        <f t="shared" si="319"/>
        <v>2605.9499999999998</v>
      </c>
      <c r="W460" s="142">
        <f t="shared" si="320"/>
        <v>198.71</v>
      </c>
      <c r="X460" s="142">
        <f t="shared" si="321"/>
        <v>312.26</v>
      </c>
      <c r="Y460" s="142">
        <f t="shared" si="322"/>
        <v>510.97</v>
      </c>
      <c r="Z460" s="51" t="s">
        <v>290</v>
      </c>
      <c r="AA460" s="35"/>
      <c r="AB460" s="226"/>
      <c r="AC460" s="226"/>
      <c r="AD460" s="226"/>
      <c r="AE460" s="226"/>
      <c r="AF460" s="226"/>
      <c r="AG460" s="226"/>
      <c r="AH460" s="226"/>
      <c r="AI460" s="226"/>
      <c r="AJ460" s="226"/>
      <c r="AK460" s="226"/>
      <c r="AL460" s="226"/>
      <c r="AM460" s="226"/>
      <c r="AN460" s="226"/>
      <c r="AO460" s="226"/>
    </row>
    <row r="461" spans="1:41" ht="45" hidden="1" outlineLevel="1">
      <c r="A461" s="44">
        <v>390</v>
      </c>
      <c r="B461" s="73">
        <v>329</v>
      </c>
      <c r="C461" s="42" t="s">
        <v>265</v>
      </c>
      <c r="D461" s="44" t="s">
        <v>34</v>
      </c>
      <c r="E461" s="53">
        <v>0.12</v>
      </c>
      <c r="F461" s="14">
        <f t="shared" si="304"/>
        <v>1394.88</v>
      </c>
      <c r="G461" s="14">
        <f t="shared" si="305"/>
        <v>0</v>
      </c>
      <c r="H461" s="14">
        <f t="shared" si="306"/>
        <v>1394.88</v>
      </c>
      <c r="I461" s="45">
        <v>11624</v>
      </c>
      <c r="J461" s="53"/>
      <c r="K461" s="53"/>
      <c r="L461" s="51"/>
      <c r="M461" s="51"/>
      <c r="N461" s="51"/>
      <c r="O461" s="451">
        <f t="shared" si="314"/>
        <v>16273.6</v>
      </c>
      <c r="P461" s="180">
        <f t="shared" si="315"/>
        <v>0</v>
      </c>
      <c r="Q461" s="180">
        <f t="shared" si="316"/>
        <v>1952.83</v>
      </c>
      <c r="R461" s="180">
        <f t="shared" si="317"/>
        <v>0</v>
      </c>
      <c r="S461" s="180">
        <f t="shared" si="318"/>
        <v>1952.83</v>
      </c>
      <c r="T461" s="394">
        <f t="shared" si="312"/>
        <v>2639.78</v>
      </c>
      <c r="U461" s="394">
        <f t="shared" si="313"/>
        <v>0</v>
      </c>
      <c r="V461" s="142">
        <f t="shared" si="319"/>
        <v>2639.78</v>
      </c>
      <c r="W461" s="142">
        <f t="shared" si="320"/>
        <v>21998.16</v>
      </c>
      <c r="X461" s="142">
        <f t="shared" si="321"/>
        <v>0</v>
      </c>
      <c r="Y461" s="142">
        <f t="shared" si="322"/>
        <v>21998.16</v>
      </c>
      <c r="Z461" s="51"/>
      <c r="AA461" s="35"/>
      <c r="AB461" s="226"/>
      <c r="AC461" s="226"/>
      <c r="AD461" s="226"/>
      <c r="AE461" s="226"/>
      <c r="AF461" s="226"/>
      <c r="AG461" s="226"/>
      <c r="AH461" s="226"/>
      <c r="AI461" s="226"/>
      <c r="AJ461" s="226"/>
      <c r="AK461" s="226"/>
      <c r="AL461" s="226"/>
      <c r="AM461" s="226"/>
      <c r="AN461" s="226"/>
      <c r="AO461" s="226"/>
    </row>
    <row r="462" spans="1:41" ht="30" hidden="1" outlineLevel="1">
      <c r="A462" s="44">
        <v>391</v>
      </c>
      <c r="B462" s="73">
        <v>330</v>
      </c>
      <c r="C462" s="42" t="s">
        <v>274</v>
      </c>
      <c r="D462" s="44" t="s">
        <v>26</v>
      </c>
      <c r="E462" s="53">
        <v>11.9</v>
      </c>
      <c r="F462" s="14">
        <f t="shared" si="304"/>
        <v>7949.2</v>
      </c>
      <c r="G462" s="14">
        <f t="shared" si="305"/>
        <v>36652</v>
      </c>
      <c r="H462" s="14">
        <f t="shared" si="306"/>
        <v>44601.2</v>
      </c>
      <c r="I462" s="45">
        <v>668</v>
      </c>
      <c r="J462" s="53">
        <v>3080</v>
      </c>
      <c r="K462" s="53"/>
      <c r="L462" s="51"/>
      <c r="M462" s="51"/>
      <c r="N462" s="51"/>
      <c r="O462" s="451">
        <f t="shared" si="314"/>
        <v>935.2</v>
      </c>
      <c r="P462" s="180">
        <f t="shared" si="315"/>
        <v>3080</v>
      </c>
      <c r="Q462" s="180">
        <f t="shared" si="316"/>
        <v>11128.88</v>
      </c>
      <c r="R462" s="180">
        <f t="shared" si="317"/>
        <v>36652</v>
      </c>
      <c r="S462" s="180">
        <f t="shared" si="318"/>
        <v>47780.88</v>
      </c>
      <c r="T462" s="394">
        <f t="shared" si="312"/>
        <v>15043.62</v>
      </c>
      <c r="U462" s="394">
        <f t="shared" si="313"/>
        <v>49545.06</v>
      </c>
      <c r="V462" s="142">
        <f t="shared" si="319"/>
        <v>64588.68</v>
      </c>
      <c r="W462" s="142">
        <f t="shared" si="320"/>
        <v>1264.17</v>
      </c>
      <c r="X462" s="142">
        <f t="shared" si="321"/>
        <v>4163.45</v>
      </c>
      <c r="Y462" s="142">
        <f t="shared" si="322"/>
        <v>5427.62</v>
      </c>
      <c r="Z462" s="51" t="s">
        <v>291</v>
      </c>
      <c r="AA462" s="35"/>
      <c r="AB462" s="226"/>
      <c r="AC462" s="226"/>
      <c r="AD462" s="226"/>
      <c r="AE462" s="226"/>
      <c r="AF462" s="226"/>
      <c r="AG462" s="226"/>
      <c r="AH462" s="226"/>
      <c r="AI462" s="226"/>
      <c r="AJ462" s="226"/>
      <c r="AK462" s="226"/>
      <c r="AL462" s="226"/>
      <c r="AM462" s="226"/>
      <c r="AN462" s="226"/>
      <c r="AO462" s="226"/>
    </row>
    <row r="463" spans="1:41" ht="45" hidden="1" outlineLevel="1">
      <c r="A463" s="44">
        <v>392</v>
      </c>
      <c r="B463" s="73">
        <v>331</v>
      </c>
      <c r="C463" s="42" t="s">
        <v>265</v>
      </c>
      <c r="D463" s="44" t="s">
        <v>34</v>
      </c>
      <c r="E463" s="53">
        <v>0.06</v>
      </c>
      <c r="F463" s="14">
        <f t="shared" si="304"/>
        <v>697.44</v>
      </c>
      <c r="G463" s="14">
        <f t="shared" si="305"/>
        <v>0</v>
      </c>
      <c r="H463" s="14">
        <f t="shared" si="306"/>
        <v>697.44</v>
      </c>
      <c r="I463" s="45">
        <v>11624</v>
      </c>
      <c r="J463" s="53"/>
      <c r="K463" s="53"/>
      <c r="L463" s="51"/>
      <c r="M463" s="51"/>
      <c r="N463" s="51"/>
      <c r="O463" s="451">
        <f t="shared" si="314"/>
        <v>16273.6</v>
      </c>
      <c r="P463" s="180">
        <f t="shared" si="315"/>
        <v>0</v>
      </c>
      <c r="Q463" s="180">
        <f t="shared" si="316"/>
        <v>976.42</v>
      </c>
      <c r="R463" s="180">
        <f t="shared" si="317"/>
        <v>0</v>
      </c>
      <c r="S463" s="180">
        <f t="shared" si="318"/>
        <v>976.42</v>
      </c>
      <c r="T463" s="394">
        <f t="shared" si="312"/>
        <v>1319.89</v>
      </c>
      <c r="U463" s="394">
        <f t="shared" si="313"/>
        <v>0</v>
      </c>
      <c r="V463" s="142">
        <f t="shared" si="319"/>
        <v>1319.89</v>
      </c>
      <c r="W463" s="142">
        <f t="shared" si="320"/>
        <v>21998.16</v>
      </c>
      <c r="X463" s="142">
        <f t="shared" si="321"/>
        <v>0</v>
      </c>
      <c r="Y463" s="142">
        <f t="shared" si="322"/>
        <v>21998.16</v>
      </c>
      <c r="Z463" s="51"/>
      <c r="AA463" s="35"/>
      <c r="AB463" s="226"/>
      <c r="AC463" s="226"/>
      <c r="AD463" s="226"/>
      <c r="AE463" s="226"/>
      <c r="AF463" s="226"/>
      <c r="AG463" s="226"/>
      <c r="AH463" s="226"/>
      <c r="AI463" s="226"/>
      <c r="AJ463" s="226"/>
      <c r="AK463" s="226"/>
      <c r="AL463" s="226"/>
      <c r="AM463" s="226"/>
      <c r="AN463" s="226"/>
      <c r="AO463" s="226"/>
    </row>
    <row r="464" spans="1:41" ht="30" hidden="1" outlineLevel="1">
      <c r="A464" s="44">
        <v>393</v>
      </c>
      <c r="B464" s="73">
        <v>332</v>
      </c>
      <c r="C464" s="42" t="s">
        <v>270</v>
      </c>
      <c r="D464" s="44" t="s">
        <v>26</v>
      </c>
      <c r="E464" s="53">
        <v>11.9</v>
      </c>
      <c r="F464" s="14">
        <f t="shared" si="304"/>
        <v>3391.5</v>
      </c>
      <c r="G464" s="14">
        <f t="shared" si="305"/>
        <v>12602.1</v>
      </c>
      <c r="H464" s="14">
        <f t="shared" si="306"/>
        <v>15993.6</v>
      </c>
      <c r="I464" s="45">
        <v>285</v>
      </c>
      <c r="J464" s="53">
        <v>1059</v>
      </c>
      <c r="K464" s="53"/>
      <c r="L464" s="51"/>
      <c r="M464" s="51"/>
      <c r="N464" s="51"/>
      <c r="O464" s="451">
        <f t="shared" si="314"/>
        <v>399</v>
      </c>
      <c r="P464" s="180">
        <f t="shared" si="315"/>
        <v>1059</v>
      </c>
      <c r="Q464" s="180">
        <f t="shared" si="316"/>
        <v>4748.1000000000004</v>
      </c>
      <c r="R464" s="180">
        <f t="shared" si="317"/>
        <v>12602.1</v>
      </c>
      <c r="S464" s="180">
        <f t="shared" si="318"/>
        <v>17350.2</v>
      </c>
      <c r="T464" s="394">
        <f t="shared" si="312"/>
        <v>6418.38</v>
      </c>
      <c r="U464" s="394">
        <f t="shared" si="313"/>
        <v>17035.09</v>
      </c>
      <c r="V464" s="142">
        <f t="shared" si="319"/>
        <v>23453.47</v>
      </c>
      <c r="W464" s="142">
        <f t="shared" si="320"/>
        <v>539.36</v>
      </c>
      <c r="X464" s="142">
        <f t="shared" si="321"/>
        <v>1431.52</v>
      </c>
      <c r="Y464" s="142">
        <f t="shared" si="322"/>
        <v>1970.88</v>
      </c>
      <c r="Z464" s="51" t="s">
        <v>292</v>
      </c>
      <c r="AA464" s="35"/>
      <c r="AB464" s="226"/>
      <c r="AC464" s="226"/>
      <c r="AD464" s="226"/>
      <c r="AE464" s="226"/>
      <c r="AF464" s="226"/>
      <c r="AG464" s="226"/>
      <c r="AH464" s="226"/>
      <c r="AI464" s="226"/>
      <c r="AJ464" s="226"/>
      <c r="AK464" s="226"/>
      <c r="AL464" s="226"/>
      <c r="AM464" s="226"/>
      <c r="AN464" s="226"/>
      <c r="AO464" s="226"/>
    </row>
    <row r="465" spans="1:41" ht="15" hidden="1" outlineLevel="1">
      <c r="A465" s="44"/>
      <c r="B465" s="73"/>
      <c r="C465" s="290" t="s">
        <v>293</v>
      </c>
      <c r="D465" s="291"/>
      <c r="E465" s="292"/>
      <c r="F465" s="14">
        <f t="shared" si="304"/>
        <v>0</v>
      </c>
      <c r="G465" s="14">
        <f t="shared" si="305"/>
        <v>0</v>
      </c>
      <c r="H465" s="14">
        <f t="shared" si="306"/>
        <v>0</v>
      </c>
      <c r="I465" s="45"/>
      <c r="J465" s="53"/>
      <c r="K465" s="53"/>
      <c r="L465" s="51"/>
      <c r="M465" s="51"/>
      <c r="N465" s="51"/>
      <c r="O465" s="186"/>
      <c r="P465" s="180">
        <f t="shared" si="315"/>
        <v>0</v>
      </c>
      <c r="Q465" s="180">
        <f t="shared" si="316"/>
        <v>0</v>
      </c>
      <c r="R465" s="180">
        <f t="shared" si="317"/>
        <v>0</v>
      </c>
      <c r="S465" s="180">
        <f t="shared" si="318"/>
        <v>0</v>
      </c>
      <c r="T465" s="394">
        <f t="shared" si="312"/>
        <v>0</v>
      </c>
      <c r="U465" s="394">
        <f t="shared" si="313"/>
        <v>0</v>
      </c>
      <c r="V465" s="142">
        <f t="shared" si="319"/>
        <v>0</v>
      </c>
      <c r="W465" s="142">
        <f t="shared" si="320"/>
        <v>0</v>
      </c>
      <c r="X465" s="142">
        <f t="shared" si="321"/>
        <v>0</v>
      </c>
      <c r="Y465" s="142">
        <f t="shared" si="322"/>
        <v>0</v>
      </c>
      <c r="Z465" s="51"/>
      <c r="AA465" s="35"/>
      <c r="AB465" s="226"/>
      <c r="AC465" s="226"/>
      <c r="AD465" s="226"/>
      <c r="AE465" s="226"/>
      <c r="AF465" s="226"/>
      <c r="AG465" s="226"/>
      <c r="AH465" s="226"/>
      <c r="AI465" s="226"/>
      <c r="AJ465" s="226"/>
      <c r="AK465" s="226"/>
      <c r="AL465" s="226"/>
      <c r="AM465" s="226"/>
      <c r="AN465" s="226"/>
      <c r="AO465" s="226"/>
    </row>
    <row r="466" spans="1:41" ht="15" hidden="1" outlineLevel="1">
      <c r="A466" s="44">
        <v>394</v>
      </c>
      <c r="B466" s="73">
        <v>333</v>
      </c>
      <c r="C466" s="42" t="s">
        <v>264</v>
      </c>
      <c r="D466" s="44" t="s">
        <v>34</v>
      </c>
      <c r="E466" s="53">
        <v>0.3</v>
      </c>
      <c r="F466" s="14">
        <f t="shared" si="304"/>
        <v>7127.1</v>
      </c>
      <c r="G466" s="14">
        <f t="shared" si="305"/>
        <v>0</v>
      </c>
      <c r="H466" s="14">
        <f t="shared" si="306"/>
        <v>7127.1</v>
      </c>
      <c r="I466" s="45">
        <v>23757</v>
      </c>
      <c r="J466" s="53"/>
      <c r="K466" s="53"/>
      <c r="L466" s="51"/>
      <c r="M466" s="51"/>
      <c r="N466" s="51"/>
      <c r="O466" s="448">
        <f>I466*$L$3</f>
        <v>40386.9</v>
      </c>
      <c r="P466" s="180">
        <f t="shared" si="315"/>
        <v>0</v>
      </c>
      <c r="Q466" s="180">
        <f t="shared" si="316"/>
        <v>12116.07</v>
      </c>
      <c r="R466" s="180">
        <f t="shared" si="317"/>
        <v>0</v>
      </c>
      <c r="S466" s="180">
        <f t="shared" si="318"/>
        <v>12116.07</v>
      </c>
      <c r="T466" s="394">
        <f t="shared" si="312"/>
        <v>16378.14</v>
      </c>
      <c r="U466" s="394">
        <f t="shared" si="313"/>
        <v>0</v>
      </c>
      <c r="V466" s="142">
        <f t="shared" si="319"/>
        <v>16378.14</v>
      </c>
      <c r="W466" s="142">
        <f t="shared" si="320"/>
        <v>54593.79</v>
      </c>
      <c r="X466" s="142">
        <f t="shared" si="321"/>
        <v>0</v>
      </c>
      <c r="Y466" s="142">
        <f t="shared" si="322"/>
        <v>54593.79</v>
      </c>
      <c r="Z466" s="51"/>
      <c r="AA466" s="35"/>
      <c r="AB466" s="226"/>
      <c r="AC466" s="226"/>
      <c r="AD466" s="226"/>
      <c r="AE466" s="226"/>
      <c r="AF466" s="226"/>
      <c r="AG466" s="226"/>
      <c r="AH466" s="226"/>
      <c r="AI466" s="226"/>
      <c r="AJ466" s="226"/>
      <c r="AK466" s="226"/>
      <c r="AL466" s="226"/>
      <c r="AM466" s="226"/>
      <c r="AN466" s="226"/>
      <c r="AO466" s="226"/>
    </row>
    <row r="467" spans="1:41" ht="15" hidden="1" outlineLevel="1">
      <c r="A467" s="44">
        <v>395</v>
      </c>
      <c r="B467" s="73">
        <v>334</v>
      </c>
      <c r="C467" s="42" t="s">
        <v>56</v>
      </c>
      <c r="D467" s="44" t="s">
        <v>26</v>
      </c>
      <c r="E467" s="53">
        <v>28</v>
      </c>
      <c r="F467" s="14">
        <f t="shared" si="304"/>
        <v>49337.120000000003</v>
      </c>
      <c r="G467" s="14">
        <f t="shared" si="305"/>
        <v>0</v>
      </c>
      <c r="H467" s="14">
        <f t="shared" si="306"/>
        <v>49337.120000000003</v>
      </c>
      <c r="I467" s="45">
        <v>1762.04</v>
      </c>
      <c r="J467" s="53"/>
      <c r="K467" s="53"/>
      <c r="L467" s="51"/>
      <c r="M467" s="51"/>
      <c r="N467" s="51"/>
      <c r="O467" s="451">
        <f t="shared" ref="O467:O474" si="323">I467*$M$3</f>
        <v>2466.86</v>
      </c>
      <c r="P467" s="180">
        <f t="shared" si="315"/>
        <v>0</v>
      </c>
      <c r="Q467" s="180">
        <f t="shared" si="316"/>
        <v>69072.08</v>
      </c>
      <c r="R467" s="180">
        <f t="shared" si="317"/>
        <v>0</v>
      </c>
      <c r="S467" s="180">
        <f t="shared" si="318"/>
        <v>69072.08</v>
      </c>
      <c r="T467" s="394">
        <f t="shared" si="312"/>
        <v>93369.64</v>
      </c>
      <c r="U467" s="394">
        <f t="shared" si="313"/>
        <v>0</v>
      </c>
      <c r="V467" s="142">
        <f t="shared" si="319"/>
        <v>93369.64</v>
      </c>
      <c r="W467" s="142">
        <f t="shared" si="320"/>
        <v>3334.63</v>
      </c>
      <c r="X467" s="142">
        <f t="shared" si="321"/>
        <v>0</v>
      </c>
      <c r="Y467" s="142">
        <f t="shared" si="322"/>
        <v>3334.63</v>
      </c>
      <c r="Z467" s="51"/>
      <c r="AA467" s="35"/>
      <c r="AB467" s="226"/>
      <c r="AC467" s="226"/>
      <c r="AD467" s="226"/>
      <c r="AE467" s="226"/>
      <c r="AF467" s="226"/>
      <c r="AG467" s="226"/>
      <c r="AH467" s="226"/>
      <c r="AI467" s="226"/>
      <c r="AJ467" s="226"/>
      <c r="AK467" s="226"/>
      <c r="AL467" s="226"/>
      <c r="AM467" s="226"/>
      <c r="AN467" s="226"/>
      <c r="AO467" s="226"/>
    </row>
    <row r="468" spans="1:41" ht="15" hidden="1" outlineLevel="1">
      <c r="A468" s="44">
        <v>396</v>
      </c>
      <c r="B468" s="73">
        <v>335</v>
      </c>
      <c r="C468" s="42" t="s">
        <v>218</v>
      </c>
      <c r="D468" s="44" t="s">
        <v>26</v>
      </c>
      <c r="E468" s="53">
        <v>28</v>
      </c>
      <c r="F468" s="14">
        <f t="shared" si="304"/>
        <v>4146.24</v>
      </c>
      <c r="G468" s="14">
        <f t="shared" si="305"/>
        <v>0</v>
      </c>
      <c r="H468" s="14">
        <f t="shared" si="306"/>
        <v>4146.24</v>
      </c>
      <c r="I468" s="45">
        <v>148.08000000000001</v>
      </c>
      <c r="J468" s="53"/>
      <c r="K468" s="53"/>
      <c r="L468" s="51"/>
      <c r="M468" s="51"/>
      <c r="N468" s="51"/>
      <c r="O468" s="451">
        <f t="shared" si="323"/>
        <v>207.31</v>
      </c>
      <c r="P468" s="180">
        <f t="shared" si="315"/>
        <v>0</v>
      </c>
      <c r="Q468" s="180">
        <f t="shared" si="316"/>
        <v>5804.68</v>
      </c>
      <c r="R468" s="180">
        <f t="shared" si="317"/>
        <v>0</v>
      </c>
      <c r="S468" s="180">
        <f t="shared" si="318"/>
        <v>5804.68</v>
      </c>
      <c r="T468" s="394">
        <f t="shared" si="312"/>
        <v>7846.72</v>
      </c>
      <c r="U468" s="394">
        <f t="shared" si="313"/>
        <v>0</v>
      </c>
      <c r="V468" s="142">
        <f t="shared" si="319"/>
        <v>7846.72</v>
      </c>
      <c r="W468" s="142">
        <f t="shared" si="320"/>
        <v>280.24</v>
      </c>
      <c r="X468" s="142">
        <f t="shared" si="321"/>
        <v>0</v>
      </c>
      <c r="Y468" s="142">
        <f t="shared" si="322"/>
        <v>280.24</v>
      </c>
      <c r="Z468" s="51"/>
      <c r="AA468" s="35"/>
      <c r="AB468" s="226"/>
      <c r="AC468" s="226"/>
      <c r="AD468" s="226"/>
      <c r="AE468" s="226"/>
      <c r="AF468" s="226"/>
      <c r="AG468" s="226"/>
      <c r="AH468" s="226"/>
      <c r="AI468" s="226"/>
      <c r="AJ468" s="226"/>
      <c r="AK468" s="226"/>
      <c r="AL468" s="226"/>
      <c r="AM468" s="226"/>
      <c r="AN468" s="226"/>
      <c r="AO468" s="226"/>
    </row>
    <row r="469" spans="1:41" ht="45" hidden="1" outlineLevel="1">
      <c r="A469" s="44">
        <v>397</v>
      </c>
      <c r="B469" s="73">
        <v>336</v>
      </c>
      <c r="C469" s="42" t="s">
        <v>265</v>
      </c>
      <c r="D469" s="44" t="s">
        <v>34</v>
      </c>
      <c r="E469" s="53">
        <v>0.01</v>
      </c>
      <c r="F469" s="14">
        <f t="shared" si="304"/>
        <v>116.24</v>
      </c>
      <c r="G469" s="14">
        <f t="shared" si="305"/>
        <v>0</v>
      </c>
      <c r="H469" s="14">
        <f t="shared" si="306"/>
        <v>116.24</v>
      </c>
      <c r="I469" s="45">
        <v>11624</v>
      </c>
      <c r="J469" s="53"/>
      <c r="K469" s="53"/>
      <c r="L469" s="51"/>
      <c r="M469" s="51"/>
      <c r="N469" s="51"/>
      <c r="O469" s="451">
        <f t="shared" si="323"/>
        <v>16273.6</v>
      </c>
      <c r="P469" s="180">
        <f t="shared" si="315"/>
        <v>0</v>
      </c>
      <c r="Q469" s="180">
        <f t="shared" si="316"/>
        <v>162.74</v>
      </c>
      <c r="R469" s="180">
        <f t="shared" si="317"/>
        <v>0</v>
      </c>
      <c r="S469" s="180">
        <f t="shared" si="318"/>
        <v>162.74</v>
      </c>
      <c r="T469" s="394">
        <f t="shared" si="312"/>
        <v>219.98</v>
      </c>
      <c r="U469" s="394">
        <f t="shared" si="313"/>
        <v>0</v>
      </c>
      <c r="V469" s="142">
        <f t="shared" si="319"/>
        <v>219.98</v>
      </c>
      <c r="W469" s="142">
        <f t="shared" si="320"/>
        <v>21998.16</v>
      </c>
      <c r="X469" s="142">
        <f t="shared" si="321"/>
        <v>0</v>
      </c>
      <c r="Y469" s="142">
        <f t="shared" si="322"/>
        <v>21998.16</v>
      </c>
      <c r="Z469" s="51"/>
      <c r="AA469" s="35"/>
      <c r="AB469" s="226"/>
      <c r="AC469" s="226"/>
      <c r="AD469" s="226"/>
      <c r="AE469" s="226"/>
      <c r="AF469" s="226"/>
      <c r="AG469" s="226"/>
      <c r="AH469" s="226"/>
      <c r="AI469" s="226"/>
      <c r="AJ469" s="226"/>
      <c r="AK469" s="226"/>
      <c r="AL469" s="226"/>
      <c r="AM469" s="226"/>
      <c r="AN469" s="226"/>
      <c r="AO469" s="226"/>
    </row>
    <row r="470" spans="1:41" ht="30" hidden="1" outlineLevel="1">
      <c r="A470" s="44">
        <v>398</v>
      </c>
      <c r="B470" s="73">
        <v>337</v>
      </c>
      <c r="C470" s="42" t="s">
        <v>266</v>
      </c>
      <c r="D470" s="44" t="s">
        <v>26</v>
      </c>
      <c r="E470" s="53">
        <v>5.0999999999999996</v>
      </c>
      <c r="F470" s="14">
        <f t="shared" si="304"/>
        <v>535.5</v>
      </c>
      <c r="G470" s="14">
        <f t="shared" si="305"/>
        <v>1178.0999999999999</v>
      </c>
      <c r="H470" s="14">
        <f t="shared" si="306"/>
        <v>1713.6</v>
      </c>
      <c r="I470" s="45">
        <v>105</v>
      </c>
      <c r="J470" s="53">
        <v>231</v>
      </c>
      <c r="K470" s="53"/>
      <c r="L470" s="51"/>
      <c r="M470" s="51"/>
      <c r="N470" s="51"/>
      <c r="O470" s="451">
        <f t="shared" si="323"/>
        <v>147</v>
      </c>
      <c r="P470" s="180">
        <f t="shared" si="315"/>
        <v>231</v>
      </c>
      <c r="Q470" s="180">
        <f t="shared" si="316"/>
        <v>749.7</v>
      </c>
      <c r="R470" s="180">
        <f t="shared" si="317"/>
        <v>1178.0999999999999</v>
      </c>
      <c r="S470" s="180">
        <f t="shared" si="318"/>
        <v>1927.8</v>
      </c>
      <c r="T470" s="394">
        <f t="shared" si="312"/>
        <v>1013.42</v>
      </c>
      <c r="U470" s="394">
        <f t="shared" si="313"/>
        <v>1592.53</v>
      </c>
      <c r="V470" s="142">
        <f t="shared" si="319"/>
        <v>2605.9499999999998</v>
      </c>
      <c r="W470" s="142">
        <f t="shared" si="320"/>
        <v>198.71</v>
      </c>
      <c r="X470" s="142">
        <f t="shared" si="321"/>
        <v>312.26</v>
      </c>
      <c r="Y470" s="142">
        <f t="shared" si="322"/>
        <v>510.97</v>
      </c>
      <c r="Z470" s="51" t="s">
        <v>290</v>
      </c>
      <c r="AA470" s="35"/>
      <c r="AB470" s="226"/>
      <c r="AC470" s="226"/>
      <c r="AD470" s="226"/>
      <c r="AE470" s="226"/>
      <c r="AF470" s="226"/>
      <c r="AG470" s="226"/>
      <c r="AH470" s="226"/>
      <c r="AI470" s="226"/>
      <c r="AJ470" s="226"/>
      <c r="AK470" s="226"/>
      <c r="AL470" s="226"/>
      <c r="AM470" s="226"/>
      <c r="AN470" s="226"/>
      <c r="AO470" s="226"/>
    </row>
    <row r="471" spans="1:41" ht="45" hidden="1" outlineLevel="1">
      <c r="A471" s="44">
        <v>399</v>
      </c>
      <c r="B471" s="73">
        <v>338</v>
      </c>
      <c r="C471" s="42" t="s">
        <v>265</v>
      </c>
      <c r="D471" s="44" t="s">
        <v>34</v>
      </c>
      <c r="E471" s="53">
        <v>0.3</v>
      </c>
      <c r="F471" s="14">
        <f t="shared" si="304"/>
        <v>3487.2</v>
      </c>
      <c r="G471" s="14">
        <f t="shared" si="305"/>
        <v>0</v>
      </c>
      <c r="H471" s="14">
        <f t="shared" si="306"/>
        <v>3487.2</v>
      </c>
      <c r="I471" s="45">
        <v>11624</v>
      </c>
      <c r="J471" s="53"/>
      <c r="K471" s="53"/>
      <c r="L471" s="51"/>
      <c r="M471" s="51"/>
      <c r="N471" s="51"/>
      <c r="O471" s="451">
        <f t="shared" si="323"/>
        <v>16273.6</v>
      </c>
      <c r="P471" s="180">
        <f t="shared" si="315"/>
        <v>0</v>
      </c>
      <c r="Q471" s="180">
        <f t="shared" si="316"/>
        <v>4882.08</v>
      </c>
      <c r="R471" s="180">
        <f t="shared" si="317"/>
        <v>0</v>
      </c>
      <c r="S471" s="180">
        <f t="shared" si="318"/>
        <v>4882.08</v>
      </c>
      <c r="T471" s="394">
        <f t="shared" si="312"/>
        <v>6599.45</v>
      </c>
      <c r="U471" s="394">
        <f t="shared" si="313"/>
        <v>0</v>
      </c>
      <c r="V471" s="142">
        <f t="shared" si="319"/>
        <v>6599.45</v>
      </c>
      <c r="W471" s="142">
        <f t="shared" si="320"/>
        <v>21998.16</v>
      </c>
      <c r="X471" s="142">
        <f t="shared" si="321"/>
        <v>0</v>
      </c>
      <c r="Y471" s="142">
        <f t="shared" si="322"/>
        <v>21998.16</v>
      </c>
      <c r="Z471" s="51"/>
      <c r="AA471" s="35"/>
      <c r="AB471" s="226"/>
      <c r="AC471" s="226"/>
      <c r="AD471" s="226"/>
      <c r="AE471" s="226"/>
      <c r="AF471" s="226"/>
      <c r="AG471" s="226"/>
      <c r="AH471" s="226"/>
      <c r="AI471" s="226"/>
      <c r="AJ471" s="226"/>
      <c r="AK471" s="226"/>
      <c r="AL471" s="226"/>
      <c r="AM471" s="226"/>
      <c r="AN471" s="226"/>
      <c r="AO471" s="226"/>
    </row>
    <row r="472" spans="1:41" ht="30" hidden="1" outlineLevel="1">
      <c r="A472" s="44">
        <v>400</v>
      </c>
      <c r="B472" s="73">
        <v>339</v>
      </c>
      <c r="C472" s="42" t="s">
        <v>268</v>
      </c>
      <c r="D472" s="44" t="s">
        <v>26</v>
      </c>
      <c r="E472" s="53">
        <v>5.9</v>
      </c>
      <c r="F472" s="14">
        <f t="shared" si="304"/>
        <v>18986.2</v>
      </c>
      <c r="G472" s="14">
        <f t="shared" si="305"/>
        <v>90860</v>
      </c>
      <c r="H472" s="14">
        <f t="shared" si="306"/>
        <v>109846.2</v>
      </c>
      <c r="I472" s="45">
        <v>3218</v>
      </c>
      <c r="J472" s="53">
        <v>15400</v>
      </c>
      <c r="K472" s="53"/>
      <c r="L472" s="51"/>
      <c r="M472" s="51"/>
      <c r="N472" s="51"/>
      <c r="O472" s="451">
        <f t="shared" si="323"/>
        <v>4505.2</v>
      </c>
      <c r="P472" s="180">
        <f t="shared" si="315"/>
        <v>15400</v>
      </c>
      <c r="Q472" s="180">
        <f t="shared" si="316"/>
        <v>26580.68</v>
      </c>
      <c r="R472" s="180">
        <f t="shared" si="317"/>
        <v>90860</v>
      </c>
      <c r="S472" s="180">
        <f t="shared" si="318"/>
        <v>117440.68</v>
      </c>
      <c r="T472" s="394">
        <f t="shared" si="312"/>
        <v>35930.94</v>
      </c>
      <c r="U472" s="394">
        <f t="shared" si="313"/>
        <v>122821.78</v>
      </c>
      <c r="V472" s="142">
        <f t="shared" si="319"/>
        <v>158752.72</v>
      </c>
      <c r="W472" s="142">
        <f t="shared" si="320"/>
        <v>6089.99</v>
      </c>
      <c r="X472" s="142">
        <f t="shared" si="321"/>
        <v>20817.25</v>
      </c>
      <c r="Y472" s="142">
        <f t="shared" si="322"/>
        <v>26907.24</v>
      </c>
      <c r="Z472" s="51" t="s">
        <v>294</v>
      </c>
      <c r="AA472" s="35"/>
      <c r="AB472" s="226"/>
      <c r="AC472" s="226"/>
      <c r="AD472" s="226"/>
      <c r="AE472" s="226"/>
      <c r="AF472" s="226"/>
      <c r="AG472" s="226"/>
      <c r="AH472" s="226"/>
      <c r="AI472" s="226"/>
      <c r="AJ472" s="226"/>
      <c r="AK472" s="226"/>
      <c r="AL472" s="226"/>
      <c r="AM472" s="226"/>
      <c r="AN472" s="226"/>
      <c r="AO472" s="226"/>
    </row>
    <row r="473" spans="1:41" ht="45" hidden="1" outlineLevel="1">
      <c r="A473" s="44">
        <v>401</v>
      </c>
      <c r="B473" s="73">
        <v>340</v>
      </c>
      <c r="C473" s="42" t="s">
        <v>265</v>
      </c>
      <c r="D473" s="44" t="s">
        <v>34</v>
      </c>
      <c r="E473" s="53">
        <v>0.03</v>
      </c>
      <c r="F473" s="14">
        <f t="shared" si="304"/>
        <v>348.72</v>
      </c>
      <c r="G473" s="14">
        <f t="shared" si="305"/>
        <v>0</v>
      </c>
      <c r="H473" s="14">
        <f t="shared" si="306"/>
        <v>348.72</v>
      </c>
      <c r="I473" s="45">
        <v>11624</v>
      </c>
      <c r="J473" s="53"/>
      <c r="K473" s="53"/>
      <c r="L473" s="51"/>
      <c r="M473" s="51"/>
      <c r="N473" s="51"/>
      <c r="O473" s="451">
        <f t="shared" si="323"/>
        <v>16273.6</v>
      </c>
      <c r="P473" s="180">
        <f t="shared" si="315"/>
        <v>0</v>
      </c>
      <c r="Q473" s="180">
        <f t="shared" si="316"/>
        <v>488.21</v>
      </c>
      <c r="R473" s="180">
        <f t="shared" si="317"/>
        <v>0</v>
      </c>
      <c r="S473" s="180">
        <f t="shared" si="318"/>
        <v>488.21</v>
      </c>
      <c r="T473" s="394">
        <f t="shared" si="312"/>
        <v>659.94</v>
      </c>
      <c r="U473" s="394">
        <f t="shared" si="313"/>
        <v>0</v>
      </c>
      <c r="V473" s="142">
        <f t="shared" si="319"/>
        <v>659.94</v>
      </c>
      <c r="W473" s="142">
        <f t="shared" si="320"/>
        <v>21998.16</v>
      </c>
      <c r="X473" s="142">
        <f t="shared" si="321"/>
        <v>0</v>
      </c>
      <c r="Y473" s="142">
        <f t="shared" si="322"/>
        <v>21998.16</v>
      </c>
      <c r="Z473" s="51"/>
      <c r="AA473" s="35"/>
      <c r="AB473" s="226"/>
      <c r="AC473" s="226"/>
      <c r="AD473" s="226"/>
      <c r="AE473" s="226"/>
      <c r="AF473" s="226"/>
      <c r="AG473" s="226"/>
      <c r="AH473" s="226"/>
      <c r="AI473" s="226"/>
      <c r="AJ473" s="226"/>
      <c r="AK473" s="226"/>
      <c r="AL473" s="226"/>
      <c r="AM473" s="226"/>
      <c r="AN473" s="226"/>
      <c r="AO473" s="226"/>
    </row>
    <row r="474" spans="1:41" ht="30" hidden="1" outlineLevel="1">
      <c r="A474" s="44">
        <v>402</v>
      </c>
      <c r="B474" s="73">
        <v>341</v>
      </c>
      <c r="C474" s="42" t="s">
        <v>270</v>
      </c>
      <c r="D474" s="44" t="s">
        <v>26</v>
      </c>
      <c r="E474" s="53">
        <v>5.9</v>
      </c>
      <c r="F474" s="14">
        <f t="shared" si="304"/>
        <v>1681.5</v>
      </c>
      <c r="G474" s="14">
        <f t="shared" si="305"/>
        <v>6248.1</v>
      </c>
      <c r="H474" s="14">
        <f t="shared" si="306"/>
        <v>7929.6</v>
      </c>
      <c r="I474" s="45">
        <v>285</v>
      </c>
      <c r="J474" s="53">
        <v>1059</v>
      </c>
      <c r="K474" s="53"/>
      <c r="L474" s="51"/>
      <c r="M474" s="51"/>
      <c r="N474" s="51"/>
      <c r="O474" s="451">
        <f t="shared" si="323"/>
        <v>399</v>
      </c>
      <c r="P474" s="180">
        <f t="shared" si="315"/>
        <v>1059</v>
      </c>
      <c r="Q474" s="180">
        <f t="shared" si="316"/>
        <v>2354.1</v>
      </c>
      <c r="R474" s="180">
        <f t="shared" si="317"/>
        <v>6248.1</v>
      </c>
      <c r="S474" s="180">
        <f t="shared" si="318"/>
        <v>8602.2000000000007</v>
      </c>
      <c r="T474" s="394">
        <f t="shared" si="312"/>
        <v>3182.22</v>
      </c>
      <c r="U474" s="394">
        <f t="shared" si="313"/>
        <v>8445.9699999999993</v>
      </c>
      <c r="V474" s="142">
        <f t="shared" si="319"/>
        <v>11628.19</v>
      </c>
      <c r="W474" s="142">
        <f t="shared" si="320"/>
        <v>539.36</v>
      </c>
      <c r="X474" s="142">
        <f t="shared" si="321"/>
        <v>1431.52</v>
      </c>
      <c r="Y474" s="142">
        <f t="shared" si="322"/>
        <v>1970.88</v>
      </c>
      <c r="Z474" s="51" t="s">
        <v>295</v>
      </c>
      <c r="AA474" s="35"/>
      <c r="AB474" s="226"/>
      <c r="AC474" s="226"/>
      <c r="AD474" s="226"/>
      <c r="AE474" s="226"/>
      <c r="AF474" s="226"/>
      <c r="AG474" s="226"/>
      <c r="AH474" s="226"/>
      <c r="AI474" s="226"/>
      <c r="AJ474" s="226"/>
      <c r="AK474" s="226"/>
      <c r="AL474" s="226"/>
      <c r="AM474" s="226"/>
      <c r="AN474" s="226"/>
      <c r="AO474" s="226"/>
    </row>
    <row r="475" spans="1:41" ht="15" hidden="1" outlineLevel="1">
      <c r="A475" s="44"/>
      <c r="B475" s="73"/>
      <c r="C475" s="290" t="s">
        <v>296</v>
      </c>
      <c r="D475" s="291"/>
      <c r="E475" s="292"/>
      <c r="F475" s="14">
        <f t="shared" si="304"/>
        <v>0</v>
      </c>
      <c r="G475" s="14">
        <f t="shared" si="305"/>
        <v>0</v>
      </c>
      <c r="H475" s="14">
        <f t="shared" si="306"/>
        <v>0</v>
      </c>
      <c r="I475" s="45"/>
      <c r="J475" s="53"/>
      <c r="K475" s="53"/>
      <c r="L475" s="51"/>
      <c r="M475" s="51"/>
      <c r="N475" s="51"/>
      <c r="O475" s="186"/>
      <c r="P475" s="180">
        <f t="shared" si="315"/>
        <v>0</v>
      </c>
      <c r="Q475" s="180">
        <f t="shared" si="316"/>
        <v>0</v>
      </c>
      <c r="R475" s="180">
        <f t="shared" si="317"/>
        <v>0</v>
      </c>
      <c r="S475" s="180">
        <f t="shared" si="318"/>
        <v>0</v>
      </c>
      <c r="T475" s="394">
        <f t="shared" si="312"/>
        <v>0</v>
      </c>
      <c r="U475" s="394">
        <f t="shared" si="313"/>
        <v>0</v>
      </c>
      <c r="V475" s="142">
        <f t="shared" si="319"/>
        <v>0</v>
      </c>
      <c r="W475" s="142">
        <f t="shared" si="320"/>
        <v>0</v>
      </c>
      <c r="X475" s="142">
        <f t="shared" si="321"/>
        <v>0</v>
      </c>
      <c r="Y475" s="142">
        <f t="shared" si="322"/>
        <v>0</v>
      </c>
      <c r="Z475" s="51"/>
      <c r="AA475" s="35"/>
      <c r="AB475" s="226"/>
      <c r="AC475" s="226"/>
      <c r="AD475" s="226"/>
      <c r="AE475" s="226"/>
      <c r="AF475" s="226"/>
      <c r="AG475" s="226"/>
      <c r="AH475" s="226"/>
      <c r="AI475" s="226"/>
      <c r="AJ475" s="226"/>
      <c r="AK475" s="226"/>
      <c r="AL475" s="226"/>
      <c r="AM475" s="226"/>
      <c r="AN475" s="226"/>
      <c r="AO475" s="226"/>
    </row>
    <row r="476" spans="1:41" ht="15" hidden="1" outlineLevel="1">
      <c r="A476" s="44">
        <v>403</v>
      </c>
      <c r="B476" s="73">
        <v>342</v>
      </c>
      <c r="C476" s="42" t="s">
        <v>264</v>
      </c>
      <c r="D476" s="44" t="s">
        <v>34</v>
      </c>
      <c r="E476" s="53">
        <v>0.52</v>
      </c>
      <c r="F476" s="14">
        <f t="shared" si="304"/>
        <v>12353.64</v>
      </c>
      <c r="G476" s="14">
        <f t="shared" si="305"/>
        <v>0</v>
      </c>
      <c r="H476" s="14">
        <f t="shared" si="306"/>
        <v>12353.64</v>
      </c>
      <c r="I476" s="45">
        <v>23757</v>
      </c>
      <c r="J476" s="53"/>
      <c r="K476" s="53"/>
      <c r="L476" s="51"/>
      <c r="M476" s="51"/>
      <c r="N476" s="51"/>
      <c r="O476" s="448">
        <f>I476*$L$3</f>
        <v>40386.9</v>
      </c>
      <c r="P476" s="180">
        <f t="shared" si="315"/>
        <v>0</v>
      </c>
      <c r="Q476" s="180">
        <f t="shared" si="316"/>
        <v>21001.19</v>
      </c>
      <c r="R476" s="180">
        <f t="shared" si="317"/>
        <v>0</v>
      </c>
      <c r="S476" s="180">
        <f t="shared" si="318"/>
        <v>21001.19</v>
      </c>
      <c r="T476" s="394">
        <f t="shared" si="312"/>
        <v>28388.77</v>
      </c>
      <c r="U476" s="394">
        <f t="shared" si="313"/>
        <v>0</v>
      </c>
      <c r="V476" s="142">
        <f t="shared" si="319"/>
        <v>28388.77</v>
      </c>
      <c r="W476" s="142">
        <f t="shared" si="320"/>
        <v>54593.79</v>
      </c>
      <c r="X476" s="142">
        <f t="shared" si="321"/>
        <v>0</v>
      </c>
      <c r="Y476" s="142">
        <f t="shared" si="322"/>
        <v>54593.79</v>
      </c>
      <c r="Z476" s="51"/>
      <c r="AA476" s="35"/>
      <c r="AB476" s="226"/>
      <c r="AC476" s="226"/>
      <c r="AD476" s="226"/>
      <c r="AE476" s="226"/>
      <c r="AF476" s="226"/>
      <c r="AG476" s="226"/>
      <c r="AH476" s="226"/>
      <c r="AI476" s="226"/>
      <c r="AJ476" s="226"/>
      <c r="AK476" s="226"/>
      <c r="AL476" s="226"/>
      <c r="AM476" s="226"/>
      <c r="AN476" s="226"/>
      <c r="AO476" s="226"/>
    </row>
    <row r="477" spans="1:41" ht="15" hidden="1" outlineLevel="1">
      <c r="A477" s="44">
        <v>404</v>
      </c>
      <c r="B477" s="73">
        <v>343</v>
      </c>
      <c r="C477" s="42" t="s">
        <v>56</v>
      </c>
      <c r="D477" s="44" t="s">
        <v>26</v>
      </c>
      <c r="E477" s="53">
        <v>243.1</v>
      </c>
      <c r="F477" s="14">
        <f t="shared" si="304"/>
        <v>428351.92</v>
      </c>
      <c r="G477" s="14">
        <f t="shared" si="305"/>
        <v>0</v>
      </c>
      <c r="H477" s="14">
        <f t="shared" si="306"/>
        <v>428351.92</v>
      </c>
      <c r="I477" s="45">
        <v>1762.04</v>
      </c>
      <c r="J477" s="53"/>
      <c r="K477" s="53"/>
      <c r="L477" s="51"/>
      <c r="M477" s="51"/>
      <c r="N477" s="51"/>
      <c r="O477" s="451">
        <f t="shared" ref="O477:O484" si="324">I477*$M$3</f>
        <v>2466.86</v>
      </c>
      <c r="P477" s="180">
        <f t="shared" si="315"/>
        <v>0</v>
      </c>
      <c r="Q477" s="180">
        <f t="shared" si="316"/>
        <v>599693.67000000004</v>
      </c>
      <c r="R477" s="180">
        <f t="shared" si="317"/>
        <v>0</v>
      </c>
      <c r="S477" s="180">
        <f t="shared" si="318"/>
        <v>599693.67000000004</v>
      </c>
      <c r="T477" s="394">
        <f t="shared" si="312"/>
        <v>810648.55</v>
      </c>
      <c r="U477" s="394">
        <f t="shared" si="313"/>
        <v>0</v>
      </c>
      <c r="V477" s="142">
        <f t="shared" si="319"/>
        <v>810648.55</v>
      </c>
      <c r="W477" s="142">
        <f t="shared" si="320"/>
        <v>3334.63</v>
      </c>
      <c r="X477" s="142">
        <f t="shared" si="321"/>
        <v>0</v>
      </c>
      <c r="Y477" s="142">
        <f t="shared" si="322"/>
        <v>3334.63</v>
      </c>
      <c r="Z477" s="51"/>
      <c r="AA477" s="35"/>
      <c r="AB477" s="226"/>
      <c r="AC477" s="226"/>
      <c r="AD477" s="226"/>
      <c r="AE477" s="226"/>
      <c r="AF477" s="226"/>
      <c r="AG477" s="226"/>
      <c r="AH477" s="226"/>
      <c r="AI477" s="226"/>
      <c r="AJ477" s="226"/>
      <c r="AK477" s="226"/>
      <c r="AL477" s="226"/>
      <c r="AM477" s="226"/>
      <c r="AN477" s="226"/>
      <c r="AO477" s="226"/>
    </row>
    <row r="478" spans="1:41" ht="15" hidden="1" outlineLevel="1">
      <c r="A478" s="44">
        <v>405</v>
      </c>
      <c r="B478" s="73">
        <v>343</v>
      </c>
      <c r="C478" s="42" t="s">
        <v>218</v>
      </c>
      <c r="D478" s="44" t="s">
        <v>26</v>
      </c>
      <c r="E478" s="53">
        <v>243.1</v>
      </c>
      <c r="F478" s="14">
        <f t="shared" si="304"/>
        <v>35998.25</v>
      </c>
      <c r="G478" s="14">
        <f t="shared" si="305"/>
        <v>0</v>
      </c>
      <c r="H478" s="14">
        <f t="shared" si="306"/>
        <v>35998.25</v>
      </c>
      <c r="I478" s="45">
        <v>148.08000000000001</v>
      </c>
      <c r="J478" s="53"/>
      <c r="K478" s="53"/>
      <c r="L478" s="51"/>
      <c r="M478" s="51"/>
      <c r="N478" s="51"/>
      <c r="O478" s="451">
        <f t="shared" si="324"/>
        <v>207.31</v>
      </c>
      <c r="P478" s="180">
        <f t="shared" si="315"/>
        <v>0</v>
      </c>
      <c r="Q478" s="180">
        <f t="shared" si="316"/>
        <v>50397.06</v>
      </c>
      <c r="R478" s="180">
        <f t="shared" si="317"/>
        <v>0</v>
      </c>
      <c r="S478" s="180">
        <f t="shared" si="318"/>
        <v>50397.06</v>
      </c>
      <c r="T478" s="394">
        <f t="shared" si="312"/>
        <v>68126.34</v>
      </c>
      <c r="U478" s="394">
        <f t="shared" si="313"/>
        <v>0</v>
      </c>
      <c r="V478" s="142">
        <f t="shared" si="319"/>
        <v>68126.34</v>
      </c>
      <c r="W478" s="142">
        <f t="shared" si="320"/>
        <v>280.24</v>
      </c>
      <c r="X478" s="142">
        <f t="shared" si="321"/>
        <v>0</v>
      </c>
      <c r="Y478" s="142">
        <f t="shared" si="322"/>
        <v>280.24</v>
      </c>
      <c r="Z478" s="51"/>
      <c r="AA478" s="35"/>
      <c r="AB478" s="226"/>
      <c r="AC478" s="226"/>
      <c r="AD478" s="226"/>
      <c r="AE478" s="226"/>
      <c r="AF478" s="226"/>
      <c r="AG478" s="226"/>
      <c r="AH478" s="226"/>
      <c r="AI478" s="226"/>
      <c r="AJ478" s="226"/>
      <c r="AK478" s="226"/>
      <c r="AL478" s="226"/>
      <c r="AM478" s="226"/>
      <c r="AN478" s="226"/>
      <c r="AO478" s="226"/>
    </row>
    <row r="479" spans="1:41" ht="45" hidden="1" outlineLevel="1">
      <c r="A479" s="44">
        <v>406</v>
      </c>
      <c r="B479" s="73">
        <v>344</v>
      </c>
      <c r="C479" s="42" t="s">
        <v>265</v>
      </c>
      <c r="D479" s="44" t="s">
        <v>34</v>
      </c>
      <c r="E479" s="53">
        <v>0.02</v>
      </c>
      <c r="F479" s="14">
        <f t="shared" si="304"/>
        <v>232.48</v>
      </c>
      <c r="G479" s="14">
        <f t="shared" si="305"/>
        <v>0</v>
      </c>
      <c r="H479" s="14">
        <f t="shared" si="306"/>
        <v>232.48</v>
      </c>
      <c r="I479" s="45">
        <v>11624</v>
      </c>
      <c r="J479" s="53"/>
      <c r="K479" s="53"/>
      <c r="L479" s="51"/>
      <c r="M479" s="51"/>
      <c r="N479" s="51"/>
      <c r="O479" s="451">
        <f t="shared" si="324"/>
        <v>16273.6</v>
      </c>
      <c r="P479" s="180">
        <f t="shared" si="315"/>
        <v>0</v>
      </c>
      <c r="Q479" s="180">
        <f t="shared" si="316"/>
        <v>325.47000000000003</v>
      </c>
      <c r="R479" s="180">
        <f t="shared" si="317"/>
        <v>0</v>
      </c>
      <c r="S479" s="180">
        <f t="shared" si="318"/>
        <v>325.47000000000003</v>
      </c>
      <c r="T479" s="394">
        <f t="shared" si="312"/>
        <v>439.96</v>
      </c>
      <c r="U479" s="394">
        <f t="shared" si="313"/>
        <v>0</v>
      </c>
      <c r="V479" s="142">
        <f t="shared" si="319"/>
        <v>439.96</v>
      </c>
      <c r="W479" s="142">
        <f t="shared" si="320"/>
        <v>21998.16</v>
      </c>
      <c r="X479" s="142">
        <f t="shared" si="321"/>
        <v>0</v>
      </c>
      <c r="Y479" s="142">
        <f t="shared" si="322"/>
        <v>21998.16</v>
      </c>
      <c r="Z479" s="51"/>
      <c r="AA479" s="35"/>
      <c r="AB479" s="226"/>
      <c r="AC479" s="226"/>
      <c r="AD479" s="226"/>
      <c r="AE479" s="226"/>
      <c r="AF479" s="226"/>
      <c r="AG479" s="226"/>
      <c r="AH479" s="226"/>
      <c r="AI479" s="226"/>
      <c r="AJ479" s="226"/>
      <c r="AK479" s="226"/>
      <c r="AL479" s="226"/>
      <c r="AM479" s="226"/>
      <c r="AN479" s="226"/>
      <c r="AO479" s="226"/>
    </row>
    <row r="480" spans="1:41" ht="30" hidden="1" outlineLevel="1">
      <c r="A480" s="44">
        <v>407</v>
      </c>
      <c r="B480" s="73">
        <v>344</v>
      </c>
      <c r="C480" s="42" t="s">
        <v>266</v>
      </c>
      <c r="D480" s="44" t="s">
        <v>26</v>
      </c>
      <c r="E480" s="53">
        <v>21.9</v>
      </c>
      <c r="F480" s="14">
        <f t="shared" si="304"/>
        <v>2299.5</v>
      </c>
      <c r="G480" s="14">
        <f t="shared" si="305"/>
        <v>5058.8999999999996</v>
      </c>
      <c r="H480" s="14">
        <f t="shared" si="306"/>
        <v>7358.4</v>
      </c>
      <c r="I480" s="45">
        <v>105</v>
      </c>
      <c r="J480" s="53">
        <v>231</v>
      </c>
      <c r="K480" s="53"/>
      <c r="L480" s="51"/>
      <c r="M480" s="51"/>
      <c r="N480" s="51"/>
      <c r="O480" s="451">
        <f t="shared" si="324"/>
        <v>147</v>
      </c>
      <c r="P480" s="180">
        <f t="shared" si="315"/>
        <v>231</v>
      </c>
      <c r="Q480" s="180">
        <f t="shared" si="316"/>
        <v>3219.3</v>
      </c>
      <c r="R480" s="180">
        <f t="shared" si="317"/>
        <v>5058.8999999999996</v>
      </c>
      <c r="S480" s="180">
        <f t="shared" si="318"/>
        <v>8278.2000000000007</v>
      </c>
      <c r="T480" s="394">
        <f t="shared" si="312"/>
        <v>4351.75</v>
      </c>
      <c r="U480" s="394">
        <f t="shared" si="313"/>
        <v>6838.49</v>
      </c>
      <c r="V480" s="142">
        <f t="shared" si="319"/>
        <v>11190.24</v>
      </c>
      <c r="W480" s="142">
        <f t="shared" si="320"/>
        <v>198.71</v>
      </c>
      <c r="X480" s="142">
        <f t="shared" si="321"/>
        <v>312.26</v>
      </c>
      <c r="Y480" s="142">
        <f t="shared" si="322"/>
        <v>510.97</v>
      </c>
      <c r="Z480" s="51" t="s">
        <v>297</v>
      </c>
      <c r="AA480" s="35"/>
      <c r="AB480" s="226"/>
      <c r="AC480" s="226"/>
      <c r="AD480" s="226"/>
      <c r="AE480" s="226"/>
      <c r="AF480" s="226"/>
      <c r="AG480" s="226"/>
      <c r="AH480" s="226"/>
      <c r="AI480" s="226"/>
      <c r="AJ480" s="226"/>
      <c r="AK480" s="226"/>
      <c r="AL480" s="226"/>
      <c r="AM480" s="226"/>
      <c r="AN480" s="226"/>
      <c r="AO480" s="226"/>
    </row>
    <row r="481" spans="1:41" ht="45" hidden="1" outlineLevel="1">
      <c r="A481" s="44">
        <v>408</v>
      </c>
      <c r="B481" s="73">
        <v>345</v>
      </c>
      <c r="C481" s="42" t="s">
        <v>265</v>
      </c>
      <c r="D481" s="44" t="s">
        <v>34</v>
      </c>
      <c r="E481" s="53">
        <v>0.51</v>
      </c>
      <c r="F481" s="14">
        <f t="shared" si="304"/>
        <v>5928.24</v>
      </c>
      <c r="G481" s="14">
        <f t="shared" si="305"/>
        <v>0</v>
      </c>
      <c r="H481" s="14">
        <f t="shared" si="306"/>
        <v>5928.24</v>
      </c>
      <c r="I481" s="45">
        <v>11624</v>
      </c>
      <c r="J481" s="53"/>
      <c r="K481" s="53"/>
      <c r="L481" s="51"/>
      <c r="M481" s="51"/>
      <c r="N481" s="51"/>
      <c r="O481" s="451">
        <f t="shared" si="324"/>
        <v>16273.6</v>
      </c>
      <c r="P481" s="180">
        <f t="shared" si="315"/>
        <v>0</v>
      </c>
      <c r="Q481" s="180">
        <f t="shared" si="316"/>
        <v>8299.5400000000009</v>
      </c>
      <c r="R481" s="180">
        <f t="shared" si="317"/>
        <v>0</v>
      </c>
      <c r="S481" s="180">
        <f t="shared" si="318"/>
        <v>8299.5400000000009</v>
      </c>
      <c r="T481" s="394">
        <f t="shared" si="312"/>
        <v>11219.06</v>
      </c>
      <c r="U481" s="394">
        <f t="shared" si="313"/>
        <v>0</v>
      </c>
      <c r="V481" s="142">
        <f t="shared" si="319"/>
        <v>11219.06</v>
      </c>
      <c r="W481" s="142">
        <f t="shared" si="320"/>
        <v>21998.16</v>
      </c>
      <c r="X481" s="142">
        <f t="shared" si="321"/>
        <v>0</v>
      </c>
      <c r="Y481" s="142">
        <f t="shared" si="322"/>
        <v>21998.16</v>
      </c>
      <c r="Z481" s="51"/>
      <c r="AA481" s="35"/>
      <c r="AB481" s="226"/>
      <c r="AC481" s="226"/>
      <c r="AD481" s="226"/>
      <c r="AE481" s="226"/>
      <c r="AF481" s="226"/>
      <c r="AG481" s="226"/>
      <c r="AH481" s="226"/>
      <c r="AI481" s="226"/>
      <c r="AJ481" s="226"/>
      <c r="AK481" s="226"/>
      <c r="AL481" s="226"/>
      <c r="AM481" s="226"/>
      <c r="AN481" s="226"/>
      <c r="AO481" s="226"/>
    </row>
    <row r="482" spans="1:41" ht="30" hidden="1" outlineLevel="1">
      <c r="A482" s="44">
        <v>409</v>
      </c>
      <c r="B482" s="73">
        <v>345</v>
      </c>
      <c r="C482" s="42" t="s">
        <v>274</v>
      </c>
      <c r="D482" s="44" t="s">
        <v>26</v>
      </c>
      <c r="E482" s="53">
        <v>51.1</v>
      </c>
      <c r="F482" s="14">
        <f t="shared" si="304"/>
        <v>34134.800000000003</v>
      </c>
      <c r="G482" s="14">
        <f t="shared" si="305"/>
        <v>157388</v>
      </c>
      <c r="H482" s="14">
        <f t="shared" si="306"/>
        <v>191522.8</v>
      </c>
      <c r="I482" s="45">
        <v>668</v>
      </c>
      <c r="J482" s="53">
        <v>3080</v>
      </c>
      <c r="K482" s="53"/>
      <c r="L482" s="51"/>
      <c r="M482" s="51"/>
      <c r="N482" s="51"/>
      <c r="O482" s="451">
        <f t="shared" si="324"/>
        <v>935.2</v>
      </c>
      <c r="P482" s="180">
        <f t="shared" si="315"/>
        <v>3080</v>
      </c>
      <c r="Q482" s="180">
        <f t="shared" si="316"/>
        <v>47788.72</v>
      </c>
      <c r="R482" s="180">
        <f t="shared" si="317"/>
        <v>157388</v>
      </c>
      <c r="S482" s="180">
        <f t="shared" si="318"/>
        <v>205176.72</v>
      </c>
      <c r="T482" s="394">
        <f t="shared" si="312"/>
        <v>64599.09</v>
      </c>
      <c r="U482" s="394">
        <f t="shared" si="313"/>
        <v>212752.3</v>
      </c>
      <c r="V482" s="142">
        <f t="shared" si="319"/>
        <v>277351.39</v>
      </c>
      <c r="W482" s="142">
        <f t="shared" si="320"/>
        <v>1264.17</v>
      </c>
      <c r="X482" s="142">
        <f t="shared" si="321"/>
        <v>4163.45</v>
      </c>
      <c r="Y482" s="142">
        <f t="shared" si="322"/>
        <v>5427.62</v>
      </c>
      <c r="Z482" s="51" t="s">
        <v>298</v>
      </c>
      <c r="AA482" s="35"/>
      <c r="AB482" s="226"/>
      <c r="AC482" s="226"/>
      <c r="AD482" s="226"/>
      <c r="AE482" s="226"/>
      <c r="AF482" s="226"/>
      <c r="AG482" s="226"/>
      <c r="AH482" s="226"/>
      <c r="AI482" s="226"/>
      <c r="AJ482" s="226"/>
      <c r="AK482" s="226"/>
      <c r="AL482" s="226"/>
      <c r="AM482" s="226"/>
      <c r="AN482" s="226"/>
      <c r="AO482" s="226"/>
    </row>
    <row r="483" spans="1:41" ht="45" hidden="1" outlineLevel="1">
      <c r="A483" s="44">
        <v>410</v>
      </c>
      <c r="B483" s="73">
        <v>346</v>
      </c>
      <c r="C483" s="42" t="s">
        <v>265</v>
      </c>
      <c r="D483" s="44" t="s">
        <v>34</v>
      </c>
      <c r="E483" s="53">
        <v>0.26</v>
      </c>
      <c r="F483" s="14">
        <f t="shared" si="304"/>
        <v>3022.24</v>
      </c>
      <c r="G483" s="14">
        <f t="shared" si="305"/>
        <v>0</v>
      </c>
      <c r="H483" s="14">
        <f t="shared" si="306"/>
        <v>3022.24</v>
      </c>
      <c r="I483" s="45">
        <v>11624</v>
      </c>
      <c r="J483" s="53"/>
      <c r="K483" s="53"/>
      <c r="L483" s="51"/>
      <c r="M483" s="51"/>
      <c r="N483" s="51"/>
      <c r="O483" s="451">
        <f t="shared" si="324"/>
        <v>16273.6</v>
      </c>
      <c r="P483" s="180">
        <f t="shared" si="315"/>
        <v>0</v>
      </c>
      <c r="Q483" s="180">
        <f t="shared" si="316"/>
        <v>4231.1400000000003</v>
      </c>
      <c r="R483" s="180">
        <f t="shared" si="317"/>
        <v>0</v>
      </c>
      <c r="S483" s="180">
        <f t="shared" si="318"/>
        <v>4231.1400000000003</v>
      </c>
      <c r="T483" s="394">
        <f t="shared" si="312"/>
        <v>5719.52</v>
      </c>
      <c r="U483" s="394">
        <f t="shared" si="313"/>
        <v>0</v>
      </c>
      <c r="V483" s="142">
        <f t="shared" si="319"/>
        <v>5719.52</v>
      </c>
      <c r="W483" s="142">
        <f t="shared" si="320"/>
        <v>21998.16</v>
      </c>
      <c r="X483" s="142">
        <f t="shared" si="321"/>
        <v>0</v>
      </c>
      <c r="Y483" s="142">
        <f t="shared" si="322"/>
        <v>21998.16</v>
      </c>
      <c r="Z483" s="51"/>
      <c r="AA483" s="35"/>
      <c r="AB483" s="226"/>
      <c r="AC483" s="226"/>
      <c r="AD483" s="226"/>
      <c r="AE483" s="226"/>
      <c r="AF483" s="226"/>
      <c r="AG483" s="226"/>
      <c r="AH483" s="226"/>
      <c r="AI483" s="226"/>
      <c r="AJ483" s="226"/>
      <c r="AK483" s="226"/>
      <c r="AL483" s="226"/>
      <c r="AM483" s="226"/>
      <c r="AN483" s="226"/>
      <c r="AO483" s="226"/>
    </row>
    <row r="484" spans="1:41" ht="30" hidden="1" outlineLevel="1">
      <c r="A484" s="44">
        <v>411</v>
      </c>
      <c r="B484" s="73">
        <v>346</v>
      </c>
      <c r="C484" s="42" t="s">
        <v>270</v>
      </c>
      <c r="D484" s="44" t="s">
        <v>26</v>
      </c>
      <c r="E484" s="53">
        <v>51.1</v>
      </c>
      <c r="F484" s="14">
        <f t="shared" si="304"/>
        <v>14563.5</v>
      </c>
      <c r="G484" s="14">
        <f t="shared" si="305"/>
        <v>54114.9</v>
      </c>
      <c r="H484" s="14">
        <f t="shared" si="306"/>
        <v>68678.399999999994</v>
      </c>
      <c r="I484" s="45">
        <v>285</v>
      </c>
      <c r="J484" s="53">
        <v>1059</v>
      </c>
      <c r="K484" s="53"/>
      <c r="L484" s="51"/>
      <c r="M484" s="51"/>
      <c r="N484" s="51"/>
      <c r="O484" s="451">
        <f t="shared" si="324"/>
        <v>399</v>
      </c>
      <c r="P484" s="180">
        <f t="shared" si="315"/>
        <v>1059</v>
      </c>
      <c r="Q484" s="180">
        <f t="shared" si="316"/>
        <v>20388.900000000001</v>
      </c>
      <c r="R484" s="180">
        <f t="shared" si="317"/>
        <v>54114.9</v>
      </c>
      <c r="S484" s="180">
        <f t="shared" si="318"/>
        <v>74503.8</v>
      </c>
      <c r="T484" s="394">
        <f t="shared" si="312"/>
        <v>27561.3</v>
      </c>
      <c r="U484" s="394">
        <f t="shared" si="313"/>
        <v>73150.67</v>
      </c>
      <c r="V484" s="142">
        <f t="shared" si="319"/>
        <v>100711.97</v>
      </c>
      <c r="W484" s="142">
        <f t="shared" si="320"/>
        <v>539.36</v>
      </c>
      <c r="X484" s="142">
        <f t="shared" si="321"/>
        <v>1431.52</v>
      </c>
      <c r="Y484" s="142">
        <f t="shared" si="322"/>
        <v>1970.88</v>
      </c>
      <c r="Z484" s="51" t="s">
        <v>299</v>
      </c>
      <c r="AA484" s="35"/>
      <c r="AB484" s="226"/>
      <c r="AC484" s="226"/>
      <c r="AD484" s="226"/>
      <c r="AE484" s="226"/>
      <c r="AF484" s="226"/>
      <c r="AG484" s="226"/>
      <c r="AH484" s="226"/>
      <c r="AI484" s="226"/>
      <c r="AJ484" s="226"/>
      <c r="AK484" s="226"/>
      <c r="AL484" s="226"/>
      <c r="AM484" s="226"/>
      <c r="AN484" s="226"/>
      <c r="AO484" s="226"/>
    </row>
    <row r="485" spans="1:41" ht="15" hidden="1" outlineLevel="1">
      <c r="A485" s="44"/>
      <c r="B485" s="73"/>
      <c r="C485" s="290" t="s">
        <v>300</v>
      </c>
      <c r="D485" s="291"/>
      <c r="E485" s="292"/>
      <c r="F485" s="14">
        <f t="shared" si="304"/>
        <v>0</v>
      </c>
      <c r="G485" s="14">
        <f t="shared" si="305"/>
        <v>0</v>
      </c>
      <c r="H485" s="14">
        <f t="shared" si="306"/>
        <v>0</v>
      </c>
      <c r="I485" s="45"/>
      <c r="J485" s="53"/>
      <c r="K485" s="53"/>
      <c r="L485" s="51"/>
      <c r="M485" s="51"/>
      <c r="N485" s="51"/>
      <c r="O485" s="186"/>
      <c r="P485" s="180">
        <f t="shared" si="315"/>
        <v>0</v>
      </c>
      <c r="Q485" s="180">
        <f t="shared" si="316"/>
        <v>0</v>
      </c>
      <c r="R485" s="180">
        <f t="shared" si="317"/>
        <v>0</v>
      </c>
      <c r="S485" s="180">
        <f t="shared" si="318"/>
        <v>0</v>
      </c>
      <c r="T485" s="394">
        <f t="shared" si="312"/>
        <v>0</v>
      </c>
      <c r="U485" s="394">
        <f t="shared" si="313"/>
        <v>0</v>
      </c>
      <c r="V485" s="142">
        <f t="shared" si="319"/>
        <v>0</v>
      </c>
      <c r="W485" s="142">
        <f t="shared" si="320"/>
        <v>0</v>
      </c>
      <c r="X485" s="142">
        <f t="shared" si="321"/>
        <v>0</v>
      </c>
      <c r="Y485" s="142">
        <f t="shared" si="322"/>
        <v>0</v>
      </c>
      <c r="Z485" s="51"/>
      <c r="AA485" s="35"/>
      <c r="AB485" s="226"/>
      <c r="AC485" s="226"/>
      <c r="AD485" s="226"/>
      <c r="AE485" s="226"/>
      <c r="AF485" s="226"/>
      <c r="AG485" s="226"/>
      <c r="AH485" s="226"/>
      <c r="AI485" s="226"/>
      <c r="AJ485" s="226"/>
      <c r="AK485" s="226"/>
      <c r="AL485" s="226"/>
      <c r="AM485" s="226"/>
      <c r="AN485" s="226"/>
      <c r="AO485" s="226"/>
    </row>
    <row r="486" spans="1:41" ht="15" hidden="1" outlineLevel="1">
      <c r="A486" s="44"/>
      <c r="B486" s="73"/>
      <c r="C486" s="290" t="s">
        <v>301</v>
      </c>
      <c r="D486" s="291"/>
      <c r="E486" s="292"/>
      <c r="F486" s="14">
        <f t="shared" si="304"/>
        <v>0</v>
      </c>
      <c r="G486" s="14">
        <f t="shared" si="305"/>
        <v>0</v>
      </c>
      <c r="H486" s="14">
        <f t="shared" si="306"/>
        <v>0</v>
      </c>
      <c r="I486" s="45"/>
      <c r="J486" s="53"/>
      <c r="K486" s="53"/>
      <c r="L486" s="51"/>
      <c r="M486" s="51"/>
      <c r="N486" s="51"/>
      <c r="O486" s="186"/>
      <c r="P486" s="180">
        <f t="shared" si="315"/>
        <v>0</v>
      </c>
      <c r="Q486" s="180">
        <f t="shared" si="316"/>
        <v>0</v>
      </c>
      <c r="R486" s="180">
        <f t="shared" si="317"/>
        <v>0</v>
      </c>
      <c r="S486" s="180">
        <f t="shared" si="318"/>
        <v>0</v>
      </c>
      <c r="T486" s="394">
        <f t="shared" si="312"/>
        <v>0</v>
      </c>
      <c r="U486" s="394">
        <f t="shared" si="313"/>
        <v>0</v>
      </c>
      <c r="V486" s="142">
        <f t="shared" si="319"/>
        <v>0</v>
      </c>
      <c r="W486" s="142">
        <f t="shared" si="320"/>
        <v>0</v>
      </c>
      <c r="X486" s="142">
        <f t="shared" si="321"/>
        <v>0</v>
      </c>
      <c r="Y486" s="142">
        <f t="shared" si="322"/>
        <v>0</v>
      </c>
      <c r="Z486" s="51"/>
      <c r="AA486" s="35"/>
      <c r="AB486" s="226"/>
      <c r="AC486" s="226"/>
      <c r="AD486" s="226"/>
      <c r="AE486" s="226"/>
      <c r="AF486" s="226"/>
      <c r="AG486" s="226"/>
      <c r="AH486" s="226"/>
      <c r="AI486" s="226"/>
      <c r="AJ486" s="226"/>
      <c r="AK486" s="226"/>
      <c r="AL486" s="226"/>
      <c r="AM486" s="226"/>
      <c r="AN486" s="226"/>
      <c r="AO486" s="226"/>
    </row>
    <row r="487" spans="1:41" ht="15" hidden="1" outlineLevel="1">
      <c r="A487" s="44">
        <v>412</v>
      </c>
      <c r="B487" s="73">
        <v>347</v>
      </c>
      <c r="C487" s="42" t="s">
        <v>264</v>
      </c>
      <c r="D487" s="44" t="s">
        <v>34</v>
      </c>
      <c r="E487" s="53">
        <v>0.46</v>
      </c>
      <c r="F487" s="14">
        <f t="shared" si="304"/>
        <v>10928.22</v>
      </c>
      <c r="G487" s="14">
        <f t="shared" si="305"/>
        <v>0</v>
      </c>
      <c r="H487" s="14">
        <f t="shared" si="306"/>
        <v>10928.22</v>
      </c>
      <c r="I487" s="45">
        <v>23757</v>
      </c>
      <c r="J487" s="53"/>
      <c r="K487" s="53"/>
      <c r="L487" s="51"/>
      <c r="M487" s="51"/>
      <c r="N487" s="51"/>
      <c r="O487" s="448">
        <f>I487*$L$3</f>
        <v>40386.9</v>
      </c>
      <c r="P487" s="180">
        <f t="shared" si="315"/>
        <v>0</v>
      </c>
      <c r="Q487" s="180">
        <f t="shared" si="316"/>
        <v>18577.97</v>
      </c>
      <c r="R487" s="180">
        <f t="shared" si="317"/>
        <v>0</v>
      </c>
      <c r="S487" s="180">
        <f t="shared" si="318"/>
        <v>18577.97</v>
      </c>
      <c r="T487" s="394">
        <f t="shared" si="312"/>
        <v>25113.14</v>
      </c>
      <c r="U487" s="394">
        <f t="shared" si="313"/>
        <v>0</v>
      </c>
      <c r="V487" s="142">
        <f t="shared" si="319"/>
        <v>25113.14</v>
      </c>
      <c r="W487" s="142">
        <f t="shared" si="320"/>
        <v>54593.79</v>
      </c>
      <c r="X487" s="142">
        <f t="shared" si="321"/>
        <v>0</v>
      </c>
      <c r="Y487" s="142">
        <f t="shared" si="322"/>
        <v>54593.79</v>
      </c>
      <c r="Z487" s="51"/>
      <c r="AA487" s="35"/>
      <c r="AB487" s="226"/>
      <c r="AC487" s="226"/>
      <c r="AD487" s="226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6"/>
      <c r="AO487" s="226"/>
    </row>
    <row r="488" spans="1:41" ht="15" hidden="1" outlineLevel="1">
      <c r="A488" s="44">
        <v>413</v>
      </c>
      <c r="B488" s="73">
        <v>348</v>
      </c>
      <c r="C488" s="42" t="s">
        <v>56</v>
      </c>
      <c r="D488" s="44" t="s">
        <v>26</v>
      </c>
      <c r="E488" s="53">
        <v>23.8</v>
      </c>
      <c r="F488" s="14">
        <f t="shared" si="304"/>
        <v>41936.550000000003</v>
      </c>
      <c r="G488" s="14">
        <f t="shared" si="305"/>
        <v>0</v>
      </c>
      <c r="H488" s="14">
        <f t="shared" si="306"/>
        <v>41936.550000000003</v>
      </c>
      <c r="I488" s="45">
        <v>1762.04</v>
      </c>
      <c r="J488" s="53"/>
      <c r="K488" s="53"/>
      <c r="L488" s="51"/>
      <c r="M488" s="51"/>
      <c r="N488" s="51"/>
      <c r="O488" s="451">
        <f t="shared" ref="O488:O495" si="325">I488*$M$3</f>
        <v>2466.86</v>
      </c>
      <c r="P488" s="180">
        <f t="shared" si="315"/>
        <v>0</v>
      </c>
      <c r="Q488" s="180">
        <f t="shared" si="316"/>
        <v>58711.27</v>
      </c>
      <c r="R488" s="180">
        <f t="shared" si="317"/>
        <v>0</v>
      </c>
      <c r="S488" s="180">
        <f t="shared" si="318"/>
        <v>58711.27</v>
      </c>
      <c r="T488" s="394">
        <f t="shared" si="312"/>
        <v>79364.19</v>
      </c>
      <c r="U488" s="394">
        <f t="shared" si="313"/>
        <v>0</v>
      </c>
      <c r="V488" s="142">
        <f t="shared" si="319"/>
        <v>79364.19</v>
      </c>
      <c r="W488" s="142">
        <f t="shared" si="320"/>
        <v>3334.63</v>
      </c>
      <c r="X488" s="142">
        <f t="shared" si="321"/>
        <v>0</v>
      </c>
      <c r="Y488" s="142">
        <f t="shared" si="322"/>
        <v>3334.63</v>
      </c>
      <c r="Z488" s="51"/>
      <c r="AA488" s="35"/>
      <c r="AB488" s="226"/>
      <c r="AC488" s="226"/>
      <c r="AD488" s="226"/>
      <c r="AE488" s="226"/>
      <c r="AF488" s="226"/>
      <c r="AG488" s="226"/>
      <c r="AH488" s="226"/>
      <c r="AI488" s="226"/>
      <c r="AJ488" s="226"/>
      <c r="AK488" s="226"/>
      <c r="AL488" s="226"/>
      <c r="AM488" s="226"/>
      <c r="AN488" s="226"/>
      <c r="AO488" s="226"/>
    </row>
    <row r="489" spans="1:41" ht="15" hidden="1" outlineLevel="1">
      <c r="A489" s="44">
        <v>414</v>
      </c>
      <c r="B489" s="73">
        <v>349</v>
      </c>
      <c r="C489" s="42" t="s">
        <v>218</v>
      </c>
      <c r="D489" s="44" t="s">
        <v>26</v>
      </c>
      <c r="E489" s="53">
        <v>23.8</v>
      </c>
      <c r="F489" s="14">
        <f t="shared" si="304"/>
        <v>3524.3</v>
      </c>
      <c r="G489" s="14">
        <f t="shared" si="305"/>
        <v>0</v>
      </c>
      <c r="H489" s="14">
        <f t="shared" si="306"/>
        <v>3524.3</v>
      </c>
      <c r="I489" s="45">
        <v>148.08000000000001</v>
      </c>
      <c r="J489" s="53"/>
      <c r="K489" s="53"/>
      <c r="L489" s="51"/>
      <c r="M489" s="51"/>
      <c r="N489" s="51"/>
      <c r="O489" s="451">
        <f t="shared" si="325"/>
        <v>207.31</v>
      </c>
      <c r="P489" s="180">
        <f t="shared" si="315"/>
        <v>0</v>
      </c>
      <c r="Q489" s="180">
        <f t="shared" si="316"/>
        <v>4933.9799999999996</v>
      </c>
      <c r="R489" s="180">
        <f t="shared" si="317"/>
        <v>0</v>
      </c>
      <c r="S489" s="180">
        <f t="shared" si="318"/>
        <v>4933.9799999999996</v>
      </c>
      <c r="T489" s="394">
        <f t="shared" si="312"/>
        <v>6669.71</v>
      </c>
      <c r="U489" s="394">
        <f t="shared" si="313"/>
        <v>0</v>
      </c>
      <c r="V489" s="142">
        <f t="shared" si="319"/>
        <v>6669.71</v>
      </c>
      <c r="W489" s="142">
        <f t="shared" si="320"/>
        <v>280.24</v>
      </c>
      <c r="X489" s="142">
        <f t="shared" si="321"/>
        <v>0</v>
      </c>
      <c r="Y489" s="142">
        <f t="shared" si="322"/>
        <v>280.24</v>
      </c>
      <c r="Z489" s="51"/>
      <c r="AA489" s="35"/>
      <c r="AB489" s="226"/>
      <c r="AC489" s="226"/>
      <c r="AD489" s="226"/>
      <c r="AE489" s="226"/>
      <c r="AF489" s="226"/>
      <c r="AG489" s="226"/>
      <c r="AH489" s="226"/>
      <c r="AI489" s="226"/>
      <c r="AJ489" s="226"/>
      <c r="AK489" s="226"/>
      <c r="AL489" s="226"/>
      <c r="AM489" s="226"/>
      <c r="AN489" s="226"/>
      <c r="AO489" s="226"/>
    </row>
    <row r="490" spans="1:41" ht="45" hidden="1" outlineLevel="1">
      <c r="A490" s="44">
        <v>415</v>
      </c>
      <c r="B490" s="73">
        <v>350</v>
      </c>
      <c r="C490" s="42" t="s">
        <v>265</v>
      </c>
      <c r="D490" s="44" t="s">
        <v>34</v>
      </c>
      <c r="E490" s="53">
        <v>0.04</v>
      </c>
      <c r="F490" s="14">
        <f t="shared" si="304"/>
        <v>464.96</v>
      </c>
      <c r="G490" s="14">
        <f t="shared" si="305"/>
        <v>0</v>
      </c>
      <c r="H490" s="14">
        <f t="shared" si="306"/>
        <v>464.96</v>
      </c>
      <c r="I490" s="45">
        <v>11624</v>
      </c>
      <c r="J490" s="53"/>
      <c r="K490" s="53"/>
      <c r="L490" s="51"/>
      <c r="M490" s="51"/>
      <c r="N490" s="51"/>
      <c r="O490" s="451">
        <f t="shared" si="325"/>
        <v>16273.6</v>
      </c>
      <c r="P490" s="180">
        <f t="shared" si="315"/>
        <v>0</v>
      </c>
      <c r="Q490" s="180">
        <f t="shared" si="316"/>
        <v>650.94000000000005</v>
      </c>
      <c r="R490" s="180">
        <f t="shared" si="317"/>
        <v>0</v>
      </c>
      <c r="S490" s="180">
        <f t="shared" si="318"/>
        <v>650.94000000000005</v>
      </c>
      <c r="T490" s="394">
        <f t="shared" si="312"/>
        <v>879.93</v>
      </c>
      <c r="U490" s="394">
        <f t="shared" si="313"/>
        <v>0</v>
      </c>
      <c r="V490" s="142">
        <f t="shared" si="319"/>
        <v>879.93</v>
      </c>
      <c r="W490" s="142">
        <f t="shared" si="320"/>
        <v>21998.16</v>
      </c>
      <c r="X490" s="142">
        <f t="shared" si="321"/>
        <v>0</v>
      </c>
      <c r="Y490" s="142">
        <f t="shared" si="322"/>
        <v>21998.16</v>
      </c>
      <c r="Z490" s="51"/>
      <c r="AA490" s="35"/>
      <c r="AB490" s="226"/>
      <c r="AC490" s="226"/>
      <c r="AD490" s="226"/>
      <c r="AE490" s="226"/>
      <c r="AF490" s="226"/>
      <c r="AG490" s="226"/>
      <c r="AH490" s="226"/>
      <c r="AI490" s="226"/>
      <c r="AJ490" s="226"/>
      <c r="AK490" s="226"/>
      <c r="AL490" s="226"/>
      <c r="AM490" s="226"/>
      <c r="AN490" s="226"/>
      <c r="AO490" s="226"/>
    </row>
    <row r="491" spans="1:41" ht="30" hidden="1" outlineLevel="1">
      <c r="A491" s="44">
        <v>416</v>
      </c>
      <c r="B491" s="73">
        <v>351</v>
      </c>
      <c r="C491" s="42" t="s">
        <v>266</v>
      </c>
      <c r="D491" s="44" t="s">
        <v>26</v>
      </c>
      <c r="E491" s="53">
        <v>35.700000000000003</v>
      </c>
      <c r="F491" s="14">
        <f t="shared" si="304"/>
        <v>3748.5</v>
      </c>
      <c r="G491" s="14">
        <f t="shared" si="305"/>
        <v>8246.7000000000007</v>
      </c>
      <c r="H491" s="14">
        <f t="shared" si="306"/>
        <v>11995.2</v>
      </c>
      <c r="I491" s="45">
        <v>105</v>
      </c>
      <c r="J491" s="53">
        <v>231</v>
      </c>
      <c r="K491" s="53"/>
      <c r="L491" s="51"/>
      <c r="M491" s="51"/>
      <c r="N491" s="51"/>
      <c r="O491" s="451">
        <f t="shared" si="325"/>
        <v>147</v>
      </c>
      <c r="P491" s="180">
        <f t="shared" si="315"/>
        <v>231</v>
      </c>
      <c r="Q491" s="180">
        <f t="shared" si="316"/>
        <v>5247.9</v>
      </c>
      <c r="R491" s="180">
        <f t="shared" si="317"/>
        <v>8246.7000000000007</v>
      </c>
      <c r="S491" s="180">
        <f t="shared" si="318"/>
        <v>13494.6</v>
      </c>
      <c r="T491" s="394">
        <f t="shared" si="312"/>
        <v>7093.95</v>
      </c>
      <c r="U491" s="394">
        <f t="shared" si="313"/>
        <v>11147.68</v>
      </c>
      <c r="V491" s="142">
        <f t="shared" si="319"/>
        <v>18241.63</v>
      </c>
      <c r="W491" s="142">
        <f t="shared" si="320"/>
        <v>198.71</v>
      </c>
      <c r="X491" s="142">
        <f t="shared" si="321"/>
        <v>312.26</v>
      </c>
      <c r="Y491" s="142">
        <f t="shared" si="322"/>
        <v>510.97</v>
      </c>
      <c r="Z491" s="51" t="s">
        <v>302</v>
      </c>
      <c r="AA491" s="35"/>
      <c r="AB491" s="226"/>
      <c r="AC491" s="226"/>
      <c r="AD491" s="226"/>
      <c r="AE491" s="226"/>
      <c r="AF491" s="226"/>
      <c r="AG491" s="226"/>
      <c r="AH491" s="226"/>
      <c r="AI491" s="226"/>
      <c r="AJ491" s="226"/>
      <c r="AK491" s="226"/>
      <c r="AL491" s="226"/>
      <c r="AM491" s="226"/>
      <c r="AN491" s="226"/>
      <c r="AO491" s="226"/>
    </row>
    <row r="492" spans="1:41" ht="45" hidden="1" outlineLevel="1">
      <c r="A492" s="44">
        <v>417</v>
      </c>
      <c r="B492" s="73">
        <v>352</v>
      </c>
      <c r="C492" s="42" t="s">
        <v>265</v>
      </c>
      <c r="D492" s="44" t="s">
        <v>34</v>
      </c>
      <c r="E492" s="53">
        <v>0.46</v>
      </c>
      <c r="F492" s="14">
        <f t="shared" si="304"/>
        <v>5347.04</v>
      </c>
      <c r="G492" s="14">
        <f t="shared" si="305"/>
        <v>0</v>
      </c>
      <c r="H492" s="14">
        <f t="shared" si="306"/>
        <v>5347.04</v>
      </c>
      <c r="I492" s="45">
        <v>11624</v>
      </c>
      <c r="J492" s="53"/>
      <c r="K492" s="53"/>
      <c r="L492" s="51"/>
      <c r="M492" s="51"/>
      <c r="N492" s="51"/>
      <c r="O492" s="451">
        <f t="shared" si="325"/>
        <v>16273.6</v>
      </c>
      <c r="P492" s="180">
        <f t="shared" si="315"/>
        <v>0</v>
      </c>
      <c r="Q492" s="180">
        <f t="shared" si="316"/>
        <v>7485.86</v>
      </c>
      <c r="R492" s="180">
        <f t="shared" si="317"/>
        <v>0</v>
      </c>
      <c r="S492" s="180">
        <f t="shared" si="318"/>
        <v>7485.86</v>
      </c>
      <c r="T492" s="394">
        <f t="shared" si="312"/>
        <v>10119.15</v>
      </c>
      <c r="U492" s="394">
        <f t="shared" si="313"/>
        <v>0</v>
      </c>
      <c r="V492" s="142">
        <f t="shared" si="319"/>
        <v>10119.15</v>
      </c>
      <c r="W492" s="142">
        <f t="shared" si="320"/>
        <v>21998.16</v>
      </c>
      <c r="X492" s="142">
        <f t="shared" si="321"/>
        <v>0</v>
      </c>
      <c r="Y492" s="142">
        <f t="shared" si="322"/>
        <v>21998.16</v>
      </c>
      <c r="Z492" s="51"/>
      <c r="AA492" s="35"/>
      <c r="AB492" s="226"/>
      <c r="AC492" s="226"/>
      <c r="AD492" s="226"/>
      <c r="AE492" s="226"/>
      <c r="AF492" s="226"/>
      <c r="AG492" s="226"/>
      <c r="AH492" s="226"/>
      <c r="AI492" s="226"/>
      <c r="AJ492" s="226"/>
      <c r="AK492" s="226"/>
      <c r="AL492" s="226"/>
      <c r="AM492" s="226"/>
      <c r="AN492" s="226"/>
      <c r="AO492" s="226"/>
    </row>
    <row r="493" spans="1:41" ht="30" hidden="1" outlineLevel="1">
      <c r="A493" s="44">
        <v>418</v>
      </c>
      <c r="B493" s="73">
        <v>353</v>
      </c>
      <c r="C493" s="42" t="s">
        <v>303</v>
      </c>
      <c r="D493" s="44" t="s">
        <v>26</v>
      </c>
      <c r="E493" s="53">
        <v>4.5999999999999996</v>
      </c>
      <c r="F493" s="14">
        <f t="shared" si="304"/>
        <v>29476.799999999999</v>
      </c>
      <c r="G493" s="14">
        <f t="shared" si="305"/>
        <v>141680</v>
      </c>
      <c r="H493" s="14">
        <f t="shared" si="306"/>
        <v>171156.8</v>
      </c>
      <c r="I493" s="45">
        <v>6408</v>
      </c>
      <c r="J493" s="53">
        <v>30800</v>
      </c>
      <c r="K493" s="53"/>
      <c r="L493" s="51"/>
      <c r="M493" s="51"/>
      <c r="N493" s="51"/>
      <c r="O493" s="451">
        <f t="shared" si="325"/>
        <v>8971.2000000000007</v>
      </c>
      <c r="P493" s="180">
        <f t="shared" si="315"/>
        <v>30800</v>
      </c>
      <c r="Q493" s="180">
        <f t="shared" si="316"/>
        <v>41267.519999999997</v>
      </c>
      <c r="R493" s="180">
        <f t="shared" si="317"/>
        <v>141680</v>
      </c>
      <c r="S493" s="180">
        <f t="shared" si="318"/>
        <v>182947.52</v>
      </c>
      <c r="T493" s="394">
        <f t="shared" si="312"/>
        <v>55784.2</v>
      </c>
      <c r="U493" s="394">
        <f t="shared" si="313"/>
        <v>191518.75</v>
      </c>
      <c r="V493" s="142">
        <f t="shared" si="319"/>
        <v>247302.95</v>
      </c>
      <c r="W493" s="142">
        <f t="shared" si="320"/>
        <v>12127</v>
      </c>
      <c r="X493" s="142">
        <f t="shared" si="321"/>
        <v>41634.51</v>
      </c>
      <c r="Y493" s="142">
        <f t="shared" si="322"/>
        <v>53761.51</v>
      </c>
      <c r="Z493" s="51" t="s">
        <v>304</v>
      </c>
      <c r="AA493" s="35"/>
      <c r="AB493" s="226"/>
      <c r="AC493" s="226"/>
      <c r="AD493" s="226"/>
      <c r="AE493" s="226"/>
      <c r="AF493" s="226"/>
      <c r="AG493" s="226"/>
      <c r="AH493" s="226"/>
      <c r="AI493" s="226"/>
      <c r="AJ493" s="226"/>
      <c r="AK493" s="226"/>
      <c r="AL493" s="226"/>
      <c r="AM493" s="226"/>
      <c r="AN493" s="226"/>
      <c r="AO493" s="226"/>
    </row>
    <row r="494" spans="1:41" ht="45" hidden="1" outlineLevel="1">
      <c r="A494" s="44">
        <v>419</v>
      </c>
      <c r="B494" s="73">
        <v>354</v>
      </c>
      <c r="C494" s="42" t="s">
        <v>265</v>
      </c>
      <c r="D494" s="44" t="s">
        <v>34</v>
      </c>
      <c r="E494" s="53">
        <v>0.05</v>
      </c>
      <c r="F494" s="14">
        <f t="shared" si="304"/>
        <v>581.20000000000005</v>
      </c>
      <c r="G494" s="14">
        <f t="shared" si="305"/>
        <v>0</v>
      </c>
      <c r="H494" s="14">
        <f t="shared" si="306"/>
        <v>581.20000000000005</v>
      </c>
      <c r="I494" s="45">
        <v>11624</v>
      </c>
      <c r="J494" s="53"/>
      <c r="K494" s="53"/>
      <c r="L494" s="51"/>
      <c r="M494" s="51"/>
      <c r="N494" s="51"/>
      <c r="O494" s="451">
        <f t="shared" si="325"/>
        <v>16273.6</v>
      </c>
      <c r="P494" s="180">
        <f t="shared" si="315"/>
        <v>0</v>
      </c>
      <c r="Q494" s="180">
        <f t="shared" si="316"/>
        <v>813.68</v>
      </c>
      <c r="R494" s="180">
        <f t="shared" si="317"/>
        <v>0</v>
      </c>
      <c r="S494" s="180">
        <f t="shared" si="318"/>
        <v>813.68</v>
      </c>
      <c r="T494" s="394">
        <f t="shared" si="312"/>
        <v>1099.9100000000001</v>
      </c>
      <c r="U494" s="394">
        <f t="shared" si="313"/>
        <v>0</v>
      </c>
      <c r="V494" s="142">
        <f t="shared" si="319"/>
        <v>1099.9100000000001</v>
      </c>
      <c r="W494" s="142">
        <f t="shared" si="320"/>
        <v>21998.16</v>
      </c>
      <c r="X494" s="142">
        <f t="shared" si="321"/>
        <v>0</v>
      </c>
      <c r="Y494" s="142">
        <f t="shared" si="322"/>
        <v>21998.16</v>
      </c>
      <c r="Z494" s="51"/>
      <c r="AA494" s="35"/>
      <c r="AB494" s="226"/>
      <c r="AC494" s="226"/>
      <c r="AD494" s="226"/>
      <c r="AE494" s="226"/>
      <c r="AF494" s="226"/>
      <c r="AG494" s="226"/>
      <c r="AH494" s="226"/>
      <c r="AI494" s="226"/>
      <c r="AJ494" s="226"/>
      <c r="AK494" s="226"/>
      <c r="AL494" s="226"/>
      <c r="AM494" s="226"/>
      <c r="AN494" s="226"/>
      <c r="AO494" s="226"/>
    </row>
    <row r="495" spans="1:41" ht="30" hidden="1" outlineLevel="1">
      <c r="A495" s="44">
        <v>420</v>
      </c>
      <c r="B495" s="73">
        <v>355</v>
      </c>
      <c r="C495" s="42" t="s">
        <v>270</v>
      </c>
      <c r="D495" s="44" t="s">
        <v>26</v>
      </c>
      <c r="E495" s="53">
        <v>9.1</v>
      </c>
      <c r="F495" s="14">
        <f t="shared" si="304"/>
        <v>2593.5</v>
      </c>
      <c r="G495" s="14">
        <f t="shared" si="305"/>
        <v>9636.9</v>
      </c>
      <c r="H495" s="14">
        <f t="shared" si="306"/>
        <v>12230.4</v>
      </c>
      <c r="I495" s="45">
        <v>285</v>
      </c>
      <c r="J495" s="53">
        <v>1059</v>
      </c>
      <c r="K495" s="53"/>
      <c r="L495" s="51"/>
      <c r="M495" s="51"/>
      <c r="N495" s="51"/>
      <c r="O495" s="451">
        <f t="shared" si="325"/>
        <v>399</v>
      </c>
      <c r="P495" s="180">
        <f t="shared" si="315"/>
        <v>1059</v>
      </c>
      <c r="Q495" s="180">
        <f t="shared" si="316"/>
        <v>3630.9</v>
      </c>
      <c r="R495" s="180">
        <f t="shared" si="317"/>
        <v>9636.9</v>
      </c>
      <c r="S495" s="180">
        <f t="shared" si="318"/>
        <v>13267.8</v>
      </c>
      <c r="T495" s="394">
        <f t="shared" si="312"/>
        <v>4908.18</v>
      </c>
      <c r="U495" s="394">
        <f t="shared" si="313"/>
        <v>13026.83</v>
      </c>
      <c r="V495" s="142">
        <f t="shared" si="319"/>
        <v>17935.009999999998</v>
      </c>
      <c r="W495" s="142">
        <f t="shared" si="320"/>
        <v>539.36</v>
      </c>
      <c r="X495" s="142">
        <f t="shared" si="321"/>
        <v>1431.52</v>
      </c>
      <c r="Y495" s="142">
        <f t="shared" si="322"/>
        <v>1970.88</v>
      </c>
      <c r="Z495" s="51" t="s">
        <v>305</v>
      </c>
      <c r="AA495" s="35"/>
      <c r="AB495" s="226"/>
      <c r="AC495" s="226"/>
      <c r="AD495" s="226"/>
      <c r="AE495" s="226"/>
      <c r="AF495" s="226"/>
      <c r="AG495" s="226"/>
      <c r="AH495" s="226"/>
      <c r="AI495" s="226"/>
      <c r="AJ495" s="226"/>
      <c r="AK495" s="226"/>
      <c r="AL495" s="226"/>
      <c r="AM495" s="226"/>
      <c r="AN495" s="226"/>
      <c r="AO495" s="226"/>
    </row>
    <row r="496" spans="1:41" ht="15" hidden="1" outlineLevel="1">
      <c r="A496" s="44"/>
      <c r="B496" s="73"/>
      <c r="C496" s="290" t="s">
        <v>272</v>
      </c>
      <c r="D496" s="291"/>
      <c r="E496" s="292"/>
      <c r="F496" s="14">
        <f t="shared" si="304"/>
        <v>0</v>
      </c>
      <c r="G496" s="14">
        <f t="shared" si="305"/>
        <v>0</v>
      </c>
      <c r="H496" s="14">
        <f t="shared" si="306"/>
        <v>0</v>
      </c>
      <c r="I496" s="45"/>
      <c r="J496" s="53"/>
      <c r="K496" s="53"/>
      <c r="L496" s="51"/>
      <c r="M496" s="51"/>
      <c r="N496" s="51"/>
      <c r="O496" s="186"/>
      <c r="P496" s="180">
        <f t="shared" si="315"/>
        <v>0</v>
      </c>
      <c r="Q496" s="180">
        <f t="shared" si="316"/>
        <v>0</v>
      </c>
      <c r="R496" s="180">
        <f t="shared" si="317"/>
        <v>0</v>
      </c>
      <c r="S496" s="180">
        <f t="shared" si="318"/>
        <v>0</v>
      </c>
      <c r="T496" s="394">
        <f t="shared" si="312"/>
        <v>0</v>
      </c>
      <c r="U496" s="394">
        <f t="shared" si="313"/>
        <v>0</v>
      </c>
      <c r="V496" s="142">
        <f t="shared" si="319"/>
        <v>0</v>
      </c>
      <c r="W496" s="142">
        <f t="shared" si="320"/>
        <v>0</v>
      </c>
      <c r="X496" s="142">
        <f t="shared" si="321"/>
        <v>0</v>
      </c>
      <c r="Y496" s="142">
        <f t="shared" si="322"/>
        <v>0</v>
      </c>
      <c r="Z496" s="51"/>
      <c r="AA496" s="35"/>
      <c r="AB496" s="226"/>
      <c r="AC496" s="226"/>
      <c r="AD496" s="226"/>
      <c r="AE496" s="226"/>
      <c r="AF496" s="226"/>
      <c r="AG496" s="226"/>
      <c r="AH496" s="226"/>
      <c r="AI496" s="226"/>
      <c r="AJ496" s="226"/>
      <c r="AK496" s="226"/>
      <c r="AL496" s="226"/>
      <c r="AM496" s="226"/>
      <c r="AN496" s="226"/>
      <c r="AO496" s="226"/>
    </row>
    <row r="497" spans="1:41" ht="15" hidden="1" outlineLevel="1">
      <c r="A497" s="44">
        <v>421</v>
      </c>
      <c r="B497" s="73">
        <v>356</v>
      </c>
      <c r="C497" s="42" t="s">
        <v>264</v>
      </c>
      <c r="D497" s="44" t="s">
        <v>34</v>
      </c>
      <c r="E497" s="53">
        <v>7.0000000000000007E-2</v>
      </c>
      <c r="F497" s="14">
        <f t="shared" si="304"/>
        <v>1662.99</v>
      </c>
      <c r="G497" s="14">
        <f t="shared" si="305"/>
        <v>0</v>
      </c>
      <c r="H497" s="14">
        <f t="shared" si="306"/>
        <v>1662.99</v>
      </c>
      <c r="I497" s="45">
        <v>23757</v>
      </c>
      <c r="J497" s="53"/>
      <c r="K497" s="53"/>
      <c r="L497" s="51"/>
      <c r="M497" s="51"/>
      <c r="N497" s="51"/>
      <c r="O497" s="448">
        <f>I497*$L$3</f>
        <v>40386.9</v>
      </c>
      <c r="P497" s="180">
        <f t="shared" si="315"/>
        <v>0</v>
      </c>
      <c r="Q497" s="180">
        <f t="shared" si="316"/>
        <v>2827.08</v>
      </c>
      <c r="R497" s="180">
        <f t="shared" si="317"/>
        <v>0</v>
      </c>
      <c r="S497" s="180">
        <f t="shared" si="318"/>
        <v>2827.08</v>
      </c>
      <c r="T497" s="394">
        <f t="shared" si="312"/>
        <v>3821.57</v>
      </c>
      <c r="U497" s="394">
        <f t="shared" si="313"/>
        <v>0</v>
      </c>
      <c r="V497" s="142">
        <f t="shared" si="319"/>
        <v>3821.57</v>
      </c>
      <c r="W497" s="142">
        <f t="shared" si="320"/>
        <v>54593.79</v>
      </c>
      <c r="X497" s="142">
        <f t="shared" si="321"/>
        <v>0</v>
      </c>
      <c r="Y497" s="142">
        <f t="shared" si="322"/>
        <v>54593.79</v>
      </c>
      <c r="Z497" s="51"/>
      <c r="AA497" s="35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</row>
    <row r="498" spans="1:41" ht="15" hidden="1" outlineLevel="1">
      <c r="A498" s="44">
        <v>422</v>
      </c>
      <c r="B498" s="73">
        <v>357</v>
      </c>
      <c r="C498" s="42" t="s">
        <v>56</v>
      </c>
      <c r="D498" s="44" t="s">
        <v>26</v>
      </c>
      <c r="E498" s="53">
        <v>18</v>
      </c>
      <c r="F498" s="14">
        <f t="shared" si="304"/>
        <v>31716.720000000001</v>
      </c>
      <c r="G498" s="14">
        <f t="shared" si="305"/>
        <v>0</v>
      </c>
      <c r="H498" s="14">
        <f t="shared" si="306"/>
        <v>31716.720000000001</v>
      </c>
      <c r="I498" s="45">
        <v>1762.04</v>
      </c>
      <c r="J498" s="53"/>
      <c r="K498" s="53"/>
      <c r="L498" s="51"/>
      <c r="M498" s="51"/>
      <c r="N498" s="51"/>
      <c r="O498" s="451">
        <f t="shared" ref="O498:O505" si="326">I498*$M$3</f>
        <v>2466.86</v>
      </c>
      <c r="P498" s="180">
        <f t="shared" si="315"/>
        <v>0</v>
      </c>
      <c r="Q498" s="180">
        <f t="shared" si="316"/>
        <v>44403.48</v>
      </c>
      <c r="R498" s="180">
        <f t="shared" si="317"/>
        <v>0</v>
      </c>
      <c r="S498" s="180">
        <f t="shared" si="318"/>
        <v>44403.48</v>
      </c>
      <c r="T498" s="394">
        <f t="shared" si="312"/>
        <v>60023.34</v>
      </c>
      <c r="U498" s="394">
        <f t="shared" si="313"/>
        <v>0</v>
      </c>
      <c r="V498" s="142">
        <f t="shared" si="319"/>
        <v>60023.34</v>
      </c>
      <c r="W498" s="142">
        <f t="shared" si="320"/>
        <v>3334.63</v>
      </c>
      <c r="X498" s="142">
        <f t="shared" si="321"/>
        <v>0</v>
      </c>
      <c r="Y498" s="142">
        <f t="shared" si="322"/>
        <v>3334.63</v>
      </c>
      <c r="Z498" s="51"/>
      <c r="AA498" s="35"/>
      <c r="AB498" s="226"/>
      <c r="AC498" s="226"/>
      <c r="AD498" s="226"/>
      <c r="AE498" s="226"/>
      <c r="AF498" s="226"/>
      <c r="AG498" s="226"/>
      <c r="AH498" s="226"/>
      <c r="AI498" s="226"/>
      <c r="AJ498" s="226"/>
      <c r="AK498" s="226"/>
      <c r="AL498" s="226"/>
      <c r="AM498" s="226"/>
      <c r="AN498" s="226"/>
      <c r="AO498" s="226"/>
    </row>
    <row r="499" spans="1:41" ht="15" hidden="1" outlineLevel="1">
      <c r="A499" s="44">
        <v>423</v>
      </c>
      <c r="B499" s="73">
        <v>358</v>
      </c>
      <c r="C499" s="42" t="s">
        <v>218</v>
      </c>
      <c r="D499" s="44" t="s">
        <v>26</v>
      </c>
      <c r="E499" s="53">
        <v>18</v>
      </c>
      <c r="F499" s="14">
        <f t="shared" si="304"/>
        <v>2665.44</v>
      </c>
      <c r="G499" s="14">
        <f t="shared" si="305"/>
        <v>0</v>
      </c>
      <c r="H499" s="14">
        <f t="shared" si="306"/>
        <v>2665.44</v>
      </c>
      <c r="I499" s="45">
        <v>148.08000000000001</v>
      </c>
      <c r="J499" s="53"/>
      <c r="K499" s="53"/>
      <c r="L499" s="51"/>
      <c r="M499" s="51"/>
      <c r="N499" s="51"/>
      <c r="O499" s="451">
        <f t="shared" si="326"/>
        <v>207.31</v>
      </c>
      <c r="P499" s="180">
        <f t="shared" si="315"/>
        <v>0</v>
      </c>
      <c r="Q499" s="180">
        <f t="shared" si="316"/>
        <v>3731.58</v>
      </c>
      <c r="R499" s="180">
        <f t="shared" si="317"/>
        <v>0</v>
      </c>
      <c r="S499" s="180">
        <f t="shared" si="318"/>
        <v>3731.58</v>
      </c>
      <c r="T499" s="394">
        <f t="shared" si="312"/>
        <v>5044.32</v>
      </c>
      <c r="U499" s="394">
        <f t="shared" si="313"/>
        <v>0</v>
      </c>
      <c r="V499" s="142">
        <f t="shared" si="319"/>
        <v>5044.32</v>
      </c>
      <c r="W499" s="142">
        <f t="shared" si="320"/>
        <v>280.24</v>
      </c>
      <c r="X499" s="142">
        <f t="shared" si="321"/>
        <v>0</v>
      </c>
      <c r="Y499" s="142">
        <f t="shared" si="322"/>
        <v>280.24</v>
      </c>
      <c r="Z499" s="51"/>
      <c r="AA499" s="35"/>
      <c r="AB499" s="226"/>
      <c r="AC499" s="226"/>
      <c r="AD499" s="226"/>
      <c r="AE499" s="226"/>
      <c r="AF499" s="226"/>
      <c r="AG499" s="226"/>
      <c r="AH499" s="226"/>
      <c r="AI499" s="226"/>
      <c r="AJ499" s="226"/>
      <c r="AK499" s="226"/>
      <c r="AL499" s="226"/>
      <c r="AM499" s="226"/>
      <c r="AN499" s="226"/>
      <c r="AO499" s="226"/>
    </row>
    <row r="500" spans="1:41" ht="45" hidden="1" outlineLevel="1">
      <c r="A500" s="44">
        <v>424</v>
      </c>
      <c r="B500" s="73">
        <v>359</v>
      </c>
      <c r="C500" s="42" t="s">
        <v>265</v>
      </c>
      <c r="D500" s="44" t="s">
        <v>34</v>
      </c>
      <c r="E500" s="53">
        <v>0.01</v>
      </c>
      <c r="F500" s="14">
        <f t="shared" si="304"/>
        <v>116.24</v>
      </c>
      <c r="G500" s="14">
        <f t="shared" si="305"/>
        <v>0</v>
      </c>
      <c r="H500" s="14">
        <f t="shared" si="306"/>
        <v>116.24</v>
      </c>
      <c r="I500" s="45">
        <v>11624</v>
      </c>
      <c r="J500" s="53"/>
      <c r="K500" s="53"/>
      <c r="L500" s="51"/>
      <c r="M500" s="51"/>
      <c r="N500" s="51"/>
      <c r="O500" s="451">
        <f t="shared" si="326"/>
        <v>16273.6</v>
      </c>
      <c r="P500" s="180">
        <f t="shared" si="315"/>
        <v>0</v>
      </c>
      <c r="Q500" s="180">
        <f t="shared" si="316"/>
        <v>162.74</v>
      </c>
      <c r="R500" s="180">
        <f t="shared" si="317"/>
        <v>0</v>
      </c>
      <c r="S500" s="180">
        <f t="shared" si="318"/>
        <v>162.74</v>
      </c>
      <c r="T500" s="394">
        <f t="shared" si="312"/>
        <v>219.98</v>
      </c>
      <c r="U500" s="394">
        <f t="shared" si="313"/>
        <v>0</v>
      </c>
      <c r="V500" s="142">
        <f t="shared" si="319"/>
        <v>219.98</v>
      </c>
      <c r="W500" s="142">
        <f t="shared" si="320"/>
        <v>21998.16</v>
      </c>
      <c r="X500" s="142">
        <f t="shared" si="321"/>
        <v>0</v>
      </c>
      <c r="Y500" s="142">
        <f t="shared" si="322"/>
        <v>21998.16</v>
      </c>
      <c r="Z500" s="51"/>
      <c r="AA500" s="35"/>
      <c r="AB500" s="226"/>
      <c r="AC500" s="226"/>
      <c r="AD500" s="226"/>
      <c r="AE500" s="226"/>
      <c r="AF500" s="226"/>
      <c r="AG500" s="226"/>
      <c r="AH500" s="226"/>
      <c r="AI500" s="226"/>
      <c r="AJ500" s="226"/>
      <c r="AK500" s="226"/>
      <c r="AL500" s="226"/>
      <c r="AM500" s="226"/>
      <c r="AN500" s="226"/>
      <c r="AO500" s="226"/>
    </row>
    <row r="501" spans="1:41" ht="30" hidden="1" outlineLevel="1">
      <c r="A501" s="44">
        <v>425</v>
      </c>
      <c r="B501" s="73">
        <v>360</v>
      </c>
      <c r="C501" s="42" t="s">
        <v>266</v>
      </c>
      <c r="D501" s="44" t="s">
        <v>26</v>
      </c>
      <c r="E501" s="53">
        <v>9</v>
      </c>
      <c r="F501" s="14">
        <f t="shared" si="304"/>
        <v>945</v>
      </c>
      <c r="G501" s="14">
        <f t="shared" si="305"/>
        <v>2079</v>
      </c>
      <c r="H501" s="14">
        <f t="shared" si="306"/>
        <v>3024</v>
      </c>
      <c r="I501" s="45">
        <v>105</v>
      </c>
      <c r="J501" s="53">
        <v>231</v>
      </c>
      <c r="K501" s="53"/>
      <c r="L501" s="51"/>
      <c r="M501" s="51"/>
      <c r="N501" s="51"/>
      <c r="O501" s="451">
        <f t="shared" si="326"/>
        <v>147</v>
      </c>
      <c r="P501" s="180">
        <f t="shared" si="315"/>
        <v>231</v>
      </c>
      <c r="Q501" s="180">
        <f t="shared" si="316"/>
        <v>1323</v>
      </c>
      <c r="R501" s="180">
        <f t="shared" si="317"/>
        <v>2079</v>
      </c>
      <c r="S501" s="180">
        <f t="shared" si="318"/>
        <v>3402</v>
      </c>
      <c r="T501" s="394">
        <f t="shared" si="312"/>
        <v>1788.39</v>
      </c>
      <c r="U501" s="394">
        <f t="shared" si="313"/>
        <v>2810.34</v>
      </c>
      <c r="V501" s="142">
        <f t="shared" si="319"/>
        <v>4598.7299999999996</v>
      </c>
      <c r="W501" s="142">
        <f t="shared" si="320"/>
        <v>198.71</v>
      </c>
      <c r="X501" s="142">
        <f t="shared" si="321"/>
        <v>312.26</v>
      </c>
      <c r="Y501" s="142">
        <f t="shared" si="322"/>
        <v>510.97</v>
      </c>
      <c r="Z501" s="51" t="s">
        <v>306</v>
      </c>
      <c r="AA501" s="35"/>
      <c r="AB501" s="226"/>
      <c r="AC501" s="226"/>
      <c r="AD501" s="226"/>
      <c r="AE501" s="226"/>
      <c r="AF501" s="226"/>
      <c r="AG501" s="226"/>
      <c r="AH501" s="226"/>
      <c r="AI501" s="226"/>
      <c r="AJ501" s="226"/>
      <c r="AK501" s="226"/>
      <c r="AL501" s="226"/>
      <c r="AM501" s="226"/>
      <c r="AN501" s="226"/>
      <c r="AO501" s="226"/>
    </row>
    <row r="502" spans="1:41" ht="45" hidden="1" outlineLevel="1">
      <c r="A502" s="44">
        <v>426</v>
      </c>
      <c r="B502" s="73">
        <v>361</v>
      </c>
      <c r="C502" s="42" t="s">
        <v>265</v>
      </c>
      <c r="D502" s="44" t="s">
        <v>34</v>
      </c>
      <c r="E502" s="53">
        <v>7.0000000000000007E-2</v>
      </c>
      <c r="F502" s="14">
        <f t="shared" si="304"/>
        <v>813.68</v>
      </c>
      <c r="G502" s="14">
        <f t="shared" si="305"/>
        <v>0</v>
      </c>
      <c r="H502" s="14">
        <f t="shared" si="306"/>
        <v>813.68</v>
      </c>
      <c r="I502" s="45">
        <v>11624</v>
      </c>
      <c r="J502" s="53"/>
      <c r="K502" s="53"/>
      <c r="L502" s="51"/>
      <c r="M502" s="51"/>
      <c r="N502" s="51"/>
      <c r="O502" s="451">
        <f t="shared" si="326"/>
        <v>16273.6</v>
      </c>
      <c r="P502" s="180">
        <f t="shared" si="315"/>
        <v>0</v>
      </c>
      <c r="Q502" s="180">
        <f t="shared" si="316"/>
        <v>1139.1500000000001</v>
      </c>
      <c r="R502" s="180">
        <f t="shared" si="317"/>
        <v>0</v>
      </c>
      <c r="S502" s="180">
        <f t="shared" si="318"/>
        <v>1139.1500000000001</v>
      </c>
      <c r="T502" s="394">
        <f t="shared" si="312"/>
        <v>1539.87</v>
      </c>
      <c r="U502" s="394">
        <f t="shared" si="313"/>
        <v>0</v>
      </c>
      <c r="V502" s="142">
        <f t="shared" si="319"/>
        <v>1539.87</v>
      </c>
      <c r="W502" s="142">
        <f t="shared" si="320"/>
        <v>21998.16</v>
      </c>
      <c r="X502" s="142">
        <f t="shared" si="321"/>
        <v>0</v>
      </c>
      <c r="Y502" s="142">
        <f t="shared" si="322"/>
        <v>21998.16</v>
      </c>
      <c r="Z502" s="51"/>
      <c r="AA502" s="35"/>
      <c r="AB502" s="226"/>
      <c r="AC502" s="226"/>
      <c r="AD502" s="226"/>
      <c r="AE502" s="226"/>
      <c r="AF502" s="226"/>
      <c r="AG502" s="226"/>
      <c r="AH502" s="226"/>
      <c r="AI502" s="226"/>
      <c r="AJ502" s="226"/>
      <c r="AK502" s="226"/>
      <c r="AL502" s="226"/>
      <c r="AM502" s="226"/>
      <c r="AN502" s="226"/>
      <c r="AO502" s="226"/>
    </row>
    <row r="503" spans="1:41" ht="30" hidden="1" outlineLevel="1">
      <c r="A503" s="44">
        <v>427</v>
      </c>
      <c r="B503" s="73">
        <v>362</v>
      </c>
      <c r="C503" s="42" t="s">
        <v>274</v>
      </c>
      <c r="D503" s="44" t="s">
        <v>26</v>
      </c>
      <c r="E503" s="53">
        <v>6.9</v>
      </c>
      <c r="F503" s="14">
        <f t="shared" si="304"/>
        <v>4609.2</v>
      </c>
      <c r="G503" s="14">
        <f t="shared" si="305"/>
        <v>21252</v>
      </c>
      <c r="H503" s="14">
        <f t="shared" si="306"/>
        <v>25861.200000000001</v>
      </c>
      <c r="I503" s="45">
        <v>668</v>
      </c>
      <c r="J503" s="53">
        <v>3080</v>
      </c>
      <c r="K503" s="53"/>
      <c r="L503" s="51"/>
      <c r="M503" s="51"/>
      <c r="N503" s="51"/>
      <c r="O503" s="451">
        <f t="shared" si="326"/>
        <v>935.2</v>
      </c>
      <c r="P503" s="180">
        <f t="shared" si="315"/>
        <v>3080</v>
      </c>
      <c r="Q503" s="180">
        <f t="shared" si="316"/>
        <v>6452.88</v>
      </c>
      <c r="R503" s="180">
        <f t="shared" si="317"/>
        <v>21252</v>
      </c>
      <c r="S503" s="180">
        <f t="shared" si="318"/>
        <v>27704.880000000001</v>
      </c>
      <c r="T503" s="394">
        <f t="shared" si="312"/>
        <v>8722.77</v>
      </c>
      <c r="U503" s="394">
        <f t="shared" si="313"/>
        <v>28727.81</v>
      </c>
      <c r="V503" s="142">
        <f t="shared" si="319"/>
        <v>37450.58</v>
      </c>
      <c r="W503" s="142">
        <f t="shared" si="320"/>
        <v>1264.17</v>
      </c>
      <c r="X503" s="142">
        <f t="shared" si="321"/>
        <v>4163.45</v>
      </c>
      <c r="Y503" s="142">
        <f t="shared" si="322"/>
        <v>5427.62</v>
      </c>
      <c r="Z503" s="51" t="s">
        <v>307</v>
      </c>
      <c r="AA503" s="35"/>
      <c r="AB503" s="226"/>
      <c r="AC503" s="226"/>
      <c r="AD503" s="226"/>
      <c r="AE503" s="226"/>
      <c r="AF503" s="226"/>
      <c r="AG503" s="226"/>
      <c r="AH503" s="226"/>
      <c r="AI503" s="226"/>
      <c r="AJ503" s="226"/>
      <c r="AK503" s="226"/>
      <c r="AL503" s="226"/>
      <c r="AM503" s="226"/>
      <c r="AN503" s="226"/>
      <c r="AO503" s="226"/>
    </row>
    <row r="504" spans="1:41" ht="45" hidden="1" outlineLevel="1">
      <c r="A504" s="44">
        <v>428</v>
      </c>
      <c r="B504" s="73">
        <v>363</v>
      </c>
      <c r="C504" s="42" t="s">
        <v>265</v>
      </c>
      <c r="D504" s="44" t="s">
        <v>34</v>
      </c>
      <c r="E504" s="53">
        <v>0.03</v>
      </c>
      <c r="F504" s="14">
        <f t="shared" si="304"/>
        <v>348.72</v>
      </c>
      <c r="G504" s="14">
        <f t="shared" si="305"/>
        <v>0</v>
      </c>
      <c r="H504" s="14">
        <f t="shared" si="306"/>
        <v>348.72</v>
      </c>
      <c r="I504" s="45">
        <v>11624</v>
      </c>
      <c r="J504" s="53"/>
      <c r="K504" s="53"/>
      <c r="L504" s="51"/>
      <c r="M504" s="51"/>
      <c r="N504" s="51"/>
      <c r="O504" s="451">
        <f t="shared" si="326"/>
        <v>16273.6</v>
      </c>
      <c r="P504" s="180">
        <f t="shared" si="315"/>
        <v>0</v>
      </c>
      <c r="Q504" s="180">
        <f t="shared" si="316"/>
        <v>488.21</v>
      </c>
      <c r="R504" s="180">
        <f t="shared" si="317"/>
        <v>0</v>
      </c>
      <c r="S504" s="180">
        <f t="shared" si="318"/>
        <v>488.21</v>
      </c>
      <c r="T504" s="394">
        <f t="shared" si="312"/>
        <v>659.94</v>
      </c>
      <c r="U504" s="394">
        <f t="shared" si="313"/>
        <v>0</v>
      </c>
      <c r="V504" s="142">
        <f t="shared" si="319"/>
        <v>659.94</v>
      </c>
      <c r="W504" s="142">
        <f t="shared" si="320"/>
        <v>21998.16</v>
      </c>
      <c r="X504" s="142">
        <f t="shared" si="321"/>
        <v>0</v>
      </c>
      <c r="Y504" s="142">
        <f t="shared" si="322"/>
        <v>21998.16</v>
      </c>
      <c r="Z504" s="51"/>
      <c r="AA504" s="35"/>
      <c r="AB504" s="226"/>
      <c r="AC504" s="226"/>
      <c r="AD504" s="226"/>
      <c r="AE504" s="226"/>
      <c r="AF504" s="226"/>
      <c r="AG504" s="226"/>
      <c r="AH504" s="226"/>
      <c r="AI504" s="226"/>
      <c r="AJ504" s="226"/>
      <c r="AK504" s="226"/>
      <c r="AL504" s="226"/>
      <c r="AM504" s="226"/>
      <c r="AN504" s="226"/>
      <c r="AO504" s="226"/>
    </row>
    <row r="505" spans="1:41" ht="30" hidden="1" outlineLevel="1">
      <c r="A505" s="44">
        <v>429</v>
      </c>
      <c r="B505" s="73">
        <v>364</v>
      </c>
      <c r="C505" s="42" t="s">
        <v>270</v>
      </c>
      <c r="D505" s="44" t="s">
        <v>26</v>
      </c>
      <c r="E505" s="53">
        <v>6.9</v>
      </c>
      <c r="F505" s="14">
        <f t="shared" si="304"/>
        <v>1966.5</v>
      </c>
      <c r="G505" s="14">
        <f t="shared" si="305"/>
        <v>7307.1</v>
      </c>
      <c r="H505" s="14">
        <f t="shared" si="306"/>
        <v>9273.6</v>
      </c>
      <c r="I505" s="45">
        <v>285</v>
      </c>
      <c r="J505" s="53">
        <v>1059</v>
      </c>
      <c r="K505" s="53"/>
      <c r="L505" s="51"/>
      <c r="M505" s="51"/>
      <c r="N505" s="51"/>
      <c r="O505" s="451">
        <f t="shared" si="326"/>
        <v>399</v>
      </c>
      <c r="P505" s="180">
        <f t="shared" si="315"/>
        <v>1059</v>
      </c>
      <c r="Q505" s="180">
        <f t="shared" si="316"/>
        <v>2753.1</v>
      </c>
      <c r="R505" s="180">
        <f t="shared" si="317"/>
        <v>7307.1</v>
      </c>
      <c r="S505" s="180">
        <f t="shared" si="318"/>
        <v>10060.200000000001</v>
      </c>
      <c r="T505" s="394">
        <f t="shared" si="312"/>
        <v>3721.58</v>
      </c>
      <c r="U505" s="394">
        <f t="shared" si="313"/>
        <v>9877.49</v>
      </c>
      <c r="V505" s="142">
        <f t="shared" si="319"/>
        <v>13599.07</v>
      </c>
      <c r="W505" s="142">
        <f t="shared" si="320"/>
        <v>539.36</v>
      </c>
      <c r="X505" s="142">
        <f t="shared" si="321"/>
        <v>1431.52</v>
      </c>
      <c r="Y505" s="142">
        <f t="shared" si="322"/>
        <v>1970.88</v>
      </c>
      <c r="Z505" s="51" t="s">
        <v>308</v>
      </c>
      <c r="AA505" s="35"/>
      <c r="AB505" s="226"/>
      <c r="AC505" s="226"/>
      <c r="AD505" s="226"/>
      <c r="AE505" s="226"/>
      <c r="AF505" s="226"/>
      <c r="AG505" s="226"/>
      <c r="AH505" s="226"/>
      <c r="AI505" s="226"/>
      <c r="AJ505" s="226"/>
      <c r="AK505" s="226"/>
      <c r="AL505" s="226"/>
      <c r="AM505" s="226"/>
      <c r="AN505" s="226"/>
      <c r="AO505" s="226"/>
    </row>
    <row r="506" spans="1:41" ht="15" hidden="1" outlineLevel="1">
      <c r="A506" s="44"/>
      <c r="B506" s="73"/>
      <c r="C506" s="290" t="s">
        <v>277</v>
      </c>
      <c r="D506" s="291"/>
      <c r="E506" s="292"/>
      <c r="F506" s="14">
        <f t="shared" si="304"/>
        <v>0</v>
      </c>
      <c r="G506" s="14">
        <f t="shared" si="305"/>
        <v>0</v>
      </c>
      <c r="H506" s="14">
        <f t="shared" si="306"/>
        <v>0</v>
      </c>
      <c r="I506" s="45"/>
      <c r="J506" s="53"/>
      <c r="K506" s="53"/>
      <c r="L506" s="51"/>
      <c r="M506" s="51"/>
      <c r="N506" s="51"/>
      <c r="O506" s="186"/>
      <c r="P506" s="180">
        <f t="shared" si="315"/>
        <v>0</v>
      </c>
      <c r="Q506" s="180">
        <f t="shared" si="316"/>
        <v>0</v>
      </c>
      <c r="R506" s="180">
        <f t="shared" si="317"/>
        <v>0</v>
      </c>
      <c r="S506" s="180">
        <f t="shared" si="318"/>
        <v>0</v>
      </c>
      <c r="T506" s="394">
        <f t="shared" si="312"/>
        <v>0</v>
      </c>
      <c r="U506" s="394">
        <f t="shared" si="313"/>
        <v>0</v>
      </c>
      <c r="V506" s="142">
        <f t="shared" si="319"/>
        <v>0</v>
      </c>
      <c r="W506" s="142">
        <f t="shared" si="320"/>
        <v>0</v>
      </c>
      <c r="X506" s="142">
        <f t="shared" si="321"/>
        <v>0</v>
      </c>
      <c r="Y506" s="142">
        <f t="shared" si="322"/>
        <v>0</v>
      </c>
      <c r="Z506" s="51"/>
      <c r="AA506" s="35"/>
      <c r="AB506" s="226"/>
      <c r="AC506" s="226"/>
      <c r="AD506" s="226"/>
      <c r="AE506" s="226"/>
      <c r="AF506" s="226"/>
      <c r="AG506" s="226"/>
      <c r="AH506" s="226"/>
      <c r="AI506" s="226"/>
      <c r="AJ506" s="226"/>
      <c r="AK506" s="226"/>
      <c r="AL506" s="226"/>
      <c r="AM506" s="226"/>
      <c r="AN506" s="226"/>
      <c r="AO506" s="226"/>
    </row>
    <row r="507" spans="1:41" ht="15" hidden="1" outlineLevel="1">
      <c r="A507" s="44">
        <v>430</v>
      </c>
      <c r="B507" s="73">
        <v>365</v>
      </c>
      <c r="C507" s="42" t="s">
        <v>264</v>
      </c>
      <c r="D507" s="44" t="s">
        <v>34</v>
      </c>
      <c r="E507" s="53">
        <v>7.0000000000000007E-2</v>
      </c>
      <c r="F507" s="14">
        <f t="shared" si="304"/>
        <v>1662.99</v>
      </c>
      <c r="G507" s="14">
        <f t="shared" si="305"/>
        <v>0</v>
      </c>
      <c r="H507" s="14">
        <f t="shared" si="306"/>
        <v>1662.99</v>
      </c>
      <c r="I507" s="45">
        <v>23757</v>
      </c>
      <c r="J507" s="53"/>
      <c r="K507" s="53"/>
      <c r="L507" s="51"/>
      <c r="M507" s="51"/>
      <c r="N507" s="51"/>
      <c r="O507" s="448">
        <f>I507*$L$3</f>
        <v>40386.9</v>
      </c>
      <c r="P507" s="180">
        <f t="shared" si="315"/>
        <v>0</v>
      </c>
      <c r="Q507" s="180">
        <f t="shared" si="316"/>
        <v>2827.08</v>
      </c>
      <c r="R507" s="180">
        <f t="shared" si="317"/>
        <v>0</v>
      </c>
      <c r="S507" s="180">
        <f t="shared" si="318"/>
        <v>2827.08</v>
      </c>
      <c r="T507" s="394">
        <f t="shared" si="312"/>
        <v>3821.57</v>
      </c>
      <c r="U507" s="394">
        <f t="shared" si="313"/>
        <v>0</v>
      </c>
      <c r="V507" s="142">
        <f t="shared" si="319"/>
        <v>3821.57</v>
      </c>
      <c r="W507" s="142">
        <f t="shared" si="320"/>
        <v>54593.79</v>
      </c>
      <c r="X507" s="142">
        <f t="shared" si="321"/>
        <v>0</v>
      </c>
      <c r="Y507" s="142">
        <f t="shared" si="322"/>
        <v>54593.79</v>
      </c>
      <c r="Z507" s="51"/>
      <c r="AA507" s="35"/>
      <c r="AB507" s="226"/>
      <c r="AC507" s="226"/>
      <c r="AD507" s="226"/>
      <c r="AE507" s="226"/>
      <c r="AF507" s="226"/>
      <c r="AG507" s="226"/>
      <c r="AH507" s="226"/>
      <c r="AI507" s="226"/>
      <c r="AJ507" s="226"/>
      <c r="AK507" s="226"/>
      <c r="AL507" s="226"/>
      <c r="AM507" s="226"/>
      <c r="AN507" s="226"/>
      <c r="AO507" s="226"/>
    </row>
    <row r="508" spans="1:41" ht="15" hidden="1" outlineLevel="1">
      <c r="A508" s="44">
        <v>431</v>
      </c>
      <c r="B508" s="73">
        <v>366</v>
      </c>
      <c r="C508" s="42" t="s">
        <v>56</v>
      </c>
      <c r="D508" s="44" t="s">
        <v>26</v>
      </c>
      <c r="E508" s="53">
        <v>3.2</v>
      </c>
      <c r="F508" s="14">
        <f t="shared" si="304"/>
        <v>5638.53</v>
      </c>
      <c r="G508" s="14">
        <f t="shared" si="305"/>
        <v>0</v>
      </c>
      <c r="H508" s="14">
        <f t="shared" si="306"/>
        <v>5638.53</v>
      </c>
      <c r="I508" s="45">
        <v>1762.04</v>
      </c>
      <c r="J508" s="53"/>
      <c r="K508" s="53"/>
      <c r="L508" s="51"/>
      <c r="M508" s="51"/>
      <c r="N508" s="51"/>
      <c r="O508" s="451">
        <f t="shared" ref="O508:O515" si="327">I508*$M$3</f>
        <v>2466.86</v>
      </c>
      <c r="P508" s="180">
        <f t="shared" si="315"/>
        <v>0</v>
      </c>
      <c r="Q508" s="180">
        <f t="shared" si="316"/>
        <v>7893.95</v>
      </c>
      <c r="R508" s="180">
        <f t="shared" si="317"/>
        <v>0</v>
      </c>
      <c r="S508" s="180">
        <f t="shared" si="318"/>
        <v>7893.95</v>
      </c>
      <c r="T508" s="394">
        <f t="shared" si="312"/>
        <v>10670.82</v>
      </c>
      <c r="U508" s="394">
        <f t="shared" si="313"/>
        <v>0</v>
      </c>
      <c r="V508" s="142">
        <f t="shared" si="319"/>
        <v>10670.82</v>
      </c>
      <c r="W508" s="142">
        <f t="shared" si="320"/>
        <v>3334.63</v>
      </c>
      <c r="X508" s="142">
        <f t="shared" si="321"/>
        <v>0</v>
      </c>
      <c r="Y508" s="142">
        <f t="shared" si="322"/>
        <v>3334.63</v>
      </c>
      <c r="Z508" s="51"/>
      <c r="AA508" s="35"/>
      <c r="AB508" s="226"/>
      <c r="AC508" s="226"/>
      <c r="AD508" s="226"/>
      <c r="AE508" s="226"/>
      <c r="AF508" s="226"/>
      <c r="AG508" s="226"/>
      <c r="AH508" s="226"/>
      <c r="AI508" s="226"/>
      <c r="AJ508" s="226"/>
      <c r="AK508" s="226"/>
      <c r="AL508" s="226"/>
      <c r="AM508" s="226"/>
      <c r="AN508" s="226"/>
      <c r="AO508" s="226"/>
    </row>
    <row r="509" spans="1:41" ht="15" hidden="1" outlineLevel="1">
      <c r="A509" s="44">
        <v>432</v>
      </c>
      <c r="B509" s="73">
        <v>367</v>
      </c>
      <c r="C509" s="42" t="s">
        <v>218</v>
      </c>
      <c r="D509" s="44" t="s">
        <v>26</v>
      </c>
      <c r="E509" s="53">
        <v>3.2</v>
      </c>
      <c r="F509" s="14">
        <f t="shared" si="304"/>
        <v>473.86</v>
      </c>
      <c r="G509" s="14">
        <f t="shared" si="305"/>
        <v>0</v>
      </c>
      <c r="H509" s="14">
        <f t="shared" si="306"/>
        <v>473.86</v>
      </c>
      <c r="I509" s="45">
        <v>148.08000000000001</v>
      </c>
      <c r="J509" s="53"/>
      <c r="K509" s="53"/>
      <c r="L509" s="51"/>
      <c r="M509" s="51"/>
      <c r="N509" s="51"/>
      <c r="O509" s="451">
        <f t="shared" si="327"/>
        <v>207.31</v>
      </c>
      <c r="P509" s="180">
        <f t="shared" si="315"/>
        <v>0</v>
      </c>
      <c r="Q509" s="180">
        <f t="shared" si="316"/>
        <v>663.39</v>
      </c>
      <c r="R509" s="180">
        <f t="shared" si="317"/>
        <v>0</v>
      </c>
      <c r="S509" s="180">
        <f t="shared" si="318"/>
        <v>663.39</v>
      </c>
      <c r="T509" s="394">
        <f t="shared" si="312"/>
        <v>896.77</v>
      </c>
      <c r="U509" s="394">
        <f t="shared" si="313"/>
        <v>0</v>
      </c>
      <c r="V509" s="142">
        <f t="shared" si="319"/>
        <v>896.77</v>
      </c>
      <c r="W509" s="142">
        <f t="shared" si="320"/>
        <v>280.24</v>
      </c>
      <c r="X509" s="142">
        <f t="shared" si="321"/>
        <v>0</v>
      </c>
      <c r="Y509" s="142">
        <f t="shared" si="322"/>
        <v>280.24</v>
      </c>
      <c r="Z509" s="51"/>
      <c r="AA509" s="35"/>
      <c r="AB509" s="226"/>
      <c r="AC509" s="226"/>
      <c r="AD509" s="226"/>
      <c r="AE509" s="226"/>
      <c r="AF509" s="226"/>
      <c r="AG509" s="226"/>
      <c r="AH509" s="226"/>
      <c r="AI509" s="226"/>
      <c r="AJ509" s="226"/>
      <c r="AK509" s="226"/>
      <c r="AL509" s="226"/>
      <c r="AM509" s="226"/>
      <c r="AN509" s="226"/>
      <c r="AO509" s="226"/>
    </row>
    <row r="510" spans="1:41" ht="45" hidden="1" outlineLevel="1">
      <c r="A510" s="44">
        <v>433</v>
      </c>
      <c r="B510" s="73">
        <v>368</v>
      </c>
      <c r="C510" s="42" t="s">
        <v>265</v>
      </c>
      <c r="D510" s="44" t="s">
        <v>34</v>
      </c>
      <c r="E510" s="53">
        <v>0</v>
      </c>
      <c r="F510" s="14">
        <f t="shared" si="304"/>
        <v>0</v>
      </c>
      <c r="G510" s="14">
        <f t="shared" si="305"/>
        <v>0</v>
      </c>
      <c r="H510" s="14">
        <f t="shared" si="306"/>
        <v>0</v>
      </c>
      <c r="I510" s="45">
        <v>11624</v>
      </c>
      <c r="J510" s="53"/>
      <c r="K510" s="53"/>
      <c r="L510" s="51"/>
      <c r="M510" s="51"/>
      <c r="N510" s="51"/>
      <c r="O510" s="451">
        <f t="shared" si="327"/>
        <v>16273.6</v>
      </c>
      <c r="P510" s="180">
        <f t="shared" si="315"/>
        <v>0</v>
      </c>
      <c r="Q510" s="180">
        <f t="shared" si="316"/>
        <v>0</v>
      </c>
      <c r="R510" s="180">
        <f t="shared" si="317"/>
        <v>0</v>
      </c>
      <c r="S510" s="180">
        <f t="shared" si="318"/>
        <v>0</v>
      </c>
      <c r="T510" s="394">
        <f t="shared" si="312"/>
        <v>0</v>
      </c>
      <c r="U510" s="394">
        <f t="shared" si="313"/>
        <v>0</v>
      </c>
      <c r="V510" s="142">
        <f t="shared" si="319"/>
        <v>0</v>
      </c>
      <c r="W510" s="142">
        <f t="shared" si="320"/>
        <v>21998.16</v>
      </c>
      <c r="X510" s="142">
        <f t="shared" si="321"/>
        <v>0</v>
      </c>
      <c r="Y510" s="142">
        <f t="shared" si="322"/>
        <v>21998.16</v>
      </c>
      <c r="Z510" s="51"/>
      <c r="AA510" s="35"/>
      <c r="AB510" s="226"/>
      <c r="AC510" s="226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</row>
    <row r="511" spans="1:41" ht="30" hidden="1" outlineLevel="1">
      <c r="A511" s="44">
        <v>434</v>
      </c>
      <c r="B511" s="73">
        <v>369</v>
      </c>
      <c r="C511" s="42" t="s">
        <v>266</v>
      </c>
      <c r="D511" s="44" t="s">
        <v>26</v>
      </c>
      <c r="E511" s="53">
        <v>4.8</v>
      </c>
      <c r="F511" s="14">
        <f t="shared" si="304"/>
        <v>504</v>
      </c>
      <c r="G511" s="14">
        <f t="shared" si="305"/>
        <v>1108.8</v>
      </c>
      <c r="H511" s="14">
        <f t="shared" si="306"/>
        <v>1612.8</v>
      </c>
      <c r="I511" s="45">
        <v>105</v>
      </c>
      <c r="J511" s="53">
        <v>231</v>
      </c>
      <c r="K511" s="53"/>
      <c r="L511" s="51"/>
      <c r="M511" s="51"/>
      <c r="N511" s="51"/>
      <c r="O511" s="451">
        <f t="shared" si="327"/>
        <v>147</v>
      </c>
      <c r="P511" s="180">
        <f t="shared" si="315"/>
        <v>231</v>
      </c>
      <c r="Q511" s="180">
        <f t="shared" si="316"/>
        <v>705.6</v>
      </c>
      <c r="R511" s="180">
        <f t="shared" si="317"/>
        <v>1108.8</v>
      </c>
      <c r="S511" s="180">
        <f t="shared" si="318"/>
        <v>1814.4</v>
      </c>
      <c r="T511" s="394">
        <f t="shared" si="312"/>
        <v>953.81</v>
      </c>
      <c r="U511" s="394">
        <f t="shared" si="313"/>
        <v>1498.85</v>
      </c>
      <c r="V511" s="142">
        <f t="shared" si="319"/>
        <v>2452.66</v>
      </c>
      <c r="W511" s="142">
        <f t="shared" si="320"/>
        <v>198.71</v>
      </c>
      <c r="X511" s="142">
        <f t="shared" si="321"/>
        <v>312.26</v>
      </c>
      <c r="Y511" s="142">
        <f t="shared" si="322"/>
        <v>510.97</v>
      </c>
      <c r="Z511" s="51" t="s">
        <v>309</v>
      </c>
      <c r="AA511" s="35"/>
      <c r="AB511" s="226"/>
      <c r="AC511" s="226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</row>
    <row r="512" spans="1:41" ht="45" hidden="1" outlineLevel="1">
      <c r="A512" s="44">
        <v>435</v>
      </c>
      <c r="B512" s="73">
        <v>370</v>
      </c>
      <c r="C512" s="42" t="s">
        <v>265</v>
      </c>
      <c r="D512" s="44" t="s">
        <v>34</v>
      </c>
      <c r="E512" s="53">
        <v>7.0000000000000007E-2</v>
      </c>
      <c r="F512" s="14">
        <f t="shared" si="304"/>
        <v>813.68</v>
      </c>
      <c r="G512" s="14">
        <f t="shared" si="305"/>
        <v>0</v>
      </c>
      <c r="H512" s="14">
        <f t="shared" si="306"/>
        <v>813.68</v>
      </c>
      <c r="I512" s="45">
        <v>11624</v>
      </c>
      <c r="J512" s="53"/>
      <c r="K512" s="53"/>
      <c r="L512" s="51"/>
      <c r="M512" s="51"/>
      <c r="N512" s="51"/>
      <c r="O512" s="451">
        <f t="shared" si="327"/>
        <v>16273.6</v>
      </c>
      <c r="P512" s="180">
        <f t="shared" si="315"/>
        <v>0</v>
      </c>
      <c r="Q512" s="180">
        <f t="shared" si="316"/>
        <v>1139.1500000000001</v>
      </c>
      <c r="R512" s="180">
        <f t="shared" si="317"/>
        <v>0</v>
      </c>
      <c r="S512" s="180">
        <f t="shared" si="318"/>
        <v>1139.1500000000001</v>
      </c>
      <c r="T512" s="394">
        <f t="shared" si="312"/>
        <v>1539.87</v>
      </c>
      <c r="U512" s="394">
        <f t="shared" si="313"/>
        <v>0</v>
      </c>
      <c r="V512" s="142">
        <f t="shared" si="319"/>
        <v>1539.87</v>
      </c>
      <c r="W512" s="142">
        <f t="shared" si="320"/>
        <v>21998.16</v>
      </c>
      <c r="X512" s="142">
        <f t="shared" si="321"/>
        <v>0</v>
      </c>
      <c r="Y512" s="142">
        <f t="shared" si="322"/>
        <v>21998.16</v>
      </c>
      <c r="Z512" s="51"/>
      <c r="AA512" s="35"/>
      <c r="AB512" s="226"/>
      <c r="AC512" s="226"/>
      <c r="AD512" s="226"/>
      <c r="AE512" s="226"/>
      <c r="AF512" s="226"/>
      <c r="AG512" s="226"/>
      <c r="AH512" s="226"/>
      <c r="AI512" s="226"/>
      <c r="AJ512" s="226"/>
      <c r="AK512" s="226"/>
      <c r="AL512" s="226"/>
      <c r="AM512" s="226"/>
      <c r="AN512" s="226"/>
      <c r="AO512" s="226"/>
    </row>
    <row r="513" spans="1:41" ht="30" hidden="1" outlineLevel="1">
      <c r="A513" s="44">
        <v>436</v>
      </c>
      <c r="B513" s="73">
        <v>371</v>
      </c>
      <c r="C513" s="42" t="s">
        <v>303</v>
      </c>
      <c r="D513" s="44" t="s">
        <v>26</v>
      </c>
      <c r="E513" s="53">
        <v>0.7</v>
      </c>
      <c r="F513" s="14">
        <f t="shared" si="304"/>
        <v>4485.6000000000004</v>
      </c>
      <c r="G513" s="14">
        <f t="shared" si="305"/>
        <v>21560</v>
      </c>
      <c r="H513" s="14">
        <f t="shared" si="306"/>
        <v>26045.599999999999</v>
      </c>
      <c r="I513" s="45">
        <v>6408</v>
      </c>
      <c r="J513" s="23">
        <f>30800</f>
        <v>30800</v>
      </c>
      <c r="K513" s="53"/>
      <c r="L513" s="51"/>
      <c r="M513" s="51"/>
      <c r="N513" s="51"/>
      <c r="O513" s="451">
        <f t="shared" si="327"/>
        <v>8971.2000000000007</v>
      </c>
      <c r="P513" s="180">
        <f t="shared" si="315"/>
        <v>30800</v>
      </c>
      <c r="Q513" s="180">
        <f t="shared" si="316"/>
        <v>6279.84</v>
      </c>
      <c r="R513" s="180">
        <f t="shared" si="317"/>
        <v>21560</v>
      </c>
      <c r="S513" s="180">
        <f t="shared" si="318"/>
        <v>27839.84</v>
      </c>
      <c r="T513" s="394">
        <f t="shared" si="312"/>
        <v>8488.9</v>
      </c>
      <c r="U513" s="394">
        <f t="shared" si="313"/>
        <v>29144.16</v>
      </c>
      <c r="V513" s="142">
        <f t="shared" si="319"/>
        <v>37633.06</v>
      </c>
      <c r="W513" s="142">
        <f t="shared" si="320"/>
        <v>12127</v>
      </c>
      <c r="X513" s="142">
        <f t="shared" si="321"/>
        <v>41634.51</v>
      </c>
      <c r="Y513" s="142">
        <f t="shared" si="322"/>
        <v>53761.51</v>
      </c>
      <c r="Z513" s="51" t="s">
        <v>310</v>
      </c>
      <c r="AA513" s="35"/>
      <c r="AB513" s="226"/>
      <c r="AC513" s="226"/>
      <c r="AD513" s="226"/>
      <c r="AE513" s="226"/>
      <c r="AF513" s="226"/>
      <c r="AG513" s="226"/>
      <c r="AH513" s="226"/>
      <c r="AI513" s="226"/>
      <c r="AJ513" s="226"/>
      <c r="AK513" s="226"/>
      <c r="AL513" s="226"/>
      <c r="AM513" s="226"/>
      <c r="AN513" s="226"/>
      <c r="AO513" s="226"/>
    </row>
    <row r="514" spans="1:41" ht="45" hidden="1" outlineLevel="1">
      <c r="A514" s="44">
        <v>437</v>
      </c>
      <c r="B514" s="73">
        <v>372</v>
      </c>
      <c r="C514" s="42" t="s">
        <v>265</v>
      </c>
      <c r="D514" s="44" t="s">
        <v>34</v>
      </c>
      <c r="E514" s="53">
        <v>0.01</v>
      </c>
      <c r="F514" s="14">
        <f t="shared" si="304"/>
        <v>116.24</v>
      </c>
      <c r="G514" s="14">
        <f t="shared" si="305"/>
        <v>0</v>
      </c>
      <c r="H514" s="14">
        <f t="shared" si="306"/>
        <v>116.24</v>
      </c>
      <c r="I514" s="45">
        <v>11624</v>
      </c>
      <c r="J514" s="53"/>
      <c r="K514" s="53"/>
      <c r="L514" s="51"/>
      <c r="M514" s="51"/>
      <c r="N514" s="51"/>
      <c r="O514" s="451">
        <f t="shared" si="327"/>
        <v>16273.6</v>
      </c>
      <c r="P514" s="180">
        <f t="shared" si="315"/>
        <v>0</v>
      </c>
      <c r="Q514" s="180">
        <f t="shared" si="316"/>
        <v>162.74</v>
      </c>
      <c r="R514" s="180">
        <f t="shared" si="317"/>
        <v>0</v>
      </c>
      <c r="S514" s="180">
        <f t="shared" si="318"/>
        <v>162.74</v>
      </c>
      <c r="T514" s="394">
        <f t="shared" si="312"/>
        <v>219.98</v>
      </c>
      <c r="U514" s="394">
        <f t="shared" si="313"/>
        <v>0</v>
      </c>
      <c r="V514" s="142">
        <f t="shared" si="319"/>
        <v>219.98</v>
      </c>
      <c r="W514" s="142">
        <f t="shared" si="320"/>
        <v>21998.16</v>
      </c>
      <c r="X514" s="142">
        <f t="shared" si="321"/>
        <v>0</v>
      </c>
      <c r="Y514" s="142">
        <f t="shared" si="322"/>
        <v>21998.16</v>
      </c>
      <c r="Z514" s="51"/>
      <c r="AA514" s="35"/>
      <c r="AB514" s="226"/>
      <c r="AC514" s="226"/>
      <c r="AD514" s="226"/>
      <c r="AE514" s="226"/>
      <c r="AF514" s="226"/>
      <c r="AG514" s="226"/>
      <c r="AH514" s="226"/>
      <c r="AI514" s="226"/>
      <c r="AJ514" s="226"/>
      <c r="AK514" s="226"/>
      <c r="AL514" s="226"/>
      <c r="AM514" s="226"/>
      <c r="AN514" s="226"/>
      <c r="AO514" s="226"/>
    </row>
    <row r="515" spans="1:41" ht="30" hidden="1" outlineLevel="1">
      <c r="A515" s="44">
        <v>438</v>
      </c>
      <c r="B515" s="73">
        <v>373</v>
      </c>
      <c r="C515" s="42" t="s">
        <v>270</v>
      </c>
      <c r="D515" s="44" t="s">
        <v>26</v>
      </c>
      <c r="E515" s="53">
        <v>1.3</v>
      </c>
      <c r="F515" s="14">
        <f t="shared" si="304"/>
        <v>370.5</v>
      </c>
      <c r="G515" s="14">
        <f t="shared" si="305"/>
        <v>1376.7</v>
      </c>
      <c r="H515" s="14">
        <f t="shared" si="306"/>
        <v>1747.2</v>
      </c>
      <c r="I515" s="45">
        <v>285</v>
      </c>
      <c r="J515" s="53">
        <v>1059</v>
      </c>
      <c r="K515" s="53"/>
      <c r="L515" s="51"/>
      <c r="M515" s="51"/>
      <c r="N515" s="51"/>
      <c r="O515" s="451">
        <f t="shared" si="327"/>
        <v>399</v>
      </c>
      <c r="P515" s="180">
        <f t="shared" si="315"/>
        <v>1059</v>
      </c>
      <c r="Q515" s="180">
        <f t="shared" si="316"/>
        <v>518.70000000000005</v>
      </c>
      <c r="R515" s="180">
        <f t="shared" si="317"/>
        <v>1376.7</v>
      </c>
      <c r="S515" s="180">
        <f t="shared" si="318"/>
        <v>1895.4</v>
      </c>
      <c r="T515" s="394">
        <f t="shared" si="312"/>
        <v>701.17</v>
      </c>
      <c r="U515" s="394">
        <f t="shared" si="313"/>
        <v>1860.98</v>
      </c>
      <c r="V515" s="142">
        <f t="shared" si="319"/>
        <v>2562.15</v>
      </c>
      <c r="W515" s="142">
        <f t="shared" si="320"/>
        <v>539.36</v>
      </c>
      <c r="X515" s="142">
        <f t="shared" si="321"/>
        <v>1431.52</v>
      </c>
      <c r="Y515" s="142">
        <f t="shared" si="322"/>
        <v>1970.88</v>
      </c>
      <c r="Z515" s="51" t="s">
        <v>311</v>
      </c>
      <c r="AA515" s="35"/>
      <c r="AB515" s="226"/>
      <c r="AC515" s="226"/>
      <c r="AD515" s="226"/>
      <c r="AE515" s="226"/>
      <c r="AF515" s="226"/>
      <c r="AG515" s="226"/>
      <c r="AH515" s="226"/>
      <c r="AI515" s="226"/>
      <c r="AJ515" s="226"/>
      <c r="AK515" s="226"/>
      <c r="AL515" s="226"/>
      <c r="AM515" s="226"/>
      <c r="AN515" s="226"/>
      <c r="AO515" s="226"/>
    </row>
    <row r="516" spans="1:41" ht="15" hidden="1" outlineLevel="1">
      <c r="A516" s="44"/>
      <c r="B516" s="73"/>
      <c r="C516" s="290" t="s">
        <v>281</v>
      </c>
      <c r="D516" s="291"/>
      <c r="E516" s="292"/>
      <c r="F516" s="14">
        <f t="shared" si="304"/>
        <v>0</v>
      </c>
      <c r="G516" s="14">
        <f t="shared" si="305"/>
        <v>0</v>
      </c>
      <c r="H516" s="14">
        <f t="shared" si="306"/>
        <v>0</v>
      </c>
      <c r="I516" s="45"/>
      <c r="J516" s="53"/>
      <c r="K516" s="53"/>
      <c r="L516" s="51"/>
      <c r="M516" s="51"/>
      <c r="N516" s="51"/>
      <c r="O516" s="186"/>
      <c r="P516" s="180">
        <f t="shared" si="315"/>
        <v>0</v>
      </c>
      <c r="Q516" s="180">
        <f t="shared" si="316"/>
        <v>0</v>
      </c>
      <c r="R516" s="180">
        <f t="shared" si="317"/>
        <v>0</v>
      </c>
      <c r="S516" s="180">
        <f t="shared" si="318"/>
        <v>0</v>
      </c>
      <c r="T516" s="394">
        <f t="shared" si="312"/>
        <v>0</v>
      </c>
      <c r="U516" s="394">
        <f t="shared" si="313"/>
        <v>0</v>
      </c>
      <c r="V516" s="142">
        <f t="shared" si="319"/>
        <v>0</v>
      </c>
      <c r="W516" s="142">
        <f t="shared" si="320"/>
        <v>0</v>
      </c>
      <c r="X516" s="142">
        <f t="shared" si="321"/>
        <v>0</v>
      </c>
      <c r="Y516" s="142">
        <f t="shared" si="322"/>
        <v>0</v>
      </c>
      <c r="Z516" s="51"/>
      <c r="AA516" s="35"/>
      <c r="AB516" s="226"/>
      <c r="AC516" s="226"/>
      <c r="AD516" s="226"/>
      <c r="AE516" s="226"/>
      <c r="AF516" s="226"/>
      <c r="AG516" s="226"/>
      <c r="AH516" s="226"/>
      <c r="AI516" s="226"/>
      <c r="AJ516" s="226"/>
      <c r="AK516" s="226"/>
      <c r="AL516" s="226"/>
      <c r="AM516" s="226"/>
      <c r="AN516" s="226"/>
      <c r="AO516" s="226"/>
    </row>
    <row r="517" spans="1:41" ht="15" hidden="1" outlineLevel="1">
      <c r="A517" s="44">
        <v>439</v>
      </c>
      <c r="B517" s="73">
        <v>374</v>
      </c>
      <c r="C517" s="42" t="s">
        <v>264</v>
      </c>
      <c r="D517" s="44" t="s">
        <v>34</v>
      </c>
      <c r="E517" s="53">
        <v>0.18</v>
      </c>
      <c r="F517" s="14">
        <f t="shared" si="304"/>
        <v>4276.26</v>
      </c>
      <c r="G517" s="14">
        <f t="shared" si="305"/>
        <v>0</v>
      </c>
      <c r="H517" s="14">
        <f t="shared" si="306"/>
        <v>4276.26</v>
      </c>
      <c r="I517" s="45">
        <v>23757</v>
      </c>
      <c r="J517" s="53"/>
      <c r="K517" s="53"/>
      <c r="L517" s="51"/>
      <c r="M517" s="51"/>
      <c r="N517" s="51"/>
      <c r="O517" s="448">
        <f>I517*$L$3</f>
        <v>40386.9</v>
      </c>
      <c r="P517" s="180">
        <f t="shared" si="315"/>
        <v>0</v>
      </c>
      <c r="Q517" s="180">
        <f t="shared" si="316"/>
        <v>7269.64</v>
      </c>
      <c r="R517" s="180">
        <f t="shared" si="317"/>
        <v>0</v>
      </c>
      <c r="S517" s="180">
        <f t="shared" si="318"/>
        <v>7269.64</v>
      </c>
      <c r="T517" s="394">
        <f t="shared" si="312"/>
        <v>9826.8799999999992</v>
      </c>
      <c r="U517" s="394">
        <f t="shared" si="313"/>
        <v>0</v>
      </c>
      <c r="V517" s="142">
        <f t="shared" si="319"/>
        <v>9826.8799999999992</v>
      </c>
      <c r="W517" s="142">
        <f t="shared" si="320"/>
        <v>54593.79</v>
      </c>
      <c r="X517" s="142">
        <f t="shared" si="321"/>
        <v>0</v>
      </c>
      <c r="Y517" s="142">
        <f t="shared" si="322"/>
        <v>54593.79</v>
      </c>
      <c r="Z517" s="51"/>
      <c r="AA517" s="35"/>
      <c r="AB517" s="226"/>
      <c r="AC517" s="226"/>
      <c r="AD517" s="226"/>
      <c r="AE517" s="226"/>
      <c r="AF517" s="226"/>
      <c r="AG517" s="226"/>
      <c r="AH517" s="226"/>
      <c r="AI517" s="226"/>
      <c r="AJ517" s="226"/>
      <c r="AK517" s="226"/>
      <c r="AL517" s="226"/>
      <c r="AM517" s="226"/>
      <c r="AN517" s="226"/>
      <c r="AO517" s="226"/>
    </row>
    <row r="518" spans="1:41" ht="15" hidden="1" outlineLevel="1">
      <c r="A518" s="44">
        <v>440</v>
      </c>
      <c r="B518" s="73">
        <v>375</v>
      </c>
      <c r="C518" s="42" t="s">
        <v>56</v>
      </c>
      <c r="D518" s="44" t="s">
        <v>26</v>
      </c>
      <c r="E518" s="53">
        <v>46</v>
      </c>
      <c r="F518" s="14">
        <f t="shared" si="304"/>
        <v>81053.84</v>
      </c>
      <c r="G518" s="14">
        <f t="shared" si="305"/>
        <v>0</v>
      </c>
      <c r="H518" s="14">
        <f t="shared" si="306"/>
        <v>81053.84</v>
      </c>
      <c r="I518" s="45">
        <v>1762.04</v>
      </c>
      <c r="J518" s="53"/>
      <c r="K518" s="53"/>
      <c r="L518" s="51"/>
      <c r="M518" s="51"/>
      <c r="N518" s="51"/>
      <c r="O518" s="451">
        <f t="shared" ref="O518:O525" si="328">I518*$M$3</f>
        <v>2466.86</v>
      </c>
      <c r="P518" s="180">
        <f t="shared" si="315"/>
        <v>0</v>
      </c>
      <c r="Q518" s="180">
        <f t="shared" si="316"/>
        <v>113475.56</v>
      </c>
      <c r="R518" s="180">
        <f t="shared" si="317"/>
        <v>0</v>
      </c>
      <c r="S518" s="180">
        <f t="shared" si="318"/>
        <v>113475.56</v>
      </c>
      <c r="T518" s="394">
        <f t="shared" si="312"/>
        <v>153392.98000000001</v>
      </c>
      <c r="U518" s="394">
        <f t="shared" si="313"/>
        <v>0</v>
      </c>
      <c r="V518" s="142">
        <f t="shared" si="319"/>
        <v>153392.98000000001</v>
      </c>
      <c r="W518" s="142">
        <f t="shared" si="320"/>
        <v>3334.63</v>
      </c>
      <c r="X518" s="142">
        <f t="shared" si="321"/>
        <v>0</v>
      </c>
      <c r="Y518" s="142">
        <f t="shared" si="322"/>
        <v>3334.63</v>
      </c>
      <c r="Z518" s="51"/>
      <c r="AA518" s="35"/>
      <c r="AB518" s="226"/>
      <c r="AC518" s="226"/>
      <c r="AD518" s="226"/>
      <c r="AE518" s="226"/>
      <c r="AF518" s="226"/>
      <c r="AG518" s="226"/>
      <c r="AH518" s="226"/>
      <c r="AI518" s="226"/>
      <c r="AJ518" s="226"/>
      <c r="AK518" s="226"/>
      <c r="AL518" s="226"/>
      <c r="AM518" s="226"/>
      <c r="AN518" s="226"/>
      <c r="AO518" s="226"/>
    </row>
    <row r="519" spans="1:41" ht="15" hidden="1" outlineLevel="1">
      <c r="A519" s="44">
        <v>441</v>
      </c>
      <c r="B519" s="73">
        <v>376</v>
      </c>
      <c r="C519" s="42" t="s">
        <v>218</v>
      </c>
      <c r="D519" s="44" t="s">
        <v>26</v>
      </c>
      <c r="E519" s="53">
        <v>46</v>
      </c>
      <c r="F519" s="14">
        <f t="shared" si="304"/>
        <v>6811.68</v>
      </c>
      <c r="G519" s="14">
        <f t="shared" si="305"/>
        <v>0</v>
      </c>
      <c r="H519" s="14">
        <f t="shared" si="306"/>
        <v>6811.68</v>
      </c>
      <c r="I519" s="45">
        <v>148.08000000000001</v>
      </c>
      <c r="J519" s="53"/>
      <c r="K519" s="53"/>
      <c r="L519" s="51"/>
      <c r="M519" s="51"/>
      <c r="N519" s="51"/>
      <c r="O519" s="451">
        <f t="shared" si="328"/>
        <v>207.31</v>
      </c>
      <c r="P519" s="180">
        <f t="shared" si="315"/>
        <v>0</v>
      </c>
      <c r="Q519" s="180">
        <f t="shared" si="316"/>
        <v>9536.26</v>
      </c>
      <c r="R519" s="180">
        <f t="shared" si="317"/>
        <v>0</v>
      </c>
      <c r="S519" s="180">
        <f t="shared" si="318"/>
        <v>9536.26</v>
      </c>
      <c r="T519" s="394">
        <f t="shared" si="312"/>
        <v>12891.04</v>
      </c>
      <c r="U519" s="394">
        <f t="shared" si="313"/>
        <v>0</v>
      </c>
      <c r="V519" s="142">
        <f t="shared" si="319"/>
        <v>12891.04</v>
      </c>
      <c r="W519" s="142">
        <f t="shared" si="320"/>
        <v>280.24</v>
      </c>
      <c r="X519" s="142">
        <f t="shared" si="321"/>
        <v>0</v>
      </c>
      <c r="Y519" s="142">
        <f t="shared" si="322"/>
        <v>280.24</v>
      </c>
      <c r="Z519" s="51"/>
      <c r="AA519" s="35"/>
      <c r="AB519" s="226"/>
      <c r="AC519" s="226"/>
      <c r="AD519" s="226"/>
      <c r="AE519" s="226"/>
      <c r="AF519" s="226"/>
      <c r="AG519" s="226"/>
      <c r="AH519" s="226"/>
      <c r="AI519" s="226"/>
      <c r="AJ519" s="226"/>
      <c r="AK519" s="226"/>
      <c r="AL519" s="226"/>
      <c r="AM519" s="226"/>
      <c r="AN519" s="226"/>
      <c r="AO519" s="226"/>
    </row>
    <row r="520" spans="1:41" ht="45" hidden="1" outlineLevel="1">
      <c r="A520" s="44">
        <v>442</v>
      </c>
      <c r="B520" s="73">
        <v>377</v>
      </c>
      <c r="C520" s="42" t="s">
        <v>265</v>
      </c>
      <c r="D520" s="44" t="s">
        <v>34</v>
      </c>
      <c r="E520" s="53">
        <v>0.02</v>
      </c>
      <c r="F520" s="14">
        <f t="shared" si="304"/>
        <v>232.48</v>
      </c>
      <c r="G520" s="14">
        <f t="shared" si="305"/>
        <v>0</v>
      </c>
      <c r="H520" s="14">
        <f t="shared" si="306"/>
        <v>232.48</v>
      </c>
      <c r="I520" s="45">
        <v>11624</v>
      </c>
      <c r="J520" s="53"/>
      <c r="K520" s="53"/>
      <c r="L520" s="51"/>
      <c r="M520" s="51"/>
      <c r="N520" s="51"/>
      <c r="O520" s="451">
        <f t="shared" si="328"/>
        <v>16273.6</v>
      </c>
      <c r="P520" s="180">
        <f t="shared" si="315"/>
        <v>0</v>
      </c>
      <c r="Q520" s="180">
        <f t="shared" si="316"/>
        <v>325.47000000000003</v>
      </c>
      <c r="R520" s="180">
        <f t="shared" si="317"/>
        <v>0</v>
      </c>
      <c r="S520" s="180">
        <f t="shared" si="318"/>
        <v>325.47000000000003</v>
      </c>
      <c r="T520" s="394">
        <f t="shared" ref="T520:T583" si="329">E520*W520</f>
        <v>439.96</v>
      </c>
      <c r="U520" s="394">
        <f t="shared" ref="U520:U583" si="330">E520*X520</f>
        <v>0</v>
      </c>
      <c r="V520" s="142">
        <f t="shared" si="319"/>
        <v>439.96</v>
      </c>
      <c r="W520" s="142">
        <f t="shared" si="320"/>
        <v>21998.16</v>
      </c>
      <c r="X520" s="142">
        <f t="shared" si="321"/>
        <v>0</v>
      </c>
      <c r="Y520" s="142">
        <f t="shared" si="322"/>
        <v>21998.16</v>
      </c>
      <c r="Z520" s="51"/>
      <c r="AA520" s="35"/>
      <c r="AB520" s="226"/>
      <c r="AC520" s="226"/>
      <c r="AD520" s="226"/>
      <c r="AE520" s="226"/>
      <c r="AF520" s="226"/>
      <c r="AG520" s="226"/>
      <c r="AH520" s="226"/>
      <c r="AI520" s="226"/>
      <c r="AJ520" s="226"/>
      <c r="AK520" s="226"/>
      <c r="AL520" s="226"/>
      <c r="AM520" s="226"/>
      <c r="AN520" s="226"/>
      <c r="AO520" s="226"/>
    </row>
    <row r="521" spans="1:41" ht="30" hidden="1" outlineLevel="1">
      <c r="A521" s="44">
        <v>443</v>
      </c>
      <c r="B521" s="73">
        <v>378</v>
      </c>
      <c r="C521" s="42" t="s">
        <v>266</v>
      </c>
      <c r="D521" s="44" t="s">
        <v>26</v>
      </c>
      <c r="E521" s="53">
        <v>23</v>
      </c>
      <c r="F521" s="14">
        <f t="shared" si="304"/>
        <v>2415</v>
      </c>
      <c r="G521" s="14">
        <f t="shared" si="305"/>
        <v>5313</v>
      </c>
      <c r="H521" s="14">
        <f t="shared" si="306"/>
        <v>7728</v>
      </c>
      <c r="I521" s="45">
        <v>105</v>
      </c>
      <c r="J521" s="53">
        <v>231</v>
      </c>
      <c r="K521" s="53"/>
      <c r="L521" s="51"/>
      <c r="M521" s="51"/>
      <c r="N521" s="51"/>
      <c r="O521" s="451">
        <f t="shared" si="328"/>
        <v>147</v>
      </c>
      <c r="P521" s="180">
        <f t="shared" ref="P521:P584" si="331">J521</f>
        <v>231</v>
      </c>
      <c r="Q521" s="180">
        <f t="shared" ref="Q521:Q584" si="332">O521*E521</f>
        <v>3381</v>
      </c>
      <c r="R521" s="180">
        <f t="shared" ref="R521:R584" si="333">P521*E521</f>
        <v>5313</v>
      </c>
      <c r="S521" s="180">
        <f t="shared" ref="S521:S584" si="334">Q521+R521</f>
        <v>8694</v>
      </c>
      <c r="T521" s="394">
        <f t="shared" si="329"/>
        <v>4570.33</v>
      </c>
      <c r="U521" s="394">
        <f t="shared" si="330"/>
        <v>7181.98</v>
      </c>
      <c r="V521" s="142">
        <f t="shared" ref="V521:V584" si="335">T521+U521</f>
        <v>11752.31</v>
      </c>
      <c r="W521" s="142">
        <f t="shared" ref="W521:W584" si="336">O521*0.9*$X$1259</f>
        <v>198.71</v>
      </c>
      <c r="X521" s="142">
        <f t="shared" ref="X521:X584" si="337">P521*0.9*$X$1259</f>
        <v>312.26</v>
      </c>
      <c r="Y521" s="142">
        <f t="shared" ref="Y521:Y584" si="338">W521+X521</f>
        <v>510.97</v>
      </c>
      <c r="Z521" s="51" t="s">
        <v>312</v>
      </c>
      <c r="AA521" s="35"/>
      <c r="AB521" s="226"/>
      <c r="AC521" s="226"/>
      <c r="AD521" s="226"/>
      <c r="AE521" s="226"/>
      <c r="AF521" s="226"/>
      <c r="AG521" s="226"/>
      <c r="AH521" s="226"/>
      <c r="AI521" s="226"/>
      <c r="AJ521" s="226"/>
      <c r="AK521" s="226"/>
      <c r="AL521" s="226"/>
      <c r="AM521" s="226"/>
      <c r="AN521" s="226"/>
      <c r="AO521" s="226"/>
    </row>
    <row r="522" spans="1:41" ht="45" hidden="1" outlineLevel="1">
      <c r="A522" s="44">
        <v>444</v>
      </c>
      <c r="B522" s="73">
        <v>379</v>
      </c>
      <c r="C522" s="42" t="s">
        <v>265</v>
      </c>
      <c r="D522" s="44" t="s">
        <v>34</v>
      </c>
      <c r="E522" s="53">
        <v>0.18</v>
      </c>
      <c r="F522" s="14">
        <f t="shared" si="304"/>
        <v>2092.3200000000002</v>
      </c>
      <c r="G522" s="14">
        <f t="shared" si="305"/>
        <v>0</v>
      </c>
      <c r="H522" s="14">
        <f t="shared" si="306"/>
        <v>2092.3200000000002</v>
      </c>
      <c r="I522" s="45">
        <v>11624</v>
      </c>
      <c r="J522" s="53"/>
      <c r="K522" s="53"/>
      <c r="L522" s="51"/>
      <c r="M522" s="51"/>
      <c r="N522" s="51"/>
      <c r="O522" s="451">
        <f t="shared" si="328"/>
        <v>16273.6</v>
      </c>
      <c r="P522" s="180">
        <f t="shared" si="331"/>
        <v>0</v>
      </c>
      <c r="Q522" s="180">
        <f t="shared" si="332"/>
        <v>2929.25</v>
      </c>
      <c r="R522" s="180">
        <f t="shared" si="333"/>
        <v>0</v>
      </c>
      <c r="S522" s="180">
        <f t="shared" si="334"/>
        <v>2929.25</v>
      </c>
      <c r="T522" s="394">
        <f t="shared" si="329"/>
        <v>3959.67</v>
      </c>
      <c r="U522" s="394">
        <f t="shared" si="330"/>
        <v>0</v>
      </c>
      <c r="V522" s="142">
        <f t="shared" si="335"/>
        <v>3959.67</v>
      </c>
      <c r="W522" s="142">
        <f t="shared" si="336"/>
        <v>21998.16</v>
      </c>
      <c r="X522" s="142">
        <f t="shared" si="337"/>
        <v>0</v>
      </c>
      <c r="Y522" s="142">
        <f t="shared" si="338"/>
        <v>21998.16</v>
      </c>
      <c r="Z522" s="51"/>
      <c r="AA522" s="35"/>
      <c r="AB522" s="226"/>
      <c r="AC522" s="226"/>
      <c r="AD522" s="226"/>
      <c r="AE522" s="226"/>
      <c r="AF522" s="226"/>
      <c r="AG522" s="226"/>
      <c r="AH522" s="226"/>
      <c r="AI522" s="226"/>
      <c r="AJ522" s="226"/>
      <c r="AK522" s="226"/>
      <c r="AL522" s="226"/>
      <c r="AM522" s="226"/>
      <c r="AN522" s="226"/>
      <c r="AO522" s="226"/>
    </row>
    <row r="523" spans="1:41" ht="30" hidden="1" outlineLevel="1">
      <c r="A523" s="44">
        <v>445</v>
      </c>
      <c r="B523" s="73">
        <v>380</v>
      </c>
      <c r="C523" s="42" t="s">
        <v>274</v>
      </c>
      <c r="D523" s="44" t="s">
        <v>26</v>
      </c>
      <c r="E523" s="53">
        <v>17.5</v>
      </c>
      <c r="F523" s="14">
        <f t="shared" si="304"/>
        <v>11690</v>
      </c>
      <c r="G523" s="14">
        <f t="shared" si="305"/>
        <v>53900</v>
      </c>
      <c r="H523" s="14">
        <f t="shared" si="306"/>
        <v>65590</v>
      </c>
      <c r="I523" s="45">
        <v>668</v>
      </c>
      <c r="J523" s="53">
        <v>3080</v>
      </c>
      <c r="K523" s="53"/>
      <c r="L523" s="51"/>
      <c r="M523" s="51"/>
      <c r="N523" s="51"/>
      <c r="O523" s="451">
        <f t="shared" si="328"/>
        <v>935.2</v>
      </c>
      <c r="P523" s="180">
        <f t="shared" si="331"/>
        <v>3080</v>
      </c>
      <c r="Q523" s="180">
        <f t="shared" si="332"/>
        <v>16366</v>
      </c>
      <c r="R523" s="180">
        <f t="shared" si="333"/>
        <v>53900</v>
      </c>
      <c r="S523" s="180">
        <f t="shared" si="334"/>
        <v>70266</v>
      </c>
      <c r="T523" s="394">
        <f t="shared" si="329"/>
        <v>22122.98</v>
      </c>
      <c r="U523" s="394">
        <f t="shared" si="330"/>
        <v>72860.38</v>
      </c>
      <c r="V523" s="142">
        <f t="shared" si="335"/>
        <v>94983.360000000001</v>
      </c>
      <c r="W523" s="142">
        <f t="shared" si="336"/>
        <v>1264.17</v>
      </c>
      <c r="X523" s="142">
        <f t="shared" si="337"/>
        <v>4163.45</v>
      </c>
      <c r="Y523" s="142">
        <f t="shared" si="338"/>
        <v>5427.62</v>
      </c>
      <c r="Z523" s="51" t="s">
        <v>313</v>
      </c>
      <c r="AA523" s="35"/>
      <c r="AB523" s="226"/>
      <c r="AC523" s="226"/>
      <c r="AD523" s="226"/>
      <c r="AE523" s="226"/>
      <c r="AF523" s="226"/>
      <c r="AG523" s="226"/>
      <c r="AH523" s="226"/>
      <c r="AI523" s="226"/>
      <c r="AJ523" s="226"/>
      <c r="AK523" s="226"/>
      <c r="AL523" s="226"/>
      <c r="AM523" s="226"/>
      <c r="AN523" s="226"/>
      <c r="AO523" s="226"/>
    </row>
    <row r="524" spans="1:41" ht="45" hidden="1" outlineLevel="1">
      <c r="A524" s="44">
        <v>446</v>
      </c>
      <c r="B524" s="73">
        <v>381</v>
      </c>
      <c r="C524" s="42" t="s">
        <v>265</v>
      </c>
      <c r="D524" s="44" t="s">
        <v>34</v>
      </c>
      <c r="E524" s="53">
        <v>0.09</v>
      </c>
      <c r="F524" s="14">
        <f t="shared" si="304"/>
        <v>1046.1600000000001</v>
      </c>
      <c r="G524" s="14">
        <f t="shared" si="305"/>
        <v>0</v>
      </c>
      <c r="H524" s="14">
        <f t="shared" si="306"/>
        <v>1046.1600000000001</v>
      </c>
      <c r="I524" s="45">
        <v>11624</v>
      </c>
      <c r="J524" s="53"/>
      <c r="K524" s="53"/>
      <c r="L524" s="51"/>
      <c r="M524" s="51"/>
      <c r="N524" s="51"/>
      <c r="O524" s="451">
        <f t="shared" si="328"/>
        <v>16273.6</v>
      </c>
      <c r="P524" s="180">
        <f t="shared" si="331"/>
        <v>0</v>
      </c>
      <c r="Q524" s="180">
        <f t="shared" si="332"/>
        <v>1464.62</v>
      </c>
      <c r="R524" s="180">
        <f t="shared" si="333"/>
        <v>0</v>
      </c>
      <c r="S524" s="180">
        <f t="shared" si="334"/>
        <v>1464.62</v>
      </c>
      <c r="T524" s="394">
        <f t="shared" si="329"/>
        <v>1979.83</v>
      </c>
      <c r="U524" s="394">
        <f t="shared" si="330"/>
        <v>0</v>
      </c>
      <c r="V524" s="142">
        <f t="shared" si="335"/>
        <v>1979.83</v>
      </c>
      <c r="W524" s="142">
        <f t="shared" si="336"/>
        <v>21998.16</v>
      </c>
      <c r="X524" s="142">
        <f t="shared" si="337"/>
        <v>0</v>
      </c>
      <c r="Y524" s="142">
        <f t="shared" si="338"/>
        <v>21998.16</v>
      </c>
      <c r="Z524" s="51"/>
      <c r="AA524" s="35"/>
      <c r="AB524" s="226"/>
      <c r="AC524" s="226"/>
      <c r="AD524" s="226"/>
      <c r="AE524" s="226"/>
      <c r="AF524" s="226"/>
      <c r="AG524" s="226"/>
      <c r="AH524" s="226"/>
      <c r="AI524" s="226"/>
      <c r="AJ524" s="226"/>
      <c r="AK524" s="226"/>
      <c r="AL524" s="226"/>
      <c r="AM524" s="226"/>
      <c r="AN524" s="226"/>
      <c r="AO524" s="226"/>
    </row>
    <row r="525" spans="1:41" ht="30" hidden="1" outlineLevel="1">
      <c r="A525" s="44">
        <v>447</v>
      </c>
      <c r="B525" s="73">
        <v>382</v>
      </c>
      <c r="C525" s="42" t="s">
        <v>270</v>
      </c>
      <c r="D525" s="44" t="s">
        <v>26</v>
      </c>
      <c r="E525" s="53">
        <v>17.5</v>
      </c>
      <c r="F525" s="14">
        <f t="shared" si="304"/>
        <v>4987.5</v>
      </c>
      <c r="G525" s="14">
        <f t="shared" si="305"/>
        <v>18532.5</v>
      </c>
      <c r="H525" s="14">
        <f t="shared" si="306"/>
        <v>23520</v>
      </c>
      <c r="I525" s="45">
        <v>285</v>
      </c>
      <c r="J525" s="53">
        <v>1059</v>
      </c>
      <c r="K525" s="53"/>
      <c r="L525" s="51"/>
      <c r="M525" s="51"/>
      <c r="N525" s="51"/>
      <c r="O525" s="451">
        <f t="shared" si="328"/>
        <v>399</v>
      </c>
      <c r="P525" s="180">
        <f t="shared" si="331"/>
        <v>1059</v>
      </c>
      <c r="Q525" s="180">
        <f t="shared" si="332"/>
        <v>6982.5</v>
      </c>
      <c r="R525" s="180">
        <f t="shared" si="333"/>
        <v>18532.5</v>
      </c>
      <c r="S525" s="180">
        <f t="shared" si="334"/>
        <v>25515</v>
      </c>
      <c r="T525" s="394">
        <f t="shared" si="329"/>
        <v>9438.7999999999993</v>
      </c>
      <c r="U525" s="394">
        <f t="shared" si="330"/>
        <v>25051.599999999999</v>
      </c>
      <c r="V525" s="142">
        <f t="shared" si="335"/>
        <v>34490.400000000001</v>
      </c>
      <c r="W525" s="142">
        <f t="shared" si="336"/>
        <v>539.36</v>
      </c>
      <c r="X525" s="142">
        <f t="shared" si="337"/>
        <v>1431.52</v>
      </c>
      <c r="Y525" s="142">
        <f t="shared" si="338"/>
        <v>1970.88</v>
      </c>
      <c r="Z525" s="51" t="s">
        <v>314</v>
      </c>
      <c r="AA525" s="35"/>
      <c r="AB525" s="226"/>
      <c r="AC525" s="226"/>
      <c r="AD525" s="226"/>
      <c r="AE525" s="226"/>
      <c r="AF525" s="226"/>
      <c r="AG525" s="226"/>
      <c r="AH525" s="226"/>
      <c r="AI525" s="226"/>
      <c r="AJ525" s="226"/>
      <c r="AK525" s="226"/>
      <c r="AL525" s="226"/>
      <c r="AM525" s="226"/>
      <c r="AN525" s="226"/>
      <c r="AO525" s="226"/>
    </row>
    <row r="526" spans="1:41" ht="15" hidden="1" outlineLevel="1">
      <c r="A526" s="44"/>
      <c r="B526" s="73"/>
      <c r="C526" s="290" t="s">
        <v>285</v>
      </c>
      <c r="D526" s="291"/>
      <c r="E526" s="292"/>
      <c r="F526" s="14">
        <f t="shared" si="304"/>
        <v>0</v>
      </c>
      <c r="G526" s="14">
        <f t="shared" si="305"/>
        <v>0</v>
      </c>
      <c r="H526" s="14">
        <f t="shared" si="306"/>
        <v>0</v>
      </c>
      <c r="I526" s="45"/>
      <c r="J526" s="53"/>
      <c r="K526" s="53"/>
      <c r="L526" s="51"/>
      <c r="M526" s="51"/>
      <c r="N526" s="51"/>
      <c r="O526" s="186"/>
      <c r="P526" s="180">
        <f t="shared" si="331"/>
        <v>0</v>
      </c>
      <c r="Q526" s="180">
        <f t="shared" si="332"/>
        <v>0</v>
      </c>
      <c r="R526" s="180">
        <f t="shared" si="333"/>
        <v>0</v>
      </c>
      <c r="S526" s="180">
        <f t="shared" si="334"/>
        <v>0</v>
      </c>
      <c r="T526" s="394">
        <f t="shared" si="329"/>
        <v>0</v>
      </c>
      <c r="U526" s="394">
        <f t="shared" si="330"/>
        <v>0</v>
      </c>
      <c r="V526" s="142">
        <f t="shared" si="335"/>
        <v>0</v>
      </c>
      <c r="W526" s="142">
        <f t="shared" si="336"/>
        <v>0</v>
      </c>
      <c r="X526" s="142">
        <f t="shared" si="337"/>
        <v>0</v>
      </c>
      <c r="Y526" s="142">
        <f t="shared" si="338"/>
        <v>0</v>
      </c>
      <c r="Z526" s="51"/>
      <c r="AA526" s="35"/>
      <c r="AB526" s="226"/>
      <c r="AC526" s="226"/>
      <c r="AD526" s="226"/>
      <c r="AE526" s="226"/>
      <c r="AF526" s="226"/>
      <c r="AG526" s="226"/>
      <c r="AH526" s="226"/>
      <c r="AI526" s="226"/>
      <c r="AJ526" s="226"/>
      <c r="AK526" s="226"/>
      <c r="AL526" s="226"/>
      <c r="AM526" s="226"/>
      <c r="AN526" s="226"/>
      <c r="AO526" s="226"/>
    </row>
    <row r="527" spans="1:41" ht="15" hidden="1" outlineLevel="1">
      <c r="A527" s="44">
        <v>448</v>
      </c>
      <c r="B527" s="73">
        <v>383</v>
      </c>
      <c r="C527" s="42" t="s">
        <v>264</v>
      </c>
      <c r="D527" s="44" t="s">
        <v>34</v>
      </c>
      <c r="E527" s="53">
        <v>0.12</v>
      </c>
      <c r="F527" s="14">
        <f t="shared" si="304"/>
        <v>2850.84</v>
      </c>
      <c r="G527" s="14">
        <f t="shared" si="305"/>
        <v>0</v>
      </c>
      <c r="H527" s="14">
        <f t="shared" si="306"/>
        <v>2850.84</v>
      </c>
      <c r="I527" s="45">
        <v>23757</v>
      </c>
      <c r="J527" s="53"/>
      <c r="K527" s="53"/>
      <c r="L527" s="51"/>
      <c r="M527" s="51"/>
      <c r="N527" s="51"/>
      <c r="O527" s="448">
        <f>I527*$L$3</f>
        <v>40386.9</v>
      </c>
      <c r="P527" s="180">
        <f t="shared" si="331"/>
        <v>0</v>
      </c>
      <c r="Q527" s="180">
        <f t="shared" si="332"/>
        <v>4846.43</v>
      </c>
      <c r="R527" s="180">
        <f t="shared" si="333"/>
        <v>0</v>
      </c>
      <c r="S527" s="180">
        <f t="shared" si="334"/>
        <v>4846.43</v>
      </c>
      <c r="T527" s="394">
        <f t="shared" si="329"/>
        <v>6551.25</v>
      </c>
      <c r="U527" s="394">
        <f t="shared" si="330"/>
        <v>0</v>
      </c>
      <c r="V527" s="142">
        <f t="shared" si="335"/>
        <v>6551.25</v>
      </c>
      <c r="W527" s="142">
        <f t="shared" si="336"/>
        <v>54593.79</v>
      </c>
      <c r="X527" s="142">
        <f t="shared" si="337"/>
        <v>0</v>
      </c>
      <c r="Y527" s="142">
        <f t="shared" si="338"/>
        <v>54593.79</v>
      </c>
      <c r="Z527" s="51"/>
      <c r="AA527" s="35"/>
      <c r="AB527" s="226"/>
      <c r="AC527" s="226"/>
      <c r="AD527" s="226"/>
      <c r="AE527" s="226"/>
      <c r="AF527" s="226"/>
      <c r="AG527" s="226"/>
      <c r="AH527" s="226"/>
      <c r="AI527" s="226"/>
      <c r="AJ527" s="226"/>
      <c r="AK527" s="226"/>
      <c r="AL527" s="226"/>
      <c r="AM527" s="226"/>
      <c r="AN527" s="226"/>
      <c r="AO527" s="226"/>
    </row>
    <row r="528" spans="1:41" ht="15" hidden="1" outlineLevel="1">
      <c r="A528" s="44">
        <v>449</v>
      </c>
      <c r="B528" s="73">
        <v>384</v>
      </c>
      <c r="C528" s="42" t="s">
        <v>56</v>
      </c>
      <c r="D528" s="44" t="s">
        <v>26</v>
      </c>
      <c r="E528" s="53">
        <v>5.8</v>
      </c>
      <c r="F528" s="14">
        <f t="shared" si="304"/>
        <v>10219.83</v>
      </c>
      <c r="G528" s="14">
        <f t="shared" si="305"/>
        <v>0</v>
      </c>
      <c r="H528" s="14">
        <f t="shared" si="306"/>
        <v>10219.83</v>
      </c>
      <c r="I528" s="45">
        <v>1762.04</v>
      </c>
      <c r="J528" s="53"/>
      <c r="K528" s="53"/>
      <c r="L528" s="51"/>
      <c r="M528" s="51"/>
      <c r="N528" s="51"/>
      <c r="O528" s="451">
        <f t="shared" ref="O528:O535" si="339">I528*$M$3</f>
        <v>2466.86</v>
      </c>
      <c r="P528" s="180">
        <f t="shared" si="331"/>
        <v>0</v>
      </c>
      <c r="Q528" s="180">
        <f t="shared" si="332"/>
        <v>14307.79</v>
      </c>
      <c r="R528" s="180">
        <f t="shared" si="333"/>
        <v>0</v>
      </c>
      <c r="S528" s="180">
        <f t="shared" si="334"/>
        <v>14307.79</v>
      </c>
      <c r="T528" s="394">
        <f t="shared" si="329"/>
        <v>19340.849999999999</v>
      </c>
      <c r="U528" s="394">
        <f t="shared" si="330"/>
        <v>0</v>
      </c>
      <c r="V528" s="142">
        <f t="shared" si="335"/>
        <v>19340.849999999999</v>
      </c>
      <c r="W528" s="142">
        <f t="shared" si="336"/>
        <v>3334.63</v>
      </c>
      <c r="X528" s="142">
        <f t="shared" si="337"/>
        <v>0</v>
      </c>
      <c r="Y528" s="142">
        <f t="shared" si="338"/>
        <v>3334.63</v>
      </c>
      <c r="Z528" s="51"/>
      <c r="AA528" s="35"/>
      <c r="AB528" s="226"/>
      <c r="AC528" s="226"/>
      <c r="AD528" s="226"/>
      <c r="AE528" s="226"/>
      <c r="AF528" s="226"/>
      <c r="AG528" s="226"/>
      <c r="AH528" s="226"/>
      <c r="AI528" s="226"/>
      <c r="AJ528" s="226"/>
      <c r="AK528" s="226"/>
      <c r="AL528" s="226"/>
      <c r="AM528" s="226"/>
      <c r="AN528" s="226"/>
      <c r="AO528" s="226"/>
    </row>
    <row r="529" spans="1:41" ht="15" hidden="1" outlineLevel="1">
      <c r="A529" s="44">
        <v>450</v>
      </c>
      <c r="B529" s="73">
        <v>385</v>
      </c>
      <c r="C529" s="42" t="s">
        <v>218</v>
      </c>
      <c r="D529" s="44" t="s">
        <v>26</v>
      </c>
      <c r="E529" s="53">
        <v>5.8</v>
      </c>
      <c r="F529" s="14">
        <f t="shared" si="304"/>
        <v>858.86</v>
      </c>
      <c r="G529" s="14">
        <f t="shared" si="305"/>
        <v>0</v>
      </c>
      <c r="H529" s="14">
        <f t="shared" si="306"/>
        <v>858.86</v>
      </c>
      <c r="I529" s="45">
        <v>148.08000000000001</v>
      </c>
      <c r="J529" s="53"/>
      <c r="K529" s="53"/>
      <c r="L529" s="51"/>
      <c r="M529" s="51"/>
      <c r="N529" s="51"/>
      <c r="O529" s="451">
        <f t="shared" si="339"/>
        <v>207.31</v>
      </c>
      <c r="P529" s="180">
        <f t="shared" si="331"/>
        <v>0</v>
      </c>
      <c r="Q529" s="180">
        <f t="shared" si="332"/>
        <v>1202.4000000000001</v>
      </c>
      <c r="R529" s="180">
        <f t="shared" si="333"/>
        <v>0</v>
      </c>
      <c r="S529" s="180">
        <f t="shared" si="334"/>
        <v>1202.4000000000001</v>
      </c>
      <c r="T529" s="394">
        <f t="shared" si="329"/>
        <v>1625.39</v>
      </c>
      <c r="U529" s="394">
        <f t="shared" si="330"/>
        <v>0</v>
      </c>
      <c r="V529" s="142">
        <f t="shared" si="335"/>
        <v>1625.39</v>
      </c>
      <c r="W529" s="142">
        <f t="shared" si="336"/>
        <v>280.24</v>
      </c>
      <c r="X529" s="142">
        <f t="shared" si="337"/>
        <v>0</v>
      </c>
      <c r="Y529" s="142">
        <f t="shared" si="338"/>
        <v>280.24</v>
      </c>
      <c r="Z529" s="51"/>
      <c r="AA529" s="35"/>
      <c r="AB529" s="226"/>
      <c r="AC529" s="226"/>
      <c r="AD529" s="226"/>
      <c r="AE529" s="226"/>
      <c r="AF529" s="226"/>
      <c r="AG529" s="226"/>
      <c r="AH529" s="226"/>
      <c r="AI529" s="226"/>
      <c r="AJ529" s="226"/>
      <c r="AK529" s="226"/>
      <c r="AL529" s="226"/>
      <c r="AM529" s="226"/>
      <c r="AN529" s="226"/>
      <c r="AO529" s="226"/>
    </row>
    <row r="530" spans="1:41" ht="45" hidden="1" outlineLevel="1">
      <c r="A530" s="44">
        <v>451</v>
      </c>
      <c r="B530" s="73">
        <v>386</v>
      </c>
      <c r="C530" s="42" t="s">
        <v>265</v>
      </c>
      <c r="D530" s="44" t="s">
        <v>34</v>
      </c>
      <c r="E530" s="53">
        <v>0.01</v>
      </c>
      <c r="F530" s="14">
        <f t="shared" si="304"/>
        <v>116.24</v>
      </c>
      <c r="G530" s="14">
        <f t="shared" si="305"/>
        <v>0</v>
      </c>
      <c r="H530" s="14">
        <f t="shared" si="306"/>
        <v>116.24</v>
      </c>
      <c r="I530" s="45">
        <v>11624</v>
      </c>
      <c r="J530" s="53"/>
      <c r="K530" s="53"/>
      <c r="L530" s="51"/>
      <c r="M530" s="51"/>
      <c r="N530" s="51"/>
      <c r="O530" s="451">
        <f t="shared" si="339"/>
        <v>16273.6</v>
      </c>
      <c r="P530" s="180">
        <f t="shared" si="331"/>
        <v>0</v>
      </c>
      <c r="Q530" s="180">
        <f t="shared" si="332"/>
        <v>162.74</v>
      </c>
      <c r="R530" s="180">
        <f t="shared" si="333"/>
        <v>0</v>
      </c>
      <c r="S530" s="180">
        <f t="shared" si="334"/>
        <v>162.74</v>
      </c>
      <c r="T530" s="394">
        <f t="shared" si="329"/>
        <v>219.98</v>
      </c>
      <c r="U530" s="394">
        <f t="shared" si="330"/>
        <v>0</v>
      </c>
      <c r="V530" s="142">
        <f t="shared" si="335"/>
        <v>219.98</v>
      </c>
      <c r="W530" s="142">
        <f t="shared" si="336"/>
        <v>21998.16</v>
      </c>
      <c r="X530" s="142">
        <f t="shared" si="337"/>
        <v>0</v>
      </c>
      <c r="Y530" s="142">
        <f t="shared" si="338"/>
        <v>21998.16</v>
      </c>
      <c r="Z530" s="51"/>
      <c r="AA530" s="35"/>
      <c r="AB530" s="226"/>
      <c r="AC530" s="226"/>
      <c r="AD530" s="226"/>
      <c r="AE530" s="226"/>
      <c r="AF530" s="226"/>
      <c r="AG530" s="226"/>
      <c r="AH530" s="226"/>
      <c r="AI530" s="226"/>
      <c r="AJ530" s="226"/>
      <c r="AK530" s="226"/>
      <c r="AL530" s="226"/>
      <c r="AM530" s="226"/>
      <c r="AN530" s="226"/>
      <c r="AO530" s="226"/>
    </row>
    <row r="531" spans="1:41" ht="30" hidden="1" outlineLevel="1">
      <c r="A531" s="44">
        <v>452</v>
      </c>
      <c r="B531" s="73">
        <v>387</v>
      </c>
      <c r="C531" s="42" t="s">
        <v>266</v>
      </c>
      <c r="D531" s="44" t="s">
        <v>26</v>
      </c>
      <c r="E531" s="53">
        <v>8.6999999999999993</v>
      </c>
      <c r="F531" s="14">
        <f t="shared" si="304"/>
        <v>913.5</v>
      </c>
      <c r="G531" s="14">
        <f t="shared" si="305"/>
        <v>2009.7</v>
      </c>
      <c r="H531" s="14">
        <f t="shared" si="306"/>
        <v>2923.2</v>
      </c>
      <c r="I531" s="45">
        <v>105</v>
      </c>
      <c r="J531" s="53">
        <v>231</v>
      </c>
      <c r="K531" s="53"/>
      <c r="L531" s="51"/>
      <c r="M531" s="51"/>
      <c r="N531" s="51"/>
      <c r="O531" s="451">
        <f t="shared" si="339"/>
        <v>147</v>
      </c>
      <c r="P531" s="180">
        <f t="shared" si="331"/>
        <v>231</v>
      </c>
      <c r="Q531" s="180">
        <f t="shared" si="332"/>
        <v>1278.9000000000001</v>
      </c>
      <c r="R531" s="180">
        <f t="shared" si="333"/>
        <v>2009.7</v>
      </c>
      <c r="S531" s="180">
        <f t="shared" si="334"/>
        <v>3288.6</v>
      </c>
      <c r="T531" s="394">
        <f t="shared" si="329"/>
        <v>1728.78</v>
      </c>
      <c r="U531" s="394">
        <f t="shared" si="330"/>
        <v>2716.66</v>
      </c>
      <c r="V531" s="142">
        <f t="shared" si="335"/>
        <v>4445.4399999999996</v>
      </c>
      <c r="W531" s="142">
        <f t="shared" si="336"/>
        <v>198.71</v>
      </c>
      <c r="X531" s="142">
        <f t="shared" si="337"/>
        <v>312.26</v>
      </c>
      <c r="Y531" s="142">
        <f t="shared" si="338"/>
        <v>510.97</v>
      </c>
      <c r="Z531" s="51" t="s">
        <v>315</v>
      </c>
      <c r="AA531" s="35"/>
      <c r="AB531" s="226"/>
      <c r="AC531" s="226"/>
      <c r="AD531" s="226"/>
      <c r="AE531" s="226"/>
      <c r="AF531" s="226"/>
      <c r="AG531" s="226"/>
      <c r="AH531" s="226"/>
      <c r="AI531" s="226"/>
      <c r="AJ531" s="226"/>
      <c r="AK531" s="226"/>
      <c r="AL531" s="226"/>
      <c r="AM531" s="226"/>
      <c r="AN531" s="226"/>
      <c r="AO531" s="226"/>
    </row>
    <row r="532" spans="1:41" ht="45" hidden="1" outlineLevel="1">
      <c r="A532" s="44">
        <v>453</v>
      </c>
      <c r="B532" s="73">
        <v>388</v>
      </c>
      <c r="C532" s="42" t="s">
        <v>265</v>
      </c>
      <c r="D532" s="44" t="s">
        <v>34</v>
      </c>
      <c r="E532" s="53">
        <v>0.12</v>
      </c>
      <c r="F532" s="14">
        <f t="shared" si="304"/>
        <v>1394.88</v>
      </c>
      <c r="G532" s="14">
        <f t="shared" si="305"/>
        <v>0</v>
      </c>
      <c r="H532" s="14">
        <f t="shared" si="306"/>
        <v>1394.88</v>
      </c>
      <c r="I532" s="45">
        <v>11624</v>
      </c>
      <c r="J532" s="53"/>
      <c r="K532" s="53"/>
      <c r="L532" s="51"/>
      <c r="M532" s="51"/>
      <c r="N532" s="51"/>
      <c r="O532" s="451">
        <f t="shared" si="339"/>
        <v>16273.6</v>
      </c>
      <c r="P532" s="180">
        <f t="shared" si="331"/>
        <v>0</v>
      </c>
      <c r="Q532" s="180">
        <f t="shared" si="332"/>
        <v>1952.83</v>
      </c>
      <c r="R532" s="180">
        <f t="shared" si="333"/>
        <v>0</v>
      </c>
      <c r="S532" s="180">
        <f t="shared" si="334"/>
        <v>1952.83</v>
      </c>
      <c r="T532" s="394">
        <f t="shared" si="329"/>
        <v>2639.78</v>
      </c>
      <c r="U532" s="394">
        <f t="shared" si="330"/>
        <v>0</v>
      </c>
      <c r="V532" s="142">
        <f t="shared" si="335"/>
        <v>2639.78</v>
      </c>
      <c r="W532" s="142">
        <f t="shared" si="336"/>
        <v>21998.16</v>
      </c>
      <c r="X532" s="142">
        <f t="shared" si="337"/>
        <v>0</v>
      </c>
      <c r="Y532" s="142">
        <f t="shared" si="338"/>
        <v>21998.16</v>
      </c>
      <c r="Z532" s="51"/>
      <c r="AA532" s="35"/>
      <c r="AB532" s="226"/>
      <c r="AC532" s="226"/>
      <c r="AD532" s="226"/>
      <c r="AE532" s="226"/>
      <c r="AF532" s="226"/>
      <c r="AG532" s="226"/>
      <c r="AH532" s="226"/>
      <c r="AI532" s="226"/>
      <c r="AJ532" s="226"/>
      <c r="AK532" s="226"/>
      <c r="AL532" s="226"/>
      <c r="AM532" s="226"/>
      <c r="AN532" s="226"/>
      <c r="AO532" s="226"/>
    </row>
    <row r="533" spans="1:41" ht="30" hidden="1" outlineLevel="1">
      <c r="A533" s="44">
        <v>454</v>
      </c>
      <c r="B533" s="73">
        <v>389</v>
      </c>
      <c r="C533" s="42" t="s">
        <v>303</v>
      </c>
      <c r="D533" s="44" t="s">
        <v>26</v>
      </c>
      <c r="E533" s="53">
        <v>1.2</v>
      </c>
      <c r="F533" s="14">
        <f t="shared" si="304"/>
        <v>7689.6</v>
      </c>
      <c r="G533" s="58">
        <f t="shared" si="305"/>
        <v>36960</v>
      </c>
      <c r="H533" s="14">
        <f t="shared" si="306"/>
        <v>44649.599999999999</v>
      </c>
      <c r="I533" s="45">
        <v>6408</v>
      </c>
      <c r="J533" s="53">
        <v>30800</v>
      </c>
      <c r="K533" s="53"/>
      <c r="L533" s="51"/>
      <c r="M533" s="51"/>
      <c r="N533" s="51"/>
      <c r="O533" s="451">
        <f t="shared" si="339"/>
        <v>8971.2000000000007</v>
      </c>
      <c r="P533" s="180">
        <f t="shared" si="331"/>
        <v>30800</v>
      </c>
      <c r="Q533" s="180">
        <f t="shared" si="332"/>
        <v>10765.44</v>
      </c>
      <c r="R533" s="180">
        <f t="shared" si="333"/>
        <v>36960</v>
      </c>
      <c r="S533" s="180">
        <f t="shared" si="334"/>
        <v>47725.440000000002</v>
      </c>
      <c r="T533" s="394">
        <f t="shared" si="329"/>
        <v>14552.4</v>
      </c>
      <c r="U533" s="394">
        <f t="shared" si="330"/>
        <v>49961.41</v>
      </c>
      <c r="V533" s="142">
        <f t="shared" si="335"/>
        <v>64513.81</v>
      </c>
      <c r="W533" s="142">
        <f t="shared" si="336"/>
        <v>12127</v>
      </c>
      <c r="X533" s="142">
        <f t="shared" si="337"/>
        <v>41634.51</v>
      </c>
      <c r="Y533" s="142">
        <f t="shared" si="338"/>
        <v>53761.51</v>
      </c>
      <c r="Z533" s="51" t="s">
        <v>316</v>
      </c>
      <c r="AA533" s="35"/>
      <c r="AB533" s="226"/>
      <c r="AC533" s="226"/>
      <c r="AD533" s="226"/>
      <c r="AE533" s="226"/>
      <c r="AF533" s="226"/>
      <c r="AG533" s="226"/>
      <c r="AH533" s="226"/>
      <c r="AI533" s="226"/>
      <c r="AJ533" s="226"/>
      <c r="AK533" s="226"/>
      <c r="AL533" s="226"/>
      <c r="AM533" s="226"/>
      <c r="AN533" s="226"/>
      <c r="AO533" s="226"/>
    </row>
    <row r="534" spans="1:41" ht="45" hidden="1" outlineLevel="1">
      <c r="A534" s="44">
        <v>455</v>
      </c>
      <c r="B534" s="73">
        <v>390</v>
      </c>
      <c r="C534" s="42" t="s">
        <v>265</v>
      </c>
      <c r="D534" s="44" t="s">
        <v>34</v>
      </c>
      <c r="E534" s="53">
        <v>0.01</v>
      </c>
      <c r="F534" s="14">
        <f t="shared" si="304"/>
        <v>116.24</v>
      </c>
      <c r="G534" s="14">
        <f t="shared" si="305"/>
        <v>0</v>
      </c>
      <c r="H534" s="14">
        <f t="shared" si="306"/>
        <v>116.24</v>
      </c>
      <c r="I534" s="45">
        <v>11624</v>
      </c>
      <c r="J534" s="53"/>
      <c r="K534" s="53"/>
      <c r="L534" s="51"/>
      <c r="M534" s="51"/>
      <c r="N534" s="51"/>
      <c r="O534" s="451">
        <f t="shared" si="339"/>
        <v>16273.6</v>
      </c>
      <c r="P534" s="180">
        <f t="shared" si="331"/>
        <v>0</v>
      </c>
      <c r="Q534" s="180">
        <f t="shared" si="332"/>
        <v>162.74</v>
      </c>
      <c r="R534" s="180">
        <f t="shared" si="333"/>
        <v>0</v>
      </c>
      <c r="S534" s="180">
        <f t="shared" si="334"/>
        <v>162.74</v>
      </c>
      <c r="T534" s="394">
        <f t="shared" si="329"/>
        <v>219.98</v>
      </c>
      <c r="U534" s="394">
        <f t="shared" si="330"/>
        <v>0</v>
      </c>
      <c r="V534" s="142">
        <f t="shared" si="335"/>
        <v>219.98</v>
      </c>
      <c r="W534" s="142">
        <f t="shared" si="336"/>
        <v>21998.16</v>
      </c>
      <c r="X534" s="142">
        <f t="shared" si="337"/>
        <v>0</v>
      </c>
      <c r="Y534" s="142">
        <f t="shared" si="338"/>
        <v>21998.16</v>
      </c>
      <c r="Z534" s="51"/>
      <c r="AA534" s="35"/>
      <c r="AB534" s="226"/>
      <c r="AC534" s="226"/>
      <c r="AD534" s="226"/>
      <c r="AE534" s="226"/>
      <c r="AF534" s="226"/>
      <c r="AG534" s="226"/>
      <c r="AH534" s="226"/>
      <c r="AI534" s="226"/>
      <c r="AJ534" s="226"/>
      <c r="AK534" s="226"/>
      <c r="AL534" s="226"/>
      <c r="AM534" s="226"/>
      <c r="AN534" s="226"/>
      <c r="AO534" s="226"/>
    </row>
    <row r="535" spans="1:41" ht="30" hidden="1" outlineLevel="1">
      <c r="A535" s="44">
        <v>456</v>
      </c>
      <c r="B535" s="73">
        <v>391</v>
      </c>
      <c r="C535" s="42" t="s">
        <v>270</v>
      </c>
      <c r="D535" s="44" t="s">
        <v>26</v>
      </c>
      <c r="E535" s="53">
        <v>2.2999999999999998</v>
      </c>
      <c r="F535" s="14">
        <f t="shared" si="304"/>
        <v>655.5</v>
      </c>
      <c r="G535" s="14">
        <f t="shared" si="305"/>
        <v>2435.6999999999998</v>
      </c>
      <c r="H535" s="14">
        <f t="shared" si="306"/>
        <v>3091.2</v>
      </c>
      <c r="I535" s="45">
        <v>285</v>
      </c>
      <c r="J535" s="53">
        <v>1059</v>
      </c>
      <c r="K535" s="53"/>
      <c r="L535" s="51"/>
      <c r="M535" s="51"/>
      <c r="N535" s="51"/>
      <c r="O535" s="451">
        <f t="shared" si="339"/>
        <v>399</v>
      </c>
      <c r="P535" s="180">
        <f t="shared" si="331"/>
        <v>1059</v>
      </c>
      <c r="Q535" s="180">
        <f t="shared" si="332"/>
        <v>917.7</v>
      </c>
      <c r="R535" s="180">
        <f t="shared" si="333"/>
        <v>2435.6999999999998</v>
      </c>
      <c r="S535" s="180">
        <f t="shared" si="334"/>
        <v>3353.4</v>
      </c>
      <c r="T535" s="394">
        <f t="shared" si="329"/>
        <v>1240.53</v>
      </c>
      <c r="U535" s="394">
        <f t="shared" si="330"/>
        <v>3292.5</v>
      </c>
      <c r="V535" s="142">
        <f t="shared" si="335"/>
        <v>4533.03</v>
      </c>
      <c r="W535" s="142">
        <f t="shared" si="336"/>
        <v>539.36</v>
      </c>
      <c r="X535" s="142">
        <f t="shared" si="337"/>
        <v>1431.52</v>
      </c>
      <c r="Y535" s="142">
        <f t="shared" si="338"/>
        <v>1970.88</v>
      </c>
      <c r="Z535" s="51" t="s">
        <v>317</v>
      </c>
      <c r="AA535" s="35"/>
      <c r="AB535" s="226"/>
      <c r="AC535" s="226"/>
      <c r="AD535" s="226"/>
      <c r="AE535" s="226"/>
      <c r="AF535" s="226"/>
      <c r="AG535" s="226"/>
      <c r="AH535" s="226"/>
      <c r="AI535" s="226"/>
      <c r="AJ535" s="226"/>
      <c r="AK535" s="226"/>
      <c r="AL535" s="226"/>
      <c r="AM535" s="226"/>
      <c r="AN535" s="226"/>
      <c r="AO535" s="226"/>
    </row>
    <row r="536" spans="1:41" ht="15" hidden="1" outlineLevel="1">
      <c r="A536" s="44"/>
      <c r="B536" s="73"/>
      <c r="C536" s="290" t="s">
        <v>289</v>
      </c>
      <c r="D536" s="291"/>
      <c r="E536" s="292"/>
      <c r="F536" s="14">
        <f t="shared" si="304"/>
        <v>0</v>
      </c>
      <c r="G536" s="14">
        <f t="shared" si="305"/>
        <v>0</v>
      </c>
      <c r="H536" s="14">
        <f t="shared" si="306"/>
        <v>0</v>
      </c>
      <c r="I536" s="45"/>
      <c r="J536" s="53"/>
      <c r="K536" s="53"/>
      <c r="L536" s="51"/>
      <c r="M536" s="51"/>
      <c r="N536" s="51"/>
      <c r="O536" s="186"/>
      <c r="P536" s="180">
        <f t="shared" si="331"/>
        <v>0</v>
      </c>
      <c r="Q536" s="180">
        <f t="shared" si="332"/>
        <v>0</v>
      </c>
      <c r="R536" s="180">
        <f t="shared" si="333"/>
        <v>0</v>
      </c>
      <c r="S536" s="180">
        <f t="shared" si="334"/>
        <v>0</v>
      </c>
      <c r="T536" s="394">
        <f t="shared" si="329"/>
        <v>0</v>
      </c>
      <c r="U536" s="394">
        <f t="shared" si="330"/>
        <v>0</v>
      </c>
      <c r="V536" s="142">
        <f t="shared" si="335"/>
        <v>0</v>
      </c>
      <c r="W536" s="142">
        <f t="shared" si="336"/>
        <v>0</v>
      </c>
      <c r="X536" s="142">
        <f t="shared" si="337"/>
        <v>0</v>
      </c>
      <c r="Y536" s="142">
        <f t="shared" si="338"/>
        <v>0</v>
      </c>
      <c r="Z536" s="51"/>
      <c r="AA536" s="35"/>
      <c r="AB536" s="226"/>
      <c r="AC536" s="226"/>
      <c r="AD536" s="226"/>
      <c r="AE536" s="226"/>
      <c r="AF536" s="226"/>
      <c r="AG536" s="226"/>
      <c r="AH536" s="226"/>
      <c r="AI536" s="226"/>
      <c r="AJ536" s="226"/>
      <c r="AK536" s="226"/>
      <c r="AL536" s="226"/>
      <c r="AM536" s="226"/>
      <c r="AN536" s="226"/>
      <c r="AO536" s="226"/>
    </row>
    <row r="537" spans="1:41" ht="15" hidden="1" outlineLevel="1">
      <c r="A537" s="44">
        <v>457</v>
      </c>
      <c r="B537" s="73">
        <v>392</v>
      </c>
      <c r="C537" s="42" t="s">
        <v>264</v>
      </c>
      <c r="D537" s="44" t="s">
        <v>34</v>
      </c>
      <c r="E537" s="53">
        <v>0.05</v>
      </c>
      <c r="F537" s="14">
        <f t="shared" si="304"/>
        <v>1187.8499999999999</v>
      </c>
      <c r="G537" s="14">
        <f t="shared" si="305"/>
        <v>0</v>
      </c>
      <c r="H537" s="14">
        <f t="shared" si="306"/>
        <v>1187.8499999999999</v>
      </c>
      <c r="I537" s="45">
        <v>23757</v>
      </c>
      <c r="J537" s="53"/>
      <c r="K537" s="53"/>
      <c r="L537" s="51"/>
      <c r="M537" s="51"/>
      <c r="N537" s="51"/>
      <c r="O537" s="448">
        <f>I537*$L$3</f>
        <v>40386.9</v>
      </c>
      <c r="P537" s="180">
        <f t="shared" si="331"/>
        <v>0</v>
      </c>
      <c r="Q537" s="180">
        <f t="shared" si="332"/>
        <v>2019.35</v>
      </c>
      <c r="R537" s="180">
        <f t="shared" si="333"/>
        <v>0</v>
      </c>
      <c r="S537" s="180">
        <f t="shared" si="334"/>
        <v>2019.35</v>
      </c>
      <c r="T537" s="394">
        <f t="shared" si="329"/>
        <v>2729.69</v>
      </c>
      <c r="U537" s="394">
        <f t="shared" si="330"/>
        <v>0</v>
      </c>
      <c r="V537" s="142">
        <f t="shared" si="335"/>
        <v>2729.69</v>
      </c>
      <c r="W537" s="142">
        <f t="shared" si="336"/>
        <v>54593.79</v>
      </c>
      <c r="X537" s="142">
        <f t="shared" si="337"/>
        <v>0</v>
      </c>
      <c r="Y537" s="142">
        <f t="shared" si="338"/>
        <v>54593.79</v>
      </c>
      <c r="Z537" s="51"/>
      <c r="AA537" s="35"/>
      <c r="AB537" s="226"/>
      <c r="AC537" s="226"/>
      <c r="AD537" s="226"/>
      <c r="AE537" s="226"/>
      <c r="AF537" s="226"/>
      <c r="AG537" s="226"/>
      <c r="AH537" s="226"/>
      <c r="AI537" s="226"/>
      <c r="AJ537" s="226"/>
      <c r="AK537" s="226"/>
      <c r="AL537" s="226"/>
      <c r="AM537" s="226"/>
      <c r="AN537" s="226"/>
      <c r="AO537" s="226"/>
    </row>
    <row r="538" spans="1:41" ht="15" hidden="1" outlineLevel="1">
      <c r="A538" s="44">
        <v>458</v>
      </c>
      <c r="B538" s="73">
        <v>393</v>
      </c>
      <c r="C538" s="42" t="s">
        <v>56</v>
      </c>
      <c r="D538" s="44" t="s">
        <v>26</v>
      </c>
      <c r="E538" s="53">
        <v>12</v>
      </c>
      <c r="F538" s="14">
        <f t="shared" si="304"/>
        <v>21144.48</v>
      </c>
      <c r="G538" s="14">
        <f t="shared" si="305"/>
        <v>0</v>
      </c>
      <c r="H538" s="14">
        <f t="shared" si="306"/>
        <v>21144.48</v>
      </c>
      <c r="I538" s="45">
        <v>1762.04</v>
      </c>
      <c r="J538" s="53"/>
      <c r="K538" s="53"/>
      <c r="L538" s="51"/>
      <c r="M538" s="51"/>
      <c r="N538" s="51"/>
      <c r="O538" s="451">
        <f t="shared" ref="O538:O545" si="340">I538*$M$3</f>
        <v>2466.86</v>
      </c>
      <c r="P538" s="180">
        <f t="shared" si="331"/>
        <v>0</v>
      </c>
      <c r="Q538" s="180">
        <f t="shared" si="332"/>
        <v>29602.32</v>
      </c>
      <c r="R538" s="180">
        <f t="shared" si="333"/>
        <v>0</v>
      </c>
      <c r="S538" s="180">
        <f t="shared" si="334"/>
        <v>29602.32</v>
      </c>
      <c r="T538" s="394">
        <f t="shared" si="329"/>
        <v>40015.56</v>
      </c>
      <c r="U538" s="394">
        <f t="shared" si="330"/>
        <v>0</v>
      </c>
      <c r="V538" s="142">
        <f t="shared" si="335"/>
        <v>40015.56</v>
      </c>
      <c r="W538" s="142">
        <f t="shared" si="336"/>
        <v>3334.63</v>
      </c>
      <c r="X538" s="142">
        <f t="shared" si="337"/>
        <v>0</v>
      </c>
      <c r="Y538" s="142">
        <f t="shared" si="338"/>
        <v>3334.63</v>
      </c>
      <c r="Z538" s="51"/>
      <c r="AA538" s="35"/>
      <c r="AB538" s="226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</row>
    <row r="539" spans="1:41" ht="15" hidden="1" outlineLevel="1">
      <c r="A539" s="44">
        <v>459</v>
      </c>
      <c r="B539" s="73">
        <v>394</v>
      </c>
      <c r="C539" s="42" t="s">
        <v>218</v>
      </c>
      <c r="D539" s="44" t="s">
        <v>26</v>
      </c>
      <c r="E539" s="53">
        <v>12</v>
      </c>
      <c r="F539" s="14">
        <f t="shared" si="304"/>
        <v>1776.96</v>
      </c>
      <c r="G539" s="14">
        <f t="shared" si="305"/>
        <v>0</v>
      </c>
      <c r="H539" s="14">
        <f t="shared" si="306"/>
        <v>1776.96</v>
      </c>
      <c r="I539" s="45">
        <v>148.08000000000001</v>
      </c>
      <c r="J539" s="53"/>
      <c r="K539" s="53"/>
      <c r="L539" s="51"/>
      <c r="M539" s="51"/>
      <c r="N539" s="51"/>
      <c r="O539" s="451">
        <f t="shared" si="340"/>
        <v>207.31</v>
      </c>
      <c r="P539" s="180">
        <f t="shared" si="331"/>
        <v>0</v>
      </c>
      <c r="Q539" s="180">
        <f t="shared" si="332"/>
        <v>2487.7199999999998</v>
      </c>
      <c r="R539" s="180">
        <f t="shared" si="333"/>
        <v>0</v>
      </c>
      <c r="S539" s="180">
        <f t="shared" si="334"/>
        <v>2487.7199999999998</v>
      </c>
      <c r="T539" s="394">
        <f t="shared" si="329"/>
        <v>3362.88</v>
      </c>
      <c r="U539" s="394">
        <f t="shared" si="330"/>
        <v>0</v>
      </c>
      <c r="V539" s="142">
        <f t="shared" si="335"/>
        <v>3362.88</v>
      </c>
      <c r="W539" s="142">
        <f t="shared" si="336"/>
        <v>280.24</v>
      </c>
      <c r="X539" s="142">
        <f t="shared" si="337"/>
        <v>0</v>
      </c>
      <c r="Y539" s="142">
        <f t="shared" si="338"/>
        <v>280.24</v>
      </c>
      <c r="Z539" s="51"/>
      <c r="AA539" s="35"/>
      <c r="AB539" s="226"/>
      <c r="AC539" s="226"/>
      <c r="AD539" s="226"/>
      <c r="AE539" s="226"/>
      <c r="AF539" s="226"/>
      <c r="AG539" s="226"/>
      <c r="AH539" s="226"/>
      <c r="AI539" s="226"/>
      <c r="AJ539" s="226"/>
      <c r="AK539" s="226"/>
      <c r="AL539" s="226"/>
      <c r="AM539" s="226"/>
      <c r="AN539" s="226"/>
      <c r="AO539" s="226"/>
    </row>
    <row r="540" spans="1:41" ht="45" hidden="1" outlineLevel="1">
      <c r="A540" s="44">
        <v>460</v>
      </c>
      <c r="B540" s="73">
        <v>395</v>
      </c>
      <c r="C540" s="42" t="s">
        <v>265</v>
      </c>
      <c r="D540" s="44" t="s">
        <v>34</v>
      </c>
      <c r="E540" s="53">
        <v>0.01</v>
      </c>
      <c r="F540" s="14">
        <f t="shared" si="304"/>
        <v>116.24</v>
      </c>
      <c r="G540" s="14">
        <f t="shared" si="305"/>
        <v>0</v>
      </c>
      <c r="H540" s="14">
        <f t="shared" si="306"/>
        <v>116.24</v>
      </c>
      <c r="I540" s="45">
        <v>11624</v>
      </c>
      <c r="J540" s="53"/>
      <c r="K540" s="53"/>
      <c r="L540" s="51"/>
      <c r="M540" s="51"/>
      <c r="N540" s="51"/>
      <c r="O540" s="451">
        <f t="shared" si="340"/>
        <v>16273.6</v>
      </c>
      <c r="P540" s="180">
        <f t="shared" si="331"/>
        <v>0</v>
      </c>
      <c r="Q540" s="180">
        <f t="shared" si="332"/>
        <v>162.74</v>
      </c>
      <c r="R540" s="180">
        <f t="shared" si="333"/>
        <v>0</v>
      </c>
      <c r="S540" s="180">
        <f t="shared" si="334"/>
        <v>162.74</v>
      </c>
      <c r="T540" s="394">
        <f t="shared" si="329"/>
        <v>219.98</v>
      </c>
      <c r="U540" s="394">
        <f t="shared" si="330"/>
        <v>0</v>
      </c>
      <c r="V540" s="142">
        <f t="shared" si="335"/>
        <v>219.98</v>
      </c>
      <c r="W540" s="142">
        <f t="shared" si="336"/>
        <v>21998.16</v>
      </c>
      <c r="X540" s="142">
        <f t="shared" si="337"/>
        <v>0</v>
      </c>
      <c r="Y540" s="142">
        <f t="shared" si="338"/>
        <v>21998.16</v>
      </c>
      <c r="Z540" s="51"/>
      <c r="AA540" s="35"/>
      <c r="AB540" s="226"/>
      <c r="AC540" s="226"/>
      <c r="AD540" s="226"/>
      <c r="AE540" s="226"/>
      <c r="AF540" s="226"/>
      <c r="AG540" s="226"/>
      <c r="AH540" s="226"/>
      <c r="AI540" s="226"/>
      <c r="AJ540" s="226"/>
      <c r="AK540" s="226"/>
      <c r="AL540" s="226"/>
      <c r="AM540" s="226"/>
      <c r="AN540" s="226"/>
      <c r="AO540" s="226"/>
    </row>
    <row r="541" spans="1:41" ht="30" hidden="1" outlineLevel="1">
      <c r="A541" s="44">
        <v>461</v>
      </c>
      <c r="B541" s="73">
        <v>396</v>
      </c>
      <c r="C541" s="42" t="s">
        <v>266</v>
      </c>
      <c r="D541" s="44" t="s">
        <v>26</v>
      </c>
      <c r="E541" s="53">
        <v>6</v>
      </c>
      <c r="F541" s="14">
        <f t="shared" si="304"/>
        <v>630</v>
      </c>
      <c r="G541" s="14">
        <f t="shared" si="305"/>
        <v>1386</v>
      </c>
      <c r="H541" s="14">
        <f t="shared" si="306"/>
        <v>2016</v>
      </c>
      <c r="I541" s="45">
        <v>105</v>
      </c>
      <c r="J541" s="53">
        <v>231</v>
      </c>
      <c r="K541" s="53"/>
      <c r="L541" s="51"/>
      <c r="M541" s="51"/>
      <c r="N541" s="51"/>
      <c r="O541" s="451">
        <f t="shared" si="340"/>
        <v>147</v>
      </c>
      <c r="P541" s="180">
        <f t="shared" si="331"/>
        <v>231</v>
      </c>
      <c r="Q541" s="180">
        <f t="shared" si="332"/>
        <v>882</v>
      </c>
      <c r="R541" s="180">
        <f t="shared" si="333"/>
        <v>1386</v>
      </c>
      <c r="S541" s="180">
        <f t="shared" si="334"/>
        <v>2268</v>
      </c>
      <c r="T541" s="394">
        <f t="shared" si="329"/>
        <v>1192.26</v>
      </c>
      <c r="U541" s="394">
        <f t="shared" si="330"/>
        <v>1873.56</v>
      </c>
      <c r="V541" s="142">
        <f t="shared" si="335"/>
        <v>3065.82</v>
      </c>
      <c r="W541" s="142">
        <f t="shared" si="336"/>
        <v>198.71</v>
      </c>
      <c r="X541" s="142">
        <f t="shared" si="337"/>
        <v>312.26</v>
      </c>
      <c r="Y541" s="142">
        <f t="shared" si="338"/>
        <v>510.97</v>
      </c>
      <c r="Z541" s="51" t="s">
        <v>318</v>
      </c>
      <c r="AA541" s="35"/>
      <c r="AB541" s="226"/>
      <c r="AC541" s="226"/>
      <c r="AD541" s="226"/>
      <c r="AE541" s="226"/>
      <c r="AF541" s="226"/>
      <c r="AG541" s="226"/>
      <c r="AH541" s="226"/>
      <c r="AI541" s="226"/>
      <c r="AJ541" s="226"/>
      <c r="AK541" s="226"/>
      <c r="AL541" s="226"/>
      <c r="AM541" s="226"/>
      <c r="AN541" s="226"/>
      <c r="AO541" s="226"/>
    </row>
    <row r="542" spans="1:41" ht="45" hidden="1" outlineLevel="1">
      <c r="A542" s="44">
        <v>462</v>
      </c>
      <c r="B542" s="73">
        <v>397</v>
      </c>
      <c r="C542" s="42" t="s">
        <v>265</v>
      </c>
      <c r="D542" s="44" t="s">
        <v>34</v>
      </c>
      <c r="E542" s="53">
        <v>0.05</v>
      </c>
      <c r="F542" s="14">
        <f t="shared" si="304"/>
        <v>581.20000000000005</v>
      </c>
      <c r="G542" s="14">
        <f t="shared" si="305"/>
        <v>0</v>
      </c>
      <c r="H542" s="14">
        <f t="shared" si="306"/>
        <v>581.20000000000005</v>
      </c>
      <c r="I542" s="45">
        <v>11624</v>
      </c>
      <c r="J542" s="53"/>
      <c r="K542" s="53"/>
      <c r="L542" s="51"/>
      <c r="M542" s="51"/>
      <c r="N542" s="51"/>
      <c r="O542" s="451">
        <f t="shared" si="340"/>
        <v>16273.6</v>
      </c>
      <c r="P542" s="180">
        <f t="shared" si="331"/>
        <v>0</v>
      </c>
      <c r="Q542" s="180">
        <f t="shared" si="332"/>
        <v>813.68</v>
      </c>
      <c r="R542" s="180">
        <f t="shared" si="333"/>
        <v>0</v>
      </c>
      <c r="S542" s="180">
        <f t="shared" si="334"/>
        <v>813.68</v>
      </c>
      <c r="T542" s="394">
        <f t="shared" si="329"/>
        <v>1099.9100000000001</v>
      </c>
      <c r="U542" s="394">
        <f t="shared" si="330"/>
        <v>0</v>
      </c>
      <c r="V542" s="142">
        <f t="shared" si="335"/>
        <v>1099.9100000000001</v>
      </c>
      <c r="W542" s="142">
        <f t="shared" si="336"/>
        <v>21998.16</v>
      </c>
      <c r="X542" s="142">
        <f t="shared" si="337"/>
        <v>0</v>
      </c>
      <c r="Y542" s="142">
        <f t="shared" si="338"/>
        <v>21998.16</v>
      </c>
      <c r="Z542" s="51"/>
      <c r="AA542" s="35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</row>
    <row r="543" spans="1:41" ht="30" hidden="1" outlineLevel="1">
      <c r="A543" s="44">
        <v>463</v>
      </c>
      <c r="B543" s="73">
        <v>398</v>
      </c>
      <c r="C543" s="42" t="s">
        <v>274</v>
      </c>
      <c r="D543" s="44" t="s">
        <v>26</v>
      </c>
      <c r="E543" s="53">
        <v>4.5999999999999996</v>
      </c>
      <c r="F543" s="14">
        <f t="shared" si="304"/>
        <v>3072.8</v>
      </c>
      <c r="G543" s="14">
        <f t="shared" si="305"/>
        <v>14168</v>
      </c>
      <c r="H543" s="14">
        <f t="shared" si="306"/>
        <v>17240.8</v>
      </c>
      <c r="I543" s="45">
        <v>668</v>
      </c>
      <c r="J543" s="53">
        <v>3080</v>
      </c>
      <c r="K543" s="53"/>
      <c r="L543" s="51"/>
      <c r="M543" s="51"/>
      <c r="N543" s="51"/>
      <c r="O543" s="451">
        <f t="shared" si="340"/>
        <v>935.2</v>
      </c>
      <c r="P543" s="180">
        <f t="shared" si="331"/>
        <v>3080</v>
      </c>
      <c r="Q543" s="180">
        <f t="shared" si="332"/>
        <v>4301.92</v>
      </c>
      <c r="R543" s="180">
        <f t="shared" si="333"/>
        <v>14168</v>
      </c>
      <c r="S543" s="180">
        <f t="shared" si="334"/>
        <v>18469.919999999998</v>
      </c>
      <c r="T543" s="394">
        <f t="shared" si="329"/>
        <v>5815.18</v>
      </c>
      <c r="U543" s="394">
        <f t="shared" si="330"/>
        <v>19151.87</v>
      </c>
      <c r="V543" s="142">
        <f t="shared" si="335"/>
        <v>24967.05</v>
      </c>
      <c r="W543" s="142">
        <f t="shared" si="336"/>
        <v>1264.17</v>
      </c>
      <c r="X543" s="142">
        <f t="shared" si="337"/>
        <v>4163.45</v>
      </c>
      <c r="Y543" s="142">
        <f t="shared" si="338"/>
        <v>5427.62</v>
      </c>
      <c r="Z543" s="51" t="s">
        <v>319</v>
      </c>
      <c r="AA543" s="35"/>
      <c r="AB543" s="226"/>
      <c r="AC543" s="226"/>
      <c r="AD543" s="226"/>
      <c r="AE543" s="226"/>
      <c r="AF543" s="226"/>
      <c r="AG543" s="226"/>
      <c r="AH543" s="226"/>
      <c r="AI543" s="226"/>
      <c r="AJ543" s="226"/>
      <c r="AK543" s="226"/>
      <c r="AL543" s="226"/>
      <c r="AM543" s="226"/>
      <c r="AN543" s="226"/>
      <c r="AO543" s="226"/>
    </row>
    <row r="544" spans="1:41" ht="45" hidden="1" outlineLevel="1">
      <c r="A544" s="44">
        <v>464</v>
      </c>
      <c r="B544" s="73">
        <v>399</v>
      </c>
      <c r="C544" s="42" t="s">
        <v>265</v>
      </c>
      <c r="D544" s="44" t="s">
        <v>34</v>
      </c>
      <c r="E544" s="53">
        <v>0.02</v>
      </c>
      <c r="F544" s="14">
        <f t="shared" si="304"/>
        <v>232.48</v>
      </c>
      <c r="G544" s="14">
        <f t="shared" si="305"/>
        <v>0</v>
      </c>
      <c r="H544" s="14">
        <f t="shared" si="306"/>
        <v>232.48</v>
      </c>
      <c r="I544" s="45">
        <v>11624</v>
      </c>
      <c r="J544" s="53"/>
      <c r="K544" s="53"/>
      <c r="L544" s="51"/>
      <c r="M544" s="51"/>
      <c r="N544" s="51"/>
      <c r="O544" s="451">
        <f t="shared" si="340"/>
        <v>16273.6</v>
      </c>
      <c r="P544" s="180">
        <f t="shared" si="331"/>
        <v>0</v>
      </c>
      <c r="Q544" s="180">
        <f t="shared" si="332"/>
        <v>325.47000000000003</v>
      </c>
      <c r="R544" s="180">
        <f t="shared" si="333"/>
        <v>0</v>
      </c>
      <c r="S544" s="180">
        <f t="shared" si="334"/>
        <v>325.47000000000003</v>
      </c>
      <c r="T544" s="394">
        <f t="shared" si="329"/>
        <v>439.96</v>
      </c>
      <c r="U544" s="394">
        <f t="shared" si="330"/>
        <v>0</v>
      </c>
      <c r="V544" s="142">
        <f t="shared" si="335"/>
        <v>439.96</v>
      </c>
      <c r="W544" s="142">
        <f t="shared" si="336"/>
        <v>21998.16</v>
      </c>
      <c r="X544" s="142">
        <f t="shared" si="337"/>
        <v>0</v>
      </c>
      <c r="Y544" s="142">
        <f t="shared" si="338"/>
        <v>21998.16</v>
      </c>
      <c r="Z544" s="51"/>
      <c r="AA544" s="35"/>
      <c r="AB544" s="226"/>
      <c r="AC544" s="226"/>
      <c r="AD544" s="226"/>
      <c r="AE544" s="226"/>
      <c r="AF544" s="226"/>
      <c r="AG544" s="226"/>
      <c r="AH544" s="226"/>
      <c r="AI544" s="226"/>
      <c r="AJ544" s="226"/>
      <c r="AK544" s="226"/>
      <c r="AL544" s="226"/>
      <c r="AM544" s="226"/>
      <c r="AN544" s="226"/>
      <c r="AO544" s="226"/>
    </row>
    <row r="545" spans="1:41" ht="30" hidden="1" outlineLevel="1">
      <c r="A545" s="44">
        <v>465</v>
      </c>
      <c r="B545" s="73">
        <v>400</v>
      </c>
      <c r="C545" s="42" t="s">
        <v>270</v>
      </c>
      <c r="D545" s="44" t="s">
        <v>26</v>
      </c>
      <c r="E545" s="53">
        <v>4.5999999999999996</v>
      </c>
      <c r="F545" s="14">
        <f t="shared" si="304"/>
        <v>1311</v>
      </c>
      <c r="G545" s="14">
        <f t="shared" si="305"/>
        <v>4871.3999999999996</v>
      </c>
      <c r="H545" s="14">
        <f t="shared" si="306"/>
        <v>6182.4</v>
      </c>
      <c r="I545" s="45">
        <v>285</v>
      </c>
      <c r="J545" s="53">
        <v>1059</v>
      </c>
      <c r="K545" s="53"/>
      <c r="L545" s="51"/>
      <c r="M545" s="51"/>
      <c r="N545" s="51"/>
      <c r="O545" s="451">
        <f t="shared" si="340"/>
        <v>399</v>
      </c>
      <c r="P545" s="180">
        <f t="shared" si="331"/>
        <v>1059</v>
      </c>
      <c r="Q545" s="180">
        <f t="shared" si="332"/>
        <v>1835.4</v>
      </c>
      <c r="R545" s="180">
        <f t="shared" si="333"/>
        <v>4871.3999999999996</v>
      </c>
      <c r="S545" s="180">
        <f t="shared" si="334"/>
        <v>6706.8</v>
      </c>
      <c r="T545" s="394">
        <f t="shared" si="329"/>
        <v>2481.06</v>
      </c>
      <c r="U545" s="394">
        <f t="shared" si="330"/>
        <v>6584.99</v>
      </c>
      <c r="V545" s="142">
        <f t="shared" si="335"/>
        <v>9066.0499999999993</v>
      </c>
      <c r="W545" s="142">
        <f t="shared" si="336"/>
        <v>539.36</v>
      </c>
      <c r="X545" s="142">
        <f t="shared" si="337"/>
        <v>1431.52</v>
      </c>
      <c r="Y545" s="142">
        <f t="shared" si="338"/>
        <v>1970.88</v>
      </c>
      <c r="Z545" s="51" t="s">
        <v>320</v>
      </c>
      <c r="AA545" s="35"/>
      <c r="AB545" s="226"/>
      <c r="AC545" s="226"/>
      <c r="AD545" s="226"/>
      <c r="AE545" s="226"/>
      <c r="AF545" s="226"/>
      <c r="AG545" s="226"/>
      <c r="AH545" s="226"/>
      <c r="AI545" s="226"/>
      <c r="AJ545" s="226"/>
      <c r="AK545" s="226"/>
      <c r="AL545" s="226"/>
      <c r="AM545" s="226"/>
      <c r="AN545" s="226"/>
      <c r="AO545" s="226"/>
    </row>
    <row r="546" spans="1:41" ht="15" hidden="1" outlineLevel="1">
      <c r="A546" s="44"/>
      <c r="B546" s="73"/>
      <c r="C546" s="59" t="s">
        <v>293</v>
      </c>
      <c r="D546" s="291"/>
      <c r="E546" s="292"/>
      <c r="F546" s="14">
        <f t="shared" si="304"/>
        <v>0</v>
      </c>
      <c r="G546" s="14">
        <f t="shared" si="305"/>
        <v>0</v>
      </c>
      <c r="H546" s="14">
        <f t="shared" si="306"/>
        <v>0</v>
      </c>
      <c r="I546" s="45"/>
      <c r="J546" s="53"/>
      <c r="K546" s="53"/>
      <c r="L546" s="51"/>
      <c r="M546" s="51"/>
      <c r="N546" s="51"/>
      <c r="O546" s="186"/>
      <c r="P546" s="180">
        <f t="shared" si="331"/>
        <v>0</v>
      </c>
      <c r="Q546" s="180">
        <f t="shared" si="332"/>
        <v>0</v>
      </c>
      <c r="R546" s="180">
        <f t="shared" si="333"/>
        <v>0</v>
      </c>
      <c r="S546" s="180">
        <f t="shared" si="334"/>
        <v>0</v>
      </c>
      <c r="T546" s="394">
        <f t="shared" si="329"/>
        <v>0</v>
      </c>
      <c r="U546" s="394">
        <f t="shared" si="330"/>
        <v>0</v>
      </c>
      <c r="V546" s="142">
        <f t="shared" si="335"/>
        <v>0</v>
      </c>
      <c r="W546" s="142">
        <f t="shared" si="336"/>
        <v>0</v>
      </c>
      <c r="X546" s="142">
        <f t="shared" si="337"/>
        <v>0</v>
      </c>
      <c r="Y546" s="142">
        <f t="shared" si="338"/>
        <v>0</v>
      </c>
      <c r="Z546" s="51"/>
      <c r="AA546" s="35"/>
      <c r="AB546" s="226"/>
      <c r="AC546" s="226"/>
      <c r="AD546" s="226"/>
      <c r="AE546" s="226"/>
      <c r="AF546" s="226"/>
      <c r="AG546" s="226"/>
      <c r="AH546" s="226"/>
      <c r="AI546" s="226"/>
      <c r="AJ546" s="226"/>
      <c r="AK546" s="226"/>
      <c r="AL546" s="226"/>
      <c r="AM546" s="226"/>
      <c r="AN546" s="226"/>
      <c r="AO546" s="226"/>
    </row>
    <row r="547" spans="1:41" ht="15" hidden="1" outlineLevel="1">
      <c r="A547" s="44">
        <v>466</v>
      </c>
      <c r="B547" s="73">
        <v>401</v>
      </c>
      <c r="C547" s="42" t="s">
        <v>264</v>
      </c>
      <c r="D547" s="44" t="s">
        <v>34</v>
      </c>
      <c r="E547" s="53">
        <v>0.25</v>
      </c>
      <c r="F547" s="14">
        <f t="shared" si="304"/>
        <v>5939.25</v>
      </c>
      <c r="G547" s="14">
        <f t="shared" si="305"/>
        <v>0</v>
      </c>
      <c r="H547" s="14">
        <f t="shared" si="306"/>
        <v>5939.25</v>
      </c>
      <c r="I547" s="45">
        <v>23757</v>
      </c>
      <c r="J547" s="53"/>
      <c r="K547" s="53"/>
      <c r="L547" s="51"/>
      <c r="M547" s="51"/>
      <c r="N547" s="51"/>
      <c r="O547" s="448">
        <f>I547*$L$3</f>
        <v>40386.9</v>
      </c>
      <c r="P547" s="180">
        <f t="shared" si="331"/>
        <v>0</v>
      </c>
      <c r="Q547" s="180">
        <f t="shared" si="332"/>
        <v>10096.73</v>
      </c>
      <c r="R547" s="180">
        <f t="shared" si="333"/>
        <v>0</v>
      </c>
      <c r="S547" s="180">
        <f t="shared" si="334"/>
        <v>10096.73</v>
      </c>
      <c r="T547" s="394">
        <f t="shared" si="329"/>
        <v>13648.45</v>
      </c>
      <c r="U547" s="394">
        <f t="shared" si="330"/>
        <v>0</v>
      </c>
      <c r="V547" s="142">
        <f t="shared" si="335"/>
        <v>13648.45</v>
      </c>
      <c r="W547" s="142">
        <f t="shared" si="336"/>
        <v>54593.79</v>
      </c>
      <c r="X547" s="142">
        <f t="shared" si="337"/>
        <v>0</v>
      </c>
      <c r="Y547" s="142">
        <f t="shared" si="338"/>
        <v>54593.79</v>
      </c>
      <c r="Z547" s="51"/>
      <c r="AA547" s="35"/>
      <c r="AB547" s="226"/>
      <c r="AC547" s="226"/>
      <c r="AD547" s="226"/>
      <c r="AE547" s="226"/>
      <c r="AF547" s="226"/>
      <c r="AG547" s="226"/>
      <c r="AH547" s="226"/>
      <c r="AI547" s="226"/>
      <c r="AJ547" s="226"/>
      <c r="AK547" s="226"/>
      <c r="AL547" s="226"/>
      <c r="AM547" s="226"/>
      <c r="AN547" s="226"/>
      <c r="AO547" s="226"/>
    </row>
    <row r="548" spans="1:41" ht="15" hidden="1" outlineLevel="1">
      <c r="A548" s="44">
        <v>467</v>
      </c>
      <c r="B548" s="73">
        <v>402</v>
      </c>
      <c r="C548" s="42" t="s">
        <v>56</v>
      </c>
      <c r="D548" s="44" t="s">
        <v>26</v>
      </c>
      <c r="E548" s="53">
        <v>13</v>
      </c>
      <c r="F548" s="14">
        <f t="shared" si="304"/>
        <v>22906.52</v>
      </c>
      <c r="G548" s="14">
        <f t="shared" si="305"/>
        <v>0</v>
      </c>
      <c r="H548" s="14">
        <f t="shared" si="306"/>
        <v>22906.52</v>
      </c>
      <c r="I548" s="45">
        <v>1762.04</v>
      </c>
      <c r="J548" s="53"/>
      <c r="K548" s="53"/>
      <c r="L548" s="51"/>
      <c r="M548" s="51"/>
      <c r="N548" s="51"/>
      <c r="O548" s="451">
        <f t="shared" ref="O548:O555" si="341">I548*$M$3</f>
        <v>2466.86</v>
      </c>
      <c r="P548" s="180">
        <f t="shared" si="331"/>
        <v>0</v>
      </c>
      <c r="Q548" s="180">
        <f t="shared" si="332"/>
        <v>32069.18</v>
      </c>
      <c r="R548" s="180">
        <f t="shared" si="333"/>
        <v>0</v>
      </c>
      <c r="S548" s="180">
        <f t="shared" si="334"/>
        <v>32069.18</v>
      </c>
      <c r="T548" s="394">
        <f t="shared" si="329"/>
        <v>43350.19</v>
      </c>
      <c r="U548" s="394">
        <f t="shared" si="330"/>
        <v>0</v>
      </c>
      <c r="V548" s="142">
        <f t="shared" si="335"/>
        <v>43350.19</v>
      </c>
      <c r="W548" s="142">
        <f t="shared" si="336"/>
        <v>3334.63</v>
      </c>
      <c r="X548" s="142">
        <f t="shared" si="337"/>
        <v>0</v>
      </c>
      <c r="Y548" s="142">
        <f t="shared" si="338"/>
        <v>3334.63</v>
      </c>
      <c r="Z548" s="51"/>
      <c r="AA548" s="35"/>
      <c r="AB548" s="226"/>
      <c r="AC548" s="226"/>
      <c r="AD548" s="226"/>
      <c r="AE548" s="226"/>
      <c r="AF548" s="226"/>
      <c r="AG548" s="226"/>
      <c r="AH548" s="226"/>
      <c r="AI548" s="226"/>
      <c r="AJ548" s="226"/>
      <c r="AK548" s="226"/>
      <c r="AL548" s="226"/>
      <c r="AM548" s="226"/>
      <c r="AN548" s="226"/>
      <c r="AO548" s="226"/>
    </row>
    <row r="549" spans="1:41" ht="15" hidden="1" outlineLevel="1">
      <c r="A549" s="44">
        <v>468</v>
      </c>
      <c r="B549" s="73">
        <v>403</v>
      </c>
      <c r="C549" s="42" t="s">
        <v>218</v>
      </c>
      <c r="D549" s="44" t="s">
        <v>26</v>
      </c>
      <c r="E549" s="53">
        <v>13</v>
      </c>
      <c r="F549" s="14">
        <f t="shared" si="304"/>
        <v>1925.04</v>
      </c>
      <c r="G549" s="14">
        <f t="shared" si="305"/>
        <v>0</v>
      </c>
      <c r="H549" s="14">
        <f t="shared" si="306"/>
        <v>1925.04</v>
      </c>
      <c r="I549" s="45">
        <v>148.08000000000001</v>
      </c>
      <c r="J549" s="53"/>
      <c r="K549" s="53"/>
      <c r="L549" s="51"/>
      <c r="M549" s="51"/>
      <c r="N549" s="51"/>
      <c r="O549" s="451">
        <f t="shared" si="341"/>
        <v>207.31</v>
      </c>
      <c r="P549" s="180">
        <f t="shared" si="331"/>
        <v>0</v>
      </c>
      <c r="Q549" s="180">
        <f t="shared" si="332"/>
        <v>2695.03</v>
      </c>
      <c r="R549" s="180">
        <f t="shared" si="333"/>
        <v>0</v>
      </c>
      <c r="S549" s="180">
        <f t="shared" si="334"/>
        <v>2695.03</v>
      </c>
      <c r="T549" s="394">
        <f t="shared" si="329"/>
        <v>3643.12</v>
      </c>
      <c r="U549" s="394">
        <f t="shared" si="330"/>
        <v>0</v>
      </c>
      <c r="V549" s="142">
        <f t="shared" si="335"/>
        <v>3643.12</v>
      </c>
      <c r="W549" s="142">
        <f t="shared" si="336"/>
        <v>280.24</v>
      </c>
      <c r="X549" s="142">
        <f t="shared" si="337"/>
        <v>0</v>
      </c>
      <c r="Y549" s="142">
        <f t="shared" si="338"/>
        <v>280.24</v>
      </c>
      <c r="Z549" s="51"/>
      <c r="AA549" s="35"/>
      <c r="AB549" s="226"/>
      <c r="AC549" s="226"/>
      <c r="AD549" s="226"/>
      <c r="AE549" s="226"/>
      <c r="AF549" s="226"/>
      <c r="AG549" s="226"/>
      <c r="AH549" s="226"/>
      <c r="AI549" s="226"/>
      <c r="AJ549" s="226"/>
      <c r="AK549" s="226"/>
      <c r="AL549" s="226"/>
      <c r="AM549" s="226"/>
      <c r="AN549" s="226"/>
      <c r="AO549" s="226"/>
    </row>
    <row r="550" spans="1:41" ht="45" hidden="1" outlineLevel="1">
      <c r="A550" s="44">
        <v>469</v>
      </c>
      <c r="B550" s="73">
        <v>404</v>
      </c>
      <c r="C550" s="42" t="s">
        <v>265</v>
      </c>
      <c r="D550" s="44" t="s">
        <v>34</v>
      </c>
      <c r="E550" s="53">
        <v>0.02</v>
      </c>
      <c r="F550" s="14">
        <f t="shared" si="304"/>
        <v>232.48</v>
      </c>
      <c r="G550" s="14">
        <f t="shared" si="305"/>
        <v>0</v>
      </c>
      <c r="H550" s="14">
        <f t="shared" si="306"/>
        <v>232.48</v>
      </c>
      <c r="I550" s="45">
        <v>11624</v>
      </c>
      <c r="J550" s="53"/>
      <c r="K550" s="53"/>
      <c r="L550" s="51"/>
      <c r="M550" s="51"/>
      <c r="N550" s="51"/>
      <c r="O550" s="451">
        <f t="shared" si="341"/>
        <v>16273.6</v>
      </c>
      <c r="P550" s="180">
        <f t="shared" si="331"/>
        <v>0</v>
      </c>
      <c r="Q550" s="180">
        <f t="shared" si="332"/>
        <v>325.47000000000003</v>
      </c>
      <c r="R550" s="180">
        <f t="shared" si="333"/>
        <v>0</v>
      </c>
      <c r="S550" s="180">
        <f t="shared" si="334"/>
        <v>325.47000000000003</v>
      </c>
      <c r="T550" s="394">
        <f t="shared" si="329"/>
        <v>439.96</v>
      </c>
      <c r="U550" s="394">
        <f t="shared" si="330"/>
        <v>0</v>
      </c>
      <c r="V550" s="142">
        <f t="shared" si="335"/>
        <v>439.96</v>
      </c>
      <c r="W550" s="142">
        <f t="shared" si="336"/>
        <v>21998.16</v>
      </c>
      <c r="X550" s="142">
        <f t="shared" si="337"/>
        <v>0</v>
      </c>
      <c r="Y550" s="142">
        <f t="shared" si="338"/>
        <v>21998.16</v>
      </c>
      <c r="Z550" s="51"/>
      <c r="AA550" s="35"/>
      <c r="AB550" s="226"/>
      <c r="AC550" s="226"/>
      <c r="AD550" s="226"/>
      <c r="AE550" s="226"/>
      <c r="AF550" s="226"/>
      <c r="AG550" s="226"/>
      <c r="AH550" s="226"/>
      <c r="AI550" s="226"/>
      <c r="AJ550" s="226"/>
      <c r="AK550" s="226"/>
      <c r="AL550" s="226"/>
      <c r="AM550" s="226"/>
      <c r="AN550" s="226"/>
      <c r="AO550" s="226"/>
    </row>
    <row r="551" spans="1:41" ht="30" hidden="1" outlineLevel="1">
      <c r="A551" s="44">
        <v>470</v>
      </c>
      <c r="B551" s="73">
        <v>405</v>
      </c>
      <c r="C551" s="42" t="s">
        <v>266</v>
      </c>
      <c r="D551" s="44" t="s">
        <v>26</v>
      </c>
      <c r="E551" s="53">
        <v>19.5</v>
      </c>
      <c r="F551" s="14">
        <f t="shared" si="304"/>
        <v>2047.5</v>
      </c>
      <c r="G551" s="14">
        <f t="shared" si="305"/>
        <v>4504.5</v>
      </c>
      <c r="H551" s="14">
        <f t="shared" si="306"/>
        <v>6552</v>
      </c>
      <c r="I551" s="45">
        <v>105</v>
      </c>
      <c r="J551" s="53">
        <v>231</v>
      </c>
      <c r="K551" s="53"/>
      <c r="L551" s="51"/>
      <c r="M551" s="51"/>
      <c r="N551" s="51"/>
      <c r="O551" s="451">
        <f t="shared" si="341"/>
        <v>147</v>
      </c>
      <c r="P551" s="180">
        <f t="shared" si="331"/>
        <v>231</v>
      </c>
      <c r="Q551" s="180">
        <f t="shared" si="332"/>
        <v>2866.5</v>
      </c>
      <c r="R551" s="180">
        <f t="shared" si="333"/>
        <v>4504.5</v>
      </c>
      <c r="S551" s="180">
        <f t="shared" si="334"/>
        <v>7371</v>
      </c>
      <c r="T551" s="394">
        <f t="shared" si="329"/>
        <v>3874.85</v>
      </c>
      <c r="U551" s="394">
        <f t="shared" si="330"/>
        <v>6089.07</v>
      </c>
      <c r="V551" s="142">
        <f t="shared" si="335"/>
        <v>9963.92</v>
      </c>
      <c r="W551" s="142">
        <f t="shared" si="336"/>
        <v>198.71</v>
      </c>
      <c r="X551" s="142">
        <f t="shared" si="337"/>
        <v>312.26</v>
      </c>
      <c r="Y551" s="142">
        <f t="shared" si="338"/>
        <v>510.97</v>
      </c>
      <c r="Z551" s="51" t="s">
        <v>321</v>
      </c>
      <c r="AA551" s="35"/>
      <c r="AB551" s="226"/>
      <c r="AC551" s="226"/>
      <c r="AD551" s="226"/>
      <c r="AE551" s="226"/>
      <c r="AF551" s="226"/>
      <c r="AG551" s="226"/>
      <c r="AH551" s="226"/>
      <c r="AI551" s="226"/>
      <c r="AJ551" s="226"/>
      <c r="AK551" s="226"/>
      <c r="AL551" s="226"/>
      <c r="AM551" s="226"/>
      <c r="AN551" s="226"/>
      <c r="AO551" s="226"/>
    </row>
    <row r="552" spans="1:41" ht="45" hidden="1" outlineLevel="1">
      <c r="A552" s="44">
        <v>471</v>
      </c>
      <c r="B552" s="73">
        <v>406</v>
      </c>
      <c r="C552" s="42" t="s">
        <v>265</v>
      </c>
      <c r="D552" s="44" t="s">
        <v>34</v>
      </c>
      <c r="E552" s="53">
        <v>0.25</v>
      </c>
      <c r="F552" s="14">
        <f t="shared" si="304"/>
        <v>2906</v>
      </c>
      <c r="G552" s="14">
        <f t="shared" si="305"/>
        <v>0</v>
      </c>
      <c r="H552" s="14">
        <f t="shared" si="306"/>
        <v>2906</v>
      </c>
      <c r="I552" s="45">
        <v>11624</v>
      </c>
      <c r="J552" s="53"/>
      <c r="K552" s="53"/>
      <c r="L552" s="51"/>
      <c r="M552" s="51"/>
      <c r="N552" s="51"/>
      <c r="O552" s="451">
        <f t="shared" si="341"/>
        <v>16273.6</v>
      </c>
      <c r="P552" s="180">
        <f t="shared" si="331"/>
        <v>0</v>
      </c>
      <c r="Q552" s="180">
        <f t="shared" si="332"/>
        <v>4068.4</v>
      </c>
      <c r="R552" s="180">
        <f t="shared" si="333"/>
        <v>0</v>
      </c>
      <c r="S552" s="180">
        <f t="shared" si="334"/>
        <v>4068.4</v>
      </c>
      <c r="T552" s="394">
        <f t="shared" si="329"/>
        <v>5499.54</v>
      </c>
      <c r="U552" s="394">
        <f t="shared" si="330"/>
        <v>0</v>
      </c>
      <c r="V552" s="142">
        <f t="shared" si="335"/>
        <v>5499.54</v>
      </c>
      <c r="W552" s="142">
        <f t="shared" si="336"/>
        <v>21998.16</v>
      </c>
      <c r="X552" s="142">
        <f t="shared" si="337"/>
        <v>0</v>
      </c>
      <c r="Y552" s="142">
        <f t="shared" si="338"/>
        <v>21998.16</v>
      </c>
      <c r="Z552" s="51"/>
      <c r="AA552" s="35"/>
      <c r="AB552" s="226"/>
      <c r="AC552" s="226"/>
      <c r="AD552" s="226"/>
      <c r="AE552" s="226"/>
      <c r="AF552" s="226"/>
      <c r="AG552" s="226"/>
      <c r="AH552" s="226"/>
      <c r="AI552" s="226"/>
      <c r="AJ552" s="226"/>
      <c r="AK552" s="226"/>
      <c r="AL552" s="226"/>
      <c r="AM552" s="226"/>
      <c r="AN552" s="226"/>
      <c r="AO552" s="226"/>
    </row>
    <row r="553" spans="1:41" ht="30" hidden="1" outlineLevel="1">
      <c r="A553" s="44">
        <v>472</v>
      </c>
      <c r="B553" s="73">
        <v>407</v>
      </c>
      <c r="C553" s="42" t="s">
        <v>303</v>
      </c>
      <c r="D553" s="44" t="s">
        <v>26</v>
      </c>
      <c r="E553" s="53">
        <v>2.5</v>
      </c>
      <c r="F553" s="14">
        <f t="shared" si="304"/>
        <v>16020</v>
      </c>
      <c r="G553" s="14">
        <f t="shared" si="305"/>
        <v>77000</v>
      </c>
      <c r="H553" s="14">
        <f t="shared" si="306"/>
        <v>93020</v>
      </c>
      <c r="I553" s="45">
        <v>6408</v>
      </c>
      <c r="J553" s="53">
        <v>30800</v>
      </c>
      <c r="K553" s="53"/>
      <c r="L553" s="51"/>
      <c r="M553" s="51"/>
      <c r="N553" s="51"/>
      <c r="O553" s="451">
        <f t="shared" si="341"/>
        <v>8971.2000000000007</v>
      </c>
      <c r="P553" s="180">
        <f t="shared" si="331"/>
        <v>30800</v>
      </c>
      <c r="Q553" s="180">
        <f t="shared" si="332"/>
        <v>22428</v>
      </c>
      <c r="R553" s="180">
        <f t="shared" si="333"/>
        <v>77000</v>
      </c>
      <c r="S553" s="180">
        <f t="shared" si="334"/>
        <v>99428</v>
      </c>
      <c r="T553" s="394">
        <f t="shared" si="329"/>
        <v>30317.5</v>
      </c>
      <c r="U553" s="394">
        <f t="shared" si="330"/>
        <v>104086.28</v>
      </c>
      <c r="V553" s="142">
        <f t="shared" si="335"/>
        <v>134403.78</v>
      </c>
      <c r="W553" s="142">
        <f t="shared" si="336"/>
        <v>12127</v>
      </c>
      <c r="X553" s="142">
        <f t="shared" si="337"/>
        <v>41634.51</v>
      </c>
      <c r="Y553" s="142">
        <f t="shared" si="338"/>
        <v>53761.51</v>
      </c>
      <c r="Z553" s="51" t="s">
        <v>322</v>
      </c>
      <c r="AA553" s="35"/>
      <c r="AB553" s="226"/>
      <c r="AC553" s="226"/>
      <c r="AD553" s="226"/>
      <c r="AE553" s="226"/>
      <c r="AF553" s="226"/>
      <c r="AG553" s="226"/>
      <c r="AH553" s="226"/>
      <c r="AI553" s="226"/>
      <c r="AJ553" s="226"/>
      <c r="AK553" s="226"/>
      <c r="AL553" s="226"/>
      <c r="AM553" s="226"/>
      <c r="AN553" s="226"/>
      <c r="AO553" s="226"/>
    </row>
    <row r="554" spans="1:41" ht="45" hidden="1" outlineLevel="1">
      <c r="A554" s="44">
        <v>473</v>
      </c>
      <c r="B554" s="73">
        <v>408</v>
      </c>
      <c r="C554" s="42" t="s">
        <v>265</v>
      </c>
      <c r="D554" s="44" t="s">
        <v>34</v>
      </c>
      <c r="E554" s="53">
        <v>0.03</v>
      </c>
      <c r="F554" s="14">
        <f t="shared" si="304"/>
        <v>348.72</v>
      </c>
      <c r="G554" s="14">
        <f t="shared" si="305"/>
        <v>0</v>
      </c>
      <c r="H554" s="14">
        <f t="shared" si="306"/>
        <v>348.72</v>
      </c>
      <c r="I554" s="45">
        <v>11624</v>
      </c>
      <c r="J554" s="53"/>
      <c r="K554" s="53"/>
      <c r="L554" s="51"/>
      <c r="M554" s="51"/>
      <c r="N554" s="51"/>
      <c r="O554" s="451">
        <f t="shared" si="341"/>
        <v>16273.6</v>
      </c>
      <c r="P554" s="180">
        <f t="shared" si="331"/>
        <v>0</v>
      </c>
      <c r="Q554" s="180">
        <f t="shared" si="332"/>
        <v>488.21</v>
      </c>
      <c r="R554" s="180">
        <f t="shared" si="333"/>
        <v>0</v>
      </c>
      <c r="S554" s="180">
        <f t="shared" si="334"/>
        <v>488.21</v>
      </c>
      <c r="T554" s="394">
        <f t="shared" si="329"/>
        <v>659.94</v>
      </c>
      <c r="U554" s="394">
        <f t="shared" si="330"/>
        <v>0</v>
      </c>
      <c r="V554" s="142">
        <f t="shared" si="335"/>
        <v>659.94</v>
      </c>
      <c r="W554" s="142">
        <f t="shared" si="336"/>
        <v>21998.16</v>
      </c>
      <c r="X554" s="142">
        <f t="shared" si="337"/>
        <v>0</v>
      </c>
      <c r="Y554" s="142">
        <f t="shared" si="338"/>
        <v>21998.16</v>
      </c>
      <c r="Z554" s="51"/>
      <c r="AA554" s="35"/>
      <c r="AB554" s="226"/>
      <c r="AC554" s="226"/>
      <c r="AD554" s="226"/>
      <c r="AE554" s="226"/>
      <c r="AF554" s="226"/>
      <c r="AG554" s="226"/>
      <c r="AH554" s="226"/>
      <c r="AI554" s="226"/>
      <c r="AJ554" s="226"/>
      <c r="AK554" s="226"/>
      <c r="AL554" s="226"/>
      <c r="AM554" s="226"/>
      <c r="AN554" s="226"/>
      <c r="AO554" s="226"/>
    </row>
    <row r="555" spans="1:41" ht="30" hidden="1" outlineLevel="1">
      <c r="A555" s="44">
        <v>474</v>
      </c>
      <c r="B555" s="73">
        <v>409</v>
      </c>
      <c r="C555" s="42" t="s">
        <v>270</v>
      </c>
      <c r="D555" s="44" t="s">
        <v>26</v>
      </c>
      <c r="E555" s="53">
        <v>5</v>
      </c>
      <c r="F555" s="14">
        <f t="shared" si="304"/>
        <v>1425</v>
      </c>
      <c r="G555" s="14">
        <f t="shared" si="305"/>
        <v>5295</v>
      </c>
      <c r="H555" s="14">
        <f t="shared" si="306"/>
        <v>6720</v>
      </c>
      <c r="I555" s="45">
        <v>285</v>
      </c>
      <c r="J555" s="53">
        <v>1059</v>
      </c>
      <c r="K555" s="53"/>
      <c r="L555" s="51"/>
      <c r="M555" s="51"/>
      <c r="N555" s="51"/>
      <c r="O555" s="451">
        <f t="shared" si="341"/>
        <v>399</v>
      </c>
      <c r="P555" s="180">
        <f t="shared" si="331"/>
        <v>1059</v>
      </c>
      <c r="Q555" s="180">
        <f t="shared" si="332"/>
        <v>1995</v>
      </c>
      <c r="R555" s="180">
        <f t="shared" si="333"/>
        <v>5295</v>
      </c>
      <c r="S555" s="180">
        <f t="shared" si="334"/>
        <v>7290</v>
      </c>
      <c r="T555" s="394">
        <f t="shared" si="329"/>
        <v>2696.8</v>
      </c>
      <c r="U555" s="394">
        <f t="shared" si="330"/>
        <v>7157.6</v>
      </c>
      <c r="V555" s="142">
        <f t="shared" si="335"/>
        <v>9854.4</v>
      </c>
      <c r="W555" s="142">
        <f t="shared" si="336"/>
        <v>539.36</v>
      </c>
      <c r="X555" s="142">
        <f t="shared" si="337"/>
        <v>1431.52</v>
      </c>
      <c r="Y555" s="142">
        <f t="shared" si="338"/>
        <v>1970.88</v>
      </c>
      <c r="Z555" s="51" t="s">
        <v>323</v>
      </c>
      <c r="AA555" s="35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</row>
    <row r="556" spans="1:41" ht="15" hidden="1" outlineLevel="1">
      <c r="A556" s="44"/>
      <c r="B556" s="73"/>
      <c r="C556" s="290" t="s">
        <v>296</v>
      </c>
      <c r="D556" s="291"/>
      <c r="E556" s="292"/>
      <c r="F556" s="14">
        <f t="shared" si="304"/>
        <v>0</v>
      </c>
      <c r="G556" s="14">
        <f t="shared" si="305"/>
        <v>0</v>
      </c>
      <c r="H556" s="14">
        <f t="shared" si="306"/>
        <v>0</v>
      </c>
      <c r="I556" s="45"/>
      <c r="J556" s="53"/>
      <c r="K556" s="53"/>
      <c r="L556" s="51"/>
      <c r="M556" s="51"/>
      <c r="N556" s="51"/>
      <c r="O556" s="186"/>
      <c r="P556" s="180">
        <f t="shared" si="331"/>
        <v>0</v>
      </c>
      <c r="Q556" s="180">
        <f t="shared" si="332"/>
        <v>0</v>
      </c>
      <c r="R556" s="180">
        <f t="shared" si="333"/>
        <v>0</v>
      </c>
      <c r="S556" s="180">
        <f t="shared" si="334"/>
        <v>0</v>
      </c>
      <c r="T556" s="394">
        <f t="shared" si="329"/>
        <v>0</v>
      </c>
      <c r="U556" s="394">
        <f t="shared" si="330"/>
        <v>0</v>
      </c>
      <c r="V556" s="142">
        <f t="shared" si="335"/>
        <v>0</v>
      </c>
      <c r="W556" s="142">
        <f t="shared" si="336"/>
        <v>0</v>
      </c>
      <c r="X556" s="142">
        <f t="shared" si="337"/>
        <v>0</v>
      </c>
      <c r="Y556" s="142">
        <f t="shared" si="338"/>
        <v>0</v>
      </c>
      <c r="Z556" s="51"/>
      <c r="AA556" s="35"/>
      <c r="AB556" s="226"/>
      <c r="AC556" s="226"/>
      <c r="AD556" s="226"/>
      <c r="AE556" s="226"/>
      <c r="AF556" s="226"/>
      <c r="AG556" s="226"/>
      <c r="AH556" s="226"/>
      <c r="AI556" s="226"/>
      <c r="AJ556" s="226"/>
      <c r="AK556" s="226"/>
      <c r="AL556" s="226"/>
      <c r="AM556" s="226"/>
      <c r="AN556" s="226"/>
      <c r="AO556" s="226"/>
    </row>
    <row r="557" spans="1:41" ht="15" hidden="1" outlineLevel="1">
      <c r="A557" s="44">
        <v>475</v>
      </c>
      <c r="B557" s="73">
        <v>410</v>
      </c>
      <c r="C557" s="42" t="s">
        <v>264</v>
      </c>
      <c r="D557" s="44" t="s">
        <v>34</v>
      </c>
      <c r="E557" s="53">
        <v>0.22</v>
      </c>
      <c r="F557" s="14">
        <f t="shared" si="304"/>
        <v>5226.54</v>
      </c>
      <c r="G557" s="14">
        <f t="shared" si="305"/>
        <v>0</v>
      </c>
      <c r="H557" s="14">
        <f t="shared" si="306"/>
        <v>5226.54</v>
      </c>
      <c r="I557" s="45">
        <v>23757</v>
      </c>
      <c r="J557" s="53"/>
      <c r="K557" s="53"/>
      <c r="L557" s="51"/>
      <c r="M557" s="51"/>
      <c r="N557" s="51"/>
      <c r="O557" s="448">
        <f>I557*$L$3</f>
        <v>40386.9</v>
      </c>
      <c r="P557" s="180">
        <f t="shared" si="331"/>
        <v>0</v>
      </c>
      <c r="Q557" s="180">
        <f t="shared" si="332"/>
        <v>8885.1200000000008</v>
      </c>
      <c r="R557" s="180">
        <f t="shared" si="333"/>
        <v>0</v>
      </c>
      <c r="S557" s="180">
        <f t="shared" si="334"/>
        <v>8885.1200000000008</v>
      </c>
      <c r="T557" s="394">
        <f t="shared" si="329"/>
        <v>12010.63</v>
      </c>
      <c r="U557" s="394">
        <f t="shared" si="330"/>
        <v>0</v>
      </c>
      <c r="V557" s="142">
        <f t="shared" si="335"/>
        <v>12010.63</v>
      </c>
      <c r="W557" s="142">
        <f t="shared" si="336"/>
        <v>54593.79</v>
      </c>
      <c r="X557" s="142">
        <f t="shared" si="337"/>
        <v>0</v>
      </c>
      <c r="Y557" s="142">
        <f t="shared" si="338"/>
        <v>54593.79</v>
      </c>
      <c r="Z557" s="51"/>
      <c r="AA557" s="35"/>
      <c r="AB557" s="226"/>
      <c r="AC557" s="226"/>
      <c r="AD557" s="226"/>
      <c r="AE557" s="226"/>
      <c r="AF557" s="226"/>
      <c r="AG557" s="226"/>
      <c r="AH557" s="226"/>
      <c r="AI557" s="226"/>
      <c r="AJ557" s="226"/>
      <c r="AK557" s="226"/>
      <c r="AL557" s="226"/>
      <c r="AM557" s="226"/>
      <c r="AN557" s="226"/>
      <c r="AO557" s="226"/>
    </row>
    <row r="558" spans="1:41" ht="15" hidden="1" outlineLevel="1">
      <c r="A558" s="44">
        <v>476</v>
      </c>
      <c r="B558" s="73">
        <v>411</v>
      </c>
      <c r="C558" s="42" t="s">
        <v>56</v>
      </c>
      <c r="D558" s="44" t="s">
        <v>26</v>
      </c>
      <c r="E558" s="53">
        <v>56.4</v>
      </c>
      <c r="F558" s="14">
        <f t="shared" si="304"/>
        <v>99379.06</v>
      </c>
      <c r="G558" s="14">
        <f t="shared" si="305"/>
        <v>0</v>
      </c>
      <c r="H558" s="14">
        <f t="shared" si="306"/>
        <v>99379.06</v>
      </c>
      <c r="I558" s="45">
        <v>1762.04</v>
      </c>
      <c r="J558" s="53"/>
      <c r="K558" s="53"/>
      <c r="L558" s="51"/>
      <c r="M558" s="51"/>
      <c r="N558" s="51"/>
      <c r="O558" s="451">
        <f t="shared" ref="O558:O565" si="342">I558*$M$3</f>
        <v>2466.86</v>
      </c>
      <c r="P558" s="180">
        <f t="shared" si="331"/>
        <v>0</v>
      </c>
      <c r="Q558" s="180">
        <f t="shared" si="332"/>
        <v>139130.9</v>
      </c>
      <c r="R558" s="180">
        <f t="shared" si="333"/>
        <v>0</v>
      </c>
      <c r="S558" s="180">
        <f t="shared" si="334"/>
        <v>139130.9</v>
      </c>
      <c r="T558" s="394">
        <f t="shared" si="329"/>
        <v>188073.13</v>
      </c>
      <c r="U558" s="394">
        <f t="shared" si="330"/>
        <v>0</v>
      </c>
      <c r="V558" s="142">
        <f t="shared" si="335"/>
        <v>188073.13</v>
      </c>
      <c r="W558" s="142">
        <f t="shared" si="336"/>
        <v>3334.63</v>
      </c>
      <c r="X558" s="142">
        <f t="shared" si="337"/>
        <v>0</v>
      </c>
      <c r="Y558" s="142">
        <f t="shared" si="338"/>
        <v>3334.63</v>
      </c>
      <c r="Z558" s="51"/>
      <c r="AA558" s="35"/>
      <c r="AB558" s="226"/>
      <c r="AC558" s="226"/>
      <c r="AD558" s="226"/>
      <c r="AE558" s="226"/>
      <c r="AF558" s="226"/>
      <c r="AG558" s="226"/>
      <c r="AH558" s="226"/>
      <c r="AI558" s="226"/>
      <c r="AJ558" s="226"/>
      <c r="AK558" s="226"/>
      <c r="AL558" s="226"/>
      <c r="AM558" s="226"/>
      <c r="AN558" s="226"/>
      <c r="AO558" s="226"/>
    </row>
    <row r="559" spans="1:41" ht="15" hidden="1" outlineLevel="1">
      <c r="A559" s="44">
        <v>477</v>
      </c>
      <c r="B559" s="73">
        <v>412</v>
      </c>
      <c r="C559" s="42" t="s">
        <v>218</v>
      </c>
      <c r="D559" s="44" t="s">
        <v>26</v>
      </c>
      <c r="E559" s="53">
        <v>56.4</v>
      </c>
      <c r="F559" s="14">
        <f t="shared" si="304"/>
        <v>8351.7099999999991</v>
      </c>
      <c r="G559" s="14">
        <f t="shared" si="305"/>
        <v>0</v>
      </c>
      <c r="H559" s="14">
        <f t="shared" si="306"/>
        <v>8351.7099999999991</v>
      </c>
      <c r="I559" s="45">
        <v>148.08000000000001</v>
      </c>
      <c r="J559" s="53"/>
      <c r="K559" s="53"/>
      <c r="L559" s="51"/>
      <c r="M559" s="51"/>
      <c r="N559" s="51"/>
      <c r="O559" s="451">
        <f t="shared" si="342"/>
        <v>207.31</v>
      </c>
      <c r="P559" s="180">
        <f t="shared" si="331"/>
        <v>0</v>
      </c>
      <c r="Q559" s="180">
        <f t="shared" si="332"/>
        <v>11692.28</v>
      </c>
      <c r="R559" s="180">
        <f t="shared" si="333"/>
        <v>0</v>
      </c>
      <c r="S559" s="180">
        <f t="shared" si="334"/>
        <v>11692.28</v>
      </c>
      <c r="T559" s="394">
        <f t="shared" si="329"/>
        <v>15805.54</v>
      </c>
      <c r="U559" s="394">
        <f t="shared" si="330"/>
        <v>0</v>
      </c>
      <c r="V559" s="142">
        <f t="shared" si="335"/>
        <v>15805.54</v>
      </c>
      <c r="W559" s="142">
        <f t="shared" si="336"/>
        <v>280.24</v>
      </c>
      <c r="X559" s="142">
        <f t="shared" si="337"/>
        <v>0</v>
      </c>
      <c r="Y559" s="142">
        <f t="shared" si="338"/>
        <v>280.24</v>
      </c>
      <c r="Z559" s="51"/>
      <c r="AA559" s="35"/>
      <c r="AB559" s="226"/>
      <c r="AC559" s="226"/>
      <c r="AD559" s="226"/>
      <c r="AE559" s="226"/>
      <c r="AF559" s="226"/>
      <c r="AG559" s="226"/>
      <c r="AH559" s="226"/>
      <c r="AI559" s="226"/>
      <c r="AJ559" s="226"/>
      <c r="AK559" s="226"/>
      <c r="AL559" s="226"/>
      <c r="AM559" s="226"/>
      <c r="AN559" s="226"/>
      <c r="AO559" s="226"/>
    </row>
    <row r="560" spans="1:41" ht="45" hidden="1" outlineLevel="1">
      <c r="A560" s="44">
        <v>478</v>
      </c>
      <c r="B560" s="73">
        <v>413</v>
      </c>
      <c r="C560" s="42" t="s">
        <v>265</v>
      </c>
      <c r="D560" s="44" t="s">
        <v>34</v>
      </c>
      <c r="E560" s="53">
        <v>0.03</v>
      </c>
      <c r="F560" s="14">
        <f t="shared" si="304"/>
        <v>348.72</v>
      </c>
      <c r="G560" s="14">
        <f t="shared" si="305"/>
        <v>0</v>
      </c>
      <c r="H560" s="14">
        <f t="shared" si="306"/>
        <v>348.72</v>
      </c>
      <c r="I560" s="45">
        <v>11624</v>
      </c>
      <c r="J560" s="53"/>
      <c r="K560" s="53"/>
      <c r="L560" s="51"/>
      <c r="M560" s="51"/>
      <c r="N560" s="51"/>
      <c r="O560" s="451">
        <f t="shared" si="342"/>
        <v>16273.6</v>
      </c>
      <c r="P560" s="180">
        <f t="shared" si="331"/>
        <v>0</v>
      </c>
      <c r="Q560" s="180">
        <f t="shared" si="332"/>
        <v>488.21</v>
      </c>
      <c r="R560" s="180">
        <f t="shared" si="333"/>
        <v>0</v>
      </c>
      <c r="S560" s="180">
        <f t="shared" si="334"/>
        <v>488.21</v>
      </c>
      <c r="T560" s="394">
        <f t="shared" si="329"/>
        <v>659.94</v>
      </c>
      <c r="U560" s="394">
        <f t="shared" si="330"/>
        <v>0</v>
      </c>
      <c r="V560" s="142">
        <f t="shared" si="335"/>
        <v>659.94</v>
      </c>
      <c r="W560" s="142">
        <f t="shared" si="336"/>
        <v>21998.16</v>
      </c>
      <c r="X560" s="142">
        <f t="shared" si="337"/>
        <v>0</v>
      </c>
      <c r="Y560" s="142">
        <f t="shared" si="338"/>
        <v>21998.16</v>
      </c>
      <c r="Z560" s="51"/>
      <c r="AA560" s="35"/>
      <c r="AB560" s="226"/>
      <c r="AC560" s="226"/>
      <c r="AD560" s="226"/>
      <c r="AE560" s="226"/>
      <c r="AF560" s="226"/>
      <c r="AG560" s="226"/>
      <c r="AH560" s="226"/>
      <c r="AI560" s="226"/>
      <c r="AJ560" s="226"/>
      <c r="AK560" s="226"/>
      <c r="AL560" s="226"/>
      <c r="AM560" s="226"/>
      <c r="AN560" s="226"/>
      <c r="AO560" s="226"/>
    </row>
    <row r="561" spans="1:41" ht="30" hidden="1" outlineLevel="1">
      <c r="A561" s="44">
        <v>479</v>
      </c>
      <c r="B561" s="73">
        <v>414</v>
      </c>
      <c r="C561" s="42" t="s">
        <v>266</v>
      </c>
      <c r="D561" s="44" t="s">
        <v>26</v>
      </c>
      <c r="E561" s="53">
        <v>28.2</v>
      </c>
      <c r="F561" s="14">
        <f t="shared" si="304"/>
        <v>2961</v>
      </c>
      <c r="G561" s="14">
        <f t="shared" si="305"/>
        <v>6514.2</v>
      </c>
      <c r="H561" s="14">
        <f t="shared" si="306"/>
        <v>9475.2000000000007</v>
      </c>
      <c r="I561" s="45">
        <v>105</v>
      </c>
      <c r="J561" s="53">
        <v>231</v>
      </c>
      <c r="K561" s="53"/>
      <c r="L561" s="51"/>
      <c r="M561" s="51"/>
      <c r="N561" s="51"/>
      <c r="O561" s="451">
        <f t="shared" si="342"/>
        <v>147</v>
      </c>
      <c r="P561" s="180">
        <f t="shared" si="331"/>
        <v>231</v>
      </c>
      <c r="Q561" s="180">
        <f t="shared" si="332"/>
        <v>4145.3999999999996</v>
      </c>
      <c r="R561" s="180">
        <f t="shared" si="333"/>
        <v>6514.2</v>
      </c>
      <c r="S561" s="180">
        <f t="shared" si="334"/>
        <v>10659.6</v>
      </c>
      <c r="T561" s="394">
        <f t="shared" si="329"/>
        <v>5603.62</v>
      </c>
      <c r="U561" s="394">
        <f t="shared" si="330"/>
        <v>8805.73</v>
      </c>
      <c r="V561" s="142">
        <f t="shared" si="335"/>
        <v>14409.35</v>
      </c>
      <c r="W561" s="142">
        <f t="shared" si="336"/>
        <v>198.71</v>
      </c>
      <c r="X561" s="142">
        <f t="shared" si="337"/>
        <v>312.26</v>
      </c>
      <c r="Y561" s="142">
        <f t="shared" si="338"/>
        <v>510.97</v>
      </c>
      <c r="Z561" s="51" t="s">
        <v>324</v>
      </c>
      <c r="AA561" s="35"/>
      <c r="AB561" s="226"/>
      <c r="AC561" s="226"/>
      <c r="AD561" s="226"/>
      <c r="AE561" s="226"/>
      <c r="AF561" s="226"/>
      <c r="AG561" s="226"/>
      <c r="AH561" s="226"/>
      <c r="AI561" s="226"/>
      <c r="AJ561" s="226"/>
      <c r="AK561" s="226"/>
      <c r="AL561" s="226"/>
      <c r="AM561" s="226"/>
      <c r="AN561" s="226"/>
      <c r="AO561" s="226"/>
    </row>
    <row r="562" spans="1:41" ht="45" hidden="1" outlineLevel="1">
      <c r="A562" s="44">
        <v>480</v>
      </c>
      <c r="B562" s="73">
        <v>415</v>
      </c>
      <c r="C562" s="42" t="s">
        <v>265</v>
      </c>
      <c r="D562" s="44" t="s">
        <v>34</v>
      </c>
      <c r="E562" s="53">
        <v>0.22</v>
      </c>
      <c r="F562" s="14">
        <f t="shared" si="304"/>
        <v>2557.2800000000002</v>
      </c>
      <c r="G562" s="14">
        <f t="shared" si="305"/>
        <v>0</v>
      </c>
      <c r="H562" s="14">
        <f t="shared" si="306"/>
        <v>2557.2800000000002</v>
      </c>
      <c r="I562" s="45">
        <v>11624</v>
      </c>
      <c r="J562" s="53"/>
      <c r="K562" s="53"/>
      <c r="L562" s="51"/>
      <c r="M562" s="51"/>
      <c r="N562" s="51"/>
      <c r="O562" s="451">
        <f t="shared" si="342"/>
        <v>16273.6</v>
      </c>
      <c r="P562" s="180">
        <f t="shared" si="331"/>
        <v>0</v>
      </c>
      <c r="Q562" s="180">
        <f t="shared" si="332"/>
        <v>3580.19</v>
      </c>
      <c r="R562" s="180">
        <f t="shared" si="333"/>
        <v>0</v>
      </c>
      <c r="S562" s="180">
        <f t="shared" si="334"/>
        <v>3580.19</v>
      </c>
      <c r="T562" s="394">
        <f t="shared" si="329"/>
        <v>4839.6000000000004</v>
      </c>
      <c r="U562" s="394">
        <f t="shared" si="330"/>
        <v>0</v>
      </c>
      <c r="V562" s="142">
        <f t="shared" si="335"/>
        <v>4839.6000000000004</v>
      </c>
      <c r="W562" s="142">
        <f t="shared" si="336"/>
        <v>21998.16</v>
      </c>
      <c r="X562" s="142">
        <f t="shared" si="337"/>
        <v>0</v>
      </c>
      <c r="Y562" s="142">
        <f t="shared" si="338"/>
        <v>21998.16</v>
      </c>
      <c r="Z562" s="51"/>
      <c r="AA562" s="35"/>
      <c r="AB562" s="226"/>
      <c r="AC562" s="226"/>
      <c r="AD562" s="226"/>
      <c r="AE562" s="226"/>
      <c r="AF562" s="226"/>
      <c r="AG562" s="226"/>
      <c r="AH562" s="226"/>
      <c r="AI562" s="226"/>
      <c r="AJ562" s="226"/>
      <c r="AK562" s="226"/>
      <c r="AL562" s="226"/>
      <c r="AM562" s="226"/>
      <c r="AN562" s="226"/>
      <c r="AO562" s="226"/>
    </row>
    <row r="563" spans="1:41" ht="30" hidden="1" outlineLevel="1">
      <c r="A563" s="44">
        <v>481</v>
      </c>
      <c r="B563" s="73">
        <v>416</v>
      </c>
      <c r="C563" s="42" t="s">
        <v>274</v>
      </c>
      <c r="D563" s="44" t="s">
        <v>26</v>
      </c>
      <c r="E563" s="53">
        <v>21.5</v>
      </c>
      <c r="F563" s="14">
        <f t="shared" si="304"/>
        <v>14362</v>
      </c>
      <c r="G563" s="14">
        <f t="shared" si="305"/>
        <v>66220</v>
      </c>
      <c r="H563" s="14">
        <f t="shared" si="306"/>
        <v>80582</v>
      </c>
      <c r="I563" s="45">
        <v>668</v>
      </c>
      <c r="J563" s="53">
        <v>3080</v>
      </c>
      <c r="K563" s="53"/>
      <c r="L563" s="51"/>
      <c r="M563" s="51"/>
      <c r="N563" s="51"/>
      <c r="O563" s="451">
        <f t="shared" si="342"/>
        <v>935.2</v>
      </c>
      <c r="P563" s="180">
        <f t="shared" si="331"/>
        <v>3080</v>
      </c>
      <c r="Q563" s="180">
        <f t="shared" si="332"/>
        <v>20106.8</v>
      </c>
      <c r="R563" s="180">
        <f t="shared" si="333"/>
        <v>66220</v>
      </c>
      <c r="S563" s="180">
        <f t="shared" si="334"/>
        <v>86326.8</v>
      </c>
      <c r="T563" s="394">
        <f t="shared" si="329"/>
        <v>27179.66</v>
      </c>
      <c r="U563" s="394">
        <f t="shared" si="330"/>
        <v>89514.18</v>
      </c>
      <c r="V563" s="142">
        <f t="shared" si="335"/>
        <v>116693.84</v>
      </c>
      <c r="W563" s="142">
        <f t="shared" si="336"/>
        <v>1264.17</v>
      </c>
      <c r="X563" s="142">
        <f t="shared" si="337"/>
        <v>4163.45</v>
      </c>
      <c r="Y563" s="142">
        <f t="shared" si="338"/>
        <v>5427.62</v>
      </c>
      <c r="Z563" s="51" t="s">
        <v>325</v>
      </c>
      <c r="AA563" s="35"/>
      <c r="AB563" s="226"/>
      <c r="AC563" s="226"/>
      <c r="AD563" s="226"/>
      <c r="AE563" s="226"/>
      <c r="AF563" s="226"/>
      <c r="AG563" s="226"/>
      <c r="AH563" s="226"/>
      <c r="AI563" s="226"/>
      <c r="AJ563" s="226"/>
      <c r="AK563" s="226"/>
      <c r="AL563" s="226"/>
      <c r="AM563" s="226"/>
      <c r="AN563" s="226"/>
      <c r="AO563" s="226"/>
    </row>
    <row r="564" spans="1:41" ht="45" hidden="1" outlineLevel="1">
      <c r="A564" s="44">
        <v>482</v>
      </c>
      <c r="B564" s="73">
        <v>417</v>
      </c>
      <c r="C564" s="42" t="s">
        <v>265</v>
      </c>
      <c r="D564" s="44" t="s">
        <v>34</v>
      </c>
      <c r="E564" s="53">
        <v>0.11</v>
      </c>
      <c r="F564" s="14">
        <f t="shared" si="304"/>
        <v>1278.6400000000001</v>
      </c>
      <c r="G564" s="14">
        <f t="shared" si="305"/>
        <v>0</v>
      </c>
      <c r="H564" s="14">
        <f t="shared" si="306"/>
        <v>1278.6400000000001</v>
      </c>
      <c r="I564" s="45">
        <v>11624</v>
      </c>
      <c r="J564" s="53"/>
      <c r="K564" s="53"/>
      <c r="L564" s="51"/>
      <c r="M564" s="51"/>
      <c r="N564" s="51"/>
      <c r="O564" s="451">
        <f t="shared" si="342"/>
        <v>16273.6</v>
      </c>
      <c r="P564" s="180">
        <f t="shared" si="331"/>
        <v>0</v>
      </c>
      <c r="Q564" s="180">
        <f t="shared" si="332"/>
        <v>1790.1</v>
      </c>
      <c r="R564" s="180">
        <f t="shared" si="333"/>
        <v>0</v>
      </c>
      <c r="S564" s="180">
        <f t="shared" si="334"/>
        <v>1790.1</v>
      </c>
      <c r="T564" s="394">
        <f t="shared" si="329"/>
        <v>2419.8000000000002</v>
      </c>
      <c r="U564" s="394">
        <f t="shared" si="330"/>
        <v>0</v>
      </c>
      <c r="V564" s="142">
        <f t="shared" si="335"/>
        <v>2419.8000000000002</v>
      </c>
      <c r="W564" s="142">
        <f t="shared" si="336"/>
        <v>21998.16</v>
      </c>
      <c r="X564" s="142">
        <f t="shared" si="337"/>
        <v>0</v>
      </c>
      <c r="Y564" s="142">
        <f t="shared" si="338"/>
        <v>21998.16</v>
      </c>
      <c r="Z564" s="51"/>
      <c r="AA564" s="35"/>
      <c r="AB564" s="226"/>
      <c r="AC564" s="226"/>
      <c r="AD564" s="226"/>
      <c r="AE564" s="226"/>
      <c r="AF564" s="226"/>
      <c r="AG564" s="226"/>
      <c r="AH564" s="226"/>
      <c r="AI564" s="226"/>
      <c r="AJ564" s="226"/>
      <c r="AK564" s="226"/>
      <c r="AL564" s="226"/>
      <c r="AM564" s="226"/>
      <c r="AN564" s="226"/>
      <c r="AO564" s="226"/>
    </row>
    <row r="565" spans="1:41" ht="30" hidden="1" outlineLevel="1">
      <c r="A565" s="44">
        <v>483</v>
      </c>
      <c r="B565" s="73">
        <v>418</v>
      </c>
      <c r="C565" s="42" t="s">
        <v>270</v>
      </c>
      <c r="D565" s="44" t="s">
        <v>26</v>
      </c>
      <c r="E565" s="53">
        <v>21.5</v>
      </c>
      <c r="F565" s="14">
        <f t="shared" si="304"/>
        <v>6127.5</v>
      </c>
      <c r="G565" s="14">
        <f t="shared" si="305"/>
        <v>22768.5</v>
      </c>
      <c r="H565" s="14">
        <f t="shared" si="306"/>
        <v>28896</v>
      </c>
      <c r="I565" s="45">
        <v>285</v>
      </c>
      <c r="J565" s="53">
        <v>1059</v>
      </c>
      <c r="K565" s="53"/>
      <c r="L565" s="51"/>
      <c r="M565" s="51"/>
      <c r="N565" s="51"/>
      <c r="O565" s="451">
        <f t="shared" si="342"/>
        <v>399</v>
      </c>
      <c r="P565" s="180">
        <f t="shared" si="331"/>
        <v>1059</v>
      </c>
      <c r="Q565" s="180">
        <f t="shared" si="332"/>
        <v>8578.5</v>
      </c>
      <c r="R565" s="180">
        <f t="shared" si="333"/>
        <v>22768.5</v>
      </c>
      <c r="S565" s="180">
        <f t="shared" si="334"/>
        <v>31347</v>
      </c>
      <c r="T565" s="394">
        <f t="shared" si="329"/>
        <v>11596.24</v>
      </c>
      <c r="U565" s="394">
        <f t="shared" si="330"/>
        <v>30777.68</v>
      </c>
      <c r="V565" s="142">
        <f t="shared" si="335"/>
        <v>42373.919999999998</v>
      </c>
      <c r="W565" s="142">
        <f t="shared" si="336"/>
        <v>539.36</v>
      </c>
      <c r="X565" s="142">
        <f t="shared" si="337"/>
        <v>1431.52</v>
      </c>
      <c r="Y565" s="142">
        <f t="shared" si="338"/>
        <v>1970.88</v>
      </c>
      <c r="Z565" s="51" t="s">
        <v>326</v>
      </c>
      <c r="AA565" s="35"/>
      <c r="AB565" s="226"/>
      <c r="AC565" s="226"/>
      <c r="AD565" s="226"/>
      <c r="AE565" s="226"/>
      <c r="AF565" s="226"/>
      <c r="AG565" s="226"/>
      <c r="AH565" s="226"/>
      <c r="AI565" s="226"/>
      <c r="AJ565" s="226"/>
      <c r="AK565" s="226"/>
      <c r="AL565" s="226"/>
      <c r="AM565" s="226"/>
      <c r="AN565" s="226"/>
      <c r="AO565" s="226"/>
    </row>
    <row r="566" spans="1:41" ht="15" hidden="1" outlineLevel="1">
      <c r="A566" s="44"/>
      <c r="B566" s="73"/>
      <c r="C566" s="290" t="s">
        <v>327</v>
      </c>
      <c r="D566" s="291"/>
      <c r="E566" s="292"/>
      <c r="F566" s="14">
        <f t="shared" si="304"/>
        <v>0</v>
      </c>
      <c r="G566" s="14">
        <f t="shared" si="305"/>
        <v>0</v>
      </c>
      <c r="H566" s="14">
        <f t="shared" si="306"/>
        <v>0</v>
      </c>
      <c r="I566" s="45"/>
      <c r="J566" s="53"/>
      <c r="K566" s="53"/>
      <c r="L566" s="51"/>
      <c r="M566" s="51"/>
      <c r="N566" s="51"/>
      <c r="O566" s="186"/>
      <c r="P566" s="180">
        <f t="shared" si="331"/>
        <v>0</v>
      </c>
      <c r="Q566" s="180">
        <f t="shared" si="332"/>
        <v>0</v>
      </c>
      <c r="R566" s="180">
        <f t="shared" si="333"/>
        <v>0</v>
      </c>
      <c r="S566" s="180">
        <f t="shared" si="334"/>
        <v>0</v>
      </c>
      <c r="T566" s="394">
        <f t="shared" si="329"/>
        <v>0</v>
      </c>
      <c r="U566" s="394">
        <f t="shared" si="330"/>
        <v>0</v>
      </c>
      <c r="V566" s="142">
        <f t="shared" si="335"/>
        <v>0</v>
      </c>
      <c r="W566" s="142">
        <f t="shared" si="336"/>
        <v>0</v>
      </c>
      <c r="X566" s="142">
        <f t="shared" si="337"/>
        <v>0</v>
      </c>
      <c r="Y566" s="142">
        <f t="shared" si="338"/>
        <v>0</v>
      </c>
      <c r="Z566" s="51"/>
      <c r="AA566" s="35"/>
      <c r="AB566" s="226"/>
      <c r="AC566" s="226"/>
      <c r="AD566" s="226"/>
      <c r="AE566" s="226"/>
      <c r="AF566" s="226"/>
      <c r="AG566" s="226"/>
      <c r="AH566" s="226"/>
      <c r="AI566" s="226"/>
      <c r="AJ566" s="226"/>
      <c r="AK566" s="226"/>
      <c r="AL566" s="226"/>
      <c r="AM566" s="226"/>
      <c r="AN566" s="226"/>
      <c r="AO566" s="226"/>
    </row>
    <row r="567" spans="1:41" ht="30" hidden="1" outlineLevel="1">
      <c r="A567" s="44"/>
      <c r="B567" s="73"/>
      <c r="C567" s="290" t="s">
        <v>328</v>
      </c>
      <c r="D567" s="291"/>
      <c r="E567" s="292"/>
      <c r="F567" s="14">
        <f t="shared" si="304"/>
        <v>0</v>
      </c>
      <c r="G567" s="14">
        <f t="shared" si="305"/>
        <v>0</v>
      </c>
      <c r="H567" s="14">
        <f t="shared" si="306"/>
        <v>0</v>
      </c>
      <c r="I567" s="45"/>
      <c r="J567" s="53"/>
      <c r="K567" s="53"/>
      <c r="L567" s="51"/>
      <c r="M567" s="51"/>
      <c r="N567" s="51"/>
      <c r="O567" s="186"/>
      <c r="P567" s="180">
        <f t="shared" si="331"/>
        <v>0</v>
      </c>
      <c r="Q567" s="180">
        <f t="shared" si="332"/>
        <v>0</v>
      </c>
      <c r="R567" s="180">
        <f t="shared" si="333"/>
        <v>0</v>
      </c>
      <c r="S567" s="180">
        <f t="shared" si="334"/>
        <v>0</v>
      </c>
      <c r="T567" s="394">
        <f t="shared" si="329"/>
        <v>0</v>
      </c>
      <c r="U567" s="394">
        <f t="shared" si="330"/>
        <v>0</v>
      </c>
      <c r="V567" s="142">
        <f t="shared" si="335"/>
        <v>0</v>
      </c>
      <c r="W567" s="142">
        <f t="shared" si="336"/>
        <v>0</v>
      </c>
      <c r="X567" s="142">
        <f t="shared" si="337"/>
        <v>0</v>
      </c>
      <c r="Y567" s="142">
        <f t="shared" si="338"/>
        <v>0</v>
      </c>
      <c r="Z567" s="51"/>
      <c r="AA567" s="35"/>
      <c r="AB567" s="226"/>
      <c r="AC567" s="226"/>
      <c r="AD567" s="226"/>
      <c r="AE567" s="226"/>
      <c r="AF567" s="226"/>
      <c r="AG567" s="226"/>
      <c r="AH567" s="226"/>
      <c r="AI567" s="226"/>
      <c r="AJ567" s="226"/>
      <c r="AK567" s="226"/>
      <c r="AL567" s="226"/>
      <c r="AM567" s="226"/>
      <c r="AN567" s="226"/>
      <c r="AO567" s="226"/>
    </row>
    <row r="568" spans="1:41" ht="15" hidden="1" outlineLevel="1">
      <c r="A568" s="44">
        <v>484</v>
      </c>
      <c r="B568" s="73">
        <v>419</v>
      </c>
      <c r="C568" s="42" t="s">
        <v>264</v>
      </c>
      <c r="D568" s="44" t="s">
        <v>34</v>
      </c>
      <c r="E568" s="53">
        <v>0.06</v>
      </c>
      <c r="F568" s="14">
        <f t="shared" si="304"/>
        <v>1425.42</v>
      </c>
      <c r="G568" s="14">
        <f t="shared" si="305"/>
        <v>0</v>
      </c>
      <c r="H568" s="14">
        <f t="shared" si="306"/>
        <v>1425.42</v>
      </c>
      <c r="I568" s="45">
        <v>23757</v>
      </c>
      <c r="J568" s="53"/>
      <c r="K568" s="53"/>
      <c r="L568" s="51"/>
      <c r="M568" s="51"/>
      <c r="N568" s="51"/>
      <c r="O568" s="448">
        <f>I568*$L$3</f>
        <v>40386.9</v>
      </c>
      <c r="P568" s="180">
        <f t="shared" si="331"/>
        <v>0</v>
      </c>
      <c r="Q568" s="180">
        <f t="shared" si="332"/>
        <v>2423.21</v>
      </c>
      <c r="R568" s="180">
        <f t="shared" si="333"/>
        <v>0</v>
      </c>
      <c r="S568" s="180">
        <f t="shared" si="334"/>
        <v>2423.21</v>
      </c>
      <c r="T568" s="394">
        <f t="shared" si="329"/>
        <v>3275.63</v>
      </c>
      <c r="U568" s="394">
        <f t="shared" si="330"/>
        <v>0</v>
      </c>
      <c r="V568" s="142">
        <f t="shared" si="335"/>
        <v>3275.63</v>
      </c>
      <c r="W568" s="142">
        <f t="shared" si="336"/>
        <v>54593.79</v>
      </c>
      <c r="X568" s="142">
        <f t="shared" si="337"/>
        <v>0</v>
      </c>
      <c r="Y568" s="142">
        <f t="shared" si="338"/>
        <v>54593.79</v>
      </c>
      <c r="Z568" s="51"/>
      <c r="AA568" s="35"/>
      <c r="AB568" s="226"/>
      <c r="AC568" s="226"/>
      <c r="AD568" s="226"/>
      <c r="AE568" s="226"/>
      <c r="AF568" s="226"/>
      <c r="AG568" s="226"/>
      <c r="AH568" s="226"/>
      <c r="AI568" s="226"/>
      <c r="AJ568" s="226"/>
      <c r="AK568" s="226"/>
      <c r="AL568" s="226"/>
      <c r="AM568" s="226"/>
      <c r="AN568" s="226"/>
      <c r="AO568" s="226"/>
    </row>
    <row r="569" spans="1:41" ht="15" hidden="1" outlineLevel="1">
      <c r="A569" s="44">
        <v>485</v>
      </c>
      <c r="B569" s="73">
        <v>420</v>
      </c>
      <c r="C569" s="42" t="s">
        <v>56</v>
      </c>
      <c r="D569" s="44" t="s">
        <v>26</v>
      </c>
      <c r="E569" s="53">
        <v>3.4</v>
      </c>
      <c r="F569" s="14">
        <f t="shared" si="304"/>
        <v>5990.94</v>
      </c>
      <c r="G569" s="14">
        <f t="shared" si="305"/>
        <v>0</v>
      </c>
      <c r="H569" s="14">
        <f t="shared" si="306"/>
        <v>5990.94</v>
      </c>
      <c r="I569" s="45">
        <v>1762.04</v>
      </c>
      <c r="J569" s="53"/>
      <c r="K569" s="53"/>
      <c r="L569" s="51"/>
      <c r="M569" s="51"/>
      <c r="N569" s="51"/>
      <c r="O569" s="451">
        <f t="shared" ref="O569:O576" si="343">I569*$M$3</f>
        <v>2466.86</v>
      </c>
      <c r="P569" s="180">
        <f t="shared" si="331"/>
        <v>0</v>
      </c>
      <c r="Q569" s="180">
        <f t="shared" si="332"/>
        <v>8387.32</v>
      </c>
      <c r="R569" s="180">
        <f t="shared" si="333"/>
        <v>0</v>
      </c>
      <c r="S569" s="180">
        <f t="shared" si="334"/>
        <v>8387.32</v>
      </c>
      <c r="T569" s="394">
        <f t="shared" si="329"/>
        <v>11337.74</v>
      </c>
      <c r="U569" s="394">
        <f t="shared" si="330"/>
        <v>0</v>
      </c>
      <c r="V569" s="142">
        <f t="shared" si="335"/>
        <v>11337.74</v>
      </c>
      <c r="W569" s="142">
        <f t="shared" si="336"/>
        <v>3334.63</v>
      </c>
      <c r="X569" s="142">
        <f t="shared" si="337"/>
        <v>0</v>
      </c>
      <c r="Y569" s="142">
        <f t="shared" si="338"/>
        <v>3334.63</v>
      </c>
      <c r="Z569" s="51"/>
      <c r="AA569" s="35"/>
      <c r="AB569" s="226"/>
      <c r="AC569" s="226"/>
      <c r="AD569" s="226"/>
      <c r="AE569" s="226"/>
      <c r="AF569" s="226"/>
      <c r="AG569" s="226"/>
      <c r="AH569" s="226"/>
      <c r="AI569" s="226"/>
      <c r="AJ569" s="226"/>
      <c r="AK569" s="226"/>
      <c r="AL569" s="226"/>
      <c r="AM569" s="226"/>
      <c r="AN569" s="226"/>
      <c r="AO569" s="226"/>
    </row>
    <row r="570" spans="1:41" ht="15" hidden="1" outlineLevel="1">
      <c r="A570" s="44">
        <v>486</v>
      </c>
      <c r="B570" s="73">
        <v>421</v>
      </c>
      <c r="C570" s="42" t="s">
        <v>218</v>
      </c>
      <c r="D570" s="44" t="s">
        <v>26</v>
      </c>
      <c r="E570" s="53">
        <v>3.4</v>
      </c>
      <c r="F570" s="14">
        <f t="shared" si="304"/>
        <v>503.47</v>
      </c>
      <c r="G570" s="14">
        <f t="shared" si="305"/>
        <v>0</v>
      </c>
      <c r="H570" s="14">
        <f t="shared" si="306"/>
        <v>503.47</v>
      </c>
      <c r="I570" s="45">
        <v>148.08000000000001</v>
      </c>
      <c r="J570" s="53"/>
      <c r="K570" s="53"/>
      <c r="L570" s="51"/>
      <c r="M570" s="51"/>
      <c r="N570" s="51"/>
      <c r="O570" s="451">
        <f t="shared" si="343"/>
        <v>207.31</v>
      </c>
      <c r="P570" s="180">
        <f t="shared" si="331"/>
        <v>0</v>
      </c>
      <c r="Q570" s="180">
        <f t="shared" si="332"/>
        <v>704.85</v>
      </c>
      <c r="R570" s="180">
        <f t="shared" si="333"/>
        <v>0</v>
      </c>
      <c r="S570" s="180">
        <f t="shared" si="334"/>
        <v>704.85</v>
      </c>
      <c r="T570" s="394">
        <f t="shared" si="329"/>
        <v>952.82</v>
      </c>
      <c r="U570" s="394">
        <f t="shared" si="330"/>
        <v>0</v>
      </c>
      <c r="V570" s="142">
        <f t="shared" si="335"/>
        <v>952.82</v>
      </c>
      <c r="W570" s="142">
        <f t="shared" si="336"/>
        <v>280.24</v>
      </c>
      <c r="X570" s="142">
        <f t="shared" si="337"/>
        <v>0</v>
      </c>
      <c r="Y570" s="142">
        <f t="shared" si="338"/>
        <v>280.24</v>
      </c>
      <c r="Z570" s="51"/>
      <c r="AA570" s="35"/>
      <c r="AB570" s="226"/>
      <c r="AC570" s="226"/>
      <c r="AD570" s="226"/>
      <c r="AE570" s="226"/>
      <c r="AF570" s="226"/>
      <c r="AG570" s="226"/>
      <c r="AH570" s="226"/>
      <c r="AI570" s="226"/>
      <c r="AJ570" s="226"/>
      <c r="AK570" s="226"/>
      <c r="AL570" s="226"/>
      <c r="AM570" s="226"/>
      <c r="AN570" s="226"/>
      <c r="AO570" s="226"/>
    </row>
    <row r="571" spans="1:41" ht="45" hidden="1" outlineLevel="1">
      <c r="A571" s="44">
        <v>487</v>
      </c>
      <c r="B571" s="73">
        <v>422</v>
      </c>
      <c r="C571" s="42" t="s">
        <v>265</v>
      </c>
      <c r="D571" s="44" t="s">
        <v>34</v>
      </c>
      <c r="E571" s="53">
        <v>0</v>
      </c>
      <c r="F571" s="14">
        <f t="shared" si="304"/>
        <v>0</v>
      </c>
      <c r="G571" s="14">
        <f t="shared" si="305"/>
        <v>0</v>
      </c>
      <c r="H571" s="14">
        <f t="shared" si="306"/>
        <v>0</v>
      </c>
      <c r="I571" s="45">
        <v>11624</v>
      </c>
      <c r="J571" s="53"/>
      <c r="K571" s="53"/>
      <c r="L571" s="51"/>
      <c r="M571" s="51"/>
      <c r="N571" s="51"/>
      <c r="O571" s="451">
        <f t="shared" si="343"/>
        <v>16273.6</v>
      </c>
      <c r="P571" s="180">
        <f t="shared" si="331"/>
        <v>0</v>
      </c>
      <c r="Q571" s="180">
        <f t="shared" si="332"/>
        <v>0</v>
      </c>
      <c r="R571" s="180">
        <f t="shared" si="333"/>
        <v>0</v>
      </c>
      <c r="S571" s="180">
        <f t="shared" si="334"/>
        <v>0</v>
      </c>
      <c r="T571" s="394">
        <f t="shared" si="329"/>
        <v>0</v>
      </c>
      <c r="U571" s="394">
        <f t="shared" si="330"/>
        <v>0</v>
      </c>
      <c r="V571" s="142">
        <f t="shared" si="335"/>
        <v>0</v>
      </c>
      <c r="W571" s="142">
        <f t="shared" si="336"/>
        <v>21998.16</v>
      </c>
      <c r="X571" s="142">
        <f t="shared" si="337"/>
        <v>0</v>
      </c>
      <c r="Y571" s="142">
        <f t="shared" si="338"/>
        <v>21998.16</v>
      </c>
      <c r="Z571" s="51"/>
      <c r="AA571" s="35"/>
      <c r="AB571" s="226"/>
      <c r="AC571" s="226"/>
      <c r="AD571" s="226"/>
      <c r="AE571" s="226"/>
      <c r="AF571" s="226"/>
      <c r="AG571" s="226"/>
      <c r="AH571" s="226"/>
      <c r="AI571" s="226"/>
      <c r="AJ571" s="226"/>
      <c r="AK571" s="226"/>
      <c r="AL571" s="226"/>
      <c r="AM571" s="226"/>
      <c r="AN571" s="226"/>
      <c r="AO571" s="226"/>
    </row>
    <row r="572" spans="1:41" ht="30" hidden="1" outlineLevel="1">
      <c r="A572" s="44">
        <v>488</v>
      </c>
      <c r="B572" s="73">
        <v>423</v>
      </c>
      <c r="C572" s="42" t="s">
        <v>266</v>
      </c>
      <c r="D572" s="44" t="s">
        <v>26</v>
      </c>
      <c r="E572" s="53">
        <v>1.7</v>
      </c>
      <c r="F572" s="14">
        <f t="shared" si="304"/>
        <v>178.5</v>
      </c>
      <c r="G572" s="14">
        <f t="shared" si="305"/>
        <v>392.7</v>
      </c>
      <c r="H572" s="14">
        <f t="shared" si="306"/>
        <v>571.20000000000005</v>
      </c>
      <c r="I572" s="45">
        <v>105</v>
      </c>
      <c r="J572" s="53">
        <v>231</v>
      </c>
      <c r="K572" s="53"/>
      <c r="L572" s="51"/>
      <c r="M572" s="51"/>
      <c r="N572" s="51"/>
      <c r="O572" s="451">
        <f t="shared" si="343"/>
        <v>147</v>
      </c>
      <c r="P572" s="180">
        <f t="shared" si="331"/>
        <v>231</v>
      </c>
      <c r="Q572" s="180">
        <f t="shared" si="332"/>
        <v>249.9</v>
      </c>
      <c r="R572" s="180">
        <f t="shared" si="333"/>
        <v>392.7</v>
      </c>
      <c r="S572" s="180">
        <f t="shared" si="334"/>
        <v>642.6</v>
      </c>
      <c r="T572" s="394">
        <f t="shared" si="329"/>
        <v>337.81</v>
      </c>
      <c r="U572" s="394">
        <f t="shared" si="330"/>
        <v>530.84</v>
      </c>
      <c r="V572" s="142">
        <f t="shared" si="335"/>
        <v>868.65</v>
      </c>
      <c r="W572" s="142">
        <f t="shared" si="336"/>
        <v>198.71</v>
      </c>
      <c r="X572" s="142">
        <f t="shared" si="337"/>
        <v>312.26</v>
      </c>
      <c r="Y572" s="142">
        <f t="shared" si="338"/>
        <v>510.97</v>
      </c>
      <c r="Z572" s="51" t="s">
        <v>329</v>
      </c>
      <c r="AA572" s="35"/>
      <c r="AB572" s="226"/>
      <c r="AC572" s="226"/>
      <c r="AD572" s="226"/>
      <c r="AE572" s="226"/>
      <c r="AF572" s="226"/>
      <c r="AG572" s="226"/>
      <c r="AH572" s="226"/>
      <c r="AI572" s="226"/>
      <c r="AJ572" s="226"/>
      <c r="AK572" s="226"/>
      <c r="AL572" s="226"/>
      <c r="AM572" s="226"/>
      <c r="AN572" s="226"/>
      <c r="AO572" s="226"/>
    </row>
    <row r="573" spans="1:41" ht="45" hidden="1" outlineLevel="1">
      <c r="A573" s="44">
        <v>489</v>
      </c>
      <c r="B573" s="73">
        <v>424</v>
      </c>
      <c r="C573" s="42" t="s">
        <v>265</v>
      </c>
      <c r="D573" s="44" t="s">
        <v>34</v>
      </c>
      <c r="E573" s="53">
        <v>0.06</v>
      </c>
      <c r="F573" s="14">
        <f t="shared" si="304"/>
        <v>697.44</v>
      </c>
      <c r="G573" s="14">
        <f t="shared" si="305"/>
        <v>0</v>
      </c>
      <c r="H573" s="14">
        <f t="shared" si="306"/>
        <v>697.44</v>
      </c>
      <c r="I573" s="45">
        <v>11624</v>
      </c>
      <c r="J573" s="53"/>
      <c r="K573" s="53"/>
      <c r="L573" s="51"/>
      <c r="M573" s="51"/>
      <c r="N573" s="51"/>
      <c r="O573" s="451">
        <f t="shared" si="343"/>
        <v>16273.6</v>
      </c>
      <c r="P573" s="180">
        <f t="shared" si="331"/>
        <v>0</v>
      </c>
      <c r="Q573" s="180">
        <f t="shared" si="332"/>
        <v>976.42</v>
      </c>
      <c r="R573" s="180">
        <f t="shared" si="333"/>
        <v>0</v>
      </c>
      <c r="S573" s="180">
        <f t="shared" si="334"/>
        <v>976.42</v>
      </c>
      <c r="T573" s="394">
        <f t="shared" si="329"/>
        <v>1319.89</v>
      </c>
      <c r="U573" s="394">
        <f t="shared" si="330"/>
        <v>0</v>
      </c>
      <c r="V573" s="142">
        <f t="shared" si="335"/>
        <v>1319.89</v>
      </c>
      <c r="W573" s="142">
        <f t="shared" si="336"/>
        <v>21998.16</v>
      </c>
      <c r="X573" s="142">
        <f t="shared" si="337"/>
        <v>0</v>
      </c>
      <c r="Y573" s="142">
        <f t="shared" si="338"/>
        <v>21998.16</v>
      </c>
      <c r="Z573" s="51"/>
      <c r="AA573" s="35"/>
      <c r="AB573" s="226"/>
      <c r="AC573" s="226"/>
      <c r="AD573" s="226"/>
      <c r="AE573" s="226"/>
      <c r="AF573" s="226"/>
      <c r="AG573" s="226"/>
      <c r="AH573" s="226"/>
      <c r="AI573" s="226"/>
      <c r="AJ573" s="226"/>
      <c r="AK573" s="226"/>
      <c r="AL573" s="226"/>
      <c r="AM573" s="226"/>
      <c r="AN573" s="226"/>
      <c r="AO573" s="226"/>
    </row>
    <row r="574" spans="1:41" ht="30" hidden="1" outlineLevel="1">
      <c r="A574" s="44">
        <v>490</v>
      </c>
      <c r="B574" s="73">
        <v>425</v>
      </c>
      <c r="C574" s="42" t="s">
        <v>330</v>
      </c>
      <c r="D574" s="44" t="s">
        <v>26</v>
      </c>
      <c r="E574" s="53">
        <v>0.7</v>
      </c>
      <c r="F574" s="14">
        <f t="shared" si="304"/>
        <v>3592.4</v>
      </c>
      <c r="G574" s="14">
        <f t="shared" si="305"/>
        <v>17248</v>
      </c>
      <c r="H574" s="14">
        <f t="shared" si="306"/>
        <v>20840.400000000001</v>
      </c>
      <c r="I574" s="45">
        <v>5132</v>
      </c>
      <c r="J574" s="53">
        <v>24640</v>
      </c>
      <c r="K574" s="53"/>
      <c r="L574" s="51"/>
      <c r="M574" s="51"/>
      <c r="N574" s="51"/>
      <c r="O574" s="451">
        <f t="shared" si="343"/>
        <v>7184.8</v>
      </c>
      <c r="P574" s="180">
        <f t="shared" si="331"/>
        <v>24640</v>
      </c>
      <c r="Q574" s="180">
        <f t="shared" si="332"/>
        <v>5029.3599999999997</v>
      </c>
      <c r="R574" s="180">
        <f t="shared" si="333"/>
        <v>17248</v>
      </c>
      <c r="S574" s="180">
        <f t="shared" si="334"/>
        <v>22277.360000000001</v>
      </c>
      <c r="T574" s="394">
        <f t="shared" si="329"/>
        <v>6798.53</v>
      </c>
      <c r="U574" s="394">
        <f t="shared" si="330"/>
        <v>23315.32</v>
      </c>
      <c r="V574" s="142">
        <f t="shared" si="335"/>
        <v>30113.85</v>
      </c>
      <c r="W574" s="142">
        <f t="shared" si="336"/>
        <v>9712.19</v>
      </c>
      <c r="X574" s="142">
        <f t="shared" si="337"/>
        <v>33307.599999999999</v>
      </c>
      <c r="Y574" s="142">
        <f t="shared" si="338"/>
        <v>43019.79</v>
      </c>
      <c r="Z574" s="51" t="s">
        <v>331</v>
      </c>
      <c r="AA574" s="35"/>
      <c r="AB574" s="226"/>
      <c r="AC574" s="226"/>
      <c r="AD574" s="226"/>
      <c r="AE574" s="226"/>
      <c r="AF574" s="226"/>
      <c r="AG574" s="226"/>
      <c r="AH574" s="226"/>
      <c r="AI574" s="226"/>
      <c r="AJ574" s="226"/>
      <c r="AK574" s="226"/>
      <c r="AL574" s="226"/>
      <c r="AM574" s="226"/>
      <c r="AN574" s="226"/>
      <c r="AO574" s="226"/>
    </row>
    <row r="575" spans="1:41" ht="45" hidden="1" outlineLevel="1">
      <c r="A575" s="44">
        <v>491</v>
      </c>
      <c r="B575" s="73">
        <v>426</v>
      </c>
      <c r="C575" s="42" t="s">
        <v>265</v>
      </c>
      <c r="D575" s="44" t="s">
        <v>34</v>
      </c>
      <c r="E575" s="53">
        <v>0.01</v>
      </c>
      <c r="F575" s="14">
        <f t="shared" si="304"/>
        <v>116.24</v>
      </c>
      <c r="G575" s="14">
        <f t="shared" si="305"/>
        <v>0</v>
      </c>
      <c r="H575" s="14">
        <f t="shared" si="306"/>
        <v>116.24</v>
      </c>
      <c r="I575" s="45">
        <v>11624</v>
      </c>
      <c r="J575" s="53"/>
      <c r="K575" s="53"/>
      <c r="L575" s="51"/>
      <c r="M575" s="51"/>
      <c r="N575" s="51"/>
      <c r="O575" s="451">
        <f t="shared" si="343"/>
        <v>16273.6</v>
      </c>
      <c r="P575" s="180">
        <f t="shared" si="331"/>
        <v>0</v>
      </c>
      <c r="Q575" s="180">
        <f t="shared" si="332"/>
        <v>162.74</v>
      </c>
      <c r="R575" s="180">
        <f t="shared" si="333"/>
        <v>0</v>
      </c>
      <c r="S575" s="180">
        <f t="shared" si="334"/>
        <v>162.74</v>
      </c>
      <c r="T575" s="394">
        <f t="shared" si="329"/>
        <v>219.98</v>
      </c>
      <c r="U575" s="394">
        <f t="shared" si="330"/>
        <v>0</v>
      </c>
      <c r="V575" s="142">
        <f t="shared" si="335"/>
        <v>219.98</v>
      </c>
      <c r="W575" s="142">
        <f t="shared" si="336"/>
        <v>21998.16</v>
      </c>
      <c r="X575" s="142">
        <f t="shared" si="337"/>
        <v>0</v>
      </c>
      <c r="Y575" s="142">
        <f t="shared" si="338"/>
        <v>21998.16</v>
      </c>
      <c r="Z575" s="51"/>
      <c r="AA575" s="35"/>
      <c r="AB575" s="226"/>
      <c r="AC575" s="226"/>
      <c r="AD575" s="226"/>
      <c r="AE575" s="226"/>
      <c r="AF575" s="226"/>
      <c r="AG575" s="226"/>
      <c r="AH575" s="226"/>
      <c r="AI575" s="226"/>
      <c r="AJ575" s="226"/>
      <c r="AK575" s="226"/>
      <c r="AL575" s="226"/>
      <c r="AM575" s="226"/>
      <c r="AN575" s="226"/>
      <c r="AO575" s="226"/>
    </row>
    <row r="576" spans="1:41" ht="30" hidden="1" outlineLevel="1">
      <c r="A576" s="44">
        <v>492</v>
      </c>
      <c r="B576" s="73">
        <v>427</v>
      </c>
      <c r="C576" s="42" t="s">
        <v>270</v>
      </c>
      <c r="D576" s="44" t="s">
        <v>26</v>
      </c>
      <c r="E576" s="53">
        <v>1.4</v>
      </c>
      <c r="F576" s="14">
        <f t="shared" si="304"/>
        <v>399</v>
      </c>
      <c r="G576" s="14">
        <f t="shared" si="305"/>
        <v>1482.6</v>
      </c>
      <c r="H576" s="14">
        <f t="shared" si="306"/>
        <v>1881.6</v>
      </c>
      <c r="I576" s="45">
        <v>285</v>
      </c>
      <c r="J576" s="53">
        <v>1059</v>
      </c>
      <c r="K576" s="53"/>
      <c r="L576" s="51"/>
      <c r="M576" s="51"/>
      <c r="N576" s="51"/>
      <c r="O576" s="451">
        <f t="shared" si="343"/>
        <v>399</v>
      </c>
      <c r="P576" s="180">
        <f t="shared" si="331"/>
        <v>1059</v>
      </c>
      <c r="Q576" s="180">
        <f t="shared" si="332"/>
        <v>558.6</v>
      </c>
      <c r="R576" s="180">
        <f t="shared" si="333"/>
        <v>1482.6</v>
      </c>
      <c r="S576" s="180">
        <f t="shared" si="334"/>
        <v>2041.2</v>
      </c>
      <c r="T576" s="394">
        <f t="shared" si="329"/>
        <v>755.1</v>
      </c>
      <c r="U576" s="394">
        <f t="shared" si="330"/>
        <v>2004.13</v>
      </c>
      <c r="V576" s="142">
        <f t="shared" si="335"/>
        <v>2759.23</v>
      </c>
      <c r="W576" s="142">
        <f t="shared" si="336"/>
        <v>539.36</v>
      </c>
      <c r="X576" s="142">
        <f t="shared" si="337"/>
        <v>1431.52</v>
      </c>
      <c r="Y576" s="142">
        <f t="shared" si="338"/>
        <v>1970.88</v>
      </c>
      <c r="Z576" s="51" t="s">
        <v>332</v>
      </c>
      <c r="AA576" s="35"/>
      <c r="AB576" s="226"/>
      <c r="AC576" s="226"/>
      <c r="AD576" s="226"/>
      <c r="AE576" s="226"/>
      <c r="AF576" s="226"/>
      <c r="AG576" s="226"/>
      <c r="AH576" s="226"/>
      <c r="AI576" s="226"/>
      <c r="AJ576" s="226"/>
      <c r="AK576" s="226"/>
      <c r="AL576" s="226"/>
      <c r="AM576" s="226"/>
      <c r="AN576" s="226"/>
      <c r="AO576" s="226"/>
    </row>
    <row r="577" spans="1:41" ht="30" hidden="1" outlineLevel="1">
      <c r="A577" s="44"/>
      <c r="B577" s="73"/>
      <c r="C577" s="290" t="s">
        <v>333</v>
      </c>
      <c r="D577" s="291"/>
      <c r="E577" s="292"/>
      <c r="F577" s="14">
        <f t="shared" si="304"/>
        <v>0</v>
      </c>
      <c r="G577" s="14">
        <f t="shared" si="305"/>
        <v>0</v>
      </c>
      <c r="H577" s="14">
        <f t="shared" si="306"/>
        <v>0</v>
      </c>
      <c r="I577" s="45"/>
      <c r="J577" s="53"/>
      <c r="K577" s="53"/>
      <c r="L577" s="51"/>
      <c r="M577" s="51"/>
      <c r="N577" s="51"/>
      <c r="O577" s="186"/>
      <c r="P577" s="180">
        <f t="shared" si="331"/>
        <v>0</v>
      </c>
      <c r="Q577" s="180">
        <f t="shared" si="332"/>
        <v>0</v>
      </c>
      <c r="R577" s="180">
        <f t="shared" si="333"/>
        <v>0</v>
      </c>
      <c r="S577" s="180">
        <f t="shared" si="334"/>
        <v>0</v>
      </c>
      <c r="T577" s="394">
        <f t="shared" si="329"/>
        <v>0</v>
      </c>
      <c r="U577" s="394">
        <f t="shared" si="330"/>
        <v>0</v>
      </c>
      <c r="V577" s="142">
        <f t="shared" si="335"/>
        <v>0</v>
      </c>
      <c r="W577" s="142">
        <f t="shared" si="336"/>
        <v>0</v>
      </c>
      <c r="X577" s="142">
        <f t="shared" si="337"/>
        <v>0</v>
      </c>
      <c r="Y577" s="142">
        <f t="shared" si="338"/>
        <v>0</v>
      </c>
      <c r="Z577" s="51"/>
      <c r="AA577" s="35"/>
      <c r="AB577" s="226"/>
      <c r="AC577" s="226"/>
      <c r="AD577" s="226"/>
      <c r="AE577" s="226"/>
      <c r="AF577" s="226"/>
      <c r="AG577" s="226"/>
      <c r="AH577" s="226"/>
      <c r="AI577" s="226"/>
      <c r="AJ577" s="226"/>
      <c r="AK577" s="226"/>
      <c r="AL577" s="226"/>
      <c r="AM577" s="226"/>
      <c r="AN577" s="226"/>
      <c r="AO577" s="226"/>
    </row>
    <row r="578" spans="1:41" ht="15" hidden="1" outlineLevel="1">
      <c r="A578" s="44">
        <v>493</v>
      </c>
      <c r="B578" s="73">
        <v>428</v>
      </c>
      <c r="C578" s="42" t="s">
        <v>264</v>
      </c>
      <c r="D578" s="44" t="s">
        <v>34</v>
      </c>
      <c r="E578" s="53">
        <v>0.31</v>
      </c>
      <c r="F578" s="14">
        <f t="shared" si="304"/>
        <v>7364.67</v>
      </c>
      <c r="G578" s="14">
        <f t="shared" si="305"/>
        <v>0</v>
      </c>
      <c r="H578" s="14">
        <f t="shared" si="306"/>
        <v>7364.67</v>
      </c>
      <c r="I578" s="45">
        <v>23757</v>
      </c>
      <c r="J578" s="53"/>
      <c r="K578" s="53"/>
      <c r="L578" s="51"/>
      <c r="M578" s="51"/>
      <c r="N578" s="51"/>
      <c r="O578" s="448">
        <f>I578*$L$3</f>
        <v>40386.9</v>
      </c>
      <c r="P578" s="180">
        <f t="shared" si="331"/>
        <v>0</v>
      </c>
      <c r="Q578" s="180">
        <f t="shared" si="332"/>
        <v>12519.94</v>
      </c>
      <c r="R578" s="180">
        <f t="shared" si="333"/>
        <v>0</v>
      </c>
      <c r="S578" s="180">
        <f t="shared" si="334"/>
        <v>12519.94</v>
      </c>
      <c r="T578" s="394">
        <f t="shared" si="329"/>
        <v>16924.07</v>
      </c>
      <c r="U578" s="394">
        <f t="shared" si="330"/>
        <v>0</v>
      </c>
      <c r="V578" s="142">
        <f t="shared" si="335"/>
        <v>16924.07</v>
      </c>
      <c r="W578" s="142">
        <f t="shared" si="336"/>
        <v>54593.79</v>
      </c>
      <c r="X578" s="142">
        <f t="shared" si="337"/>
        <v>0</v>
      </c>
      <c r="Y578" s="142">
        <f t="shared" si="338"/>
        <v>54593.79</v>
      </c>
      <c r="Z578" s="51"/>
      <c r="AA578" s="35"/>
      <c r="AB578" s="226"/>
      <c r="AC578" s="226"/>
      <c r="AD578" s="226"/>
      <c r="AE578" s="226"/>
      <c r="AF578" s="226"/>
      <c r="AG578" s="226"/>
      <c r="AH578" s="226"/>
      <c r="AI578" s="226"/>
      <c r="AJ578" s="226"/>
      <c r="AK578" s="226"/>
      <c r="AL578" s="226"/>
      <c r="AM578" s="226"/>
      <c r="AN578" s="226"/>
      <c r="AO578" s="226"/>
    </row>
    <row r="579" spans="1:41" ht="15" hidden="1" outlineLevel="1">
      <c r="A579" s="44">
        <v>494</v>
      </c>
      <c r="B579" s="73">
        <v>429</v>
      </c>
      <c r="C579" s="42" t="s">
        <v>56</v>
      </c>
      <c r="D579" s="44" t="s">
        <v>26</v>
      </c>
      <c r="E579" s="53">
        <v>29.4</v>
      </c>
      <c r="F579" s="14">
        <f t="shared" si="304"/>
        <v>51803.98</v>
      </c>
      <c r="G579" s="14">
        <f t="shared" si="305"/>
        <v>0</v>
      </c>
      <c r="H579" s="14">
        <f t="shared" si="306"/>
        <v>51803.98</v>
      </c>
      <c r="I579" s="45">
        <v>1762.04</v>
      </c>
      <c r="J579" s="53"/>
      <c r="K579" s="53"/>
      <c r="L579" s="51"/>
      <c r="M579" s="51"/>
      <c r="N579" s="51"/>
      <c r="O579" s="451">
        <f t="shared" ref="O579:O586" si="344">I579*$M$3</f>
        <v>2466.86</v>
      </c>
      <c r="P579" s="180">
        <f t="shared" si="331"/>
        <v>0</v>
      </c>
      <c r="Q579" s="180">
        <f t="shared" si="332"/>
        <v>72525.679999999993</v>
      </c>
      <c r="R579" s="180">
        <f t="shared" si="333"/>
        <v>0</v>
      </c>
      <c r="S579" s="180">
        <f t="shared" si="334"/>
        <v>72525.679999999993</v>
      </c>
      <c r="T579" s="394">
        <f t="shared" si="329"/>
        <v>98038.12</v>
      </c>
      <c r="U579" s="394">
        <f t="shared" si="330"/>
        <v>0</v>
      </c>
      <c r="V579" s="142">
        <f t="shared" si="335"/>
        <v>98038.12</v>
      </c>
      <c r="W579" s="142">
        <f t="shared" si="336"/>
        <v>3334.63</v>
      </c>
      <c r="X579" s="142">
        <f t="shared" si="337"/>
        <v>0</v>
      </c>
      <c r="Y579" s="142">
        <f t="shared" si="338"/>
        <v>3334.63</v>
      </c>
      <c r="Z579" s="51"/>
      <c r="AA579" s="35"/>
      <c r="AB579" s="226"/>
      <c r="AC579" s="226"/>
      <c r="AD579" s="226"/>
      <c r="AE579" s="226"/>
      <c r="AF579" s="226"/>
      <c r="AG579" s="226"/>
      <c r="AH579" s="226"/>
      <c r="AI579" s="226"/>
      <c r="AJ579" s="226"/>
      <c r="AK579" s="226"/>
      <c r="AL579" s="226"/>
      <c r="AM579" s="226"/>
      <c r="AN579" s="226"/>
      <c r="AO579" s="226"/>
    </row>
    <row r="580" spans="1:41" ht="15" hidden="1" outlineLevel="1">
      <c r="A580" s="44">
        <v>495</v>
      </c>
      <c r="B580" s="73">
        <v>430</v>
      </c>
      <c r="C580" s="42" t="s">
        <v>218</v>
      </c>
      <c r="D580" s="44" t="s">
        <v>26</v>
      </c>
      <c r="E580" s="53">
        <v>29.4</v>
      </c>
      <c r="F580" s="14">
        <f t="shared" si="304"/>
        <v>4353.55</v>
      </c>
      <c r="G580" s="14">
        <f t="shared" si="305"/>
        <v>0</v>
      </c>
      <c r="H580" s="14">
        <f t="shared" si="306"/>
        <v>4353.55</v>
      </c>
      <c r="I580" s="45">
        <v>148.08000000000001</v>
      </c>
      <c r="J580" s="53"/>
      <c r="K580" s="53"/>
      <c r="L580" s="51"/>
      <c r="M580" s="51"/>
      <c r="N580" s="51"/>
      <c r="O580" s="451">
        <f t="shared" si="344"/>
        <v>207.31</v>
      </c>
      <c r="P580" s="180">
        <f t="shared" si="331"/>
        <v>0</v>
      </c>
      <c r="Q580" s="180">
        <f t="shared" si="332"/>
        <v>6094.91</v>
      </c>
      <c r="R580" s="180">
        <f t="shared" si="333"/>
        <v>0</v>
      </c>
      <c r="S580" s="180">
        <f t="shared" si="334"/>
        <v>6094.91</v>
      </c>
      <c r="T580" s="394">
        <f t="shared" si="329"/>
        <v>8239.06</v>
      </c>
      <c r="U580" s="394">
        <f t="shared" si="330"/>
        <v>0</v>
      </c>
      <c r="V580" s="142">
        <f t="shared" si="335"/>
        <v>8239.06</v>
      </c>
      <c r="W580" s="142">
        <f t="shared" si="336"/>
        <v>280.24</v>
      </c>
      <c r="X580" s="142">
        <f t="shared" si="337"/>
        <v>0</v>
      </c>
      <c r="Y580" s="142">
        <f t="shared" si="338"/>
        <v>280.24</v>
      </c>
      <c r="Z580" s="51"/>
      <c r="AA580" s="35"/>
      <c r="AB580" s="226"/>
      <c r="AC580" s="226"/>
      <c r="AD580" s="226"/>
      <c r="AE580" s="226"/>
      <c r="AF580" s="226"/>
      <c r="AG580" s="226"/>
      <c r="AH580" s="226"/>
      <c r="AI580" s="226"/>
      <c r="AJ580" s="226"/>
      <c r="AK580" s="226"/>
      <c r="AL580" s="226"/>
      <c r="AM580" s="226"/>
      <c r="AN580" s="226"/>
      <c r="AO580" s="226"/>
    </row>
    <row r="581" spans="1:41" ht="45" hidden="1" outlineLevel="1">
      <c r="A581" s="44">
        <v>496</v>
      </c>
      <c r="B581" s="73">
        <v>431</v>
      </c>
      <c r="C581" s="42" t="s">
        <v>265</v>
      </c>
      <c r="D581" s="44" t="s">
        <v>34</v>
      </c>
      <c r="E581" s="53">
        <v>0.01</v>
      </c>
      <c r="F581" s="14">
        <f t="shared" si="304"/>
        <v>116.24</v>
      </c>
      <c r="G581" s="14">
        <f t="shared" si="305"/>
        <v>0</v>
      </c>
      <c r="H581" s="14">
        <f t="shared" si="306"/>
        <v>116.24</v>
      </c>
      <c r="I581" s="45">
        <v>11624</v>
      </c>
      <c r="J581" s="53"/>
      <c r="K581" s="53"/>
      <c r="L581" s="51"/>
      <c r="M581" s="51"/>
      <c r="N581" s="51"/>
      <c r="O581" s="451">
        <f t="shared" si="344"/>
        <v>16273.6</v>
      </c>
      <c r="P581" s="180">
        <f t="shared" si="331"/>
        <v>0</v>
      </c>
      <c r="Q581" s="180">
        <f t="shared" si="332"/>
        <v>162.74</v>
      </c>
      <c r="R581" s="180">
        <f t="shared" si="333"/>
        <v>0</v>
      </c>
      <c r="S581" s="180">
        <f t="shared" si="334"/>
        <v>162.74</v>
      </c>
      <c r="T581" s="394">
        <f t="shared" si="329"/>
        <v>219.98</v>
      </c>
      <c r="U581" s="394">
        <f t="shared" si="330"/>
        <v>0</v>
      </c>
      <c r="V581" s="142">
        <f t="shared" si="335"/>
        <v>219.98</v>
      </c>
      <c r="W581" s="142">
        <f t="shared" si="336"/>
        <v>21998.16</v>
      </c>
      <c r="X581" s="142">
        <f t="shared" si="337"/>
        <v>0</v>
      </c>
      <c r="Y581" s="142">
        <f t="shared" si="338"/>
        <v>21998.16</v>
      </c>
      <c r="Z581" s="51"/>
      <c r="AA581" s="35"/>
      <c r="AB581" s="226"/>
      <c r="AC581" s="226"/>
      <c r="AD581" s="226"/>
      <c r="AE581" s="226"/>
      <c r="AF581" s="226"/>
      <c r="AG581" s="226"/>
      <c r="AH581" s="226"/>
      <c r="AI581" s="226"/>
      <c r="AJ581" s="226"/>
      <c r="AK581" s="226"/>
      <c r="AL581" s="226"/>
      <c r="AM581" s="226"/>
      <c r="AN581" s="226"/>
      <c r="AO581" s="226"/>
    </row>
    <row r="582" spans="1:41" ht="30" hidden="1" outlineLevel="1">
      <c r="A582" s="44">
        <v>497</v>
      </c>
      <c r="B582" s="73">
        <v>432</v>
      </c>
      <c r="C582" s="42" t="s">
        <v>266</v>
      </c>
      <c r="D582" s="44" t="s">
        <v>26</v>
      </c>
      <c r="E582" s="53">
        <v>5.3</v>
      </c>
      <c r="F582" s="14">
        <f t="shared" si="304"/>
        <v>556.5</v>
      </c>
      <c r="G582" s="14">
        <f t="shared" si="305"/>
        <v>1224.3</v>
      </c>
      <c r="H582" s="14">
        <f t="shared" si="306"/>
        <v>1780.8</v>
      </c>
      <c r="I582" s="45">
        <v>105</v>
      </c>
      <c r="J582" s="53">
        <v>231</v>
      </c>
      <c r="K582" s="53"/>
      <c r="L582" s="51"/>
      <c r="M582" s="51"/>
      <c r="N582" s="51"/>
      <c r="O582" s="451">
        <f t="shared" si="344"/>
        <v>147</v>
      </c>
      <c r="P582" s="180">
        <f t="shared" si="331"/>
        <v>231</v>
      </c>
      <c r="Q582" s="180">
        <f t="shared" si="332"/>
        <v>779.1</v>
      </c>
      <c r="R582" s="180">
        <f t="shared" si="333"/>
        <v>1224.3</v>
      </c>
      <c r="S582" s="180">
        <f t="shared" si="334"/>
        <v>2003.4</v>
      </c>
      <c r="T582" s="394">
        <f t="shared" si="329"/>
        <v>1053.1600000000001</v>
      </c>
      <c r="U582" s="394">
        <f t="shared" si="330"/>
        <v>1654.98</v>
      </c>
      <c r="V582" s="142">
        <f t="shared" si="335"/>
        <v>2708.14</v>
      </c>
      <c r="W582" s="142">
        <f t="shared" si="336"/>
        <v>198.71</v>
      </c>
      <c r="X582" s="142">
        <f t="shared" si="337"/>
        <v>312.26</v>
      </c>
      <c r="Y582" s="142">
        <f t="shared" si="338"/>
        <v>510.97</v>
      </c>
      <c r="Z582" s="51" t="s">
        <v>334</v>
      </c>
      <c r="AA582" s="35"/>
      <c r="AB582" s="226"/>
      <c r="AC582" s="226"/>
      <c r="AD582" s="226"/>
      <c r="AE582" s="226"/>
      <c r="AF582" s="226"/>
      <c r="AG582" s="226"/>
      <c r="AH582" s="226"/>
      <c r="AI582" s="226"/>
      <c r="AJ582" s="226"/>
      <c r="AK582" s="226"/>
      <c r="AL582" s="226"/>
      <c r="AM582" s="226"/>
      <c r="AN582" s="226"/>
      <c r="AO582" s="226"/>
    </row>
    <row r="583" spans="1:41" ht="45" hidden="1" outlineLevel="1">
      <c r="A583" s="44">
        <v>498</v>
      </c>
      <c r="B583" s="73">
        <v>433</v>
      </c>
      <c r="C583" s="42" t="s">
        <v>265</v>
      </c>
      <c r="D583" s="44" t="s">
        <v>34</v>
      </c>
      <c r="E583" s="53">
        <v>0.31</v>
      </c>
      <c r="F583" s="14">
        <f t="shared" si="304"/>
        <v>3603.44</v>
      </c>
      <c r="G583" s="14">
        <f t="shared" si="305"/>
        <v>0</v>
      </c>
      <c r="H583" s="14">
        <f t="shared" si="306"/>
        <v>3603.44</v>
      </c>
      <c r="I583" s="45">
        <v>11624</v>
      </c>
      <c r="J583" s="53"/>
      <c r="K583" s="53"/>
      <c r="L583" s="51"/>
      <c r="M583" s="51"/>
      <c r="N583" s="51"/>
      <c r="O583" s="451">
        <f t="shared" si="344"/>
        <v>16273.6</v>
      </c>
      <c r="P583" s="180">
        <f t="shared" si="331"/>
        <v>0</v>
      </c>
      <c r="Q583" s="180">
        <f t="shared" si="332"/>
        <v>5044.82</v>
      </c>
      <c r="R583" s="180">
        <f t="shared" si="333"/>
        <v>0</v>
      </c>
      <c r="S583" s="180">
        <f t="shared" si="334"/>
        <v>5044.82</v>
      </c>
      <c r="T583" s="394">
        <f t="shared" si="329"/>
        <v>6819.43</v>
      </c>
      <c r="U583" s="394">
        <f t="shared" si="330"/>
        <v>0</v>
      </c>
      <c r="V583" s="142">
        <f t="shared" si="335"/>
        <v>6819.43</v>
      </c>
      <c r="W583" s="142">
        <f t="shared" si="336"/>
        <v>21998.16</v>
      </c>
      <c r="X583" s="142">
        <f t="shared" si="337"/>
        <v>0</v>
      </c>
      <c r="Y583" s="142">
        <f t="shared" si="338"/>
        <v>21998.16</v>
      </c>
      <c r="Z583" s="51"/>
      <c r="AA583" s="35"/>
      <c r="AB583" s="226"/>
      <c r="AC583" s="226"/>
      <c r="AD583" s="226"/>
      <c r="AE583" s="226"/>
      <c r="AF583" s="226"/>
      <c r="AG583" s="226"/>
      <c r="AH583" s="226"/>
      <c r="AI583" s="226"/>
      <c r="AJ583" s="226"/>
      <c r="AK583" s="226"/>
      <c r="AL583" s="226"/>
      <c r="AM583" s="226"/>
      <c r="AN583" s="226"/>
      <c r="AO583" s="226"/>
    </row>
    <row r="584" spans="1:41" ht="30" hidden="1" outlineLevel="1">
      <c r="A584" s="44">
        <v>499</v>
      </c>
      <c r="B584" s="73">
        <v>434</v>
      </c>
      <c r="C584" s="42" t="s">
        <v>268</v>
      </c>
      <c r="D584" s="44" t="s">
        <v>26</v>
      </c>
      <c r="E584" s="53">
        <v>6.2</v>
      </c>
      <c r="F584" s="14">
        <f t="shared" si="304"/>
        <v>19951.599999999999</v>
      </c>
      <c r="G584" s="14">
        <f t="shared" si="305"/>
        <v>95480</v>
      </c>
      <c r="H584" s="14">
        <f t="shared" si="306"/>
        <v>115431.6</v>
      </c>
      <c r="I584" s="45">
        <v>3218</v>
      </c>
      <c r="J584" s="53">
        <v>15400</v>
      </c>
      <c r="K584" s="53"/>
      <c r="L584" s="51"/>
      <c r="M584" s="51"/>
      <c r="N584" s="51"/>
      <c r="O584" s="451">
        <f t="shared" si="344"/>
        <v>4505.2</v>
      </c>
      <c r="P584" s="180">
        <f t="shared" si="331"/>
        <v>15400</v>
      </c>
      <c r="Q584" s="180">
        <f t="shared" si="332"/>
        <v>27932.240000000002</v>
      </c>
      <c r="R584" s="180">
        <f t="shared" si="333"/>
        <v>95480</v>
      </c>
      <c r="S584" s="180">
        <f t="shared" si="334"/>
        <v>123412.24</v>
      </c>
      <c r="T584" s="394">
        <f t="shared" ref="T584:T647" si="345">E584*W584</f>
        <v>37757.94</v>
      </c>
      <c r="U584" s="394">
        <f t="shared" ref="U584:U647" si="346">E584*X584</f>
        <v>129066.95</v>
      </c>
      <c r="V584" s="142">
        <f t="shared" si="335"/>
        <v>166824.89000000001</v>
      </c>
      <c r="W584" s="142">
        <f t="shared" si="336"/>
        <v>6089.99</v>
      </c>
      <c r="X584" s="142">
        <f t="shared" si="337"/>
        <v>20817.25</v>
      </c>
      <c r="Y584" s="142">
        <f t="shared" si="338"/>
        <v>26907.24</v>
      </c>
      <c r="Z584" s="51" t="s">
        <v>335</v>
      </c>
      <c r="AA584" s="35"/>
      <c r="AB584" s="226"/>
      <c r="AC584" s="226"/>
      <c r="AD584" s="226"/>
      <c r="AE584" s="226"/>
      <c r="AF584" s="226"/>
      <c r="AG584" s="226"/>
      <c r="AH584" s="226"/>
      <c r="AI584" s="226"/>
      <c r="AJ584" s="226"/>
      <c r="AK584" s="226"/>
      <c r="AL584" s="226"/>
      <c r="AM584" s="226"/>
      <c r="AN584" s="226"/>
      <c r="AO584" s="226"/>
    </row>
    <row r="585" spans="1:41" ht="45" hidden="1" outlineLevel="1">
      <c r="A585" s="44">
        <v>500</v>
      </c>
      <c r="B585" s="73">
        <v>435</v>
      </c>
      <c r="C585" s="42" t="s">
        <v>265</v>
      </c>
      <c r="D585" s="44" t="s">
        <v>34</v>
      </c>
      <c r="E585" s="53">
        <v>0.03</v>
      </c>
      <c r="F585" s="14">
        <f t="shared" si="304"/>
        <v>348.72</v>
      </c>
      <c r="G585" s="14">
        <f t="shared" si="305"/>
        <v>0</v>
      </c>
      <c r="H585" s="14">
        <f t="shared" si="306"/>
        <v>348.72</v>
      </c>
      <c r="I585" s="45">
        <v>11624</v>
      </c>
      <c r="J585" s="53"/>
      <c r="K585" s="53"/>
      <c r="L585" s="51"/>
      <c r="M585" s="51"/>
      <c r="N585" s="51"/>
      <c r="O585" s="451">
        <f t="shared" si="344"/>
        <v>16273.6</v>
      </c>
      <c r="P585" s="180">
        <f t="shared" ref="P585:P648" si="347">J585</f>
        <v>0</v>
      </c>
      <c r="Q585" s="180">
        <f t="shared" ref="Q585:Q648" si="348">O585*E585</f>
        <v>488.21</v>
      </c>
      <c r="R585" s="180">
        <f t="shared" ref="R585:R648" si="349">P585*E585</f>
        <v>0</v>
      </c>
      <c r="S585" s="180">
        <f t="shared" ref="S585:S648" si="350">Q585+R585</f>
        <v>488.21</v>
      </c>
      <c r="T585" s="394">
        <f t="shared" si="345"/>
        <v>659.94</v>
      </c>
      <c r="U585" s="394">
        <f t="shared" si="346"/>
        <v>0</v>
      </c>
      <c r="V585" s="142">
        <f t="shared" ref="V585:V648" si="351">T585+U585</f>
        <v>659.94</v>
      </c>
      <c r="W585" s="142">
        <f t="shared" ref="W585:W648" si="352">O585*0.9*$X$1259</f>
        <v>21998.16</v>
      </c>
      <c r="X585" s="142">
        <f t="shared" ref="X585:X648" si="353">P585*0.9*$X$1259</f>
        <v>0</v>
      </c>
      <c r="Y585" s="142">
        <f t="shared" ref="Y585:Y648" si="354">W585+X585</f>
        <v>21998.16</v>
      </c>
      <c r="Z585" s="51"/>
      <c r="AA585" s="35"/>
      <c r="AB585" s="226"/>
      <c r="AC585" s="226"/>
      <c r="AD585" s="226"/>
      <c r="AE585" s="226"/>
      <c r="AF585" s="226"/>
      <c r="AG585" s="226"/>
      <c r="AH585" s="226"/>
      <c r="AI585" s="226"/>
      <c r="AJ585" s="226"/>
      <c r="AK585" s="226"/>
      <c r="AL585" s="226"/>
      <c r="AM585" s="226"/>
      <c r="AN585" s="226"/>
      <c r="AO585" s="226"/>
    </row>
    <row r="586" spans="1:41" ht="30" hidden="1" outlineLevel="1">
      <c r="A586" s="44">
        <v>501</v>
      </c>
      <c r="B586" s="73">
        <v>436</v>
      </c>
      <c r="C586" s="42" t="s">
        <v>270</v>
      </c>
      <c r="D586" s="44" t="s">
        <v>26</v>
      </c>
      <c r="E586" s="53">
        <v>6.2</v>
      </c>
      <c r="F586" s="14">
        <f t="shared" si="304"/>
        <v>1767</v>
      </c>
      <c r="G586" s="14">
        <f t="shared" si="305"/>
        <v>6565.8</v>
      </c>
      <c r="H586" s="14">
        <f t="shared" si="306"/>
        <v>8332.7999999999993</v>
      </c>
      <c r="I586" s="45">
        <v>285</v>
      </c>
      <c r="J586" s="53">
        <v>1059</v>
      </c>
      <c r="K586" s="53"/>
      <c r="L586" s="51"/>
      <c r="M586" s="51"/>
      <c r="N586" s="51"/>
      <c r="O586" s="451">
        <f t="shared" si="344"/>
        <v>399</v>
      </c>
      <c r="P586" s="180">
        <f t="shared" si="347"/>
        <v>1059</v>
      </c>
      <c r="Q586" s="180">
        <f t="shared" si="348"/>
        <v>2473.8000000000002</v>
      </c>
      <c r="R586" s="180">
        <f t="shared" si="349"/>
        <v>6565.8</v>
      </c>
      <c r="S586" s="180">
        <f t="shared" si="350"/>
        <v>9039.6</v>
      </c>
      <c r="T586" s="394">
        <f t="shared" si="345"/>
        <v>3344.03</v>
      </c>
      <c r="U586" s="394">
        <f t="shared" si="346"/>
        <v>8875.42</v>
      </c>
      <c r="V586" s="142">
        <f t="shared" si="351"/>
        <v>12219.45</v>
      </c>
      <c r="W586" s="142">
        <f t="shared" si="352"/>
        <v>539.36</v>
      </c>
      <c r="X586" s="142">
        <f t="shared" si="353"/>
        <v>1431.52</v>
      </c>
      <c r="Y586" s="142">
        <f t="shared" si="354"/>
        <v>1970.88</v>
      </c>
      <c r="Z586" s="51" t="s">
        <v>336</v>
      </c>
      <c r="AA586" s="35"/>
      <c r="AB586" s="226"/>
      <c r="AC586" s="226"/>
      <c r="AD586" s="226"/>
      <c r="AE586" s="226"/>
      <c r="AF586" s="226"/>
      <c r="AG586" s="226"/>
      <c r="AH586" s="226"/>
      <c r="AI586" s="226"/>
      <c r="AJ586" s="226"/>
      <c r="AK586" s="226"/>
      <c r="AL586" s="226"/>
      <c r="AM586" s="226"/>
      <c r="AN586" s="226"/>
      <c r="AO586" s="226"/>
    </row>
    <row r="587" spans="1:41" ht="30" hidden="1" outlineLevel="1">
      <c r="A587" s="44"/>
      <c r="B587" s="73"/>
      <c r="C587" s="290" t="s">
        <v>337</v>
      </c>
      <c r="D587" s="291"/>
      <c r="E587" s="292"/>
      <c r="F587" s="14">
        <f t="shared" si="304"/>
        <v>0</v>
      </c>
      <c r="G587" s="14">
        <f t="shared" si="305"/>
        <v>0</v>
      </c>
      <c r="H587" s="14">
        <f t="shared" si="306"/>
        <v>0</v>
      </c>
      <c r="I587" s="45"/>
      <c r="J587" s="53"/>
      <c r="K587" s="53"/>
      <c r="L587" s="51"/>
      <c r="M587" s="51"/>
      <c r="N587" s="51"/>
      <c r="O587" s="186"/>
      <c r="P587" s="180">
        <f t="shared" si="347"/>
        <v>0</v>
      </c>
      <c r="Q587" s="180">
        <f t="shared" si="348"/>
        <v>0</v>
      </c>
      <c r="R587" s="180">
        <f t="shared" si="349"/>
        <v>0</v>
      </c>
      <c r="S587" s="180">
        <f t="shared" si="350"/>
        <v>0</v>
      </c>
      <c r="T587" s="394">
        <f t="shared" si="345"/>
        <v>0</v>
      </c>
      <c r="U587" s="394">
        <f t="shared" si="346"/>
        <v>0</v>
      </c>
      <c r="V587" s="142">
        <f t="shared" si="351"/>
        <v>0</v>
      </c>
      <c r="W587" s="142">
        <f t="shared" si="352"/>
        <v>0</v>
      </c>
      <c r="X587" s="142">
        <f t="shared" si="353"/>
        <v>0</v>
      </c>
      <c r="Y587" s="142">
        <f t="shared" si="354"/>
        <v>0</v>
      </c>
      <c r="Z587" s="51"/>
      <c r="AA587" s="35"/>
      <c r="AB587" s="226"/>
      <c r="AC587" s="226"/>
      <c r="AD587" s="226"/>
      <c r="AE587" s="226"/>
      <c r="AF587" s="226"/>
      <c r="AG587" s="226"/>
      <c r="AH587" s="226"/>
      <c r="AI587" s="226"/>
      <c r="AJ587" s="226"/>
      <c r="AK587" s="226"/>
      <c r="AL587" s="226"/>
      <c r="AM587" s="226"/>
      <c r="AN587" s="226"/>
      <c r="AO587" s="226"/>
    </row>
    <row r="588" spans="1:41" ht="15" hidden="1" outlineLevel="1">
      <c r="A588" s="44">
        <v>502</v>
      </c>
      <c r="B588" s="73">
        <v>437</v>
      </c>
      <c r="C588" s="42" t="s">
        <v>264</v>
      </c>
      <c r="D588" s="44" t="s">
        <v>34</v>
      </c>
      <c r="E588" s="53">
        <v>0.03</v>
      </c>
      <c r="F588" s="14">
        <f t="shared" si="304"/>
        <v>712.71</v>
      </c>
      <c r="G588" s="14">
        <f t="shared" si="305"/>
        <v>0</v>
      </c>
      <c r="H588" s="14">
        <f t="shared" si="306"/>
        <v>712.71</v>
      </c>
      <c r="I588" s="45">
        <v>23757</v>
      </c>
      <c r="J588" s="53"/>
      <c r="K588" s="53"/>
      <c r="L588" s="51"/>
      <c r="M588" s="51"/>
      <c r="N588" s="51"/>
      <c r="O588" s="448">
        <f>I588*$L$3</f>
        <v>40386.9</v>
      </c>
      <c r="P588" s="180">
        <f t="shared" si="347"/>
        <v>0</v>
      </c>
      <c r="Q588" s="180">
        <f t="shared" si="348"/>
        <v>1211.6099999999999</v>
      </c>
      <c r="R588" s="180">
        <f t="shared" si="349"/>
        <v>0</v>
      </c>
      <c r="S588" s="180">
        <f t="shared" si="350"/>
        <v>1211.6099999999999</v>
      </c>
      <c r="T588" s="394">
        <f t="shared" si="345"/>
        <v>1637.81</v>
      </c>
      <c r="U588" s="394">
        <f t="shared" si="346"/>
        <v>0</v>
      </c>
      <c r="V588" s="142">
        <f t="shared" si="351"/>
        <v>1637.81</v>
      </c>
      <c r="W588" s="142">
        <f t="shared" si="352"/>
        <v>54593.79</v>
      </c>
      <c r="X588" s="142">
        <f t="shared" si="353"/>
        <v>0</v>
      </c>
      <c r="Y588" s="142">
        <f t="shared" si="354"/>
        <v>54593.79</v>
      </c>
      <c r="Z588" s="51"/>
      <c r="AA588" s="35"/>
      <c r="AB588" s="226"/>
      <c r="AC588" s="226"/>
      <c r="AD588" s="226"/>
      <c r="AE588" s="226"/>
      <c r="AF588" s="226"/>
      <c r="AG588" s="226"/>
      <c r="AH588" s="226"/>
      <c r="AI588" s="226"/>
      <c r="AJ588" s="226"/>
      <c r="AK588" s="226"/>
      <c r="AL588" s="226"/>
      <c r="AM588" s="226"/>
      <c r="AN588" s="226"/>
      <c r="AO588" s="226"/>
    </row>
    <row r="589" spans="1:41" ht="15" hidden="1" outlineLevel="1">
      <c r="A589" s="44">
        <v>503</v>
      </c>
      <c r="B589" s="73">
        <v>438</v>
      </c>
      <c r="C589" s="42" t="s">
        <v>56</v>
      </c>
      <c r="D589" s="44" t="s">
        <v>26</v>
      </c>
      <c r="E589" s="53">
        <v>1.1000000000000001</v>
      </c>
      <c r="F589" s="14">
        <f t="shared" si="304"/>
        <v>1938.24</v>
      </c>
      <c r="G589" s="14">
        <f t="shared" si="305"/>
        <v>0</v>
      </c>
      <c r="H589" s="14">
        <f t="shared" si="306"/>
        <v>1938.24</v>
      </c>
      <c r="I589" s="45">
        <v>1762.04</v>
      </c>
      <c r="J589" s="53"/>
      <c r="K589" s="53"/>
      <c r="L589" s="51"/>
      <c r="M589" s="51"/>
      <c r="N589" s="51"/>
      <c r="O589" s="451">
        <f t="shared" ref="O589:O596" si="355">I589*$M$3</f>
        <v>2466.86</v>
      </c>
      <c r="P589" s="180">
        <f t="shared" si="347"/>
        <v>0</v>
      </c>
      <c r="Q589" s="180">
        <f t="shared" si="348"/>
        <v>2713.55</v>
      </c>
      <c r="R589" s="180">
        <f t="shared" si="349"/>
        <v>0</v>
      </c>
      <c r="S589" s="180">
        <f t="shared" si="350"/>
        <v>2713.55</v>
      </c>
      <c r="T589" s="394">
        <f t="shared" si="345"/>
        <v>3668.09</v>
      </c>
      <c r="U589" s="394">
        <f t="shared" si="346"/>
        <v>0</v>
      </c>
      <c r="V589" s="142">
        <f t="shared" si="351"/>
        <v>3668.09</v>
      </c>
      <c r="W589" s="142">
        <f t="shared" si="352"/>
        <v>3334.63</v>
      </c>
      <c r="X589" s="142">
        <f t="shared" si="353"/>
        <v>0</v>
      </c>
      <c r="Y589" s="142">
        <f t="shared" si="354"/>
        <v>3334.63</v>
      </c>
      <c r="Z589" s="51"/>
      <c r="AA589" s="35"/>
      <c r="AB589" s="226"/>
      <c r="AC589" s="226"/>
      <c r="AD589" s="226"/>
      <c r="AE589" s="226"/>
      <c r="AF589" s="226"/>
      <c r="AG589" s="226"/>
      <c r="AH589" s="226"/>
      <c r="AI589" s="226"/>
      <c r="AJ589" s="226"/>
      <c r="AK589" s="226"/>
      <c r="AL589" s="226"/>
      <c r="AM589" s="226"/>
      <c r="AN589" s="226"/>
      <c r="AO589" s="226"/>
    </row>
    <row r="590" spans="1:41" ht="15" hidden="1" outlineLevel="1">
      <c r="A590" s="44">
        <v>504</v>
      </c>
      <c r="B590" s="73">
        <v>439</v>
      </c>
      <c r="C590" s="42" t="s">
        <v>218</v>
      </c>
      <c r="D590" s="44" t="s">
        <v>26</v>
      </c>
      <c r="E590" s="53">
        <v>1.1000000000000001</v>
      </c>
      <c r="F590" s="14">
        <f t="shared" si="304"/>
        <v>162.88999999999999</v>
      </c>
      <c r="G590" s="14">
        <f t="shared" si="305"/>
        <v>0</v>
      </c>
      <c r="H590" s="14">
        <f t="shared" si="306"/>
        <v>162.88999999999999</v>
      </c>
      <c r="I590" s="45">
        <v>148.08000000000001</v>
      </c>
      <c r="J590" s="53"/>
      <c r="K590" s="53"/>
      <c r="L590" s="51"/>
      <c r="M590" s="51"/>
      <c r="N590" s="51"/>
      <c r="O590" s="451">
        <f t="shared" si="355"/>
        <v>207.31</v>
      </c>
      <c r="P590" s="180">
        <f t="shared" si="347"/>
        <v>0</v>
      </c>
      <c r="Q590" s="180">
        <f t="shared" si="348"/>
        <v>228.04</v>
      </c>
      <c r="R590" s="180">
        <f t="shared" si="349"/>
        <v>0</v>
      </c>
      <c r="S590" s="180">
        <f t="shared" si="350"/>
        <v>228.04</v>
      </c>
      <c r="T590" s="394">
        <f t="shared" si="345"/>
        <v>308.26</v>
      </c>
      <c r="U590" s="394">
        <f t="shared" si="346"/>
        <v>0</v>
      </c>
      <c r="V590" s="142">
        <f t="shared" si="351"/>
        <v>308.26</v>
      </c>
      <c r="W590" s="142">
        <f t="shared" si="352"/>
        <v>280.24</v>
      </c>
      <c r="X590" s="142">
        <f t="shared" si="353"/>
        <v>0</v>
      </c>
      <c r="Y590" s="142">
        <f t="shared" si="354"/>
        <v>280.24</v>
      </c>
      <c r="Z590" s="51"/>
      <c r="AA590" s="35"/>
      <c r="AB590" s="226"/>
      <c r="AC590" s="226"/>
      <c r="AD590" s="226"/>
      <c r="AE590" s="226"/>
      <c r="AF590" s="226"/>
      <c r="AG590" s="226"/>
      <c r="AH590" s="226"/>
      <c r="AI590" s="226"/>
      <c r="AJ590" s="226"/>
      <c r="AK590" s="226"/>
      <c r="AL590" s="226"/>
      <c r="AM590" s="226"/>
      <c r="AN590" s="226"/>
      <c r="AO590" s="226"/>
    </row>
    <row r="591" spans="1:41" ht="45" hidden="1" outlineLevel="1">
      <c r="A591" s="44">
        <v>505</v>
      </c>
      <c r="B591" s="73">
        <v>440</v>
      </c>
      <c r="C591" s="42" t="s">
        <v>265</v>
      </c>
      <c r="D591" s="44" t="s">
        <v>34</v>
      </c>
      <c r="E591" s="53">
        <v>0</v>
      </c>
      <c r="F591" s="14">
        <f t="shared" si="304"/>
        <v>0</v>
      </c>
      <c r="G591" s="14">
        <f t="shared" si="305"/>
        <v>0</v>
      </c>
      <c r="H591" s="14">
        <f t="shared" si="306"/>
        <v>0</v>
      </c>
      <c r="I591" s="45">
        <v>11624</v>
      </c>
      <c r="J591" s="53"/>
      <c r="K591" s="53"/>
      <c r="L591" s="51"/>
      <c r="M591" s="51"/>
      <c r="N591" s="51"/>
      <c r="O591" s="451">
        <f t="shared" si="355"/>
        <v>16273.6</v>
      </c>
      <c r="P591" s="180">
        <f t="shared" si="347"/>
        <v>0</v>
      </c>
      <c r="Q591" s="180">
        <f t="shared" si="348"/>
        <v>0</v>
      </c>
      <c r="R591" s="180">
        <f t="shared" si="349"/>
        <v>0</v>
      </c>
      <c r="S591" s="180">
        <f t="shared" si="350"/>
        <v>0</v>
      </c>
      <c r="T591" s="394">
        <f t="shared" si="345"/>
        <v>0</v>
      </c>
      <c r="U591" s="394">
        <f t="shared" si="346"/>
        <v>0</v>
      </c>
      <c r="V591" s="142">
        <f t="shared" si="351"/>
        <v>0</v>
      </c>
      <c r="W591" s="142">
        <f t="shared" si="352"/>
        <v>21998.16</v>
      </c>
      <c r="X591" s="142">
        <f t="shared" si="353"/>
        <v>0</v>
      </c>
      <c r="Y591" s="142">
        <f t="shared" si="354"/>
        <v>21998.16</v>
      </c>
      <c r="Z591" s="51"/>
      <c r="AA591" s="35"/>
      <c r="AB591" s="226"/>
      <c r="AC591" s="226"/>
      <c r="AD591" s="226"/>
      <c r="AE591" s="226"/>
      <c r="AF591" s="226"/>
      <c r="AG591" s="226"/>
      <c r="AH591" s="226"/>
      <c r="AI591" s="226"/>
      <c r="AJ591" s="226"/>
      <c r="AK591" s="226"/>
      <c r="AL591" s="226"/>
      <c r="AM591" s="226"/>
      <c r="AN591" s="226"/>
      <c r="AO591" s="226"/>
    </row>
    <row r="592" spans="1:41" ht="30" hidden="1" outlineLevel="1">
      <c r="A592" s="44">
        <v>506</v>
      </c>
      <c r="B592" s="73">
        <v>441</v>
      </c>
      <c r="C592" s="42" t="s">
        <v>266</v>
      </c>
      <c r="D592" s="44" t="s">
        <v>26</v>
      </c>
      <c r="E592" s="53">
        <v>0.6</v>
      </c>
      <c r="F592" s="14">
        <f t="shared" si="304"/>
        <v>63</v>
      </c>
      <c r="G592" s="14">
        <f t="shared" si="305"/>
        <v>138.6</v>
      </c>
      <c r="H592" s="14">
        <f t="shared" si="306"/>
        <v>201.6</v>
      </c>
      <c r="I592" s="45">
        <v>105</v>
      </c>
      <c r="J592" s="53">
        <v>231</v>
      </c>
      <c r="K592" s="53"/>
      <c r="L592" s="51"/>
      <c r="M592" s="51"/>
      <c r="N592" s="51"/>
      <c r="O592" s="451">
        <f t="shared" si="355"/>
        <v>147</v>
      </c>
      <c r="P592" s="180">
        <f t="shared" si="347"/>
        <v>231</v>
      </c>
      <c r="Q592" s="180">
        <f t="shared" si="348"/>
        <v>88.2</v>
      </c>
      <c r="R592" s="180">
        <f t="shared" si="349"/>
        <v>138.6</v>
      </c>
      <c r="S592" s="180">
        <f t="shared" si="350"/>
        <v>226.8</v>
      </c>
      <c r="T592" s="394">
        <f t="shared" si="345"/>
        <v>119.23</v>
      </c>
      <c r="U592" s="394">
        <f t="shared" si="346"/>
        <v>187.36</v>
      </c>
      <c r="V592" s="142">
        <f t="shared" si="351"/>
        <v>306.58999999999997</v>
      </c>
      <c r="W592" s="142">
        <f t="shared" si="352"/>
        <v>198.71</v>
      </c>
      <c r="X592" s="142">
        <f t="shared" si="353"/>
        <v>312.26</v>
      </c>
      <c r="Y592" s="142">
        <f t="shared" si="354"/>
        <v>510.97</v>
      </c>
      <c r="Z592" s="51" t="s">
        <v>338</v>
      </c>
      <c r="AA592" s="35"/>
      <c r="AB592" s="226"/>
      <c r="AC592" s="226"/>
      <c r="AD592" s="226"/>
      <c r="AE592" s="226"/>
      <c r="AF592" s="226"/>
      <c r="AG592" s="226"/>
      <c r="AH592" s="226"/>
      <c r="AI592" s="226"/>
      <c r="AJ592" s="226"/>
      <c r="AK592" s="226"/>
      <c r="AL592" s="226"/>
      <c r="AM592" s="226"/>
      <c r="AN592" s="226"/>
      <c r="AO592" s="226"/>
    </row>
    <row r="593" spans="1:41" ht="45" hidden="1" outlineLevel="1">
      <c r="A593" s="44">
        <v>507</v>
      </c>
      <c r="B593" s="73">
        <v>442</v>
      </c>
      <c r="C593" s="42" t="s">
        <v>265</v>
      </c>
      <c r="D593" s="44" t="s">
        <v>34</v>
      </c>
      <c r="E593" s="53">
        <v>0.02</v>
      </c>
      <c r="F593" s="14">
        <f t="shared" si="304"/>
        <v>232.48</v>
      </c>
      <c r="G593" s="14">
        <f t="shared" si="305"/>
        <v>0</v>
      </c>
      <c r="H593" s="14">
        <f t="shared" si="306"/>
        <v>232.48</v>
      </c>
      <c r="I593" s="45">
        <v>11624</v>
      </c>
      <c r="J593" s="53"/>
      <c r="K593" s="53"/>
      <c r="L593" s="51"/>
      <c r="M593" s="51"/>
      <c r="N593" s="51"/>
      <c r="O593" s="451">
        <f t="shared" si="355"/>
        <v>16273.6</v>
      </c>
      <c r="P593" s="180">
        <f t="shared" si="347"/>
        <v>0</v>
      </c>
      <c r="Q593" s="180">
        <f t="shared" si="348"/>
        <v>325.47000000000003</v>
      </c>
      <c r="R593" s="180">
        <f t="shared" si="349"/>
        <v>0</v>
      </c>
      <c r="S593" s="180">
        <f t="shared" si="350"/>
        <v>325.47000000000003</v>
      </c>
      <c r="T593" s="394">
        <f t="shared" si="345"/>
        <v>439.96</v>
      </c>
      <c r="U593" s="394">
        <f t="shared" si="346"/>
        <v>0</v>
      </c>
      <c r="V593" s="142">
        <f t="shared" si="351"/>
        <v>439.96</v>
      </c>
      <c r="W593" s="142">
        <f t="shared" si="352"/>
        <v>21998.16</v>
      </c>
      <c r="X593" s="142">
        <f t="shared" si="353"/>
        <v>0</v>
      </c>
      <c r="Y593" s="142">
        <f t="shared" si="354"/>
        <v>21998.16</v>
      </c>
      <c r="Z593" s="51"/>
      <c r="AA593" s="35"/>
      <c r="AB593" s="226"/>
      <c r="AC593" s="226"/>
      <c r="AD593" s="226"/>
      <c r="AE593" s="226"/>
      <c r="AF593" s="226"/>
      <c r="AG593" s="226"/>
      <c r="AH593" s="226"/>
      <c r="AI593" s="226"/>
      <c r="AJ593" s="226"/>
      <c r="AK593" s="226"/>
      <c r="AL593" s="226"/>
      <c r="AM593" s="226"/>
      <c r="AN593" s="226"/>
      <c r="AO593" s="226"/>
    </row>
    <row r="594" spans="1:41" ht="30" hidden="1" outlineLevel="1">
      <c r="A594" s="44">
        <v>508</v>
      </c>
      <c r="B594" s="73">
        <v>443</v>
      </c>
      <c r="C594" s="42" t="s">
        <v>330</v>
      </c>
      <c r="D594" s="44" t="s">
        <v>26</v>
      </c>
      <c r="E594" s="53">
        <v>0.3</v>
      </c>
      <c r="F594" s="14">
        <f t="shared" si="304"/>
        <v>1539.6</v>
      </c>
      <c r="G594" s="14">
        <f t="shared" si="305"/>
        <v>7392</v>
      </c>
      <c r="H594" s="14">
        <f t="shared" si="306"/>
        <v>8931.6</v>
      </c>
      <c r="I594" s="45">
        <v>5132</v>
      </c>
      <c r="J594" s="53">
        <v>24640</v>
      </c>
      <c r="K594" s="53"/>
      <c r="L594" s="51"/>
      <c r="M594" s="51"/>
      <c r="N594" s="51"/>
      <c r="O594" s="451">
        <f t="shared" si="355"/>
        <v>7184.8</v>
      </c>
      <c r="P594" s="180">
        <f t="shared" si="347"/>
        <v>24640</v>
      </c>
      <c r="Q594" s="180">
        <f t="shared" si="348"/>
        <v>2155.44</v>
      </c>
      <c r="R594" s="180">
        <f t="shared" si="349"/>
        <v>7392</v>
      </c>
      <c r="S594" s="180">
        <f t="shared" si="350"/>
        <v>9547.44</v>
      </c>
      <c r="T594" s="394">
        <f t="shared" si="345"/>
        <v>2913.66</v>
      </c>
      <c r="U594" s="394">
        <f t="shared" si="346"/>
        <v>9992.2800000000007</v>
      </c>
      <c r="V594" s="142">
        <f t="shared" si="351"/>
        <v>12905.94</v>
      </c>
      <c r="W594" s="142">
        <f t="shared" si="352"/>
        <v>9712.19</v>
      </c>
      <c r="X594" s="142">
        <f t="shared" si="353"/>
        <v>33307.599999999999</v>
      </c>
      <c r="Y594" s="142">
        <f t="shared" si="354"/>
        <v>43019.79</v>
      </c>
      <c r="Z594" s="51" t="s">
        <v>339</v>
      </c>
      <c r="AA594" s="35"/>
      <c r="AB594" s="226"/>
      <c r="AC594" s="226"/>
      <c r="AD594" s="226"/>
      <c r="AE594" s="226"/>
      <c r="AF594" s="226"/>
      <c r="AG594" s="226"/>
      <c r="AH594" s="226"/>
      <c r="AI594" s="226"/>
      <c r="AJ594" s="226"/>
      <c r="AK594" s="226"/>
      <c r="AL594" s="226"/>
      <c r="AM594" s="226"/>
      <c r="AN594" s="226"/>
      <c r="AO594" s="226"/>
    </row>
    <row r="595" spans="1:41" ht="45" hidden="1" outlineLevel="1">
      <c r="A595" s="44">
        <v>509</v>
      </c>
      <c r="B595" s="73">
        <v>444</v>
      </c>
      <c r="C595" s="42" t="s">
        <v>265</v>
      </c>
      <c r="D595" s="44" t="s">
        <v>34</v>
      </c>
      <c r="E595" s="53">
        <v>0</v>
      </c>
      <c r="F595" s="14">
        <f t="shared" si="304"/>
        <v>0</v>
      </c>
      <c r="G595" s="14">
        <f t="shared" si="305"/>
        <v>0</v>
      </c>
      <c r="H595" s="14">
        <f t="shared" si="306"/>
        <v>0</v>
      </c>
      <c r="I595" s="45">
        <v>11624</v>
      </c>
      <c r="J595" s="53"/>
      <c r="K595" s="53"/>
      <c r="L595" s="51"/>
      <c r="M595" s="51"/>
      <c r="N595" s="51"/>
      <c r="O595" s="451">
        <f t="shared" si="355"/>
        <v>16273.6</v>
      </c>
      <c r="P595" s="180">
        <f t="shared" si="347"/>
        <v>0</v>
      </c>
      <c r="Q595" s="180">
        <f t="shared" si="348"/>
        <v>0</v>
      </c>
      <c r="R595" s="180">
        <f t="shared" si="349"/>
        <v>0</v>
      </c>
      <c r="S595" s="180">
        <f t="shared" si="350"/>
        <v>0</v>
      </c>
      <c r="T595" s="394">
        <f t="shared" si="345"/>
        <v>0</v>
      </c>
      <c r="U595" s="394">
        <f t="shared" si="346"/>
        <v>0</v>
      </c>
      <c r="V595" s="142">
        <f t="shared" si="351"/>
        <v>0</v>
      </c>
      <c r="W595" s="142">
        <f t="shared" si="352"/>
        <v>21998.16</v>
      </c>
      <c r="X595" s="142">
        <f t="shared" si="353"/>
        <v>0</v>
      </c>
      <c r="Y595" s="142">
        <f t="shared" si="354"/>
        <v>21998.16</v>
      </c>
      <c r="Z595" s="51"/>
      <c r="AA595" s="35"/>
      <c r="AB595" s="226"/>
      <c r="AC595" s="226"/>
      <c r="AD595" s="226"/>
      <c r="AE595" s="226"/>
      <c r="AF595" s="226"/>
      <c r="AG595" s="226"/>
      <c r="AH595" s="226"/>
      <c r="AI595" s="226"/>
      <c r="AJ595" s="226"/>
      <c r="AK595" s="226"/>
      <c r="AL595" s="226"/>
      <c r="AM595" s="226"/>
      <c r="AN595" s="226"/>
      <c r="AO595" s="226"/>
    </row>
    <row r="596" spans="1:41" ht="30" hidden="1" outlineLevel="1">
      <c r="A596" s="44">
        <v>510</v>
      </c>
      <c r="B596" s="73">
        <v>445</v>
      </c>
      <c r="C596" s="42" t="s">
        <v>270</v>
      </c>
      <c r="D596" s="44" t="s">
        <v>26</v>
      </c>
      <c r="E596" s="53">
        <v>0.5</v>
      </c>
      <c r="F596" s="14">
        <f t="shared" si="304"/>
        <v>142.5</v>
      </c>
      <c r="G596" s="14">
        <f t="shared" si="305"/>
        <v>529.5</v>
      </c>
      <c r="H596" s="14">
        <f t="shared" si="306"/>
        <v>672</v>
      </c>
      <c r="I596" s="45">
        <v>285</v>
      </c>
      <c r="J596" s="53">
        <v>1059</v>
      </c>
      <c r="K596" s="53"/>
      <c r="L596" s="51"/>
      <c r="M596" s="51"/>
      <c r="N596" s="51"/>
      <c r="O596" s="451">
        <f t="shared" si="355"/>
        <v>399</v>
      </c>
      <c r="P596" s="180">
        <f t="shared" si="347"/>
        <v>1059</v>
      </c>
      <c r="Q596" s="180">
        <f t="shared" si="348"/>
        <v>199.5</v>
      </c>
      <c r="R596" s="180">
        <f t="shared" si="349"/>
        <v>529.5</v>
      </c>
      <c r="S596" s="180">
        <f t="shared" si="350"/>
        <v>729</v>
      </c>
      <c r="T596" s="394">
        <f t="shared" si="345"/>
        <v>269.68</v>
      </c>
      <c r="U596" s="394">
        <f t="shared" si="346"/>
        <v>715.76</v>
      </c>
      <c r="V596" s="142">
        <f t="shared" si="351"/>
        <v>985.44</v>
      </c>
      <c r="W596" s="142">
        <f t="shared" si="352"/>
        <v>539.36</v>
      </c>
      <c r="X596" s="142">
        <f t="shared" si="353"/>
        <v>1431.52</v>
      </c>
      <c r="Y596" s="142">
        <f t="shared" si="354"/>
        <v>1970.88</v>
      </c>
      <c r="Z596" s="51" t="s">
        <v>340</v>
      </c>
      <c r="AA596" s="35"/>
      <c r="AB596" s="226"/>
      <c r="AC596" s="226"/>
      <c r="AD596" s="226"/>
      <c r="AE596" s="226"/>
      <c r="AF596" s="226"/>
      <c r="AG596" s="226"/>
      <c r="AH596" s="226"/>
      <c r="AI596" s="226"/>
      <c r="AJ596" s="226"/>
      <c r="AK596" s="226"/>
      <c r="AL596" s="226"/>
      <c r="AM596" s="226"/>
      <c r="AN596" s="226"/>
      <c r="AO596" s="226"/>
    </row>
    <row r="597" spans="1:41" ht="30" hidden="1" outlineLevel="1">
      <c r="A597" s="44"/>
      <c r="B597" s="73"/>
      <c r="C597" s="290" t="s">
        <v>341</v>
      </c>
      <c r="D597" s="291"/>
      <c r="E597" s="292"/>
      <c r="F597" s="14">
        <f t="shared" si="304"/>
        <v>0</v>
      </c>
      <c r="G597" s="14">
        <f t="shared" si="305"/>
        <v>0</v>
      </c>
      <c r="H597" s="14">
        <f t="shared" si="306"/>
        <v>0</v>
      </c>
      <c r="I597" s="45"/>
      <c r="J597" s="53"/>
      <c r="K597" s="53"/>
      <c r="L597" s="51"/>
      <c r="M597" s="51"/>
      <c r="N597" s="51"/>
      <c r="O597" s="186"/>
      <c r="P597" s="180">
        <f t="shared" si="347"/>
        <v>0</v>
      </c>
      <c r="Q597" s="180">
        <f t="shared" si="348"/>
        <v>0</v>
      </c>
      <c r="R597" s="180">
        <f t="shared" si="349"/>
        <v>0</v>
      </c>
      <c r="S597" s="180">
        <f t="shared" si="350"/>
        <v>0</v>
      </c>
      <c r="T597" s="394">
        <f t="shared" si="345"/>
        <v>0</v>
      </c>
      <c r="U597" s="394">
        <f t="shared" si="346"/>
        <v>0</v>
      </c>
      <c r="V597" s="142">
        <f t="shared" si="351"/>
        <v>0</v>
      </c>
      <c r="W597" s="142">
        <f t="shared" si="352"/>
        <v>0</v>
      </c>
      <c r="X597" s="142">
        <f t="shared" si="353"/>
        <v>0</v>
      </c>
      <c r="Y597" s="142">
        <f t="shared" si="354"/>
        <v>0</v>
      </c>
      <c r="Z597" s="51"/>
      <c r="AA597" s="35"/>
      <c r="AB597" s="226"/>
      <c r="AC597" s="226"/>
      <c r="AD597" s="226"/>
      <c r="AE597" s="226"/>
      <c r="AF597" s="226"/>
      <c r="AG597" s="226"/>
      <c r="AH597" s="226"/>
      <c r="AI597" s="226"/>
      <c r="AJ597" s="226"/>
      <c r="AK597" s="226"/>
      <c r="AL597" s="226"/>
      <c r="AM597" s="226"/>
      <c r="AN597" s="226"/>
      <c r="AO597" s="226"/>
    </row>
    <row r="598" spans="1:41" ht="15" hidden="1" outlineLevel="1">
      <c r="A598" s="44">
        <v>511</v>
      </c>
      <c r="B598" s="73">
        <v>446</v>
      </c>
      <c r="C598" s="42" t="s">
        <v>264</v>
      </c>
      <c r="D598" s="44" t="s">
        <v>34</v>
      </c>
      <c r="E598" s="53">
        <v>0.33</v>
      </c>
      <c r="F598" s="14">
        <f t="shared" si="304"/>
        <v>7839.81</v>
      </c>
      <c r="G598" s="14">
        <f t="shared" si="305"/>
        <v>0</v>
      </c>
      <c r="H598" s="14">
        <f t="shared" si="306"/>
        <v>7839.81</v>
      </c>
      <c r="I598" s="45">
        <v>23757</v>
      </c>
      <c r="J598" s="53"/>
      <c r="K598" s="53"/>
      <c r="L598" s="51"/>
      <c r="M598" s="51"/>
      <c r="N598" s="51"/>
      <c r="O598" s="448">
        <f>I598*$L$3</f>
        <v>40386.9</v>
      </c>
      <c r="P598" s="180">
        <f t="shared" si="347"/>
        <v>0</v>
      </c>
      <c r="Q598" s="180">
        <f t="shared" si="348"/>
        <v>13327.68</v>
      </c>
      <c r="R598" s="180">
        <f t="shared" si="349"/>
        <v>0</v>
      </c>
      <c r="S598" s="180">
        <f t="shared" si="350"/>
        <v>13327.68</v>
      </c>
      <c r="T598" s="394">
        <f t="shared" si="345"/>
        <v>18015.95</v>
      </c>
      <c r="U598" s="394">
        <f t="shared" si="346"/>
        <v>0</v>
      </c>
      <c r="V598" s="142">
        <f t="shared" si="351"/>
        <v>18015.95</v>
      </c>
      <c r="W598" s="142">
        <f t="shared" si="352"/>
        <v>54593.79</v>
      </c>
      <c r="X598" s="142">
        <f t="shared" si="353"/>
        <v>0</v>
      </c>
      <c r="Y598" s="142">
        <f t="shared" si="354"/>
        <v>54593.79</v>
      </c>
      <c r="Z598" s="51"/>
      <c r="AA598" s="35"/>
      <c r="AB598" s="226"/>
      <c r="AC598" s="226"/>
      <c r="AD598" s="226"/>
      <c r="AE598" s="226"/>
      <c r="AF598" s="226"/>
      <c r="AG598" s="226"/>
      <c r="AH598" s="226"/>
      <c r="AI598" s="226"/>
      <c r="AJ598" s="226"/>
      <c r="AK598" s="226"/>
      <c r="AL598" s="226"/>
      <c r="AM598" s="226"/>
      <c r="AN598" s="226"/>
      <c r="AO598" s="226"/>
    </row>
    <row r="599" spans="1:41" ht="15" hidden="1" outlineLevel="1">
      <c r="A599" s="44">
        <v>512</v>
      </c>
      <c r="B599" s="73">
        <v>447</v>
      </c>
      <c r="C599" s="42" t="s">
        <v>56</v>
      </c>
      <c r="D599" s="44" t="s">
        <v>26</v>
      </c>
      <c r="E599" s="53">
        <v>31.1</v>
      </c>
      <c r="F599" s="14">
        <f t="shared" si="304"/>
        <v>54799.44</v>
      </c>
      <c r="G599" s="14">
        <f t="shared" si="305"/>
        <v>0</v>
      </c>
      <c r="H599" s="14">
        <f t="shared" si="306"/>
        <v>54799.44</v>
      </c>
      <c r="I599" s="45">
        <v>1762.04</v>
      </c>
      <c r="J599" s="53"/>
      <c r="K599" s="53"/>
      <c r="L599" s="51"/>
      <c r="M599" s="51"/>
      <c r="N599" s="51"/>
      <c r="O599" s="451">
        <f t="shared" ref="O599:O606" si="356">I599*$M$3</f>
        <v>2466.86</v>
      </c>
      <c r="P599" s="180">
        <f t="shared" si="347"/>
        <v>0</v>
      </c>
      <c r="Q599" s="180">
        <f t="shared" si="348"/>
        <v>76719.350000000006</v>
      </c>
      <c r="R599" s="180">
        <f t="shared" si="349"/>
        <v>0</v>
      </c>
      <c r="S599" s="180">
        <f t="shared" si="350"/>
        <v>76719.350000000006</v>
      </c>
      <c r="T599" s="394">
        <f t="shared" si="345"/>
        <v>103706.99</v>
      </c>
      <c r="U599" s="394">
        <f t="shared" si="346"/>
        <v>0</v>
      </c>
      <c r="V599" s="142">
        <f t="shared" si="351"/>
        <v>103706.99</v>
      </c>
      <c r="W599" s="142">
        <f t="shared" si="352"/>
        <v>3334.63</v>
      </c>
      <c r="X599" s="142">
        <f t="shared" si="353"/>
        <v>0</v>
      </c>
      <c r="Y599" s="142">
        <f t="shared" si="354"/>
        <v>3334.63</v>
      </c>
      <c r="Z599" s="51"/>
      <c r="AA599" s="35"/>
      <c r="AB599" s="226"/>
      <c r="AC599" s="226"/>
      <c r="AD599" s="226"/>
      <c r="AE599" s="226"/>
      <c r="AF599" s="226"/>
      <c r="AG599" s="226"/>
      <c r="AH599" s="226"/>
      <c r="AI599" s="226"/>
      <c r="AJ599" s="226"/>
      <c r="AK599" s="226"/>
      <c r="AL599" s="226"/>
      <c r="AM599" s="226"/>
      <c r="AN599" s="226"/>
      <c r="AO599" s="226"/>
    </row>
    <row r="600" spans="1:41" ht="15" hidden="1" outlineLevel="1">
      <c r="A600" s="44">
        <v>513</v>
      </c>
      <c r="B600" s="73">
        <v>448</v>
      </c>
      <c r="C600" s="42" t="s">
        <v>218</v>
      </c>
      <c r="D600" s="44" t="s">
        <v>26</v>
      </c>
      <c r="E600" s="53">
        <v>31.1</v>
      </c>
      <c r="F600" s="14">
        <f t="shared" si="304"/>
        <v>4605.29</v>
      </c>
      <c r="G600" s="14">
        <f t="shared" si="305"/>
        <v>0</v>
      </c>
      <c r="H600" s="14">
        <f t="shared" si="306"/>
        <v>4605.29</v>
      </c>
      <c r="I600" s="45">
        <v>148.08000000000001</v>
      </c>
      <c r="J600" s="53"/>
      <c r="K600" s="53"/>
      <c r="L600" s="51"/>
      <c r="M600" s="51"/>
      <c r="N600" s="51"/>
      <c r="O600" s="451">
        <f t="shared" si="356"/>
        <v>207.31</v>
      </c>
      <c r="P600" s="180">
        <f t="shared" si="347"/>
        <v>0</v>
      </c>
      <c r="Q600" s="180">
        <f t="shared" si="348"/>
        <v>6447.34</v>
      </c>
      <c r="R600" s="180">
        <f t="shared" si="349"/>
        <v>0</v>
      </c>
      <c r="S600" s="180">
        <f t="shared" si="350"/>
        <v>6447.34</v>
      </c>
      <c r="T600" s="394">
        <f t="shared" si="345"/>
        <v>8715.4599999999991</v>
      </c>
      <c r="U600" s="394">
        <f t="shared" si="346"/>
        <v>0</v>
      </c>
      <c r="V600" s="142">
        <f t="shared" si="351"/>
        <v>8715.4599999999991</v>
      </c>
      <c r="W600" s="142">
        <f t="shared" si="352"/>
        <v>280.24</v>
      </c>
      <c r="X600" s="142">
        <f t="shared" si="353"/>
        <v>0</v>
      </c>
      <c r="Y600" s="142">
        <f t="shared" si="354"/>
        <v>280.24</v>
      </c>
      <c r="Z600" s="51"/>
      <c r="AA600" s="35"/>
      <c r="AB600" s="226"/>
      <c r="AC600" s="226"/>
      <c r="AD600" s="226"/>
      <c r="AE600" s="226"/>
      <c r="AF600" s="226"/>
      <c r="AG600" s="226"/>
      <c r="AH600" s="226"/>
      <c r="AI600" s="226"/>
      <c r="AJ600" s="226"/>
      <c r="AK600" s="226"/>
      <c r="AL600" s="226"/>
      <c r="AM600" s="226"/>
      <c r="AN600" s="226"/>
      <c r="AO600" s="226"/>
    </row>
    <row r="601" spans="1:41" ht="45" hidden="1" outlineLevel="1">
      <c r="A601" s="44">
        <v>514</v>
      </c>
      <c r="B601" s="73">
        <v>449</v>
      </c>
      <c r="C601" s="42" t="s">
        <v>265</v>
      </c>
      <c r="D601" s="44" t="s">
        <v>34</v>
      </c>
      <c r="E601" s="53">
        <v>0.01</v>
      </c>
      <c r="F601" s="14">
        <f t="shared" si="304"/>
        <v>116.24</v>
      </c>
      <c r="G601" s="14">
        <f t="shared" si="305"/>
        <v>0</v>
      </c>
      <c r="H601" s="14">
        <f t="shared" si="306"/>
        <v>116.24</v>
      </c>
      <c r="I601" s="45">
        <v>11624</v>
      </c>
      <c r="J601" s="53"/>
      <c r="K601" s="53"/>
      <c r="L601" s="51"/>
      <c r="M601" s="51"/>
      <c r="N601" s="51"/>
      <c r="O601" s="451">
        <f t="shared" si="356"/>
        <v>16273.6</v>
      </c>
      <c r="P601" s="180">
        <f t="shared" si="347"/>
        <v>0</v>
      </c>
      <c r="Q601" s="180">
        <f t="shared" si="348"/>
        <v>162.74</v>
      </c>
      <c r="R601" s="180">
        <f t="shared" si="349"/>
        <v>0</v>
      </c>
      <c r="S601" s="180">
        <f t="shared" si="350"/>
        <v>162.74</v>
      </c>
      <c r="T601" s="394">
        <f t="shared" si="345"/>
        <v>219.98</v>
      </c>
      <c r="U601" s="394">
        <f t="shared" si="346"/>
        <v>0</v>
      </c>
      <c r="V601" s="142">
        <f t="shared" si="351"/>
        <v>219.98</v>
      </c>
      <c r="W601" s="142">
        <f t="shared" si="352"/>
        <v>21998.16</v>
      </c>
      <c r="X601" s="142">
        <f t="shared" si="353"/>
        <v>0</v>
      </c>
      <c r="Y601" s="142">
        <f t="shared" si="354"/>
        <v>21998.16</v>
      </c>
      <c r="Z601" s="51"/>
      <c r="AA601" s="35"/>
      <c r="AB601" s="226"/>
      <c r="AC601" s="226"/>
      <c r="AD601" s="226"/>
      <c r="AE601" s="226"/>
      <c r="AF601" s="226"/>
      <c r="AG601" s="226"/>
      <c r="AH601" s="226"/>
      <c r="AI601" s="226"/>
      <c r="AJ601" s="226"/>
      <c r="AK601" s="226"/>
      <c r="AL601" s="226"/>
      <c r="AM601" s="226"/>
      <c r="AN601" s="226"/>
      <c r="AO601" s="226"/>
    </row>
    <row r="602" spans="1:41" ht="30" hidden="1" outlineLevel="1">
      <c r="A602" s="44">
        <v>515</v>
      </c>
      <c r="B602" s="73">
        <v>450</v>
      </c>
      <c r="C602" s="42" t="s">
        <v>266</v>
      </c>
      <c r="D602" s="44" t="s">
        <v>26</v>
      </c>
      <c r="E602" s="53">
        <v>5.6</v>
      </c>
      <c r="F602" s="14">
        <f t="shared" si="304"/>
        <v>588</v>
      </c>
      <c r="G602" s="14">
        <f t="shared" si="305"/>
        <v>1293.5999999999999</v>
      </c>
      <c r="H602" s="14">
        <f t="shared" si="306"/>
        <v>1881.6</v>
      </c>
      <c r="I602" s="45">
        <v>105</v>
      </c>
      <c r="J602" s="53">
        <v>231</v>
      </c>
      <c r="K602" s="53"/>
      <c r="L602" s="51"/>
      <c r="M602" s="51"/>
      <c r="N602" s="51"/>
      <c r="O602" s="451">
        <f t="shared" si="356"/>
        <v>147</v>
      </c>
      <c r="P602" s="180">
        <f t="shared" si="347"/>
        <v>231</v>
      </c>
      <c r="Q602" s="180">
        <f t="shared" si="348"/>
        <v>823.2</v>
      </c>
      <c r="R602" s="180">
        <f t="shared" si="349"/>
        <v>1293.5999999999999</v>
      </c>
      <c r="S602" s="180">
        <f t="shared" si="350"/>
        <v>2116.8000000000002</v>
      </c>
      <c r="T602" s="394">
        <f t="shared" si="345"/>
        <v>1112.78</v>
      </c>
      <c r="U602" s="394">
        <f t="shared" si="346"/>
        <v>1748.66</v>
      </c>
      <c r="V602" s="142">
        <f t="shared" si="351"/>
        <v>2861.44</v>
      </c>
      <c r="W602" s="142">
        <f t="shared" si="352"/>
        <v>198.71</v>
      </c>
      <c r="X602" s="142">
        <f t="shared" si="353"/>
        <v>312.26</v>
      </c>
      <c r="Y602" s="142">
        <f t="shared" si="354"/>
        <v>510.97</v>
      </c>
      <c r="Z602" s="51" t="s">
        <v>342</v>
      </c>
      <c r="AA602" s="35"/>
      <c r="AB602" s="226"/>
      <c r="AC602" s="226"/>
      <c r="AD602" s="226"/>
      <c r="AE602" s="226"/>
      <c r="AF602" s="226"/>
      <c r="AG602" s="226"/>
      <c r="AH602" s="226"/>
      <c r="AI602" s="226"/>
      <c r="AJ602" s="226"/>
      <c r="AK602" s="226"/>
      <c r="AL602" s="226"/>
      <c r="AM602" s="226"/>
      <c r="AN602" s="226"/>
      <c r="AO602" s="226"/>
    </row>
    <row r="603" spans="1:41" ht="45" hidden="1" outlineLevel="1">
      <c r="A603" s="44">
        <v>516</v>
      </c>
      <c r="B603" s="73">
        <v>451</v>
      </c>
      <c r="C603" s="42" t="s">
        <v>265</v>
      </c>
      <c r="D603" s="44" t="s">
        <v>34</v>
      </c>
      <c r="E603" s="53">
        <v>0.33</v>
      </c>
      <c r="F603" s="14">
        <f t="shared" si="304"/>
        <v>3835.92</v>
      </c>
      <c r="G603" s="14">
        <f t="shared" si="305"/>
        <v>0</v>
      </c>
      <c r="H603" s="14">
        <f t="shared" si="306"/>
        <v>3835.92</v>
      </c>
      <c r="I603" s="45">
        <v>11624</v>
      </c>
      <c r="J603" s="53"/>
      <c r="K603" s="53"/>
      <c r="L603" s="51"/>
      <c r="M603" s="51"/>
      <c r="N603" s="51"/>
      <c r="O603" s="451">
        <f t="shared" si="356"/>
        <v>16273.6</v>
      </c>
      <c r="P603" s="180">
        <f t="shared" si="347"/>
        <v>0</v>
      </c>
      <c r="Q603" s="180">
        <f t="shared" si="348"/>
        <v>5370.29</v>
      </c>
      <c r="R603" s="180">
        <f t="shared" si="349"/>
        <v>0</v>
      </c>
      <c r="S603" s="180">
        <f t="shared" si="350"/>
        <v>5370.29</v>
      </c>
      <c r="T603" s="394">
        <f t="shared" si="345"/>
        <v>7259.39</v>
      </c>
      <c r="U603" s="394">
        <f t="shared" si="346"/>
        <v>0</v>
      </c>
      <c r="V603" s="142">
        <f t="shared" si="351"/>
        <v>7259.39</v>
      </c>
      <c r="W603" s="142">
        <f t="shared" si="352"/>
        <v>21998.16</v>
      </c>
      <c r="X603" s="142">
        <f t="shared" si="353"/>
        <v>0</v>
      </c>
      <c r="Y603" s="142">
        <f t="shared" si="354"/>
        <v>21998.16</v>
      </c>
      <c r="Z603" s="51"/>
      <c r="AA603" s="35"/>
      <c r="AB603" s="226"/>
      <c r="AC603" s="226"/>
      <c r="AD603" s="226"/>
      <c r="AE603" s="226"/>
      <c r="AF603" s="226"/>
      <c r="AG603" s="226"/>
      <c r="AH603" s="226"/>
      <c r="AI603" s="226"/>
      <c r="AJ603" s="226"/>
      <c r="AK603" s="226"/>
      <c r="AL603" s="226"/>
      <c r="AM603" s="226"/>
      <c r="AN603" s="226"/>
      <c r="AO603" s="226"/>
    </row>
    <row r="604" spans="1:41" ht="30" hidden="1" outlineLevel="1">
      <c r="A604" s="44">
        <v>517</v>
      </c>
      <c r="B604" s="73">
        <v>452</v>
      </c>
      <c r="C604" s="42" t="s">
        <v>268</v>
      </c>
      <c r="D604" s="44" t="s">
        <v>26</v>
      </c>
      <c r="E604" s="53">
        <v>6.6</v>
      </c>
      <c r="F604" s="14">
        <f t="shared" si="304"/>
        <v>21238.799999999999</v>
      </c>
      <c r="G604" s="14">
        <f t="shared" si="305"/>
        <v>101640</v>
      </c>
      <c r="H604" s="14">
        <f t="shared" si="306"/>
        <v>122878.8</v>
      </c>
      <c r="I604" s="45">
        <v>3218</v>
      </c>
      <c r="J604" s="53">
        <v>15400</v>
      </c>
      <c r="K604" s="53"/>
      <c r="L604" s="51"/>
      <c r="M604" s="51"/>
      <c r="N604" s="51"/>
      <c r="O604" s="451">
        <f t="shared" si="356"/>
        <v>4505.2</v>
      </c>
      <c r="P604" s="180">
        <f t="shared" si="347"/>
        <v>15400</v>
      </c>
      <c r="Q604" s="180">
        <f t="shared" si="348"/>
        <v>29734.32</v>
      </c>
      <c r="R604" s="180">
        <f t="shared" si="349"/>
        <v>101640</v>
      </c>
      <c r="S604" s="180">
        <f t="shared" si="350"/>
        <v>131374.32</v>
      </c>
      <c r="T604" s="394">
        <f t="shared" si="345"/>
        <v>40193.93</v>
      </c>
      <c r="U604" s="394">
        <f t="shared" si="346"/>
        <v>137393.85</v>
      </c>
      <c r="V604" s="142">
        <f t="shared" si="351"/>
        <v>177587.78</v>
      </c>
      <c r="W604" s="142">
        <f t="shared" si="352"/>
        <v>6089.99</v>
      </c>
      <c r="X604" s="142">
        <f t="shared" si="353"/>
        <v>20817.25</v>
      </c>
      <c r="Y604" s="142">
        <f t="shared" si="354"/>
        <v>26907.24</v>
      </c>
      <c r="Z604" s="51" t="s">
        <v>343</v>
      </c>
      <c r="AA604" s="35"/>
      <c r="AB604" s="226"/>
      <c r="AC604" s="226"/>
      <c r="AD604" s="226"/>
      <c r="AE604" s="226"/>
      <c r="AF604" s="226"/>
      <c r="AG604" s="226"/>
      <c r="AH604" s="226"/>
      <c r="AI604" s="226"/>
      <c r="AJ604" s="226"/>
      <c r="AK604" s="226"/>
      <c r="AL604" s="226"/>
      <c r="AM604" s="226"/>
      <c r="AN604" s="226"/>
      <c r="AO604" s="226"/>
    </row>
    <row r="605" spans="1:41" ht="45" hidden="1" outlineLevel="1">
      <c r="A605" s="44">
        <v>518</v>
      </c>
      <c r="B605" s="73">
        <v>453</v>
      </c>
      <c r="C605" s="42" t="s">
        <v>265</v>
      </c>
      <c r="D605" s="44" t="s">
        <v>34</v>
      </c>
      <c r="E605" s="53">
        <v>0.03</v>
      </c>
      <c r="F605" s="14">
        <f t="shared" si="304"/>
        <v>348.72</v>
      </c>
      <c r="G605" s="14">
        <f t="shared" si="305"/>
        <v>0</v>
      </c>
      <c r="H605" s="14">
        <f t="shared" si="306"/>
        <v>348.72</v>
      </c>
      <c r="I605" s="45">
        <v>11624</v>
      </c>
      <c r="J605" s="53"/>
      <c r="K605" s="53"/>
      <c r="L605" s="51"/>
      <c r="M605" s="51"/>
      <c r="N605" s="51"/>
      <c r="O605" s="451">
        <f t="shared" si="356"/>
        <v>16273.6</v>
      </c>
      <c r="P605" s="180">
        <f t="shared" si="347"/>
        <v>0</v>
      </c>
      <c r="Q605" s="180">
        <f t="shared" si="348"/>
        <v>488.21</v>
      </c>
      <c r="R605" s="180">
        <f t="shared" si="349"/>
        <v>0</v>
      </c>
      <c r="S605" s="180">
        <f t="shared" si="350"/>
        <v>488.21</v>
      </c>
      <c r="T605" s="394">
        <f t="shared" si="345"/>
        <v>659.94</v>
      </c>
      <c r="U605" s="394">
        <f t="shared" si="346"/>
        <v>0</v>
      </c>
      <c r="V605" s="142">
        <f t="shared" si="351"/>
        <v>659.94</v>
      </c>
      <c r="W605" s="142">
        <f t="shared" si="352"/>
        <v>21998.16</v>
      </c>
      <c r="X605" s="142">
        <f t="shared" si="353"/>
        <v>0</v>
      </c>
      <c r="Y605" s="142">
        <f t="shared" si="354"/>
        <v>21998.16</v>
      </c>
      <c r="Z605" s="51"/>
      <c r="AA605" s="35"/>
      <c r="AB605" s="226"/>
      <c r="AC605" s="226"/>
      <c r="AD605" s="226"/>
      <c r="AE605" s="226"/>
      <c r="AF605" s="226"/>
      <c r="AG605" s="226"/>
      <c r="AH605" s="226"/>
      <c r="AI605" s="226"/>
      <c r="AJ605" s="226"/>
      <c r="AK605" s="226"/>
      <c r="AL605" s="226"/>
      <c r="AM605" s="226"/>
      <c r="AN605" s="226"/>
      <c r="AO605" s="226"/>
    </row>
    <row r="606" spans="1:41" ht="30" hidden="1" outlineLevel="1">
      <c r="A606" s="44">
        <v>519</v>
      </c>
      <c r="B606" s="73">
        <v>454</v>
      </c>
      <c r="C606" s="42" t="s">
        <v>270</v>
      </c>
      <c r="D606" s="44" t="s">
        <v>26</v>
      </c>
      <c r="E606" s="53">
        <v>6.6</v>
      </c>
      <c r="F606" s="14">
        <f t="shared" si="304"/>
        <v>1881</v>
      </c>
      <c r="G606" s="14">
        <f t="shared" si="305"/>
        <v>6989.4</v>
      </c>
      <c r="H606" s="14">
        <f t="shared" si="306"/>
        <v>8870.4</v>
      </c>
      <c r="I606" s="45">
        <v>285</v>
      </c>
      <c r="J606" s="53">
        <v>1059</v>
      </c>
      <c r="K606" s="53"/>
      <c r="L606" s="51"/>
      <c r="M606" s="51"/>
      <c r="N606" s="51"/>
      <c r="O606" s="451">
        <f t="shared" si="356"/>
        <v>399</v>
      </c>
      <c r="P606" s="180">
        <f t="shared" si="347"/>
        <v>1059</v>
      </c>
      <c r="Q606" s="180">
        <f t="shared" si="348"/>
        <v>2633.4</v>
      </c>
      <c r="R606" s="180">
        <f t="shared" si="349"/>
        <v>6989.4</v>
      </c>
      <c r="S606" s="180">
        <f t="shared" si="350"/>
        <v>9622.7999999999993</v>
      </c>
      <c r="T606" s="394">
        <f t="shared" si="345"/>
        <v>3559.78</v>
      </c>
      <c r="U606" s="394">
        <f t="shared" si="346"/>
        <v>9448.0300000000007</v>
      </c>
      <c r="V606" s="142">
        <f t="shared" si="351"/>
        <v>13007.81</v>
      </c>
      <c r="W606" s="142">
        <f t="shared" si="352"/>
        <v>539.36</v>
      </c>
      <c r="X606" s="142">
        <f t="shared" si="353"/>
        <v>1431.52</v>
      </c>
      <c r="Y606" s="142">
        <f t="shared" si="354"/>
        <v>1970.88</v>
      </c>
      <c r="Z606" s="51" t="s">
        <v>344</v>
      </c>
      <c r="AA606" s="35"/>
      <c r="AB606" s="226"/>
      <c r="AC606" s="226"/>
      <c r="AD606" s="226"/>
      <c r="AE606" s="226"/>
      <c r="AF606" s="226"/>
      <c r="AG606" s="226"/>
      <c r="AH606" s="226"/>
      <c r="AI606" s="226"/>
      <c r="AJ606" s="226"/>
      <c r="AK606" s="226"/>
      <c r="AL606" s="226"/>
      <c r="AM606" s="226"/>
      <c r="AN606" s="226"/>
      <c r="AO606" s="226"/>
    </row>
    <row r="607" spans="1:41" ht="30" hidden="1" outlineLevel="1">
      <c r="A607" s="44"/>
      <c r="B607" s="73"/>
      <c r="C607" s="290" t="s">
        <v>345</v>
      </c>
      <c r="D607" s="291"/>
      <c r="E607" s="292"/>
      <c r="F607" s="14">
        <f t="shared" si="304"/>
        <v>0</v>
      </c>
      <c r="G607" s="14">
        <f t="shared" si="305"/>
        <v>0</v>
      </c>
      <c r="H607" s="14">
        <f t="shared" si="306"/>
        <v>0</v>
      </c>
      <c r="I607" s="45"/>
      <c r="J607" s="53"/>
      <c r="K607" s="53"/>
      <c r="L607" s="51"/>
      <c r="M607" s="51"/>
      <c r="N607" s="51"/>
      <c r="O607" s="186"/>
      <c r="P607" s="180">
        <f t="shared" si="347"/>
        <v>0</v>
      </c>
      <c r="Q607" s="180">
        <f t="shared" si="348"/>
        <v>0</v>
      </c>
      <c r="R607" s="180">
        <f t="shared" si="349"/>
        <v>0</v>
      </c>
      <c r="S607" s="180">
        <f t="shared" si="350"/>
        <v>0</v>
      </c>
      <c r="T607" s="394">
        <f t="shared" si="345"/>
        <v>0</v>
      </c>
      <c r="U607" s="394">
        <f t="shared" si="346"/>
        <v>0</v>
      </c>
      <c r="V607" s="142">
        <f t="shared" si="351"/>
        <v>0</v>
      </c>
      <c r="W607" s="142">
        <f t="shared" si="352"/>
        <v>0</v>
      </c>
      <c r="X607" s="142">
        <f t="shared" si="353"/>
        <v>0</v>
      </c>
      <c r="Y607" s="142">
        <f t="shared" si="354"/>
        <v>0</v>
      </c>
      <c r="Z607" s="51"/>
      <c r="AA607" s="35"/>
      <c r="AB607" s="226"/>
      <c r="AC607" s="226"/>
      <c r="AD607" s="226"/>
      <c r="AE607" s="226"/>
      <c r="AF607" s="226"/>
      <c r="AG607" s="226"/>
      <c r="AH607" s="226"/>
      <c r="AI607" s="226"/>
      <c r="AJ607" s="226"/>
      <c r="AK607" s="226"/>
      <c r="AL607" s="226"/>
      <c r="AM607" s="226"/>
      <c r="AN607" s="226"/>
      <c r="AO607" s="226"/>
    </row>
    <row r="608" spans="1:41" ht="15" hidden="1" outlineLevel="1">
      <c r="A608" s="44">
        <v>520</v>
      </c>
      <c r="B608" s="73">
        <v>455</v>
      </c>
      <c r="C608" s="42" t="s">
        <v>264</v>
      </c>
      <c r="D608" s="44" t="s">
        <v>34</v>
      </c>
      <c r="E608" s="53">
        <v>0.02</v>
      </c>
      <c r="F608" s="14">
        <f t="shared" si="304"/>
        <v>475.14</v>
      </c>
      <c r="G608" s="14">
        <f t="shared" si="305"/>
        <v>0</v>
      </c>
      <c r="H608" s="14">
        <f t="shared" si="306"/>
        <v>475.14</v>
      </c>
      <c r="I608" s="45">
        <v>23757</v>
      </c>
      <c r="J608" s="53"/>
      <c r="K608" s="53"/>
      <c r="L608" s="51"/>
      <c r="M608" s="51"/>
      <c r="N608" s="51"/>
      <c r="O608" s="448">
        <f>I608*$L$3</f>
        <v>40386.9</v>
      </c>
      <c r="P608" s="180">
        <f t="shared" si="347"/>
        <v>0</v>
      </c>
      <c r="Q608" s="180">
        <f t="shared" si="348"/>
        <v>807.74</v>
      </c>
      <c r="R608" s="180">
        <f t="shared" si="349"/>
        <v>0</v>
      </c>
      <c r="S608" s="180">
        <f t="shared" si="350"/>
        <v>807.74</v>
      </c>
      <c r="T608" s="394">
        <f t="shared" si="345"/>
        <v>1091.8800000000001</v>
      </c>
      <c r="U608" s="394">
        <f t="shared" si="346"/>
        <v>0</v>
      </c>
      <c r="V608" s="142">
        <f t="shared" si="351"/>
        <v>1091.8800000000001</v>
      </c>
      <c r="W608" s="142">
        <f t="shared" si="352"/>
        <v>54593.79</v>
      </c>
      <c r="X608" s="142">
        <f t="shared" si="353"/>
        <v>0</v>
      </c>
      <c r="Y608" s="142">
        <f t="shared" si="354"/>
        <v>54593.79</v>
      </c>
      <c r="Z608" s="51"/>
      <c r="AA608" s="35"/>
      <c r="AB608" s="226"/>
      <c r="AC608" s="226"/>
      <c r="AD608" s="226"/>
      <c r="AE608" s="226"/>
      <c r="AF608" s="226"/>
      <c r="AG608" s="226"/>
      <c r="AH608" s="226"/>
      <c r="AI608" s="226"/>
      <c r="AJ608" s="226"/>
      <c r="AK608" s="226"/>
      <c r="AL608" s="226"/>
      <c r="AM608" s="226"/>
      <c r="AN608" s="226"/>
      <c r="AO608" s="226"/>
    </row>
    <row r="609" spans="1:41" ht="15" hidden="1" outlineLevel="1">
      <c r="A609" s="44">
        <v>521</v>
      </c>
      <c r="B609" s="73">
        <v>456</v>
      </c>
      <c r="C609" s="42" t="s">
        <v>56</v>
      </c>
      <c r="D609" s="44" t="s">
        <v>26</v>
      </c>
      <c r="E609" s="53">
        <v>0.6</v>
      </c>
      <c r="F609" s="14">
        <f t="shared" si="304"/>
        <v>1057.22</v>
      </c>
      <c r="G609" s="14">
        <f t="shared" si="305"/>
        <v>0</v>
      </c>
      <c r="H609" s="14">
        <f t="shared" si="306"/>
        <v>1057.22</v>
      </c>
      <c r="I609" s="45">
        <v>1762.04</v>
      </c>
      <c r="J609" s="53"/>
      <c r="K609" s="53"/>
      <c r="L609" s="51"/>
      <c r="M609" s="51"/>
      <c r="N609" s="51"/>
      <c r="O609" s="451">
        <f t="shared" ref="O609:O616" si="357">I609*$M$3</f>
        <v>2466.86</v>
      </c>
      <c r="P609" s="180">
        <f t="shared" si="347"/>
        <v>0</v>
      </c>
      <c r="Q609" s="180">
        <f t="shared" si="348"/>
        <v>1480.12</v>
      </c>
      <c r="R609" s="180">
        <f t="shared" si="349"/>
        <v>0</v>
      </c>
      <c r="S609" s="180">
        <f t="shared" si="350"/>
        <v>1480.12</v>
      </c>
      <c r="T609" s="394">
        <f t="shared" si="345"/>
        <v>2000.78</v>
      </c>
      <c r="U609" s="394">
        <f t="shared" si="346"/>
        <v>0</v>
      </c>
      <c r="V609" s="142">
        <f t="shared" si="351"/>
        <v>2000.78</v>
      </c>
      <c r="W609" s="142">
        <f t="shared" si="352"/>
        <v>3334.63</v>
      </c>
      <c r="X609" s="142">
        <f t="shared" si="353"/>
        <v>0</v>
      </c>
      <c r="Y609" s="142">
        <f t="shared" si="354"/>
        <v>3334.63</v>
      </c>
      <c r="Z609" s="51"/>
      <c r="AA609" s="35"/>
      <c r="AB609" s="226"/>
      <c r="AC609" s="226"/>
      <c r="AD609" s="226"/>
      <c r="AE609" s="226"/>
      <c r="AF609" s="226"/>
      <c r="AG609" s="226"/>
      <c r="AH609" s="226"/>
      <c r="AI609" s="226"/>
      <c r="AJ609" s="226"/>
      <c r="AK609" s="226"/>
      <c r="AL609" s="226"/>
      <c r="AM609" s="226"/>
      <c r="AN609" s="226"/>
      <c r="AO609" s="226"/>
    </row>
    <row r="610" spans="1:41" ht="15" hidden="1" outlineLevel="1">
      <c r="A610" s="44">
        <v>522</v>
      </c>
      <c r="B610" s="73">
        <v>457</v>
      </c>
      <c r="C610" s="42" t="s">
        <v>218</v>
      </c>
      <c r="D610" s="44" t="s">
        <v>26</v>
      </c>
      <c r="E610" s="53">
        <v>0.6</v>
      </c>
      <c r="F610" s="14">
        <f t="shared" si="304"/>
        <v>88.85</v>
      </c>
      <c r="G610" s="14">
        <f t="shared" si="305"/>
        <v>0</v>
      </c>
      <c r="H610" s="14">
        <f t="shared" si="306"/>
        <v>88.85</v>
      </c>
      <c r="I610" s="45">
        <v>148.08000000000001</v>
      </c>
      <c r="J610" s="53"/>
      <c r="K610" s="53"/>
      <c r="L610" s="51"/>
      <c r="M610" s="51"/>
      <c r="N610" s="51"/>
      <c r="O610" s="451">
        <f t="shared" si="357"/>
        <v>207.31</v>
      </c>
      <c r="P610" s="180">
        <f t="shared" si="347"/>
        <v>0</v>
      </c>
      <c r="Q610" s="180">
        <f t="shared" si="348"/>
        <v>124.39</v>
      </c>
      <c r="R610" s="180">
        <f t="shared" si="349"/>
        <v>0</v>
      </c>
      <c r="S610" s="180">
        <f t="shared" si="350"/>
        <v>124.39</v>
      </c>
      <c r="T610" s="394">
        <f t="shared" si="345"/>
        <v>168.14</v>
      </c>
      <c r="U610" s="394">
        <f t="shared" si="346"/>
        <v>0</v>
      </c>
      <c r="V610" s="142">
        <f t="shared" si="351"/>
        <v>168.14</v>
      </c>
      <c r="W610" s="142">
        <f t="shared" si="352"/>
        <v>280.24</v>
      </c>
      <c r="X610" s="142">
        <f t="shared" si="353"/>
        <v>0</v>
      </c>
      <c r="Y610" s="142">
        <f t="shared" si="354"/>
        <v>280.24</v>
      </c>
      <c r="Z610" s="51"/>
      <c r="AA610" s="35"/>
      <c r="AB610" s="226"/>
      <c r="AC610" s="226"/>
      <c r="AD610" s="226"/>
      <c r="AE610" s="226"/>
      <c r="AF610" s="226"/>
      <c r="AG610" s="226"/>
      <c r="AH610" s="226"/>
      <c r="AI610" s="226"/>
      <c r="AJ610" s="226"/>
      <c r="AK610" s="226"/>
      <c r="AL610" s="226"/>
      <c r="AM610" s="226"/>
      <c r="AN610" s="226"/>
      <c r="AO610" s="226"/>
    </row>
    <row r="611" spans="1:41" ht="45" hidden="1" outlineLevel="1">
      <c r="A611" s="44">
        <v>523</v>
      </c>
      <c r="B611" s="73">
        <v>458</v>
      </c>
      <c r="C611" s="42" t="s">
        <v>265</v>
      </c>
      <c r="D611" s="44" t="s">
        <v>34</v>
      </c>
      <c r="E611" s="53">
        <v>0</v>
      </c>
      <c r="F611" s="14">
        <f t="shared" si="304"/>
        <v>0</v>
      </c>
      <c r="G611" s="14">
        <f t="shared" si="305"/>
        <v>0</v>
      </c>
      <c r="H611" s="14">
        <f t="shared" si="306"/>
        <v>0</v>
      </c>
      <c r="I611" s="45">
        <v>11624</v>
      </c>
      <c r="J611" s="53"/>
      <c r="K611" s="53"/>
      <c r="L611" s="51"/>
      <c r="M611" s="51"/>
      <c r="N611" s="51"/>
      <c r="O611" s="451">
        <f t="shared" si="357"/>
        <v>16273.6</v>
      </c>
      <c r="P611" s="180">
        <f t="shared" si="347"/>
        <v>0</v>
      </c>
      <c r="Q611" s="180">
        <f t="shared" si="348"/>
        <v>0</v>
      </c>
      <c r="R611" s="180">
        <f t="shared" si="349"/>
        <v>0</v>
      </c>
      <c r="S611" s="180">
        <f t="shared" si="350"/>
        <v>0</v>
      </c>
      <c r="T611" s="394">
        <f t="shared" si="345"/>
        <v>0</v>
      </c>
      <c r="U611" s="394">
        <f t="shared" si="346"/>
        <v>0</v>
      </c>
      <c r="V611" s="142">
        <f t="shared" si="351"/>
        <v>0</v>
      </c>
      <c r="W611" s="142">
        <f t="shared" si="352"/>
        <v>21998.16</v>
      </c>
      <c r="X611" s="142">
        <f t="shared" si="353"/>
        <v>0</v>
      </c>
      <c r="Y611" s="142">
        <f t="shared" si="354"/>
        <v>21998.16</v>
      </c>
      <c r="Z611" s="51"/>
      <c r="AA611" s="35"/>
      <c r="AB611" s="226"/>
      <c r="AC611" s="226"/>
      <c r="AD611" s="226"/>
      <c r="AE611" s="226"/>
      <c r="AF611" s="226"/>
      <c r="AG611" s="226"/>
      <c r="AH611" s="226"/>
      <c r="AI611" s="226"/>
      <c r="AJ611" s="226"/>
      <c r="AK611" s="226"/>
      <c r="AL611" s="226"/>
      <c r="AM611" s="226"/>
      <c r="AN611" s="226"/>
      <c r="AO611" s="226"/>
    </row>
    <row r="612" spans="1:41" ht="30" hidden="1" outlineLevel="1">
      <c r="A612" s="44">
        <v>524</v>
      </c>
      <c r="B612" s="73">
        <v>459</v>
      </c>
      <c r="C612" s="42" t="s">
        <v>266</v>
      </c>
      <c r="D612" s="44" t="s">
        <v>26</v>
      </c>
      <c r="E612" s="53">
        <v>0.3</v>
      </c>
      <c r="F612" s="14">
        <f t="shared" si="304"/>
        <v>31.5</v>
      </c>
      <c r="G612" s="14">
        <f t="shared" si="305"/>
        <v>69.3</v>
      </c>
      <c r="H612" s="14">
        <f t="shared" si="306"/>
        <v>100.8</v>
      </c>
      <c r="I612" s="45">
        <v>105</v>
      </c>
      <c r="J612" s="53">
        <v>231</v>
      </c>
      <c r="K612" s="53"/>
      <c r="L612" s="51"/>
      <c r="M612" s="51"/>
      <c r="N612" s="51"/>
      <c r="O612" s="451">
        <f t="shared" si="357"/>
        <v>147</v>
      </c>
      <c r="P612" s="180">
        <f t="shared" si="347"/>
        <v>231</v>
      </c>
      <c r="Q612" s="180">
        <f t="shared" si="348"/>
        <v>44.1</v>
      </c>
      <c r="R612" s="180">
        <f t="shared" si="349"/>
        <v>69.3</v>
      </c>
      <c r="S612" s="180">
        <f t="shared" si="350"/>
        <v>113.4</v>
      </c>
      <c r="T612" s="394">
        <f t="shared" si="345"/>
        <v>59.61</v>
      </c>
      <c r="U612" s="394">
        <f t="shared" si="346"/>
        <v>93.68</v>
      </c>
      <c r="V612" s="142">
        <f t="shared" si="351"/>
        <v>153.29</v>
      </c>
      <c r="W612" s="142">
        <f t="shared" si="352"/>
        <v>198.71</v>
      </c>
      <c r="X612" s="142">
        <f t="shared" si="353"/>
        <v>312.26</v>
      </c>
      <c r="Y612" s="142">
        <f t="shared" si="354"/>
        <v>510.97</v>
      </c>
      <c r="Z612" s="51" t="s">
        <v>346</v>
      </c>
      <c r="AA612" s="35"/>
      <c r="AB612" s="226"/>
      <c r="AC612" s="226"/>
      <c r="AD612" s="226"/>
      <c r="AE612" s="226"/>
      <c r="AF612" s="226"/>
      <c r="AG612" s="226"/>
      <c r="AH612" s="226"/>
      <c r="AI612" s="226"/>
      <c r="AJ612" s="226"/>
      <c r="AK612" s="226"/>
      <c r="AL612" s="226"/>
      <c r="AM612" s="226"/>
      <c r="AN612" s="226"/>
      <c r="AO612" s="226"/>
    </row>
    <row r="613" spans="1:41" ht="45" hidden="1" outlineLevel="1">
      <c r="A613" s="44">
        <v>525</v>
      </c>
      <c r="B613" s="73">
        <v>460</v>
      </c>
      <c r="C613" s="42" t="s">
        <v>265</v>
      </c>
      <c r="D613" s="44" t="s">
        <v>34</v>
      </c>
      <c r="E613" s="53">
        <v>0.02</v>
      </c>
      <c r="F613" s="14">
        <f t="shared" si="304"/>
        <v>232.48</v>
      </c>
      <c r="G613" s="14">
        <f t="shared" si="305"/>
        <v>0</v>
      </c>
      <c r="H613" s="14">
        <f t="shared" si="306"/>
        <v>232.48</v>
      </c>
      <c r="I613" s="45">
        <v>11624</v>
      </c>
      <c r="J613" s="53"/>
      <c r="K613" s="53"/>
      <c r="L613" s="51"/>
      <c r="M613" s="51"/>
      <c r="N613" s="51"/>
      <c r="O613" s="451">
        <f t="shared" si="357"/>
        <v>16273.6</v>
      </c>
      <c r="P613" s="180">
        <f t="shared" si="347"/>
        <v>0</v>
      </c>
      <c r="Q613" s="180">
        <f t="shared" si="348"/>
        <v>325.47000000000003</v>
      </c>
      <c r="R613" s="180">
        <f t="shared" si="349"/>
        <v>0</v>
      </c>
      <c r="S613" s="180">
        <f t="shared" si="350"/>
        <v>325.47000000000003</v>
      </c>
      <c r="T613" s="394">
        <f t="shared" si="345"/>
        <v>439.96</v>
      </c>
      <c r="U613" s="394">
        <f t="shared" si="346"/>
        <v>0</v>
      </c>
      <c r="V613" s="142">
        <f t="shared" si="351"/>
        <v>439.96</v>
      </c>
      <c r="W613" s="142">
        <f t="shared" si="352"/>
        <v>21998.16</v>
      </c>
      <c r="X613" s="142">
        <f t="shared" si="353"/>
        <v>0</v>
      </c>
      <c r="Y613" s="142">
        <f t="shared" si="354"/>
        <v>21998.16</v>
      </c>
      <c r="Z613" s="51"/>
      <c r="AA613" s="35"/>
      <c r="AB613" s="226"/>
      <c r="AC613" s="226"/>
      <c r="AD613" s="226"/>
      <c r="AE613" s="226"/>
      <c r="AF613" s="226"/>
      <c r="AG613" s="226"/>
      <c r="AH613" s="226"/>
      <c r="AI613" s="226"/>
      <c r="AJ613" s="226"/>
      <c r="AK613" s="226"/>
      <c r="AL613" s="226"/>
      <c r="AM613" s="226"/>
      <c r="AN613" s="226"/>
      <c r="AO613" s="226"/>
    </row>
    <row r="614" spans="1:41" ht="30" hidden="1" outlineLevel="1">
      <c r="A614" s="44">
        <v>526</v>
      </c>
      <c r="B614" s="73">
        <v>461</v>
      </c>
      <c r="C614" s="42" t="s">
        <v>330</v>
      </c>
      <c r="D614" s="44" t="s">
        <v>26</v>
      </c>
      <c r="E614" s="53">
        <v>0.2</v>
      </c>
      <c r="F614" s="14">
        <f t="shared" si="304"/>
        <v>1026.4000000000001</v>
      </c>
      <c r="G614" s="14">
        <f t="shared" si="305"/>
        <v>4928</v>
      </c>
      <c r="H614" s="14">
        <f t="shared" si="306"/>
        <v>5954.4</v>
      </c>
      <c r="I614" s="45">
        <v>5132</v>
      </c>
      <c r="J614" s="53">
        <v>24640</v>
      </c>
      <c r="K614" s="53"/>
      <c r="L614" s="51"/>
      <c r="M614" s="51"/>
      <c r="N614" s="51"/>
      <c r="O614" s="451">
        <f t="shared" si="357"/>
        <v>7184.8</v>
      </c>
      <c r="P614" s="180">
        <f t="shared" si="347"/>
        <v>24640</v>
      </c>
      <c r="Q614" s="180">
        <f t="shared" si="348"/>
        <v>1436.96</v>
      </c>
      <c r="R614" s="180">
        <f t="shared" si="349"/>
        <v>4928</v>
      </c>
      <c r="S614" s="180">
        <f t="shared" si="350"/>
        <v>6364.96</v>
      </c>
      <c r="T614" s="394">
        <f t="shared" si="345"/>
        <v>1942.44</v>
      </c>
      <c r="U614" s="394">
        <f t="shared" si="346"/>
        <v>6661.52</v>
      </c>
      <c r="V614" s="142">
        <f t="shared" si="351"/>
        <v>8603.9599999999991</v>
      </c>
      <c r="W614" s="142">
        <f t="shared" si="352"/>
        <v>9712.19</v>
      </c>
      <c r="X614" s="142">
        <f t="shared" si="353"/>
        <v>33307.599999999999</v>
      </c>
      <c r="Y614" s="142">
        <f t="shared" si="354"/>
        <v>43019.79</v>
      </c>
      <c r="Z614" s="51" t="s">
        <v>347</v>
      </c>
      <c r="AA614" s="35"/>
      <c r="AB614" s="226"/>
      <c r="AC614" s="226"/>
      <c r="AD614" s="226"/>
      <c r="AE614" s="226"/>
      <c r="AF614" s="226"/>
      <c r="AG614" s="226"/>
      <c r="AH614" s="226"/>
      <c r="AI614" s="226"/>
      <c r="AJ614" s="226"/>
      <c r="AK614" s="226"/>
      <c r="AL614" s="226"/>
      <c r="AM614" s="226"/>
      <c r="AN614" s="226"/>
      <c r="AO614" s="226"/>
    </row>
    <row r="615" spans="1:41" ht="45" hidden="1" outlineLevel="1">
      <c r="A615" s="44">
        <v>527</v>
      </c>
      <c r="B615" s="73">
        <v>462</v>
      </c>
      <c r="C615" s="42" t="s">
        <v>265</v>
      </c>
      <c r="D615" s="44" t="s">
        <v>34</v>
      </c>
      <c r="E615" s="53">
        <v>0</v>
      </c>
      <c r="F615" s="14">
        <f t="shared" si="304"/>
        <v>0</v>
      </c>
      <c r="G615" s="14">
        <f t="shared" si="305"/>
        <v>0</v>
      </c>
      <c r="H615" s="14">
        <f t="shared" si="306"/>
        <v>0</v>
      </c>
      <c r="I615" s="45">
        <v>11624</v>
      </c>
      <c r="J615" s="53"/>
      <c r="K615" s="53"/>
      <c r="L615" s="51"/>
      <c r="M615" s="51"/>
      <c r="N615" s="51"/>
      <c r="O615" s="451">
        <f t="shared" si="357"/>
        <v>16273.6</v>
      </c>
      <c r="P615" s="180">
        <f t="shared" si="347"/>
        <v>0</v>
      </c>
      <c r="Q615" s="180">
        <f t="shared" si="348"/>
        <v>0</v>
      </c>
      <c r="R615" s="180">
        <f t="shared" si="349"/>
        <v>0</v>
      </c>
      <c r="S615" s="180">
        <f t="shared" si="350"/>
        <v>0</v>
      </c>
      <c r="T615" s="394">
        <f t="shared" si="345"/>
        <v>0</v>
      </c>
      <c r="U615" s="394">
        <f t="shared" si="346"/>
        <v>0</v>
      </c>
      <c r="V615" s="142">
        <f t="shared" si="351"/>
        <v>0</v>
      </c>
      <c r="W615" s="142">
        <f t="shared" si="352"/>
        <v>21998.16</v>
      </c>
      <c r="X615" s="142">
        <f t="shared" si="353"/>
        <v>0</v>
      </c>
      <c r="Y615" s="142">
        <f t="shared" si="354"/>
        <v>21998.16</v>
      </c>
      <c r="Z615" s="51"/>
      <c r="AA615" s="35"/>
      <c r="AB615" s="226"/>
      <c r="AC615" s="226"/>
      <c r="AD615" s="226"/>
      <c r="AE615" s="226"/>
      <c r="AF615" s="226"/>
      <c r="AG615" s="226"/>
      <c r="AH615" s="226"/>
      <c r="AI615" s="226"/>
      <c r="AJ615" s="226"/>
      <c r="AK615" s="226"/>
      <c r="AL615" s="226"/>
      <c r="AM615" s="226"/>
      <c r="AN615" s="226"/>
      <c r="AO615" s="226"/>
    </row>
    <row r="616" spans="1:41" ht="30" hidden="1" outlineLevel="1">
      <c r="A616" s="44">
        <v>528</v>
      </c>
      <c r="B616" s="73">
        <v>463</v>
      </c>
      <c r="C616" s="42" t="s">
        <v>270</v>
      </c>
      <c r="D616" s="44" t="s">
        <v>26</v>
      </c>
      <c r="E616" s="53">
        <v>0.3</v>
      </c>
      <c r="F616" s="14">
        <f t="shared" si="304"/>
        <v>85.5</v>
      </c>
      <c r="G616" s="14">
        <f t="shared" si="305"/>
        <v>317.7</v>
      </c>
      <c r="H616" s="14">
        <f t="shared" si="306"/>
        <v>403.2</v>
      </c>
      <c r="I616" s="45">
        <v>285</v>
      </c>
      <c r="J616" s="53">
        <v>1059</v>
      </c>
      <c r="K616" s="53"/>
      <c r="L616" s="51"/>
      <c r="M616" s="51"/>
      <c r="N616" s="51"/>
      <c r="O616" s="451">
        <f t="shared" si="357"/>
        <v>399</v>
      </c>
      <c r="P616" s="180">
        <f t="shared" si="347"/>
        <v>1059</v>
      </c>
      <c r="Q616" s="180">
        <f t="shared" si="348"/>
        <v>119.7</v>
      </c>
      <c r="R616" s="180">
        <f t="shared" si="349"/>
        <v>317.7</v>
      </c>
      <c r="S616" s="180">
        <f t="shared" si="350"/>
        <v>437.4</v>
      </c>
      <c r="T616" s="394">
        <f t="shared" si="345"/>
        <v>161.81</v>
      </c>
      <c r="U616" s="394">
        <f t="shared" si="346"/>
        <v>429.46</v>
      </c>
      <c r="V616" s="142">
        <f t="shared" si="351"/>
        <v>591.27</v>
      </c>
      <c r="W616" s="142">
        <f t="shared" si="352"/>
        <v>539.36</v>
      </c>
      <c r="X616" s="142">
        <f t="shared" si="353"/>
        <v>1431.52</v>
      </c>
      <c r="Y616" s="142">
        <f t="shared" si="354"/>
        <v>1970.88</v>
      </c>
      <c r="Z616" s="51" t="s">
        <v>329</v>
      </c>
      <c r="AA616" s="35"/>
      <c r="AB616" s="226"/>
      <c r="AC616" s="226"/>
      <c r="AD616" s="226"/>
      <c r="AE616" s="226"/>
      <c r="AF616" s="226"/>
      <c r="AG616" s="226"/>
      <c r="AH616" s="226"/>
      <c r="AI616" s="226"/>
      <c r="AJ616" s="226"/>
      <c r="AK616" s="226"/>
      <c r="AL616" s="226"/>
      <c r="AM616" s="226"/>
      <c r="AN616" s="226"/>
      <c r="AO616" s="226"/>
    </row>
    <row r="617" spans="1:41" ht="30" hidden="1" outlineLevel="1">
      <c r="A617" s="44"/>
      <c r="B617" s="73"/>
      <c r="C617" s="290" t="s">
        <v>348</v>
      </c>
      <c r="D617" s="291"/>
      <c r="E617" s="292"/>
      <c r="F617" s="14">
        <f t="shared" si="304"/>
        <v>0</v>
      </c>
      <c r="G617" s="14">
        <f t="shared" si="305"/>
        <v>0</v>
      </c>
      <c r="H617" s="14">
        <f t="shared" si="306"/>
        <v>0</v>
      </c>
      <c r="I617" s="45"/>
      <c r="J617" s="53"/>
      <c r="K617" s="53"/>
      <c r="L617" s="51"/>
      <c r="M617" s="51"/>
      <c r="N617" s="51"/>
      <c r="O617" s="186"/>
      <c r="P617" s="180">
        <f t="shared" si="347"/>
        <v>0</v>
      </c>
      <c r="Q617" s="180">
        <f t="shared" si="348"/>
        <v>0</v>
      </c>
      <c r="R617" s="180">
        <f t="shared" si="349"/>
        <v>0</v>
      </c>
      <c r="S617" s="180">
        <f t="shared" si="350"/>
        <v>0</v>
      </c>
      <c r="T617" s="394">
        <f t="shared" si="345"/>
        <v>0</v>
      </c>
      <c r="U617" s="394">
        <f t="shared" si="346"/>
        <v>0</v>
      </c>
      <c r="V617" s="142">
        <f t="shared" si="351"/>
        <v>0</v>
      </c>
      <c r="W617" s="142">
        <f t="shared" si="352"/>
        <v>0</v>
      </c>
      <c r="X617" s="142">
        <f t="shared" si="353"/>
        <v>0</v>
      </c>
      <c r="Y617" s="142">
        <f t="shared" si="354"/>
        <v>0</v>
      </c>
      <c r="Z617" s="51"/>
      <c r="AA617" s="35"/>
      <c r="AB617" s="226"/>
      <c r="AC617" s="226"/>
      <c r="AD617" s="226"/>
      <c r="AE617" s="226"/>
      <c r="AF617" s="226"/>
      <c r="AG617" s="226"/>
      <c r="AH617" s="226"/>
      <c r="AI617" s="226"/>
      <c r="AJ617" s="226"/>
      <c r="AK617" s="226"/>
      <c r="AL617" s="226"/>
      <c r="AM617" s="226"/>
      <c r="AN617" s="226"/>
      <c r="AO617" s="226"/>
    </row>
    <row r="618" spans="1:41" ht="15" hidden="1" outlineLevel="1">
      <c r="A618" s="44">
        <v>529</v>
      </c>
      <c r="B618" s="73">
        <v>464</v>
      </c>
      <c r="C618" s="42" t="s">
        <v>264</v>
      </c>
      <c r="D618" s="44" t="s">
        <v>34</v>
      </c>
      <c r="E618" s="53">
        <v>0.31</v>
      </c>
      <c r="F618" s="14">
        <f t="shared" si="304"/>
        <v>7364.67</v>
      </c>
      <c r="G618" s="14">
        <f t="shared" si="305"/>
        <v>0</v>
      </c>
      <c r="H618" s="14">
        <f t="shared" si="306"/>
        <v>7364.67</v>
      </c>
      <c r="I618" s="45">
        <v>23757</v>
      </c>
      <c r="J618" s="53"/>
      <c r="K618" s="53"/>
      <c r="L618" s="51"/>
      <c r="M618" s="51"/>
      <c r="N618" s="51"/>
      <c r="O618" s="448">
        <f>I618*$L$3</f>
        <v>40386.9</v>
      </c>
      <c r="P618" s="180">
        <f t="shared" si="347"/>
        <v>0</v>
      </c>
      <c r="Q618" s="180">
        <f t="shared" si="348"/>
        <v>12519.94</v>
      </c>
      <c r="R618" s="180">
        <f t="shared" si="349"/>
        <v>0</v>
      </c>
      <c r="S618" s="180">
        <f t="shared" si="350"/>
        <v>12519.94</v>
      </c>
      <c r="T618" s="394">
        <f t="shared" si="345"/>
        <v>16924.07</v>
      </c>
      <c r="U618" s="394">
        <f t="shared" si="346"/>
        <v>0</v>
      </c>
      <c r="V618" s="142">
        <f t="shared" si="351"/>
        <v>16924.07</v>
      </c>
      <c r="W618" s="142">
        <f t="shared" si="352"/>
        <v>54593.79</v>
      </c>
      <c r="X618" s="142">
        <f t="shared" si="353"/>
        <v>0</v>
      </c>
      <c r="Y618" s="142">
        <f t="shared" si="354"/>
        <v>54593.79</v>
      </c>
      <c r="Z618" s="51"/>
      <c r="AA618" s="35"/>
      <c r="AB618" s="226"/>
      <c r="AC618" s="226"/>
      <c r="AD618" s="226"/>
      <c r="AE618" s="226"/>
      <c r="AF618" s="226"/>
      <c r="AG618" s="226"/>
      <c r="AH618" s="226"/>
      <c r="AI618" s="226"/>
      <c r="AJ618" s="226"/>
      <c r="AK618" s="226"/>
      <c r="AL618" s="226"/>
      <c r="AM618" s="226"/>
      <c r="AN618" s="226"/>
      <c r="AO618" s="226"/>
    </row>
    <row r="619" spans="1:41" ht="15" hidden="1" outlineLevel="1">
      <c r="A619" s="44">
        <v>530</v>
      </c>
      <c r="B619" s="73">
        <v>465</v>
      </c>
      <c r="C619" s="42" t="s">
        <v>56</v>
      </c>
      <c r="D619" s="44" t="s">
        <v>26</v>
      </c>
      <c r="E619" s="53">
        <v>29</v>
      </c>
      <c r="F619" s="14">
        <f t="shared" si="304"/>
        <v>51099.16</v>
      </c>
      <c r="G619" s="14">
        <f t="shared" si="305"/>
        <v>0</v>
      </c>
      <c r="H619" s="14">
        <f t="shared" si="306"/>
        <v>51099.16</v>
      </c>
      <c r="I619" s="45">
        <v>1762.04</v>
      </c>
      <c r="J619" s="53"/>
      <c r="K619" s="53"/>
      <c r="L619" s="51"/>
      <c r="M619" s="51"/>
      <c r="N619" s="51"/>
      <c r="O619" s="451">
        <f t="shared" ref="O619:O626" si="358">I619*$M$3</f>
        <v>2466.86</v>
      </c>
      <c r="P619" s="180">
        <f t="shared" si="347"/>
        <v>0</v>
      </c>
      <c r="Q619" s="180">
        <f t="shared" si="348"/>
        <v>71538.94</v>
      </c>
      <c r="R619" s="180">
        <f t="shared" si="349"/>
        <v>0</v>
      </c>
      <c r="S619" s="180">
        <f t="shared" si="350"/>
        <v>71538.94</v>
      </c>
      <c r="T619" s="394">
        <f t="shared" si="345"/>
        <v>96704.27</v>
      </c>
      <c r="U619" s="394">
        <f t="shared" si="346"/>
        <v>0</v>
      </c>
      <c r="V619" s="142">
        <f t="shared" si="351"/>
        <v>96704.27</v>
      </c>
      <c r="W619" s="142">
        <f t="shared" si="352"/>
        <v>3334.63</v>
      </c>
      <c r="X619" s="142">
        <f t="shared" si="353"/>
        <v>0</v>
      </c>
      <c r="Y619" s="142">
        <f t="shared" si="354"/>
        <v>3334.63</v>
      </c>
      <c r="Z619" s="51"/>
      <c r="AA619" s="35"/>
      <c r="AB619" s="226"/>
      <c r="AC619" s="226"/>
      <c r="AD619" s="226"/>
      <c r="AE619" s="226"/>
      <c r="AF619" s="226"/>
      <c r="AG619" s="226"/>
      <c r="AH619" s="226"/>
      <c r="AI619" s="226"/>
      <c r="AJ619" s="226"/>
      <c r="AK619" s="226"/>
      <c r="AL619" s="226"/>
      <c r="AM619" s="226"/>
      <c r="AN619" s="226"/>
      <c r="AO619" s="226"/>
    </row>
    <row r="620" spans="1:41" ht="15" hidden="1" outlineLevel="1">
      <c r="A620" s="44">
        <v>531</v>
      </c>
      <c r="B620" s="73">
        <v>466</v>
      </c>
      <c r="C620" s="42" t="s">
        <v>218</v>
      </c>
      <c r="D620" s="44" t="s">
        <v>26</v>
      </c>
      <c r="E620" s="53">
        <v>29</v>
      </c>
      <c r="F620" s="14">
        <f t="shared" si="304"/>
        <v>4294.32</v>
      </c>
      <c r="G620" s="14">
        <f t="shared" si="305"/>
        <v>0</v>
      </c>
      <c r="H620" s="14">
        <f t="shared" si="306"/>
        <v>4294.32</v>
      </c>
      <c r="I620" s="45">
        <v>148.08000000000001</v>
      </c>
      <c r="J620" s="53"/>
      <c r="K620" s="53"/>
      <c r="L620" s="51"/>
      <c r="M620" s="51"/>
      <c r="N620" s="51"/>
      <c r="O620" s="451">
        <f t="shared" si="358"/>
        <v>207.31</v>
      </c>
      <c r="P620" s="180">
        <f t="shared" si="347"/>
        <v>0</v>
      </c>
      <c r="Q620" s="180">
        <f t="shared" si="348"/>
        <v>6011.99</v>
      </c>
      <c r="R620" s="180">
        <f t="shared" si="349"/>
        <v>0</v>
      </c>
      <c r="S620" s="180">
        <f t="shared" si="350"/>
        <v>6011.99</v>
      </c>
      <c r="T620" s="394">
        <f t="shared" si="345"/>
        <v>8126.96</v>
      </c>
      <c r="U620" s="394">
        <f t="shared" si="346"/>
        <v>0</v>
      </c>
      <c r="V620" s="142">
        <f t="shared" si="351"/>
        <v>8126.96</v>
      </c>
      <c r="W620" s="142">
        <f t="shared" si="352"/>
        <v>280.24</v>
      </c>
      <c r="X620" s="142">
        <f t="shared" si="353"/>
        <v>0</v>
      </c>
      <c r="Y620" s="142">
        <f t="shared" si="354"/>
        <v>280.24</v>
      </c>
      <c r="Z620" s="51"/>
      <c r="AA620" s="35"/>
      <c r="AB620" s="226"/>
      <c r="AC620" s="226"/>
      <c r="AD620" s="226"/>
      <c r="AE620" s="226"/>
      <c r="AF620" s="226"/>
      <c r="AG620" s="226"/>
      <c r="AH620" s="226"/>
      <c r="AI620" s="226"/>
      <c r="AJ620" s="226"/>
      <c r="AK620" s="226"/>
      <c r="AL620" s="226"/>
      <c r="AM620" s="226"/>
      <c r="AN620" s="226"/>
      <c r="AO620" s="226"/>
    </row>
    <row r="621" spans="1:41" ht="45" hidden="1" outlineLevel="1">
      <c r="A621" s="44">
        <v>532</v>
      </c>
      <c r="B621" s="73">
        <v>467</v>
      </c>
      <c r="C621" s="42" t="s">
        <v>265</v>
      </c>
      <c r="D621" s="44" t="s">
        <v>34</v>
      </c>
      <c r="E621" s="53">
        <v>0.01</v>
      </c>
      <c r="F621" s="14">
        <f t="shared" si="304"/>
        <v>116.24</v>
      </c>
      <c r="G621" s="14">
        <f t="shared" si="305"/>
        <v>0</v>
      </c>
      <c r="H621" s="14">
        <f t="shared" si="306"/>
        <v>116.24</v>
      </c>
      <c r="I621" s="45">
        <v>11624</v>
      </c>
      <c r="J621" s="53"/>
      <c r="K621" s="53"/>
      <c r="L621" s="51"/>
      <c r="M621" s="51"/>
      <c r="N621" s="51"/>
      <c r="O621" s="451">
        <f t="shared" si="358"/>
        <v>16273.6</v>
      </c>
      <c r="P621" s="180">
        <f t="shared" si="347"/>
        <v>0</v>
      </c>
      <c r="Q621" s="180">
        <f t="shared" si="348"/>
        <v>162.74</v>
      </c>
      <c r="R621" s="180">
        <f t="shared" si="349"/>
        <v>0</v>
      </c>
      <c r="S621" s="180">
        <f t="shared" si="350"/>
        <v>162.74</v>
      </c>
      <c r="T621" s="394">
        <f t="shared" si="345"/>
        <v>219.98</v>
      </c>
      <c r="U621" s="394">
        <f t="shared" si="346"/>
        <v>0</v>
      </c>
      <c r="V621" s="142">
        <f t="shared" si="351"/>
        <v>219.98</v>
      </c>
      <c r="W621" s="142">
        <f t="shared" si="352"/>
        <v>21998.16</v>
      </c>
      <c r="X621" s="142">
        <f t="shared" si="353"/>
        <v>0</v>
      </c>
      <c r="Y621" s="142">
        <f t="shared" si="354"/>
        <v>21998.16</v>
      </c>
      <c r="Z621" s="51"/>
      <c r="AA621" s="35"/>
      <c r="AB621" s="226"/>
      <c r="AC621" s="226"/>
      <c r="AD621" s="226"/>
      <c r="AE621" s="226"/>
      <c r="AF621" s="226"/>
      <c r="AG621" s="226"/>
      <c r="AH621" s="226"/>
      <c r="AI621" s="226"/>
      <c r="AJ621" s="226"/>
      <c r="AK621" s="226"/>
      <c r="AL621" s="226"/>
      <c r="AM621" s="226"/>
      <c r="AN621" s="226"/>
      <c r="AO621" s="226"/>
    </row>
    <row r="622" spans="1:41" ht="30" hidden="1" outlineLevel="1">
      <c r="A622" s="44">
        <v>533</v>
      </c>
      <c r="B622" s="73">
        <v>468</v>
      </c>
      <c r="C622" s="42" t="s">
        <v>266</v>
      </c>
      <c r="D622" s="44" t="s">
        <v>26</v>
      </c>
      <c r="E622" s="53">
        <v>5.3</v>
      </c>
      <c r="F622" s="14">
        <f t="shared" si="304"/>
        <v>556.5</v>
      </c>
      <c r="G622" s="14">
        <f t="shared" si="305"/>
        <v>1224.3</v>
      </c>
      <c r="H622" s="14">
        <f t="shared" si="306"/>
        <v>1780.8</v>
      </c>
      <c r="I622" s="45">
        <v>105</v>
      </c>
      <c r="J622" s="53">
        <v>231</v>
      </c>
      <c r="K622" s="53"/>
      <c r="L622" s="51"/>
      <c r="M622" s="51"/>
      <c r="N622" s="51"/>
      <c r="O622" s="451">
        <f t="shared" si="358"/>
        <v>147</v>
      </c>
      <c r="P622" s="180">
        <f t="shared" si="347"/>
        <v>231</v>
      </c>
      <c r="Q622" s="180">
        <f t="shared" si="348"/>
        <v>779.1</v>
      </c>
      <c r="R622" s="180">
        <f t="shared" si="349"/>
        <v>1224.3</v>
      </c>
      <c r="S622" s="180">
        <f t="shared" si="350"/>
        <v>2003.4</v>
      </c>
      <c r="T622" s="394">
        <f t="shared" si="345"/>
        <v>1053.1600000000001</v>
      </c>
      <c r="U622" s="394">
        <f t="shared" si="346"/>
        <v>1654.98</v>
      </c>
      <c r="V622" s="142">
        <f t="shared" si="351"/>
        <v>2708.14</v>
      </c>
      <c r="W622" s="142">
        <f t="shared" si="352"/>
        <v>198.71</v>
      </c>
      <c r="X622" s="142">
        <f t="shared" si="353"/>
        <v>312.26</v>
      </c>
      <c r="Y622" s="142">
        <f t="shared" si="354"/>
        <v>510.97</v>
      </c>
      <c r="Z622" s="51" t="s">
        <v>349</v>
      </c>
      <c r="AA622" s="35"/>
      <c r="AB622" s="226"/>
      <c r="AC622" s="226"/>
      <c r="AD622" s="226"/>
      <c r="AE622" s="226"/>
      <c r="AF622" s="226"/>
      <c r="AG622" s="226"/>
      <c r="AH622" s="226"/>
      <c r="AI622" s="226"/>
      <c r="AJ622" s="226"/>
      <c r="AK622" s="226"/>
      <c r="AL622" s="226"/>
      <c r="AM622" s="226"/>
      <c r="AN622" s="226"/>
      <c r="AO622" s="226"/>
    </row>
    <row r="623" spans="1:41" ht="45" hidden="1" outlineLevel="1">
      <c r="A623" s="44">
        <v>534</v>
      </c>
      <c r="B623" s="73">
        <v>469</v>
      </c>
      <c r="C623" s="42" t="s">
        <v>265</v>
      </c>
      <c r="D623" s="44" t="s">
        <v>34</v>
      </c>
      <c r="E623" s="53">
        <v>0.31</v>
      </c>
      <c r="F623" s="14">
        <f t="shared" si="304"/>
        <v>3603.44</v>
      </c>
      <c r="G623" s="14">
        <f t="shared" si="305"/>
        <v>0</v>
      </c>
      <c r="H623" s="14">
        <f t="shared" si="306"/>
        <v>3603.44</v>
      </c>
      <c r="I623" s="45">
        <v>11624</v>
      </c>
      <c r="J623" s="53"/>
      <c r="K623" s="53"/>
      <c r="L623" s="51"/>
      <c r="M623" s="51"/>
      <c r="N623" s="51"/>
      <c r="O623" s="451">
        <f t="shared" si="358"/>
        <v>16273.6</v>
      </c>
      <c r="P623" s="180">
        <f t="shared" si="347"/>
        <v>0</v>
      </c>
      <c r="Q623" s="180">
        <f t="shared" si="348"/>
        <v>5044.82</v>
      </c>
      <c r="R623" s="180">
        <f t="shared" si="349"/>
        <v>0</v>
      </c>
      <c r="S623" s="180">
        <f t="shared" si="350"/>
        <v>5044.82</v>
      </c>
      <c r="T623" s="394">
        <f t="shared" si="345"/>
        <v>6819.43</v>
      </c>
      <c r="U623" s="394">
        <f t="shared" si="346"/>
        <v>0</v>
      </c>
      <c r="V623" s="142">
        <f t="shared" si="351"/>
        <v>6819.43</v>
      </c>
      <c r="W623" s="142">
        <f t="shared" si="352"/>
        <v>21998.16</v>
      </c>
      <c r="X623" s="142">
        <f t="shared" si="353"/>
        <v>0</v>
      </c>
      <c r="Y623" s="142">
        <f t="shared" si="354"/>
        <v>21998.16</v>
      </c>
      <c r="Z623" s="51"/>
      <c r="AA623" s="35"/>
      <c r="AB623" s="226"/>
      <c r="AC623" s="226"/>
      <c r="AD623" s="226"/>
      <c r="AE623" s="226"/>
      <c r="AF623" s="226"/>
      <c r="AG623" s="226"/>
      <c r="AH623" s="226"/>
      <c r="AI623" s="226"/>
      <c r="AJ623" s="226"/>
      <c r="AK623" s="226"/>
      <c r="AL623" s="226"/>
      <c r="AM623" s="226"/>
      <c r="AN623" s="226"/>
      <c r="AO623" s="226"/>
    </row>
    <row r="624" spans="1:41" ht="30" hidden="1" outlineLevel="1">
      <c r="A624" s="44">
        <v>535</v>
      </c>
      <c r="B624" s="73">
        <v>470</v>
      </c>
      <c r="C624" s="42" t="s">
        <v>268</v>
      </c>
      <c r="D624" s="44" t="s">
        <v>26</v>
      </c>
      <c r="E624" s="53">
        <v>6.1</v>
      </c>
      <c r="F624" s="14">
        <f t="shared" si="304"/>
        <v>19629.8</v>
      </c>
      <c r="G624" s="14">
        <f t="shared" si="305"/>
        <v>93940</v>
      </c>
      <c r="H624" s="14">
        <f t="shared" si="306"/>
        <v>113569.8</v>
      </c>
      <c r="I624" s="45">
        <v>3218</v>
      </c>
      <c r="J624" s="53">
        <v>15400</v>
      </c>
      <c r="K624" s="53"/>
      <c r="L624" s="51"/>
      <c r="M624" s="51"/>
      <c r="N624" s="51"/>
      <c r="O624" s="451">
        <f t="shared" si="358"/>
        <v>4505.2</v>
      </c>
      <c r="P624" s="180">
        <f t="shared" si="347"/>
        <v>15400</v>
      </c>
      <c r="Q624" s="180">
        <f t="shared" si="348"/>
        <v>27481.72</v>
      </c>
      <c r="R624" s="180">
        <f t="shared" si="349"/>
        <v>93940</v>
      </c>
      <c r="S624" s="180">
        <f t="shared" si="350"/>
        <v>121421.72</v>
      </c>
      <c r="T624" s="394">
        <f t="shared" si="345"/>
        <v>37148.94</v>
      </c>
      <c r="U624" s="394">
        <f t="shared" si="346"/>
        <v>126985.23</v>
      </c>
      <c r="V624" s="142">
        <f t="shared" si="351"/>
        <v>164134.17000000001</v>
      </c>
      <c r="W624" s="142">
        <f t="shared" si="352"/>
        <v>6089.99</v>
      </c>
      <c r="X624" s="142">
        <f t="shared" si="353"/>
        <v>20817.25</v>
      </c>
      <c r="Y624" s="142">
        <f t="shared" si="354"/>
        <v>26907.24</v>
      </c>
      <c r="Z624" s="51" t="s">
        <v>350</v>
      </c>
      <c r="AA624" s="35"/>
      <c r="AB624" s="226"/>
      <c r="AC624" s="226"/>
      <c r="AD624" s="226"/>
      <c r="AE624" s="226"/>
      <c r="AF624" s="226"/>
      <c r="AG624" s="226"/>
      <c r="AH624" s="226"/>
      <c r="AI624" s="226"/>
      <c r="AJ624" s="226"/>
      <c r="AK624" s="226"/>
      <c r="AL624" s="226"/>
      <c r="AM624" s="226"/>
      <c r="AN624" s="226"/>
      <c r="AO624" s="226"/>
    </row>
    <row r="625" spans="1:41" ht="45" hidden="1" outlineLevel="1">
      <c r="A625" s="44">
        <v>536</v>
      </c>
      <c r="B625" s="73">
        <v>471</v>
      </c>
      <c r="C625" s="42" t="s">
        <v>265</v>
      </c>
      <c r="D625" s="44" t="s">
        <v>34</v>
      </c>
      <c r="E625" s="53">
        <v>0.03</v>
      </c>
      <c r="F625" s="14">
        <f t="shared" si="304"/>
        <v>348.72</v>
      </c>
      <c r="G625" s="14">
        <f t="shared" si="305"/>
        <v>0</v>
      </c>
      <c r="H625" s="14">
        <f t="shared" si="306"/>
        <v>348.72</v>
      </c>
      <c r="I625" s="45">
        <v>11624</v>
      </c>
      <c r="J625" s="53"/>
      <c r="K625" s="53"/>
      <c r="L625" s="51"/>
      <c r="M625" s="51"/>
      <c r="N625" s="51"/>
      <c r="O625" s="451">
        <f t="shared" si="358"/>
        <v>16273.6</v>
      </c>
      <c r="P625" s="180">
        <f t="shared" si="347"/>
        <v>0</v>
      </c>
      <c r="Q625" s="180">
        <f t="shared" si="348"/>
        <v>488.21</v>
      </c>
      <c r="R625" s="180">
        <f t="shared" si="349"/>
        <v>0</v>
      </c>
      <c r="S625" s="180">
        <f t="shared" si="350"/>
        <v>488.21</v>
      </c>
      <c r="T625" s="394">
        <f t="shared" si="345"/>
        <v>659.94</v>
      </c>
      <c r="U625" s="394">
        <f t="shared" si="346"/>
        <v>0</v>
      </c>
      <c r="V625" s="142">
        <f t="shared" si="351"/>
        <v>659.94</v>
      </c>
      <c r="W625" s="142">
        <f t="shared" si="352"/>
        <v>21998.16</v>
      </c>
      <c r="X625" s="142">
        <f t="shared" si="353"/>
        <v>0</v>
      </c>
      <c r="Y625" s="142">
        <f t="shared" si="354"/>
        <v>21998.16</v>
      </c>
      <c r="Z625" s="51"/>
      <c r="AA625" s="35"/>
      <c r="AB625" s="226"/>
      <c r="AC625" s="226"/>
      <c r="AD625" s="226"/>
      <c r="AE625" s="226"/>
      <c r="AF625" s="226"/>
      <c r="AG625" s="226"/>
      <c r="AH625" s="226"/>
      <c r="AI625" s="226"/>
      <c r="AJ625" s="226"/>
      <c r="AK625" s="226"/>
      <c r="AL625" s="226"/>
      <c r="AM625" s="226"/>
      <c r="AN625" s="226"/>
      <c r="AO625" s="226"/>
    </row>
    <row r="626" spans="1:41" ht="30" hidden="1" outlineLevel="1">
      <c r="A626" s="44">
        <v>537</v>
      </c>
      <c r="B626" s="73">
        <v>472</v>
      </c>
      <c r="C626" s="42" t="s">
        <v>270</v>
      </c>
      <c r="D626" s="44" t="s">
        <v>26</v>
      </c>
      <c r="E626" s="53">
        <v>6.1</v>
      </c>
      <c r="F626" s="14">
        <f t="shared" si="304"/>
        <v>1738.5</v>
      </c>
      <c r="G626" s="14">
        <f t="shared" si="305"/>
        <v>6459.9</v>
      </c>
      <c r="H626" s="14">
        <f t="shared" si="306"/>
        <v>8198.4</v>
      </c>
      <c r="I626" s="45">
        <v>285</v>
      </c>
      <c r="J626" s="53">
        <v>1059</v>
      </c>
      <c r="K626" s="53"/>
      <c r="L626" s="51"/>
      <c r="M626" s="51"/>
      <c r="N626" s="51"/>
      <c r="O626" s="451">
        <f t="shared" si="358"/>
        <v>399</v>
      </c>
      <c r="P626" s="180">
        <f t="shared" si="347"/>
        <v>1059</v>
      </c>
      <c r="Q626" s="180">
        <f t="shared" si="348"/>
        <v>2433.9</v>
      </c>
      <c r="R626" s="180">
        <f t="shared" si="349"/>
        <v>6459.9</v>
      </c>
      <c r="S626" s="180">
        <f t="shared" si="350"/>
        <v>8893.7999999999993</v>
      </c>
      <c r="T626" s="394">
        <f t="shared" si="345"/>
        <v>3290.1</v>
      </c>
      <c r="U626" s="394">
        <f t="shared" si="346"/>
        <v>8732.27</v>
      </c>
      <c r="V626" s="142">
        <f t="shared" si="351"/>
        <v>12022.37</v>
      </c>
      <c r="W626" s="142">
        <f t="shared" si="352"/>
        <v>539.36</v>
      </c>
      <c r="X626" s="142">
        <f t="shared" si="353"/>
        <v>1431.52</v>
      </c>
      <c r="Y626" s="142">
        <f t="shared" si="354"/>
        <v>1970.88</v>
      </c>
      <c r="Z626" s="51" t="s">
        <v>351</v>
      </c>
      <c r="AA626" s="35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</row>
    <row r="627" spans="1:41" ht="30" hidden="1" outlineLevel="1">
      <c r="A627" s="44"/>
      <c r="B627" s="73"/>
      <c r="C627" s="290" t="s">
        <v>352</v>
      </c>
      <c r="D627" s="291"/>
      <c r="E627" s="292"/>
      <c r="F627" s="14">
        <f t="shared" si="304"/>
        <v>0</v>
      </c>
      <c r="G627" s="14">
        <f t="shared" si="305"/>
        <v>0</v>
      </c>
      <c r="H627" s="14">
        <f t="shared" si="306"/>
        <v>0</v>
      </c>
      <c r="I627" s="45"/>
      <c r="J627" s="53"/>
      <c r="K627" s="53"/>
      <c r="L627" s="51"/>
      <c r="M627" s="51"/>
      <c r="N627" s="51"/>
      <c r="O627" s="186"/>
      <c r="P627" s="180">
        <f t="shared" si="347"/>
        <v>0</v>
      </c>
      <c r="Q627" s="180">
        <f t="shared" si="348"/>
        <v>0</v>
      </c>
      <c r="R627" s="180">
        <f t="shared" si="349"/>
        <v>0</v>
      </c>
      <c r="S627" s="180">
        <f t="shared" si="350"/>
        <v>0</v>
      </c>
      <c r="T627" s="394">
        <f t="shared" si="345"/>
        <v>0</v>
      </c>
      <c r="U627" s="394">
        <f t="shared" si="346"/>
        <v>0</v>
      </c>
      <c r="V627" s="142">
        <f t="shared" si="351"/>
        <v>0</v>
      </c>
      <c r="W627" s="142">
        <f t="shared" si="352"/>
        <v>0</v>
      </c>
      <c r="X627" s="142">
        <f t="shared" si="353"/>
        <v>0</v>
      </c>
      <c r="Y627" s="142">
        <f t="shared" si="354"/>
        <v>0</v>
      </c>
      <c r="Z627" s="51"/>
      <c r="AA627" s="35"/>
      <c r="AB627" s="226"/>
      <c r="AC627" s="226"/>
      <c r="AD627" s="226"/>
      <c r="AE627" s="226"/>
      <c r="AF627" s="226"/>
      <c r="AG627" s="226"/>
      <c r="AH627" s="226"/>
      <c r="AI627" s="226"/>
      <c r="AJ627" s="226"/>
      <c r="AK627" s="226"/>
      <c r="AL627" s="226"/>
      <c r="AM627" s="226"/>
      <c r="AN627" s="226"/>
      <c r="AO627" s="226"/>
    </row>
    <row r="628" spans="1:41" ht="15" hidden="1" outlineLevel="1">
      <c r="A628" s="44">
        <v>538</v>
      </c>
      <c r="B628" s="73">
        <v>473</v>
      </c>
      <c r="C628" s="42" t="s">
        <v>264</v>
      </c>
      <c r="D628" s="44" t="s">
        <v>34</v>
      </c>
      <c r="E628" s="53">
        <v>0.02</v>
      </c>
      <c r="F628" s="14">
        <f t="shared" si="304"/>
        <v>475.14</v>
      </c>
      <c r="G628" s="14">
        <f t="shared" si="305"/>
        <v>0</v>
      </c>
      <c r="H628" s="14">
        <f t="shared" si="306"/>
        <v>475.14</v>
      </c>
      <c r="I628" s="45">
        <v>23757</v>
      </c>
      <c r="J628" s="53"/>
      <c r="K628" s="53"/>
      <c r="L628" s="51"/>
      <c r="M628" s="51"/>
      <c r="N628" s="51"/>
      <c r="O628" s="448">
        <f>I628*$L$3</f>
        <v>40386.9</v>
      </c>
      <c r="P628" s="180">
        <f t="shared" si="347"/>
        <v>0</v>
      </c>
      <c r="Q628" s="180">
        <f t="shared" si="348"/>
        <v>807.74</v>
      </c>
      <c r="R628" s="180">
        <f t="shared" si="349"/>
        <v>0</v>
      </c>
      <c r="S628" s="180">
        <f t="shared" si="350"/>
        <v>807.74</v>
      </c>
      <c r="T628" s="394">
        <f t="shared" si="345"/>
        <v>1091.8800000000001</v>
      </c>
      <c r="U628" s="394">
        <f t="shared" si="346"/>
        <v>0</v>
      </c>
      <c r="V628" s="142">
        <f t="shared" si="351"/>
        <v>1091.8800000000001</v>
      </c>
      <c r="W628" s="142">
        <f t="shared" si="352"/>
        <v>54593.79</v>
      </c>
      <c r="X628" s="142">
        <f t="shared" si="353"/>
        <v>0</v>
      </c>
      <c r="Y628" s="142">
        <f t="shared" si="354"/>
        <v>54593.79</v>
      </c>
      <c r="Z628" s="51"/>
      <c r="AA628" s="35"/>
      <c r="AB628" s="226"/>
      <c r="AC628" s="226"/>
      <c r="AD628" s="226"/>
      <c r="AE628" s="226"/>
      <c r="AF628" s="226"/>
      <c r="AG628" s="226"/>
      <c r="AH628" s="226"/>
      <c r="AI628" s="226"/>
      <c r="AJ628" s="226"/>
      <c r="AK628" s="226"/>
      <c r="AL628" s="226"/>
      <c r="AM628" s="226"/>
      <c r="AN628" s="226"/>
      <c r="AO628" s="226"/>
    </row>
    <row r="629" spans="1:41" ht="15" hidden="1" outlineLevel="1">
      <c r="A629" s="44">
        <v>539</v>
      </c>
      <c r="B629" s="73">
        <v>474</v>
      </c>
      <c r="C629" s="42" t="s">
        <v>56</v>
      </c>
      <c r="D629" s="44" t="s">
        <v>26</v>
      </c>
      <c r="E629" s="53">
        <v>0.6</v>
      </c>
      <c r="F629" s="14">
        <f t="shared" si="304"/>
        <v>1057.22</v>
      </c>
      <c r="G629" s="14">
        <f t="shared" si="305"/>
        <v>0</v>
      </c>
      <c r="H629" s="14">
        <f t="shared" si="306"/>
        <v>1057.22</v>
      </c>
      <c r="I629" s="45">
        <v>1762.04</v>
      </c>
      <c r="J629" s="53"/>
      <c r="K629" s="53"/>
      <c r="L629" s="51"/>
      <c r="M629" s="51"/>
      <c r="N629" s="51"/>
      <c r="O629" s="451">
        <f t="shared" ref="O629:O636" si="359">I629*$M$3</f>
        <v>2466.86</v>
      </c>
      <c r="P629" s="180">
        <f t="shared" si="347"/>
        <v>0</v>
      </c>
      <c r="Q629" s="180">
        <f t="shared" si="348"/>
        <v>1480.12</v>
      </c>
      <c r="R629" s="180">
        <f t="shared" si="349"/>
        <v>0</v>
      </c>
      <c r="S629" s="180">
        <f t="shared" si="350"/>
        <v>1480.12</v>
      </c>
      <c r="T629" s="394">
        <f t="shared" si="345"/>
        <v>2000.78</v>
      </c>
      <c r="U629" s="394">
        <f t="shared" si="346"/>
        <v>0</v>
      </c>
      <c r="V629" s="142">
        <f t="shared" si="351"/>
        <v>2000.78</v>
      </c>
      <c r="W629" s="142">
        <f t="shared" si="352"/>
        <v>3334.63</v>
      </c>
      <c r="X629" s="142">
        <f t="shared" si="353"/>
        <v>0</v>
      </c>
      <c r="Y629" s="142">
        <f t="shared" si="354"/>
        <v>3334.63</v>
      </c>
      <c r="Z629" s="51"/>
      <c r="AA629" s="35"/>
      <c r="AB629" s="226"/>
      <c r="AC629" s="226"/>
      <c r="AD629" s="226"/>
      <c r="AE629" s="226"/>
      <c r="AF629" s="226"/>
      <c r="AG629" s="226"/>
      <c r="AH629" s="226"/>
      <c r="AI629" s="226"/>
      <c r="AJ629" s="226"/>
      <c r="AK629" s="226"/>
      <c r="AL629" s="226"/>
      <c r="AM629" s="226"/>
      <c r="AN629" s="226"/>
      <c r="AO629" s="226"/>
    </row>
    <row r="630" spans="1:41" ht="15" hidden="1" outlineLevel="1">
      <c r="A630" s="44">
        <v>540</v>
      </c>
      <c r="B630" s="73">
        <v>475</v>
      </c>
      <c r="C630" s="42" t="s">
        <v>218</v>
      </c>
      <c r="D630" s="44" t="s">
        <v>26</v>
      </c>
      <c r="E630" s="53">
        <v>0.6</v>
      </c>
      <c r="F630" s="14">
        <f t="shared" si="304"/>
        <v>88.85</v>
      </c>
      <c r="G630" s="14">
        <f t="shared" si="305"/>
        <v>0</v>
      </c>
      <c r="H630" s="14">
        <f t="shared" si="306"/>
        <v>88.85</v>
      </c>
      <c r="I630" s="45">
        <v>148.08000000000001</v>
      </c>
      <c r="J630" s="53"/>
      <c r="K630" s="53"/>
      <c r="L630" s="51"/>
      <c r="M630" s="51"/>
      <c r="N630" s="51"/>
      <c r="O630" s="451">
        <f t="shared" si="359"/>
        <v>207.31</v>
      </c>
      <c r="P630" s="180">
        <f t="shared" si="347"/>
        <v>0</v>
      </c>
      <c r="Q630" s="180">
        <f t="shared" si="348"/>
        <v>124.39</v>
      </c>
      <c r="R630" s="180">
        <f t="shared" si="349"/>
        <v>0</v>
      </c>
      <c r="S630" s="180">
        <f t="shared" si="350"/>
        <v>124.39</v>
      </c>
      <c r="T630" s="394">
        <f t="shared" si="345"/>
        <v>168.14</v>
      </c>
      <c r="U630" s="394">
        <f t="shared" si="346"/>
        <v>0</v>
      </c>
      <c r="V630" s="142">
        <f t="shared" si="351"/>
        <v>168.14</v>
      </c>
      <c r="W630" s="142">
        <f t="shared" si="352"/>
        <v>280.24</v>
      </c>
      <c r="X630" s="142">
        <f t="shared" si="353"/>
        <v>0</v>
      </c>
      <c r="Y630" s="142">
        <f t="shared" si="354"/>
        <v>280.24</v>
      </c>
      <c r="Z630" s="51"/>
      <c r="AA630" s="35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</row>
    <row r="631" spans="1:41" ht="45" hidden="1" outlineLevel="1">
      <c r="A631" s="44">
        <v>541</v>
      </c>
      <c r="B631" s="73">
        <v>476</v>
      </c>
      <c r="C631" s="42" t="s">
        <v>265</v>
      </c>
      <c r="D631" s="44" t="s">
        <v>34</v>
      </c>
      <c r="E631" s="53">
        <v>0</v>
      </c>
      <c r="F631" s="14">
        <f t="shared" si="304"/>
        <v>0</v>
      </c>
      <c r="G631" s="14">
        <f t="shared" si="305"/>
        <v>0</v>
      </c>
      <c r="H631" s="14">
        <f t="shared" si="306"/>
        <v>0</v>
      </c>
      <c r="I631" s="45">
        <v>11624</v>
      </c>
      <c r="J631" s="53"/>
      <c r="K631" s="53"/>
      <c r="L631" s="51"/>
      <c r="M631" s="51"/>
      <c r="N631" s="51"/>
      <c r="O631" s="451">
        <f t="shared" si="359"/>
        <v>16273.6</v>
      </c>
      <c r="P631" s="180">
        <f t="shared" si="347"/>
        <v>0</v>
      </c>
      <c r="Q631" s="180">
        <f t="shared" si="348"/>
        <v>0</v>
      </c>
      <c r="R631" s="180">
        <f t="shared" si="349"/>
        <v>0</v>
      </c>
      <c r="S631" s="180">
        <f t="shared" si="350"/>
        <v>0</v>
      </c>
      <c r="T631" s="394">
        <f t="shared" si="345"/>
        <v>0</v>
      </c>
      <c r="U631" s="394">
        <f t="shared" si="346"/>
        <v>0</v>
      </c>
      <c r="V631" s="142">
        <f t="shared" si="351"/>
        <v>0</v>
      </c>
      <c r="W631" s="142">
        <f t="shared" si="352"/>
        <v>21998.16</v>
      </c>
      <c r="X631" s="142">
        <f t="shared" si="353"/>
        <v>0</v>
      </c>
      <c r="Y631" s="142">
        <f t="shared" si="354"/>
        <v>21998.16</v>
      </c>
      <c r="Z631" s="51"/>
      <c r="AA631" s="35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</row>
    <row r="632" spans="1:41" ht="30" hidden="1" outlineLevel="1">
      <c r="A632" s="44">
        <v>542</v>
      </c>
      <c r="B632" s="73">
        <v>477</v>
      </c>
      <c r="C632" s="42" t="s">
        <v>266</v>
      </c>
      <c r="D632" s="44" t="s">
        <v>26</v>
      </c>
      <c r="E632" s="53">
        <v>0.3</v>
      </c>
      <c r="F632" s="14">
        <f t="shared" si="304"/>
        <v>31.5</v>
      </c>
      <c r="G632" s="14">
        <f t="shared" si="305"/>
        <v>69.3</v>
      </c>
      <c r="H632" s="14">
        <f t="shared" si="306"/>
        <v>100.8</v>
      </c>
      <c r="I632" s="45">
        <v>105</v>
      </c>
      <c r="J632" s="53">
        <v>231</v>
      </c>
      <c r="K632" s="53"/>
      <c r="L632" s="51"/>
      <c r="M632" s="51"/>
      <c r="N632" s="51"/>
      <c r="O632" s="451">
        <f t="shared" si="359"/>
        <v>147</v>
      </c>
      <c r="P632" s="180">
        <f t="shared" si="347"/>
        <v>231</v>
      </c>
      <c r="Q632" s="180">
        <f t="shared" si="348"/>
        <v>44.1</v>
      </c>
      <c r="R632" s="180">
        <f t="shared" si="349"/>
        <v>69.3</v>
      </c>
      <c r="S632" s="180">
        <f t="shared" si="350"/>
        <v>113.4</v>
      </c>
      <c r="T632" s="394">
        <f t="shared" si="345"/>
        <v>59.61</v>
      </c>
      <c r="U632" s="394">
        <f t="shared" si="346"/>
        <v>93.68</v>
      </c>
      <c r="V632" s="142">
        <f t="shared" si="351"/>
        <v>153.29</v>
      </c>
      <c r="W632" s="142">
        <f t="shared" si="352"/>
        <v>198.71</v>
      </c>
      <c r="X632" s="142">
        <f t="shared" si="353"/>
        <v>312.26</v>
      </c>
      <c r="Y632" s="142">
        <f t="shared" si="354"/>
        <v>510.97</v>
      </c>
      <c r="Z632" s="51" t="s">
        <v>346</v>
      </c>
      <c r="AA632" s="35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</row>
    <row r="633" spans="1:41" ht="45" hidden="1" outlineLevel="1">
      <c r="A633" s="44">
        <v>543</v>
      </c>
      <c r="B633" s="73">
        <v>478</v>
      </c>
      <c r="C633" s="42" t="s">
        <v>265</v>
      </c>
      <c r="D633" s="44" t="s">
        <v>34</v>
      </c>
      <c r="E633" s="53">
        <v>0.02</v>
      </c>
      <c r="F633" s="14">
        <f t="shared" si="304"/>
        <v>232.48</v>
      </c>
      <c r="G633" s="14">
        <f t="shared" si="305"/>
        <v>0</v>
      </c>
      <c r="H633" s="14">
        <f t="shared" si="306"/>
        <v>232.48</v>
      </c>
      <c r="I633" s="45">
        <v>11624</v>
      </c>
      <c r="J633" s="53"/>
      <c r="K633" s="53"/>
      <c r="L633" s="51"/>
      <c r="M633" s="51"/>
      <c r="N633" s="51"/>
      <c r="O633" s="451">
        <f t="shared" si="359"/>
        <v>16273.6</v>
      </c>
      <c r="P633" s="180">
        <f t="shared" si="347"/>
        <v>0</v>
      </c>
      <c r="Q633" s="180">
        <f t="shared" si="348"/>
        <v>325.47000000000003</v>
      </c>
      <c r="R633" s="180">
        <f t="shared" si="349"/>
        <v>0</v>
      </c>
      <c r="S633" s="180">
        <f t="shared" si="350"/>
        <v>325.47000000000003</v>
      </c>
      <c r="T633" s="394">
        <f t="shared" si="345"/>
        <v>439.96</v>
      </c>
      <c r="U633" s="394">
        <f t="shared" si="346"/>
        <v>0</v>
      </c>
      <c r="V633" s="142">
        <f t="shared" si="351"/>
        <v>439.96</v>
      </c>
      <c r="W633" s="142">
        <f t="shared" si="352"/>
        <v>21998.16</v>
      </c>
      <c r="X633" s="142">
        <f t="shared" si="353"/>
        <v>0</v>
      </c>
      <c r="Y633" s="142">
        <f t="shared" si="354"/>
        <v>21998.16</v>
      </c>
      <c r="Z633" s="51"/>
      <c r="AA633" s="35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</row>
    <row r="634" spans="1:41" ht="30" hidden="1" outlineLevel="1">
      <c r="A634" s="44">
        <v>544</v>
      </c>
      <c r="B634" s="73">
        <v>479</v>
      </c>
      <c r="C634" s="42" t="s">
        <v>330</v>
      </c>
      <c r="D634" s="44" t="s">
        <v>26</v>
      </c>
      <c r="E634" s="53">
        <v>0.2</v>
      </c>
      <c r="F634" s="14">
        <f t="shared" si="304"/>
        <v>1026.4000000000001</v>
      </c>
      <c r="G634" s="14">
        <f t="shared" si="305"/>
        <v>4928</v>
      </c>
      <c r="H634" s="14">
        <f t="shared" si="306"/>
        <v>5954.4</v>
      </c>
      <c r="I634" s="45">
        <v>5132</v>
      </c>
      <c r="J634" s="53">
        <v>24640</v>
      </c>
      <c r="K634" s="53"/>
      <c r="L634" s="51"/>
      <c r="M634" s="51"/>
      <c r="N634" s="51"/>
      <c r="O634" s="451">
        <f t="shared" si="359"/>
        <v>7184.8</v>
      </c>
      <c r="P634" s="180">
        <f t="shared" si="347"/>
        <v>24640</v>
      </c>
      <c r="Q634" s="180">
        <f t="shared" si="348"/>
        <v>1436.96</v>
      </c>
      <c r="R634" s="180">
        <f t="shared" si="349"/>
        <v>4928</v>
      </c>
      <c r="S634" s="180">
        <f t="shared" si="350"/>
        <v>6364.96</v>
      </c>
      <c r="T634" s="394">
        <f t="shared" si="345"/>
        <v>1942.44</v>
      </c>
      <c r="U634" s="394">
        <f t="shared" si="346"/>
        <v>6661.52</v>
      </c>
      <c r="V634" s="142">
        <f t="shared" si="351"/>
        <v>8603.9599999999991</v>
      </c>
      <c r="W634" s="142">
        <f t="shared" si="352"/>
        <v>9712.19</v>
      </c>
      <c r="X634" s="142">
        <f t="shared" si="353"/>
        <v>33307.599999999999</v>
      </c>
      <c r="Y634" s="142">
        <f t="shared" si="354"/>
        <v>43019.79</v>
      </c>
      <c r="Z634" s="51" t="s">
        <v>347</v>
      </c>
      <c r="AA634" s="35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</row>
    <row r="635" spans="1:41" ht="45" hidden="1" outlineLevel="1">
      <c r="A635" s="44">
        <v>545</v>
      </c>
      <c r="B635" s="73">
        <v>480</v>
      </c>
      <c r="C635" s="42" t="s">
        <v>265</v>
      </c>
      <c r="D635" s="44" t="s">
        <v>34</v>
      </c>
      <c r="E635" s="53">
        <v>0</v>
      </c>
      <c r="F635" s="14">
        <f t="shared" si="304"/>
        <v>0</v>
      </c>
      <c r="G635" s="14">
        <f t="shared" si="305"/>
        <v>0</v>
      </c>
      <c r="H635" s="14">
        <f t="shared" si="306"/>
        <v>0</v>
      </c>
      <c r="I635" s="45">
        <v>11624</v>
      </c>
      <c r="J635" s="53"/>
      <c r="K635" s="53"/>
      <c r="L635" s="51"/>
      <c r="M635" s="51"/>
      <c r="N635" s="51"/>
      <c r="O635" s="451">
        <f t="shared" si="359"/>
        <v>16273.6</v>
      </c>
      <c r="P635" s="180">
        <f t="shared" si="347"/>
        <v>0</v>
      </c>
      <c r="Q635" s="180">
        <f t="shared" si="348"/>
        <v>0</v>
      </c>
      <c r="R635" s="180">
        <f t="shared" si="349"/>
        <v>0</v>
      </c>
      <c r="S635" s="180">
        <f t="shared" si="350"/>
        <v>0</v>
      </c>
      <c r="T635" s="394">
        <f t="shared" si="345"/>
        <v>0</v>
      </c>
      <c r="U635" s="394">
        <f t="shared" si="346"/>
        <v>0</v>
      </c>
      <c r="V635" s="142">
        <f t="shared" si="351"/>
        <v>0</v>
      </c>
      <c r="W635" s="142">
        <f t="shared" si="352"/>
        <v>21998.16</v>
      </c>
      <c r="X635" s="142">
        <f t="shared" si="353"/>
        <v>0</v>
      </c>
      <c r="Y635" s="142">
        <f t="shared" si="354"/>
        <v>21998.16</v>
      </c>
      <c r="Z635" s="51"/>
      <c r="AA635" s="35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</row>
    <row r="636" spans="1:41" ht="30" hidden="1" outlineLevel="1">
      <c r="A636" s="44">
        <v>546</v>
      </c>
      <c r="B636" s="73">
        <v>481</v>
      </c>
      <c r="C636" s="42" t="s">
        <v>270</v>
      </c>
      <c r="D636" s="44" t="s">
        <v>26</v>
      </c>
      <c r="E636" s="53">
        <v>0.3</v>
      </c>
      <c r="F636" s="14">
        <f t="shared" si="304"/>
        <v>85.5</v>
      </c>
      <c r="G636" s="14">
        <f t="shared" si="305"/>
        <v>317.7</v>
      </c>
      <c r="H636" s="14">
        <f t="shared" si="306"/>
        <v>403.2</v>
      </c>
      <c r="I636" s="45">
        <v>285</v>
      </c>
      <c r="J636" s="53">
        <v>1059</v>
      </c>
      <c r="K636" s="53"/>
      <c r="L636" s="51"/>
      <c r="M636" s="51"/>
      <c r="N636" s="51"/>
      <c r="O636" s="451">
        <f t="shared" si="359"/>
        <v>399</v>
      </c>
      <c r="P636" s="180">
        <f t="shared" si="347"/>
        <v>1059</v>
      </c>
      <c r="Q636" s="180">
        <f t="shared" si="348"/>
        <v>119.7</v>
      </c>
      <c r="R636" s="180">
        <f t="shared" si="349"/>
        <v>317.7</v>
      </c>
      <c r="S636" s="180">
        <f t="shared" si="350"/>
        <v>437.4</v>
      </c>
      <c r="T636" s="394">
        <f t="shared" si="345"/>
        <v>161.81</v>
      </c>
      <c r="U636" s="394">
        <f t="shared" si="346"/>
        <v>429.46</v>
      </c>
      <c r="V636" s="142">
        <f t="shared" si="351"/>
        <v>591.27</v>
      </c>
      <c r="W636" s="142">
        <f t="shared" si="352"/>
        <v>539.36</v>
      </c>
      <c r="X636" s="142">
        <f t="shared" si="353"/>
        <v>1431.52</v>
      </c>
      <c r="Y636" s="142">
        <f t="shared" si="354"/>
        <v>1970.88</v>
      </c>
      <c r="Z636" s="51" t="s">
        <v>329</v>
      </c>
      <c r="AA636" s="35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</row>
    <row r="637" spans="1:41" ht="30" hidden="1" outlineLevel="1">
      <c r="A637" s="44"/>
      <c r="B637" s="73"/>
      <c r="C637" s="290" t="s">
        <v>353</v>
      </c>
      <c r="D637" s="291"/>
      <c r="E637" s="292"/>
      <c r="F637" s="14">
        <f t="shared" si="304"/>
        <v>0</v>
      </c>
      <c r="G637" s="14">
        <f t="shared" si="305"/>
        <v>0</v>
      </c>
      <c r="H637" s="14">
        <f t="shared" si="306"/>
        <v>0</v>
      </c>
      <c r="I637" s="45"/>
      <c r="J637" s="53"/>
      <c r="K637" s="53"/>
      <c r="L637" s="51"/>
      <c r="M637" s="51"/>
      <c r="N637" s="51"/>
      <c r="O637" s="186"/>
      <c r="P637" s="180">
        <f t="shared" si="347"/>
        <v>0</v>
      </c>
      <c r="Q637" s="180">
        <f t="shared" si="348"/>
        <v>0</v>
      </c>
      <c r="R637" s="180">
        <f t="shared" si="349"/>
        <v>0</v>
      </c>
      <c r="S637" s="180">
        <f t="shared" si="350"/>
        <v>0</v>
      </c>
      <c r="T637" s="394">
        <f t="shared" si="345"/>
        <v>0</v>
      </c>
      <c r="U637" s="394">
        <f t="shared" si="346"/>
        <v>0</v>
      </c>
      <c r="V637" s="142">
        <f t="shared" si="351"/>
        <v>0</v>
      </c>
      <c r="W637" s="142">
        <f t="shared" si="352"/>
        <v>0</v>
      </c>
      <c r="X637" s="142">
        <f t="shared" si="353"/>
        <v>0</v>
      </c>
      <c r="Y637" s="142">
        <f t="shared" si="354"/>
        <v>0</v>
      </c>
      <c r="Z637" s="51"/>
      <c r="AA637" s="35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</row>
    <row r="638" spans="1:41" ht="15" hidden="1" outlineLevel="1">
      <c r="A638" s="44">
        <v>547</v>
      </c>
      <c r="B638" s="73">
        <v>482</v>
      </c>
      <c r="C638" s="42" t="s">
        <v>264</v>
      </c>
      <c r="D638" s="44" t="s">
        <v>34</v>
      </c>
      <c r="E638" s="53">
        <v>0.41</v>
      </c>
      <c r="F638" s="14">
        <f t="shared" si="304"/>
        <v>9740.3700000000008</v>
      </c>
      <c r="G638" s="14">
        <f t="shared" si="305"/>
        <v>0</v>
      </c>
      <c r="H638" s="14">
        <f t="shared" si="306"/>
        <v>9740.3700000000008</v>
      </c>
      <c r="I638" s="45">
        <v>23757</v>
      </c>
      <c r="J638" s="53"/>
      <c r="K638" s="53"/>
      <c r="L638" s="51"/>
      <c r="M638" s="51"/>
      <c r="N638" s="51"/>
      <c r="O638" s="448">
        <f>I638*$L$3</f>
        <v>40386.9</v>
      </c>
      <c r="P638" s="180">
        <f t="shared" si="347"/>
        <v>0</v>
      </c>
      <c r="Q638" s="180">
        <f t="shared" si="348"/>
        <v>16558.63</v>
      </c>
      <c r="R638" s="180">
        <f t="shared" si="349"/>
        <v>0</v>
      </c>
      <c r="S638" s="180">
        <f t="shared" si="350"/>
        <v>16558.63</v>
      </c>
      <c r="T638" s="394">
        <f t="shared" si="345"/>
        <v>22383.45</v>
      </c>
      <c r="U638" s="394">
        <f t="shared" si="346"/>
        <v>0</v>
      </c>
      <c r="V638" s="142">
        <f t="shared" si="351"/>
        <v>22383.45</v>
      </c>
      <c r="W638" s="142">
        <f t="shared" si="352"/>
        <v>54593.79</v>
      </c>
      <c r="X638" s="142">
        <f t="shared" si="353"/>
        <v>0</v>
      </c>
      <c r="Y638" s="142">
        <f t="shared" si="354"/>
        <v>54593.79</v>
      </c>
      <c r="Z638" s="51"/>
      <c r="AA638" s="35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</row>
    <row r="639" spans="1:41" ht="15" hidden="1" outlineLevel="1">
      <c r="A639" s="44">
        <v>548</v>
      </c>
      <c r="B639" s="73">
        <v>483</v>
      </c>
      <c r="C639" s="42" t="s">
        <v>56</v>
      </c>
      <c r="D639" s="44" t="s">
        <v>26</v>
      </c>
      <c r="E639" s="53">
        <v>38.1</v>
      </c>
      <c r="F639" s="14">
        <f t="shared" si="304"/>
        <v>67133.72</v>
      </c>
      <c r="G639" s="14">
        <f t="shared" si="305"/>
        <v>0</v>
      </c>
      <c r="H639" s="14">
        <f t="shared" si="306"/>
        <v>67133.72</v>
      </c>
      <c r="I639" s="45">
        <v>1762.04</v>
      </c>
      <c r="J639" s="53"/>
      <c r="K639" s="53"/>
      <c r="L639" s="51"/>
      <c r="M639" s="51"/>
      <c r="N639" s="51"/>
      <c r="O639" s="451">
        <f t="shared" ref="O639:O646" si="360">I639*$M$3</f>
        <v>2466.86</v>
      </c>
      <c r="P639" s="180">
        <f t="shared" si="347"/>
        <v>0</v>
      </c>
      <c r="Q639" s="180">
        <f t="shared" si="348"/>
        <v>93987.37</v>
      </c>
      <c r="R639" s="180">
        <f t="shared" si="349"/>
        <v>0</v>
      </c>
      <c r="S639" s="180">
        <f t="shared" si="350"/>
        <v>93987.37</v>
      </c>
      <c r="T639" s="394">
        <f t="shared" si="345"/>
        <v>127049.4</v>
      </c>
      <c r="U639" s="394">
        <f t="shared" si="346"/>
        <v>0</v>
      </c>
      <c r="V639" s="142">
        <f t="shared" si="351"/>
        <v>127049.4</v>
      </c>
      <c r="W639" s="142">
        <f t="shared" si="352"/>
        <v>3334.63</v>
      </c>
      <c r="X639" s="142">
        <f t="shared" si="353"/>
        <v>0</v>
      </c>
      <c r="Y639" s="142">
        <f t="shared" si="354"/>
        <v>3334.63</v>
      </c>
      <c r="Z639" s="51"/>
      <c r="AA639" s="35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</row>
    <row r="640" spans="1:41" ht="15" hidden="1" outlineLevel="1">
      <c r="A640" s="44">
        <v>549</v>
      </c>
      <c r="B640" s="73">
        <v>484</v>
      </c>
      <c r="C640" s="42" t="s">
        <v>218</v>
      </c>
      <c r="D640" s="44" t="s">
        <v>26</v>
      </c>
      <c r="E640" s="53">
        <v>38.1</v>
      </c>
      <c r="F640" s="14">
        <f t="shared" si="304"/>
        <v>5641.85</v>
      </c>
      <c r="G640" s="14">
        <f t="shared" si="305"/>
        <v>0</v>
      </c>
      <c r="H640" s="14">
        <f t="shared" si="306"/>
        <v>5641.85</v>
      </c>
      <c r="I640" s="45">
        <v>148.08000000000001</v>
      </c>
      <c r="J640" s="53"/>
      <c r="K640" s="53"/>
      <c r="L640" s="51"/>
      <c r="M640" s="51"/>
      <c r="N640" s="51"/>
      <c r="O640" s="451">
        <f t="shared" si="360"/>
        <v>207.31</v>
      </c>
      <c r="P640" s="180">
        <f t="shared" si="347"/>
        <v>0</v>
      </c>
      <c r="Q640" s="180">
        <f t="shared" si="348"/>
        <v>7898.51</v>
      </c>
      <c r="R640" s="180">
        <f t="shared" si="349"/>
        <v>0</v>
      </c>
      <c r="S640" s="180">
        <f t="shared" si="350"/>
        <v>7898.51</v>
      </c>
      <c r="T640" s="394">
        <f t="shared" si="345"/>
        <v>10677.14</v>
      </c>
      <c r="U640" s="394">
        <f t="shared" si="346"/>
        <v>0</v>
      </c>
      <c r="V640" s="142">
        <f t="shared" si="351"/>
        <v>10677.14</v>
      </c>
      <c r="W640" s="142">
        <f t="shared" si="352"/>
        <v>280.24</v>
      </c>
      <c r="X640" s="142">
        <f t="shared" si="353"/>
        <v>0</v>
      </c>
      <c r="Y640" s="142">
        <f t="shared" si="354"/>
        <v>280.24</v>
      </c>
      <c r="Z640" s="51"/>
      <c r="AA640" s="35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</row>
    <row r="641" spans="1:41" ht="45" hidden="1" outlineLevel="1">
      <c r="A641" s="44">
        <v>550</v>
      </c>
      <c r="B641" s="73">
        <v>485</v>
      </c>
      <c r="C641" s="42" t="s">
        <v>265</v>
      </c>
      <c r="D641" s="44" t="s">
        <v>34</v>
      </c>
      <c r="E641" s="53">
        <v>0.01</v>
      </c>
      <c r="F641" s="14">
        <f t="shared" si="304"/>
        <v>116.24</v>
      </c>
      <c r="G641" s="14">
        <f t="shared" si="305"/>
        <v>0</v>
      </c>
      <c r="H641" s="14">
        <f t="shared" si="306"/>
        <v>116.24</v>
      </c>
      <c r="I641" s="45">
        <v>11624</v>
      </c>
      <c r="J641" s="53"/>
      <c r="K641" s="53"/>
      <c r="L641" s="51"/>
      <c r="M641" s="51"/>
      <c r="N641" s="51"/>
      <c r="O641" s="451">
        <f t="shared" si="360"/>
        <v>16273.6</v>
      </c>
      <c r="P641" s="180">
        <f t="shared" si="347"/>
        <v>0</v>
      </c>
      <c r="Q641" s="180">
        <f t="shared" si="348"/>
        <v>162.74</v>
      </c>
      <c r="R641" s="180">
        <f t="shared" si="349"/>
        <v>0</v>
      </c>
      <c r="S641" s="180">
        <f t="shared" si="350"/>
        <v>162.74</v>
      </c>
      <c r="T641" s="394">
        <f t="shared" si="345"/>
        <v>219.98</v>
      </c>
      <c r="U641" s="394">
        <f t="shared" si="346"/>
        <v>0</v>
      </c>
      <c r="V641" s="142">
        <f t="shared" si="351"/>
        <v>219.98</v>
      </c>
      <c r="W641" s="142">
        <f t="shared" si="352"/>
        <v>21998.16</v>
      </c>
      <c r="X641" s="142">
        <f t="shared" si="353"/>
        <v>0</v>
      </c>
      <c r="Y641" s="142">
        <f t="shared" si="354"/>
        <v>21998.16</v>
      </c>
      <c r="Z641" s="51"/>
      <c r="AA641" s="35"/>
      <c r="AB641" s="226"/>
      <c r="AC641" s="226"/>
      <c r="AD641" s="226"/>
      <c r="AE641" s="226"/>
      <c r="AF641" s="226"/>
      <c r="AG641" s="226"/>
      <c r="AH641" s="226"/>
      <c r="AI641" s="226"/>
      <c r="AJ641" s="226"/>
      <c r="AK641" s="226"/>
      <c r="AL641" s="226"/>
      <c r="AM641" s="226"/>
      <c r="AN641" s="226"/>
      <c r="AO641" s="226"/>
    </row>
    <row r="642" spans="1:41" ht="30" hidden="1" outlineLevel="1">
      <c r="A642" s="44">
        <v>551</v>
      </c>
      <c r="B642" s="73">
        <v>486</v>
      </c>
      <c r="C642" s="42" t="s">
        <v>266</v>
      </c>
      <c r="D642" s="44" t="s">
        <v>26</v>
      </c>
      <c r="E642" s="53">
        <v>6.9</v>
      </c>
      <c r="F642" s="14">
        <f t="shared" si="304"/>
        <v>724.5</v>
      </c>
      <c r="G642" s="14">
        <f t="shared" si="305"/>
        <v>1593.9</v>
      </c>
      <c r="H642" s="14">
        <f t="shared" si="306"/>
        <v>2318.4</v>
      </c>
      <c r="I642" s="45">
        <v>105</v>
      </c>
      <c r="J642" s="53">
        <v>231</v>
      </c>
      <c r="K642" s="53"/>
      <c r="L642" s="60"/>
      <c r="M642" s="60"/>
      <c r="N642" s="60"/>
      <c r="O642" s="451">
        <f t="shared" si="360"/>
        <v>147</v>
      </c>
      <c r="P642" s="180">
        <f t="shared" si="347"/>
        <v>231</v>
      </c>
      <c r="Q642" s="180">
        <f t="shared" si="348"/>
        <v>1014.3</v>
      </c>
      <c r="R642" s="180">
        <f t="shared" si="349"/>
        <v>1593.9</v>
      </c>
      <c r="S642" s="180">
        <f t="shared" si="350"/>
        <v>2608.1999999999998</v>
      </c>
      <c r="T642" s="394">
        <f t="shared" si="345"/>
        <v>1371.1</v>
      </c>
      <c r="U642" s="394">
        <f t="shared" si="346"/>
        <v>2154.59</v>
      </c>
      <c r="V642" s="142">
        <f t="shared" si="351"/>
        <v>3525.69</v>
      </c>
      <c r="W642" s="142">
        <f t="shared" si="352"/>
        <v>198.71</v>
      </c>
      <c r="X642" s="142">
        <f t="shared" si="353"/>
        <v>312.26</v>
      </c>
      <c r="Y642" s="142">
        <f t="shared" si="354"/>
        <v>510.97</v>
      </c>
      <c r="Z642" s="60" t="s">
        <v>354</v>
      </c>
      <c r="AA642" s="61"/>
      <c r="AB642" s="226"/>
      <c r="AC642" s="226"/>
      <c r="AD642" s="226"/>
      <c r="AE642" s="226"/>
      <c r="AF642" s="226"/>
      <c r="AG642" s="226"/>
      <c r="AH642" s="226"/>
      <c r="AI642" s="226"/>
      <c r="AJ642" s="226"/>
      <c r="AK642" s="226"/>
      <c r="AL642" s="226"/>
      <c r="AM642" s="226"/>
      <c r="AN642" s="226"/>
      <c r="AO642" s="226"/>
    </row>
    <row r="643" spans="1:41" ht="45" hidden="1" outlineLevel="1">
      <c r="A643" s="44">
        <v>552</v>
      </c>
      <c r="B643" s="73">
        <v>487</v>
      </c>
      <c r="C643" s="42" t="s">
        <v>265</v>
      </c>
      <c r="D643" s="44" t="s">
        <v>34</v>
      </c>
      <c r="E643" s="53">
        <v>0.26</v>
      </c>
      <c r="F643" s="14">
        <f t="shared" si="304"/>
        <v>3022.24</v>
      </c>
      <c r="G643" s="14">
        <f t="shared" si="305"/>
        <v>0</v>
      </c>
      <c r="H643" s="14">
        <f t="shared" si="306"/>
        <v>3022.24</v>
      </c>
      <c r="I643" s="45">
        <v>11624</v>
      </c>
      <c r="J643" s="53"/>
      <c r="K643" s="53"/>
      <c r="L643" s="60"/>
      <c r="M643" s="60"/>
      <c r="N643" s="60"/>
      <c r="O643" s="451">
        <f t="shared" si="360"/>
        <v>16273.6</v>
      </c>
      <c r="P643" s="180">
        <f t="shared" si="347"/>
        <v>0</v>
      </c>
      <c r="Q643" s="180">
        <f t="shared" si="348"/>
        <v>4231.1400000000003</v>
      </c>
      <c r="R643" s="180">
        <f t="shared" si="349"/>
        <v>0</v>
      </c>
      <c r="S643" s="180">
        <f t="shared" si="350"/>
        <v>4231.1400000000003</v>
      </c>
      <c r="T643" s="394">
        <f t="shared" si="345"/>
        <v>5719.52</v>
      </c>
      <c r="U643" s="394">
        <f t="shared" si="346"/>
        <v>0</v>
      </c>
      <c r="V643" s="142">
        <f t="shared" si="351"/>
        <v>5719.52</v>
      </c>
      <c r="W643" s="142">
        <f t="shared" si="352"/>
        <v>21998.16</v>
      </c>
      <c r="X643" s="142">
        <f t="shared" si="353"/>
        <v>0</v>
      </c>
      <c r="Y643" s="142">
        <f t="shared" si="354"/>
        <v>21998.16</v>
      </c>
      <c r="Z643" s="60"/>
      <c r="AA643" s="61"/>
      <c r="AB643" s="226"/>
      <c r="AC643" s="226"/>
      <c r="AD643" s="226"/>
      <c r="AE643" s="226"/>
      <c r="AF643" s="226"/>
      <c r="AG643" s="226"/>
      <c r="AH643" s="226"/>
      <c r="AI643" s="226"/>
      <c r="AJ643" s="226"/>
      <c r="AK643" s="226"/>
      <c r="AL643" s="226"/>
      <c r="AM643" s="226"/>
      <c r="AN643" s="226"/>
      <c r="AO643" s="226"/>
    </row>
    <row r="644" spans="1:41" ht="30" hidden="1" outlineLevel="1">
      <c r="A644" s="44">
        <v>553</v>
      </c>
      <c r="B644" s="73">
        <v>488</v>
      </c>
      <c r="C644" s="42" t="s">
        <v>268</v>
      </c>
      <c r="D644" s="44" t="s">
        <v>26</v>
      </c>
      <c r="E644" s="53">
        <v>8.1</v>
      </c>
      <c r="F644" s="14">
        <f t="shared" si="304"/>
        <v>26065.8</v>
      </c>
      <c r="G644" s="14">
        <f t="shared" si="305"/>
        <v>124740</v>
      </c>
      <c r="H644" s="14">
        <f t="shared" si="306"/>
        <v>150805.79999999999</v>
      </c>
      <c r="I644" s="45">
        <v>3218</v>
      </c>
      <c r="J644" s="53">
        <v>15400</v>
      </c>
      <c r="K644" s="53"/>
      <c r="L644" s="60"/>
      <c r="M644" s="60"/>
      <c r="N644" s="60"/>
      <c r="O644" s="451">
        <f t="shared" si="360"/>
        <v>4505.2</v>
      </c>
      <c r="P644" s="180">
        <f t="shared" si="347"/>
        <v>15400</v>
      </c>
      <c r="Q644" s="180">
        <f t="shared" si="348"/>
        <v>36492.120000000003</v>
      </c>
      <c r="R644" s="180">
        <f t="shared" si="349"/>
        <v>124740</v>
      </c>
      <c r="S644" s="180">
        <f t="shared" si="350"/>
        <v>161232.12</v>
      </c>
      <c r="T644" s="394">
        <f t="shared" si="345"/>
        <v>49328.92</v>
      </c>
      <c r="U644" s="394">
        <f t="shared" si="346"/>
        <v>168619.73</v>
      </c>
      <c r="V644" s="142">
        <f t="shared" si="351"/>
        <v>217948.65</v>
      </c>
      <c r="W644" s="142">
        <f t="shared" si="352"/>
        <v>6089.99</v>
      </c>
      <c r="X644" s="142">
        <f t="shared" si="353"/>
        <v>20817.25</v>
      </c>
      <c r="Y644" s="142">
        <f t="shared" si="354"/>
        <v>26907.24</v>
      </c>
      <c r="Z644" s="60" t="s">
        <v>355</v>
      </c>
      <c r="AA644" s="61"/>
      <c r="AB644" s="226"/>
      <c r="AC644" s="226"/>
      <c r="AD644" s="226"/>
      <c r="AE644" s="226"/>
      <c r="AF644" s="226"/>
      <c r="AG644" s="226"/>
      <c r="AH644" s="226"/>
      <c r="AI644" s="226"/>
      <c r="AJ644" s="226"/>
      <c r="AK644" s="226"/>
      <c r="AL644" s="226"/>
      <c r="AM644" s="226"/>
      <c r="AN644" s="226"/>
      <c r="AO644" s="226"/>
    </row>
    <row r="645" spans="1:41" ht="45" hidden="1" outlineLevel="1">
      <c r="A645" s="44">
        <v>554</v>
      </c>
      <c r="B645" s="73">
        <v>489</v>
      </c>
      <c r="C645" s="42" t="s">
        <v>265</v>
      </c>
      <c r="D645" s="44" t="s">
        <v>34</v>
      </c>
      <c r="E645" s="53">
        <v>0.04</v>
      </c>
      <c r="F645" s="14">
        <f t="shared" si="304"/>
        <v>464.96</v>
      </c>
      <c r="G645" s="14">
        <f t="shared" si="305"/>
        <v>0</v>
      </c>
      <c r="H645" s="14">
        <f t="shared" si="306"/>
        <v>464.96</v>
      </c>
      <c r="I645" s="45">
        <v>11624</v>
      </c>
      <c r="J645" s="53"/>
      <c r="K645" s="53"/>
      <c r="L645" s="60"/>
      <c r="M645" s="60"/>
      <c r="N645" s="60"/>
      <c r="O645" s="451">
        <f t="shared" si="360"/>
        <v>16273.6</v>
      </c>
      <c r="P645" s="180">
        <f t="shared" si="347"/>
        <v>0</v>
      </c>
      <c r="Q645" s="180">
        <f t="shared" si="348"/>
        <v>650.94000000000005</v>
      </c>
      <c r="R645" s="180">
        <f t="shared" si="349"/>
        <v>0</v>
      </c>
      <c r="S645" s="180">
        <f t="shared" si="350"/>
        <v>650.94000000000005</v>
      </c>
      <c r="T645" s="394">
        <f t="shared" si="345"/>
        <v>879.93</v>
      </c>
      <c r="U645" s="394">
        <f t="shared" si="346"/>
        <v>0</v>
      </c>
      <c r="V645" s="142">
        <f t="shared" si="351"/>
        <v>879.93</v>
      </c>
      <c r="W645" s="142">
        <f t="shared" si="352"/>
        <v>21998.16</v>
      </c>
      <c r="X645" s="142">
        <f t="shared" si="353"/>
        <v>0</v>
      </c>
      <c r="Y645" s="142">
        <f t="shared" si="354"/>
        <v>21998.16</v>
      </c>
      <c r="Z645" s="60"/>
      <c r="AA645" s="61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</row>
    <row r="646" spans="1:41" ht="30" hidden="1" outlineLevel="1">
      <c r="A646" s="44">
        <v>555</v>
      </c>
      <c r="B646" s="73">
        <v>490</v>
      </c>
      <c r="C646" s="42" t="s">
        <v>270</v>
      </c>
      <c r="D646" s="44" t="s">
        <v>26</v>
      </c>
      <c r="E646" s="53">
        <v>8.1</v>
      </c>
      <c r="F646" s="14">
        <f t="shared" si="304"/>
        <v>2308.5</v>
      </c>
      <c r="G646" s="14">
        <f t="shared" si="305"/>
        <v>8577.9</v>
      </c>
      <c r="H646" s="14">
        <f t="shared" si="306"/>
        <v>10886.4</v>
      </c>
      <c r="I646" s="45">
        <v>285</v>
      </c>
      <c r="J646" s="53">
        <v>1059</v>
      </c>
      <c r="K646" s="53"/>
      <c r="L646" s="60"/>
      <c r="M646" s="60"/>
      <c r="N646" s="60"/>
      <c r="O646" s="451">
        <f t="shared" si="360"/>
        <v>399</v>
      </c>
      <c r="P646" s="180">
        <f t="shared" si="347"/>
        <v>1059</v>
      </c>
      <c r="Q646" s="180">
        <f t="shared" si="348"/>
        <v>3231.9</v>
      </c>
      <c r="R646" s="180">
        <f t="shared" si="349"/>
        <v>8577.9</v>
      </c>
      <c r="S646" s="180">
        <f t="shared" si="350"/>
        <v>11809.8</v>
      </c>
      <c r="T646" s="394">
        <f t="shared" si="345"/>
        <v>4368.82</v>
      </c>
      <c r="U646" s="394">
        <f t="shared" si="346"/>
        <v>11595.31</v>
      </c>
      <c r="V646" s="142">
        <f t="shared" si="351"/>
        <v>15964.13</v>
      </c>
      <c r="W646" s="142">
        <f t="shared" si="352"/>
        <v>539.36</v>
      </c>
      <c r="X646" s="142">
        <f t="shared" si="353"/>
        <v>1431.52</v>
      </c>
      <c r="Y646" s="142">
        <f t="shared" si="354"/>
        <v>1970.88</v>
      </c>
      <c r="Z646" s="60" t="s">
        <v>356</v>
      </c>
      <c r="AA646" s="61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</row>
    <row r="647" spans="1:41" ht="15" hidden="1" outlineLevel="1">
      <c r="A647" s="44"/>
      <c r="B647" s="73"/>
      <c r="C647" s="290" t="s">
        <v>357</v>
      </c>
      <c r="D647" s="291"/>
      <c r="E647" s="292"/>
      <c r="F647" s="14">
        <f t="shared" si="304"/>
        <v>0</v>
      </c>
      <c r="G647" s="14">
        <f t="shared" si="305"/>
        <v>0</v>
      </c>
      <c r="H647" s="14">
        <f t="shared" si="306"/>
        <v>0</v>
      </c>
      <c r="I647" s="45"/>
      <c r="J647" s="53"/>
      <c r="K647" s="53"/>
      <c r="L647" s="60"/>
      <c r="M647" s="60"/>
      <c r="N647" s="60"/>
      <c r="O647" s="462"/>
      <c r="P647" s="180">
        <f t="shared" si="347"/>
        <v>0</v>
      </c>
      <c r="Q647" s="180">
        <f t="shared" si="348"/>
        <v>0</v>
      </c>
      <c r="R647" s="180">
        <f t="shared" si="349"/>
        <v>0</v>
      </c>
      <c r="S647" s="180">
        <f t="shared" si="350"/>
        <v>0</v>
      </c>
      <c r="T647" s="394">
        <f t="shared" si="345"/>
        <v>0</v>
      </c>
      <c r="U647" s="394">
        <f t="shared" si="346"/>
        <v>0</v>
      </c>
      <c r="V647" s="142">
        <f t="shared" si="351"/>
        <v>0</v>
      </c>
      <c r="W647" s="142">
        <f t="shared" si="352"/>
        <v>0</v>
      </c>
      <c r="X647" s="142">
        <f t="shared" si="353"/>
        <v>0</v>
      </c>
      <c r="Y647" s="142">
        <f t="shared" si="354"/>
        <v>0</v>
      </c>
      <c r="Z647" s="60"/>
      <c r="AA647" s="61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</row>
    <row r="648" spans="1:41" ht="30" hidden="1" outlineLevel="1">
      <c r="A648" s="44"/>
      <c r="B648" s="73"/>
      <c r="C648" s="290" t="s">
        <v>358</v>
      </c>
      <c r="D648" s="291"/>
      <c r="E648" s="292"/>
      <c r="F648" s="14">
        <f t="shared" si="304"/>
        <v>0</v>
      </c>
      <c r="G648" s="14">
        <f t="shared" si="305"/>
        <v>0</v>
      </c>
      <c r="H648" s="14">
        <f t="shared" si="306"/>
        <v>0</v>
      </c>
      <c r="I648" s="45"/>
      <c r="J648" s="53"/>
      <c r="K648" s="53"/>
      <c r="L648" s="60"/>
      <c r="M648" s="60"/>
      <c r="N648" s="60"/>
      <c r="O648" s="462"/>
      <c r="P648" s="180">
        <f t="shared" si="347"/>
        <v>0</v>
      </c>
      <c r="Q648" s="180">
        <f t="shared" si="348"/>
        <v>0</v>
      </c>
      <c r="R648" s="180">
        <f t="shared" si="349"/>
        <v>0</v>
      </c>
      <c r="S648" s="180">
        <f t="shared" si="350"/>
        <v>0</v>
      </c>
      <c r="T648" s="394">
        <f t="shared" ref="T648:T711" si="361">E648*W648</f>
        <v>0</v>
      </c>
      <c r="U648" s="394">
        <f t="shared" ref="U648:U711" si="362">E648*X648</f>
        <v>0</v>
      </c>
      <c r="V648" s="142">
        <f t="shared" si="351"/>
        <v>0</v>
      </c>
      <c r="W648" s="142">
        <f t="shared" si="352"/>
        <v>0</v>
      </c>
      <c r="X648" s="142">
        <f t="shared" si="353"/>
        <v>0</v>
      </c>
      <c r="Y648" s="142">
        <f t="shared" si="354"/>
        <v>0</v>
      </c>
      <c r="Z648" s="60"/>
      <c r="AA648" s="61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</row>
    <row r="649" spans="1:41" ht="15" hidden="1" outlineLevel="1">
      <c r="A649" s="44">
        <v>556</v>
      </c>
      <c r="B649" s="73">
        <v>491</v>
      </c>
      <c r="C649" s="42" t="s">
        <v>264</v>
      </c>
      <c r="D649" s="44" t="s">
        <v>34</v>
      </c>
      <c r="E649" s="53">
        <v>0.03</v>
      </c>
      <c r="F649" s="14">
        <f t="shared" si="304"/>
        <v>712.71</v>
      </c>
      <c r="G649" s="14">
        <f t="shared" si="305"/>
        <v>0</v>
      </c>
      <c r="H649" s="14">
        <f t="shared" si="306"/>
        <v>712.71</v>
      </c>
      <c r="I649" s="45">
        <v>23757</v>
      </c>
      <c r="J649" s="53"/>
      <c r="K649" s="53"/>
      <c r="L649" s="51"/>
      <c r="M649" s="51"/>
      <c r="N649" s="51"/>
      <c r="O649" s="448">
        <f>I649*$L$3</f>
        <v>40386.9</v>
      </c>
      <c r="P649" s="180">
        <f t="shared" ref="P649:P712" si="363">J649</f>
        <v>0</v>
      </c>
      <c r="Q649" s="180">
        <f t="shared" ref="Q649:Q712" si="364">O649*E649</f>
        <v>1211.6099999999999</v>
      </c>
      <c r="R649" s="180">
        <f t="shared" ref="R649:R712" si="365">P649*E649</f>
        <v>0</v>
      </c>
      <c r="S649" s="180">
        <f t="shared" ref="S649:S712" si="366">Q649+R649</f>
        <v>1211.6099999999999</v>
      </c>
      <c r="T649" s="394">
        <f t="shared" si="361"/>
        <v>1637.81</v>
      </c>
      <c r="U649" s="394">
        <f t="shared" si="362"/>
        <v>0</v>
      </c>
      <c r="V649" s="142">
        <f t="shared" ref="V649:V712" si="367">T649+U649</f>
        <v>1637.81</v>
      </c>
      <c r="W649" s="142">
        <f t="shared" ref="W649:W712" si="368">O649*0.9*$X$1259</f>
        <v>54593.79</v>
      </c>
      <c r="X649" s="142">
        <f t="shared" ref="X649:X712" si="369">P649*0.9*$X$1259</f>
        <v>0</v>
      </c>
      <c r="Y649" s="142">
        <f t="shared" ref="Y649:Y712" si="370">W649+X649</f>
        <v>54593.79</v>
      </c>
      <c r="Z649" s="51"/>
      <c r="AA649" s="35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</row>
    <row r="650" spans="1:41" ht="15" hidden="1" outlineLevel="1">
      <c r="A650" s="44">
        <v>557</v>
      </c>
      <c r="B650" s="73">
        <v>492</v>
      </c>
      <c r="C650" s="42" t="s">
        <v>56</v>
      </c>
      <c r="D650" s="44" t="s">
        <v>26</v>
      </c>
      <c r="E650" s="53">
        <v>1.1000000000000001</v>
      </c>
      <c r="F650" s="14">
        <f t="shared" si="304"/>
        <v>1938.24</v>
      </c>
      <c r="G650" s="14">
        <f t="shared" si="305"/>
        <v>0</v>
      </c>
      <c r="H650" s="14">
        <f t="shared" si="306"/>
        <v>1938.24</v>
      </c>
      <c r="I650" s="45">
        <v>1762.04</v>
      </c>
      <c r="J650" s="53"/>
      <c r="K650" s="53"/>
      <c r="L650" s="51"/>
      <c r="M650" s="51"/>
      <c r="N650" s="51"/>
      <c r="O650" s="123">
        <f t="shared" ref="O650:O657" si="371">I650*$N$3</f>
        <v>2819.26</v>
      </c>
      <c r="P650" s="180">
        <f t="shared" si="363"/>
        <v>0</v>
      </c>
      <c r="Q650" s="180">
        <f t="shared" si="364"/>
        <v>3101.19</v>
      </c>
      <c r="R650" s="180">
        <f t="shared" si="365"/>
        <v>0</v>
      </c>
      <c r="S650" s="180">
        <f t="shared" si="366"/>
        <v>3101.19</v>
      </c>
      <c r="T650" s="394">
        <f t="shared" si="361"/>
        <v>4192.09</v>
      </c>
      <c r="U650" s="394">
        <f t="shared" si="362"/>
        <v>0</v>
      </c>
      <c r="V650" s="142">
        <f t="shared" si="367"/>
        <v>4192.09</v>
      </c>
      <c r="W650" s="142">
        <f t="shared" si="368"/>
        <v>3810.99</v>
      </c>
      <c r="X650" s="142">
        <f t="shared" si="369"/>
        <v>0</v>
      </c>
      <c r="Y650" s="142">
        <f t="shared" si="370"/>
        <v>3810.99</v>
      </c>
      <c r="Z650" s="51"/>
      <c r="AA650" s="35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</row>
    <row r="651" spans="1:41" ht="15" hidden="1" outlineLevel="1">
      <c r="A651" s="44">
        <v>558</v>
      </c>
      <c r="B651" s="73">
        <v>493</v>
      </c>
      <c r="C651" s="42" t="s">
        <v>218</v>
      </c>
      <c r="D651" s="44" t="s">
        <v>26</v>
      </c>
      <c r="E651" s="53">
        <v>1.1000000000000001</v>
      </c>
      <c r="F651" s="14">
        <f t="shared" si="304"/>
        <v>162.88999999999999</v>
      </c>
      <c r="G651" s="14">
        <f t="shared" si="305"/>
        <v>0</v>
      </c>
      <c r="H651" s="14">
        <f t="shared" si="306"/>
        <v>162.88999999999999</v>
      </c>
      <c r="I651" s="45">
        <v>148.08000000000001</v>
      </c>
      <c r="J651" s="53"/>
      <c r="K651" s="53"/>
      <c r="L651" s="51"/>
      <c r="M651" s="51"/>
      <c r="N651" s="51"/>
      <c r="O651" s="123">
        <f t="shared" si="371"/>
        <v>236.93</v>
      </c>
      <c r="P651" s="180">
        <f t="shared" si="363"/>
        <v>0</v>
      </c>
      <c r="Q651" s="180">
        <f t="shared" si="364"/>
        <v>260.62</v>
      </c>
      <c r="R651" s="180">
        <f t="shared" si="365"/>
        <v>0</v>
      </c>
      <c r="S651" s="180">
        <f t="shared" si="366"/>
        <v>260.62</v>
      </c>
      <c r="T651" s="394">
        <f t="shared" si="361"/>
        <v>352.3</v>
      </c>
      <c r="U651" s="394">
        <f t="shared" si="362"/>
        <v>0</v>
      </c>
      <c r="V651" s="142">
        <f t="shared" si="367"/>
        <v>352.3</v>
      </c>
      <c r="W651" s="142">
        <f t="shared" si="368"/>
        <v>320.27</v>
      </c>
      <c r="X651" s="142">
        <f t="shared" si="369"/>
        <v>0</v>
      </c>
      <c r="Y651" s="142">
        <f t="shared" si="370"/>
        <v>320.27</v>
      </c>
      <c r="Z651" s="51"/>
      <c r="AA651" s="35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</row>
    <row r="652" spans="1:41" ht="45" hidden="1" outlineLevel="1">
      <c r="A652" s="44">
        <v>559</v>
      </c>
      <c r="B652" s="73">
        <v>494</v>
      </c>
      <c r="C652" s="42" t="s">
        <v>265</v>
      </c>
      <c r="D652" s="44" t="s">
        <v>34</v>
      </c>
      <c r="E652" s="53">
        <v>0</v>
      </c>
      <c r="F652" s="14">
        <f t="shared" si="304"/>
        <v>0</v>
      </c>
      <c r="G652" s="14">
        <f t="shared" si="305"/>
        <v>0</v>
      </c>
      <c r="H652" s="14">
        <f t="shared" si="306"/>
        <v>0</v>
      </c>
      <c r="I652" s="45">
        <v>11624</v>
      </c>
      <c r="J652" s="53"/>
      <c r="K652" s="53"/>
      <c r="L652" s="51"/>
      <c r="M652" s="51"/>
      <c r="N652" s="51"/>
      <c r="O652" s="123">
        <f t="shared" si="371"/>
        <v>18598.400000000001</v>
      </c>
      <c r="P652" s="180">
        <f t="shared" si="363"/>
        <v>0</v>
      </c>
      <c r="Q652" s="180">
        <f t="shared" si="364"/>
        <v>0</v>
      </c>
      <c r="R652" s="180">
        <f t="shared" si="365"/>
        <v>0</v>
      </c>
      <c r="S652" s="180">
        <f t="shared" si="366"/>
        <v>0</v>
      </c>
      <c r="T652" s="394">
        <f t="shared" si="361"/>
        <v>0</v>
      </c>
      <c r="U652" s="394">
        <f t="shared" si="362"/>
        <v>0</v>
      </c>
      <c r="V652" s="142">
        <f t="shared" si="367"/>
        <v>0</v>
      </c>
      <c r="W652" s="142">
        <f t="shared" si="368"/>
        <v>25140.75</v>
      </c>
      <c r="X652" s="142">
        <f t="shared" si="369"/>
        <v>0</v>
      </c>
      <c r="Y652" s="142">
        <f t="shared" si="370"/>
        <v>25140.75</v>
      </c>
      <c r="Z652" s="51"/>
      <c r="AA652" s="35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</row>
    <row r="653" spans="1:41" ht="30" hidden="1" outlineLevel="1">
      <c r="A653" s="44">
        <v>560</v>
      </c>
      <c r="B653" s="73">
        <v>495</v>
      </c>
      <c r="C653" s="42" t="s">
        <v>266</v>
      </c>
      <c r="D653" s="44" t="s">
        <v>26</v>
      </c>
      <c r="E653" s="53">
        <v>0.6</v>
      </c>
      <c r="F653" s="14">
        <f t="shared" si="304"/>
        <v>63</v>
      </c>
      <c r="G653" s="14">
        <f t="shared" si="305"/>
        <v>138.6</v>
      </c>
      <c r="H653" s="14">
        <f t="shared" si="306"/>
        <v>201.6</v>
      </c>
      <c r="I653" s="45">
        <v>105</v>
      </c>
      <c r="J653" s="53">
        <v>231</v>
      </c>
      <c r="K653" s="53"/>
      <c r="L653" s="51"/>
      <c r="M653" s="51"/>
      <c r="N653" s="51"/>
      <c r="O653" s="123">
        <f t="shared" si="371"/>
        <v>168</v>
      </c>
      <c r="P653" s="180">
        <f t="shared" si="363"/>
        <v>231</v>
      </c>
      <c r="Q653" s="180">
        <f t="shared" si="364"/>
        <v>100.8</v>
      </c>
      <c r="R653" s="180">
        <f t="shared" si="365"/>
        <v>138.6</v>
      </c>
      <c r="S653" s="180">
        <f t="shared" si="366"/>
        <v>239.4</v>
      </c>
      <c r="T653" s="394">
        <f t="shared" si="361"/>
        <v>136.26</v>
      </c>
      <c r="U653" s="394">
        <f t="shared" si="362"/>
        <v>187.36</v>
      </c>
      <c r="V653" s="142">
        <f t="shared" si="367"/>
        <v>323.62</v>
      </c>
      <c r="W653" s="142">
        <f t="shared" si="368"/>
        <v>227.1</v>
      </c>
      <c r="X653" s="142">
        <f t="shared" si="369"/>
        <v>312.26</v>
      </c>
      <c r="Y653" s="142">
        <f t="shared" si="370"/>
        <v>539.36</v>
      </c>
      <c r="Z653" s="51" t="s">
        <v>338</v>
      </c>
      <c r="AA653" s="35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</row>
    <row r="654" spans="1:41" ht="45" hidden="1" outlineLevel="1">
      <c r="A654" s="44">
        <v>561</v>
      </c>
      <c r="B654" s="73">
        <v>496</v>
      </c>
      <c r="C654" s="42" t="s">
        <v>265</v>
      </c>
      <c r="D654" s="44" t="s">
        <v>34</v>
      </c>
      <c r="E654" s="53">
        <v>0.02</v>
      </c>
      <c r="F654" s="14">
        <f t="shared" si="304"/>
        <v>232.48</v>
      </c>
      <c r="G654" s="14">
        <f t="shared" si="305"/>
        <v>0</v>
      </c>
      <c r="H654" s="14">
        <f t="shared" si="306"/>
        <v>232.48</v>
      </c>
      <c r="I654" s="45">
        <v>11624</v>
      </c>
      <c r="J654" s="53"/>
      <c r="K654" s="53"/>
      <c r="L654" s="51"/>
      <c r="M654" s="51"/>
      <c r="N654" s="51"/>
      <c r="O654" s="123">
        <f t="shared" si="371"/>
        <v>18598.400000000001</v>
      </c>
      <c r="P654" s="180">
        <f t="shared" si="363"/>
        <v>0</v>
      </c>
      <c r="Q654" s="180">
        <f t="shared" si="364"/>
        <v>371.97</v>
      </c>
      <c r="R654" s="180">
        <f t="shared" si="365"/>
        <v>0</v>
      </c>
      <c r="S654" s="180">
        <f t="shared" si="366"/>
        <v>371.97</v>
      </c>
      <c r="T654" s="394">
        <f t="shared" si="361"/>
        <v>502.82</v>
      </c>
      <c r="U654" s="394">
        <f t="shared" si="362"/>
        <v>0</v>
      </c>
      <c r="V654" s="142">
        <f t="shared" si="367"/>
        <v>502.82</v>
      </c>
      <c r="W654" s="142">
        <f t="shared" si="368"/>
        <v>25140.75</v>
      </c>
      <c r="X654" s="142">
        <f t="shared" si="369"/>
        <v>0</v>
      </c>
      <c r="Y654" s="142">
        <f t="shared" si="370"/>
        <v>25140.75</v>
      </c>
      <c r="Z654" s="51"/>
      <c r="AA654" s="35"/>
      <c r="AB654" s="226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</row>
    <row r="655" spans="1:41" ht="30" hidden="1" outlineLevel="1">
      <c r="A655" s="44">
        <v>562</v>
      </c>
      <c r="B655" s="73">
        <v>497</v>
      </c>
      <c r="C655" s="42" t="s">
        <v>330</v>
      </c>
      <c r="D655" s="44" t="s">
        <v>26</v>
      </c>
      <c r="E655" s="53">
        <v>0.3</v>
      </c>
      <c r="F655" s="14">
        <f t="shared" si="304"/>
        <v>1539.6</v>
      </c>
      <c r="G655" s="14">
        <f t="shared" si="305"/>
        <v>7392</v>
      </c>
      <c r="H655" s="14">
        <f t="shared" si="306"/>
        <v>8931.6</v>
      </c>
      <c r="I655" s="45">
        <v>5132</v>
      </c>
      <c r="J655" s="53">
        <v>24640</v>
      </c>
      <c r="K655" s="53"/>
      <c r="L655" s="51"/>
      <c r="M655" s="51"/>
      <c r="N655" s="51"/>
      <c r="O655" s="123">
        <f t="shared" si="371"/>
        <v>8211.2000000000007</v>
      </c>
      <c r="P655" s="180">
        <f t="shared" si="363"/>
        <v>24640</v>
      </c>
      <c r="Q655" s="180">
        <f t="shared" si="364"/>
        <v>2463.36</v>
      </c>
      <c r="R655" s="180">
        <f t="shared" si="365"/>
        <v>7392</v>
      </c>
      <c r="S655" s="180">
        <f t="shared" si="366"/>
        <v>9855.36</v>
      </c>
      <c r="T655" s="394">
        <f t="shared" si="361"/>
        <v>3329.9</v>
      </c>
      <c r="U655" s="394">
        <f t="shared" si="362"/>
        <v>9992.2800000000007</v>
      </c>
      <c r="V655" s="142">
        <f t="shared" si="367"/>
        <v>13322.18</v>
      </c>
      <c r="W655" s="142">
        <f t="shared" si="368"/>
        <v>11099.65</v>
      </c>
      <c r="X655" s="142">
        <f t="shared" si="369"/>
        <v>33307.599999999999</v>
      </c>
      <c r="Y655" s="142">
        <f t="shared" si="370"/>
        <v>44407.25</v>
      </c>
      <c r="Z655" s="51" t="s">
        <v>339</v>
      </c>
      <c r="AA655" s="35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6"/>
      <c r="AL655" s="226"/>
      <c r="AM655" s="226"/>
      <c r="AN655" s="226"/>
      <c r="AO655" s="226"/>
    </row>
    <row r="656" spans="1:41" ht="45" hidden="1" outlineLevel="1">
      <c r="A656" s="44">
        <v>563</v>
      </c>
      <c r="B656" s="73">
        <v>498</v>
      </c>
      <c r="C656" s="42" t="s">
        <v>265</v>
      </c>
      <c r="D656" s="44" t="s">
        <v>34</v>
      </c>
      <c r="E656" s="53">
        <v>0</v>
      </c>
      <c r="F656" s="14">
        <f t="shared" si="304"/>
        <v>0</v>
      </c>
      <c r="G656" s="14">
        <f t="shared" si="305"/>
        <v>0</v>
      </c>
      <c r="H656" s="14">
        <f t="shared" si="306"/>
        <v>0</v>
      </c>
      <c r="I656" s="45">
        <v>11624</v>
      </c>
      <c r="J656" s="53"/>
      <c r="K656" s="53"/>
      <c r="L656" s="51"/>
      <c r="M656" s="51"/>
      <c r="N656" s="51"/>
      <c r="O656" s="123">
        <f t="shared" si="371"/>
        <v>18598.400000000001</v>
      </c>
      <c r="P656" s="180">
        <f t="shared" si="363"/>
        <v>0</v>
      </c>
      <c r="Q656" s="180">
        <f t="shared" si="364"/>
        <v>0</v>
      </c>
      <c r="R656" s="180">
        <f t="shared" si="365"/>
        <v>0</v>
      </c>
      <c r="S656" s="180">
        <f t="shared" si="366"/>
        <v>0</v>
      </c>
      <c r="T656" s="394">
        <f t="shared" si="361"/>
        <v>0</v>
      </c>
      <c r="U656" s="394">
        <f t="shared" si="362"/>
        <v>0</v>
      </c>
      <c r="V656" s="142">
        <f t="shared" si="367"/>
        <v>0</v>
      </c>
      <c r="W656" s="142">
        <f t="shared" si="368"/>
        <v>25140.75</v>
      </c>
      <c r="X656" s="142">
        <f t="shared" si="369"/>
        <v>0</v>
      </c>
      <c r="Y656" s="142">
        <f t="shared" si="370"/>
        <v>25140.75</v>
      </c>
      <c r="Z656" s="51"/>
      <c r="AA656" s="35"/>
      <c r="AB656" s="226"/>
      <c r="AC656" s="226"/>
      <c r="AD656" s="226"/>
      <c r="AE656" s="226"/>
      <c r="AF656" s="226"/>
      <c r="AG656" s="226"/>
      <c r="AH656" s="226"/>
      <c r="AI656" s="226"/>
      <c r="AJ656" s="226"/>
      <c r="AK656" s="226"/>
      <c r="AL656" s="226"/>
      <c r="AM656" s="226"/>
      <c r="AN656" s="226"/>
      <c r="AO656" s="226"/>
    </row>
    <row r="657" spans="1:41" ht="30" hidden="1" outlineLevel="1">
      <c r="A657" s="44">
        <v>564</v>
      </c>
      <c r="B657" s="73">
        <v>499</v>
      </c>
      <c r="C657" s="42" t="s">
        <v>270</v>
      </c>
      <c r="D657" s="44" t="s">
        <v>26</v>
      </c>
      <c r="E657" s="53">
        <v>0.5</v>
      </c>
      <c r="F657" s="14">
        <f t="shared" si="304"/>
        <v>142.5</v>
      </c>
      <c r="G657" s="14">
        <f t="shared" si="305"/>
        <v>529.5</v>
      </c>
      <c r="H657" s="14">
        <f t="shared" si="306"/>
        <v>672</v>
      </c>
      <c r="I657" s="45">
        <v>285</v>
      </c>
      <c r="J657" s="53">
        <v>1059</v>
      </c>
      <c r="K657" s="53"/>
      <c r="L657" s="51"/>
      <c r="M657" s="51"/>
      <c r="N657" s="51"/>
      <c r="O657" s="123">
        <f t="shared" si="371"/>
        <v>456</v>
      </c>
      <c r="P657" s="180">
        <f t="shared" si="363"/>
        <v>1059</v>
      </c>
      <c r="Q657" s="180">
        <f t="shared" si="364"/>
        <v>228</v>
      </c>
      <c r="R657" s="180">
        <f t="shared" si="365"/>
        <v>529.5</v>
      </c>
      <c r="S657" s="180">
        <f t="shared" si="366"/>
        <v>757.5</v>
      </c>
      <c r="T657" s="394">
        <f t="shared" si="361"/>
        <v>308.20999999999998</v>
      </c>
      <c r="U657" s="394">
        <f t="shared" si="362"/>
        <v>715.76</v>
      </c>
      <c r="V657" s="142">
        <f t="shared" si="367"/>
        <v>1023.97</v>
      </c>
      <c r="W657" s="142">
        <f t="shared" si="368"/>
        <v>616.41</v>
      </c>
      <c r="X657" s="142">
        <f t="shared" si="369"/>
        <v>1431.52</v>
      </c>
      <c r="Y657" s="142">
        <f t="shared" si="370"/>
        <v>2047.93</v>
      </c>
      <c r="Z657" s="51" t="s">
        <v>340</v>
      </c>
      <c r="AA657" s="35"/>
      <c r="AB657" s="226"/>
      <c r="AC657" s="226"/>
      <c r="AD657" s="226"/>
      <c r="AE657" s="226"/>
      <c r="AF657" s="226"/>
      <c r="AG657" s="226"/>
      <c r="AH657" s="226"/>
      <c r="AI657" s="226"/>
      <c r="AJ657" s="226"/>
      <c r="AK657" s="226"/>
      <c r="AL657" s="226"/>
      <c r="AM657" s="226"/>
      <c r="AN657" s="226"/>
      <c r="AO657" s="226"/>
    </row>
    <row r="658" spans="1:41" ht="15" hidden="1" outlineLevel="1">
      <c r="A658" s="44"/>
      <c r="B658" s="73"/>
      <c r="C658" s="52" t="s">
        <v>359</v>
      </c>
      <c r="D658" s="44"/>
      <c r="E658" s="53"/>
      <c r="F658" s="14">
        <f t="shared" si="304"/>
        <v>0</v>
      </c>
      <c r="G658" s="14">
        <f t="shared" si="305"/>
        <v>0</v>
      </c>
      <c r="H658" s="14">
        <f t="shared" si="306"/>
        <v>0</v>
      </c>
      <c r="I658" s="45"/>
      <c r="J658" s="53"/>
      <c r="K658" s="53"/>
      <c r="L658" s="51"/>
      <c r="M658" s="51"/>
      <c r="N658" s="51"/>
      <c r="O658" s="186"/>
      <c r="P658" s="180">
        <f t="shared" si="363"/>
        <v>0</v>
      </c>
      <c r="Q658" s="180">
        <f t="shared" si="364"/>
        <v>0</v>
      </c>
      <c r="R658" s="180">
        <f t="shared" si="365"/>
        <v>0</v>
      </c>
      <c r="S658" s="180">
        <f t="shared" si="366"/>
        <v>0</v>
      </c>
      <c r="T658" s="394">
        <f t="shared" si="361"/>
        <v>0</v>
      </c>
      <c r="U658" s="394">
        <f t="shared" si="362"/>
        <v>0</v>
      </c>
      <c r="V658" s="142">
        <f t="shared" si="367"/>
        <v>0</v>
      </c>
      <c r="W658" s="142">
        <f t="shared" si="368"/>
        <v>0</v>
      </c>
      <c r="X658" s="142">
        <f t="shared" si="369"/>
        <v>0</v>
      </c>
      <c r="Y658" s="142">
        <f t="shared" si="370"/>
        <v>0</v>
      </c>
      <c r="Z658" s="51"/>
      <c r="AA658" s="35"/>
      <c r="AB658" s="226"/>
      <c r="AC658" s="226"/>
      <c r="AD658" s="226"/>
      <c r="AE658" s="226"/>
      <c r="AF658" s="226"/>
      <c r="AG658" s="226"/>
      <c r="AH658" s="226"/>
      <c r="AI658" s="226"/>
      <c r="AJ658" s="226"/>
      <c r="AK658" s="226"/>
      <c r="AL658" s="226"/>
      <c r="AM658" s="226"/>
      <c r="AN658" s="226"/>
      <c r="AO658" s="226"/>
    </row>
    <row r="659" spans="1:41" ht="30" hidden="1" outlineLevel="1">
      <c r="A659" s="44"/>
      <c r="B659" s="73"/>
      <c r="C659" s="52" t="s">
        <v>360</v>
      </c>
      <c r="D659" s="44"/>
      <c r="E659" s="53"/>
      <c r="F659" s="14">
        <f t="shared" si="304"/>
        <v>0</v>
      </c>
      <c r="G659" s="14">
        <f t="shared" si="305"/>
        <v>0</v>
      </c>
      <c r="H659" s="14">
        <f t="shared" si="306"/>
        <v>0</v>
      </c>
      <c r="I659" s="45"/>
      <c r="J659" s="53"/>
      <c r="K659" s="53"/>
      <c r="L659" s="51"/>
      <c r="M659" s="51"/>
      <c r="N659" s="51"/>
      <c r="O659" s="186"/>
      <c r="P659" s="180">
        <f t="shared" si="363"/>
        <v>0</v>
      </c>
      <c r="Q659" s="180">
        <f t="shared" si="364"/>
        <v>0</v>
      </c>
      <c r="R659" s="180">
        <f t="shared" si="365"/>
        <v>0</v>
      </c>
      <c r="S659" s="180">
        <f t="shared" si="366"/>
        <v>0</v>
      </c>
      <c r="T659" s="394">
        <f t="shared" si="361"/>
        <v>0</v>
      </c>
      <c r="U659" s="394">
        <f t="shared" si="362"/>
        <v>0</v>
      </c>
      <c r="V659" s="142">
        <f t="shared" si="367"/>
        <v>0</v>
      </c>
      <c r="W659" s="142">
        <f t="shared" si="368"/>
        <v>0</v>
      </c>
      <c r="X659" s="142">
        <f t="shared" si="369"/>
        <v>0</v>
      </c>
      <c r="Y659" s="142">
        <f t="shared" si="370"/>
        <v>0</v>
      </c>
      <c r="Z659" s="51"/>
      <c r="AA659" s="35"/>
      <c r="AB659" s="226"/>
      <c r="AC659" s="226"/>
      <c r="AD659" s="226"/>
      <c r="AE659" s="226"/>
      <c r="AF659" s="226"/>
      <c r="AG659" s="226"/>
      <c r="AH659" s="226"/>
      <c r="AI659" s="226"/>
      <c r="AJ659" s="226"/>
      <c r="AK659" s="226"/>
      <c r="AL659" s="226"/>
      <c r="AM659" s="226"/>
      <c r="AN659" s="226"/>
      <c r="AO659" s="226"/>
    </row>
    <row r="660" spans="1:41" ht="15" hidden="1" outlineLevel="1">
      <c r="A660" s="44">
        <v>565</v>
      </c>
      <c r="B660" s="73">
        <v>500</v>
      </c>
      <c r="C660" s="42" t="s">
        <v>264</v>
      </c>
      <c r="D660" s="44" t="s">
        <v>34</v>
      </c>
      <c r="E660" s="53">
        <v>0.02</v>
      </c>
      <c r="F660" s="14">
        <f t="shared" si="304"/>
        <v>475.14</v>
      </c>
      <c r="G660" s="14">
        <f t="shared" si="305"/>
        <v>0</v>
      </c>
      <c r="H660" s="14">
        <f t="shared" si="306"/>
        <v>475.14</v>
      </c>
      <c r="I660" s="45">
        <v>23757</v>
      </c>
      <c r="J660" s="53"/>
      <c r="K660" s="53"/>
      <c r="L660" s="51"/>
      <c r="M660" s="51"/>
      <c r="N660" s="51"/>
      <c r="O660" s="448">
        <f>I660*$L$3</f>
        <v>40386.9</v>
      </c>
      <c r="P660" s="180">
        <f t="shared" si="363"/>
        <v>0</v>
      </c>
      <c r="Q660" s="180">
        <f t="shared" si="364"/>
        <v>807.74</v>
      </c>
      <c r="R660" s="180">
        <f t="shared" si="365"/>
        <v>0</v>
      </c>
      <c r="S660" s="180">
        <f t="shared" si="366"/>
        <v>807.74</v>
      </c>
      <c r="T660" s="394">
        <f t="shared" si="361"/>
        <v>1091.8800000000001</v>
      </c>
      <c r="U660" s="394">
        <f t="shared" si="362"/>
        <v>0</v>
      </c>
      <c r="V660" s="142">
        <f t="shared" si="367"/>
        <v>1091.8800000000001</v>
      </c>
      <c r="W660" s="142">
        <f t="shared" si="368"/>
        <v>54593.79</v>
      </c>
      <c r="X660" s="142">
        <f t="shared" si="369"/>
        <v>0</v>
      </c>
      <c r="Y660" s="142">
        <f t="shared" si="370"/>
        <v>54593.79</v>
      </c>
      <c r="Z660" s="51"/>
      <c r="AA660" s="35"/>
      <c r="AB660" s="226"/>
      <c r="AC660" s="226"/>
      <c r="AD660" s="226"/>
      <c r="AE660" s="226"/>
      <c r="AF660" s="226"/>
      <c r="AG660" s="226"/>
      <c r="AH660" s="226"/>
      <c r="AI660" s="226"/>
      <c r="AJ660" s="226"/>
      <c r="AK660" s="226"/>
      <c r="AL660" s="226"/>
      <c r="AM660" s="226"/>
      <c r="AN660" s="226"/>
      <c r="AO660" s="226"/>
    </row>
    <row r="661" spans="1:41" ht="15" hidden="1" outlineLevel="1">
      <c r="A661" s="44">
        <v>566</v>
      </c>
      <c r="B661" s="73">
        <v>501</v>
      </c>
      <c r="C661" s="42" t="s">
        <v>56</v>
      </c>
      <c r="D661" s="44" t="s">
        <v>26</v>
      </c>
      <c r="E661" s="53">
        <v>8.6999999999999993</v>
      </c>
      <c r="F661" s="14">
        <f t="shared" si="304"/>
        <v>15329.75</v>
      </c>
      <c r="G661" s="14">
        <f t="shared" si="305"/>
        <v>0</v>
      </c>
      <c r="H661" s="14">
        <f t="shared" si="306"/>
        <v>15329.75</v>
      </c>
      <c r="I661" s="45">
        <v>1762.04</v>
      </c>
      <c r="J661" s="53"/>
      <c r="K661" s="53"/>
      <c r="L661" s="51"/>
      <c r="M661" s="51"/>
      <c r="N661" s="51"/>
      <c r="O661" s="123">
        <f t="shared" ref="O661:O668" si="372">I661*$N$3</f>
        <v>2819.26</v>
      </c>
      <c r="P661" s="180">
        <f t="shared" si="363"/>
        <v>0</v>
      </c>
      <c r="Q661" s="180">
        <f t="shared" si="364"/>
        <v>24527.56</v>
      </c>
      <c r="R661" s="180">
        <f t="shared" si="365"/>
        <v>0</v>
      </c>
      <c r="S661" s="180">
        <f t="shared" si="366"/>
        <v>24527.56</v>
      </c>
      <c r="T661" s="394">
        <f t="shared" si="361"/>
        <v>33155.61</v>
      </c>
      <c r="U661" s="394">
        <f t="shared" si="362"/>
        <v>0</v>
      </c>
      <c r="V661" s="142">
        <f t="shared" si="367"/>
        <v>33155.61</v>
      </c>
      <c r="W661" s="142">
        <f t="shared" si="368"/>
        <v>3810.99</v>
      </c>
      <c r="X661" s="142">
        <f t="shared" si="369"/>
        <v>0</v>
      </c>
      <c r="Y661" s="142">
        <f t="shared" si="370"/>
        <v>3810.99</v>
      </c>
      <c r="Z661" s="51"/>
      <c r="AA661" s="35"/>
      <c r="AB661" s="226"/>
      <c r="AC661" s="226"/>
      <c r="AD661" s="226"/>
      <c r="AE661" s="226"/>
      <c r="AF661" s="226"/>
      <c r="AG661" s="226"/>
      <c r="AH661" s="226"/>
      <c r="AI661" s="226"/>
      <c r="AJ661" s="226"/>
      <c r="AK661" s="226"/>
      <c r="AL661" s="226"/>
      <c r="AM661" s="226"/>
      <c r="AN661" s="226"/>
      <c r="AO661" s="226"/>
    </row>
    <row r="662" spans="1:41" ht="15" hidden="1" outlineLevel="1">
      <c r="A662" s="44">
        <v>567</v>
      </c>
      <c r="B662" s="73">
        <v>502</v>
      </c>
      <c r="C662" s="42" t="s">
        <v>218</v>
      </c>
      <c r="D662" s="44" t="s">
        <v>26</v>
      </c>
      <c r="E662" s="53">
        <v>8.6999999999999993</v>
      </c>
      <c r="F662" s="14">
        <f t="shared" si="304"/>
        <v>1288.3</v>
      </c>
      <c r="G662" s="14">
        <f t="shared" si="305"/>
        <v>0</v>
      </c>
      <c r="H662" s="14">
        <f t="shared" si="306"/>
        <v>1288.3</v>
      </c>
      <c r="I662" s="45">
        <v>148.08000000000001</v>
      </c>
      <c r="J662" s="53"/>
      <c r="K662" s="53"/>
      <c r="L662" s="51"/>
      <c r="M662" s="51"/>
      <c r="N662" s="51"/>
      <c r="O662" s="123">
        <f t="shared" si="372"/>
        <v>236.93</v>
      </c>
      <c r="P662" s="180">
        <f t="shared" si="363"/>
        <v>0</v>
      </c>
      <c r="Q662" s="180">
        <f t="shared" si="364"/>
        <v>2061.29</v>
      </c>
      <c r="R662" s="180">
        <f t="shared" si="365"/>
        <v>0</v>
      </c>
      <c r="S662" s="180">
        <f t="shared" si="366"/>
        <v>2061.29</v>
      </c>
      <c r="T662" s="394">
        <f t="shared" si="361"/>
        <v>2786.35</v>
      </c>
      <c r="U662" s="394">
        <f t="shared" si="362"/>
        <v>0</v>
      </c>
      <c r="V662" s="142">
        <f t="shared" si="367"/>
        <v>2786.35</v>
      </c>
      <c r="W662" s="142">
        <f t="shared" si="368"/>
        <v>320.27</v>
      </c>
      <c r="X662" s="142">
        <f t="shared" si="369"/>
        <v>0</v>
      </c>
      <c r="Y662" s="142">
        <f t="shared" si="370"/>
        <v>320.27</v>
      </c>
      <c r="Z662" s="51"/>
      <c r="AA662" s="35"/>
      <c r="AB662" s="226"/>
      <c r="AC662" s="226"/>
      <c r="AD662" s="226"/>
      <c r="AE662" s="226"/>
      <c r="AF662" s="226"/>
      <c r="AG662" s="226"/>
      <c r="AH662" s="226"/>
      <c r="AI662" s="226"/>
      <c r="AJ662" s="226"/>
      <c r="AK662" s="226"/>
      <c r="AL662" s="226"/>
      <c r="AM662" s="226"/>
      <c r="AN662" s="226"/>
      <c r="AO662" s="226"/>
    </row>
    <row r="663" spans="1:41" ht="45" hidden="1" outlineLevel="1">
      <c r="A663" s="44">
        <v>568</v>
      </c>
      <c r="B663" s="73">
        <v>503</v>
      </c>
      <c r="C663" s="42" t="s">
        <v>265</v>
      </c>
      <c r="D663" s="44" t="s">
        <v>34</v>
      </c>
      <c r="E663" s="53">
        <v>0</v>
      </c>
      <c r="F663" s="14">
        <f t="shared" si="304"/>
        <v>0</v>
      </c>
      <c r="G663" s="14">
        <f t="shared" si="305"/>
        <v>0</v>
      </c>
      <c r="H663" s="14">
        <f t="shared" si="306"/>
        <v>0</v>
      </c>
      <c r="I663" s="45">
        <v>11624</v>
      </c>
      <c r="J663" s="53"/>
      <c r="K663" s="53"/>
      <c r="L663" s="51"/>
      <c r="M663" s="51"/>
      <c r="N663" s="51"/>
      <c r="O663" s="123">
        <f t="shared" si="372"/>
        <v>18598.400000000001</v>
      </c>
      <c r="P663" s="180">
        <f t="shared" si="363"/>
        <v>0</v>
      </c>
      <c r="Q663" s="180">
        <f t="shared" si="364"/>
        <v>0</v>
      </c>
      <c r="R663" s="180">
        <f t="shared" si="365"/>
        <v>0</v>
      </c>
      <c r="S663" s="180">
        <f t="shared" si="366"/>
        <v>0</v>
      </c>
      <c r="T663" s="394">
        <f t="shared" si="361"/>
        <v>0</v>
      </c>
      <c r="U663" s="394">
        <f t="shared" si="362"/>
        <v>0</v>
      </c>
      <c r="V663" s="142">
        <f t="shared" si="367"/>
        <v>0</v>
      </c>
      <c r="W663" s="142">
        <f t="shared" si="368"/>
        <v>25140.75</v>
      </c>
      <c r="X663" s="142">
        <f t="shared" si="369"/>
        <v>0</v>
      </c>
      <c r="Y663" s="142">
        <f t="shared" si="370"/>
        <v>25140.75</v>
      </c>
      <c r="Z663" s="51"/>
      <c r="AA663" s="35"/>
      <c r="AB663" s="226"/>
      <c r="AC663" s="226"/>
      <c r="AD663" s="226"/>
      <c r="AE663" s="226"/>
      <c r="AF663" s="226"/>
      <c r="AG663" s="226"/>
      <c r="AH663" s="226"/>
      <c r="AI663" s="226"/>
      <c r="AJ663" s="226"/>
      <c r="AK663" s="226"/>
      <c r="AL663" s="226"/>
      <c r="AM663" s="226"/>
      <c r="AN663" s="226"/>
      <c r="AO663" s="226"/>
    </row>
    <row r="664" spans="1:41" ht="30" hidden="1" outlineLevel="1">
      <c r="A664" s="44">
        <v>569</v>
      </c>
      <c r="B664" s="73">
        <v>504</v>
      </c>
      <c r="C664" s="42" t="s">
        <v>266</v>
      </c>
      <c r="D664" s="44" t="s">
        <v>26</v>
      </c>
      <c r="E664" s="53">
        <v>0.8</v>
      </c>
      <c r="F664" s="14">
        <f t="shared" si="304"/>
        <v>84</v>
      </c>
      <c r="G664" s="14">
        <f t="shared" si="305"/>
        <v>184.8</v>
      </c>
      <c r="H664" s="14">
        <f t="shared" si="306"/>
        <v>268.8</v>
      </c>
      <c r="I664" s="45">
        <v>105</v>
      </c>
      <c r="J664" s="53">
        <v>231</v>
      </c>
      <c r="K664" s="53"/>
      <c r="L664" s="51"/>
      <c r="M664" s="51"/>
      <c r="N664" s="51"/>
      <c r="O664" s="123">
        <f t="shared" si="372"/>
        <v>168</v>
      </c>
      <c r="P664" s="180">
        <f t="shared" si="363"/>
        <v>231</v>
      </c>
      <c r="Q664" s="180">
        <f t="shared" si="364"/>
        <v>134.4</v>
      </c>
      <c r="R664" s="180">
        <f t="shared" si="365"/>
        <v>184.8</v>
      </c>
      <c r="S664" s="180">
        <f t="shared" si="366"/>
        <v>319.2</v>
      </c>
      <c r="T664" s="394">
        <f t="shared" si="361"/>
        <v>181.68</v>
      </c>
      <c r="U664" s="394">
        <f t="shared" si="362"/>
        <v>249.81</v>
      </c>
      <c r="V664" s="142">
        <f t="shared" si="367"/>
        <v>431.49</v>
      </c>
      <c r="W664" s="142">
        <f t="shared" si="368"/>
        <v>227.1</v>
      </c>
      <c r="X664" s="142">
        <f t="shared" si="369"/>
        <v>312.26</v>
      </c>
      <c r="Y664" s="142">
        <f t="shared" si="370"/>
        <v>539.36</v>
      </c>
      <c r="Z664" s="51" t="s">
        <v>361</v>
      </c>
      <c r="AA664" s="35"/>
      <c r="AB664" s="226"/>
      <c r="AC664" s="226"/>
      <c r="AD664" s="226"/>
      <c r="AE664" s="226"/>
      <c r="AF664" s="226"/>
      <c r="AG664" s="226"/>
      <c r="AH664" s="226"/>
      <c r="AI664" s="226"/>
      <c r="AJ664" s="226"/>
      <c r="AK664" s="226"/>
      <c r="AL664" s="226"/>
      <c r="AM664" s="226"/>
      <c r="AN664" s="226"/>
      <c r="AO664" s="226"/>
    </row>
    <row r="665" spans="1:41" ht="45" hidden="1" outlineLevel="1">
      <c r="A665" s="44">
        <v>570</v>
      </c>
      <c r="B665" s="73">
        <v>505</v>
      </c>
      <c r="C665" s="42" t="s">
        <v>265</v>
      </c>
      <c r="D665" s="44" t="s">
        <v>34</v>
      </c>
      <c r="E665" s="53">
        <v>0.02</v>
      </c>
      <c r="F665" s="14">
        <f t="shared" si="304"/>
        <v>232.48</v>
      </c>
      <c r="G665" s="14">
        <f t="shared" si="305"/>
        <v>0</v>
      </c>
      <c r="H665" s="14">
        <f t="shared" si="306"/>
        <v>232.48</v>
      </c>
      <c r="I665" s="45">
        <v>11624</v>
      </c>
      <c r="J665" s="53"/>
      <c r="K665" s="53"/>
      <c r="L665" s="51"/>
      <c r="M665" s="51"/>
      <c r="N665" s="51"/>
      <c r="O665" s="123">
        <f t="shared" si="372"/>
        <v>18598.400000000001</v>
      </c>
      <c r="P665" s="180">
        <f t="shared" si="363"/>
        <v>0</v>
      </c>
      <c r="Q665" s="180">
        <f t="shared" si="364"/>
        <v>371.97</v>
      </c>
      <c r="R665" s="180">
        <f t="shared" si="365"/>
        <v>0</v>
      </c>
      <c r="S665" s="180">
        <f t="shared" si="366"/>
        <v>371.97</v>
      </c>
      <c r="T665" s="394">
        <f t="shared" si="361"/>
        <v>502.82</v>
      </c>
      <c r="U665" s="394">
        <f t="shared" si="362"/>
        <v>0</v>
      </c>
      <c r="V665" s="142">
        <f t="shared" si="367"/>
        <v>502.82</v>
      </c>
      <c r="W665" s="142">
        <f t="shared" si="368"/>
        <v>25140.75</v>
      </c>
      <c r="X665" s="142">
        <f t="shared" si="369"/>
        <v>0</v>
      </c>
      <c r="Y665" s="142">
        <f t="shared" si="370"/>
        <v>25140.75</v>
      </c>
      <c r="Z665" s="51"/>
      <c r="AA665" s="35"/>
      <c r="AB665" s="226"/>
      <c r="AC665" s="226"/>
      <c r="AD665" s="226"/>
      <c r="AE665" s="226"/>
      <c r="AF665" s="226"/>
      <c r="AG665" s="226"/>
      <c r="AH665" s="226"/>
      <c r="AI665" s="226"/>
      <c r="AJ665" s="226"/>
      <c r="AK665" s="226"/>
      <c r="AL665" s="226"/>
      <c r="AM665" s="226"/>
      <c r="AN665" s="226"/>
      <c r="AO665" s="226"/>
    </row>
    <row r="666" spans="1:41" ht="30" hidden="1" outlineLevel="1">
      <c r="A666" s="44">
        <v>571</v>
      </c>
      <c r="B666" s="73">
        <v>506</v>
      </c>
      <c r="C666" s="42" t="s">
        <v>274</v>
      </c>
      <c r="D666" s="44" t="s">
        <v>26</v>
      </c>
      <c r="E666" s="53">
        <v>1.9</v>
      </c>
      <c r="F666" s="14">
        <f t="shared" si="304"/>
        <v>1269.2</v>
      </c>
      <c r="G666" s="14">
        <f t="shared" si="305"/>
        <v>5852</v>
      </c>
      <c r="H666" s="14">
        <f t="shared" si="306"/>
        <v>7121.2</v>
      </c>
      <c r="I666" s="45">
        <v>668</v>
      </c>
      <c r="J666" s="53">
        <v>3080</v>
      </c>
      <c r="K666" s="53"/>
      <c r="L666" s="51"/>
      <c r="M666" s="51"/>
      <c r="N666" s="51"/>
      <c r="O666" s="123">
        <f t="shared" si="372"/>
        <v>1068.8</v>
      </c>
      <c r="P666" s="180">
        <f t="shared" si="363"/>
        <v>3080</v>
      </c>
      <c r="Q666" s="180">
        <f t="shared" si="364"/>
        <v>2030.72</v>
      </c>
      <c r="R666" s="180">
        <f t="shared" si="365"/>
        <v>5852</v>
      </c>
      <c r="S666" s="180">
        <f t="shared" si="366"/>
        <v>7882.72</v>
      </c>
      <c r="T666" s="394">
        <f t="shared" si="361"/>
        <v>2745.06</v>
      </c>
      <c r="U666" s="394">
        <f t="shared" si="362"/>
        <v>7910.56</v>
      </c>
      <c r="V666" s="142">
        <f t="shared" si="367"/>
        <v>10655.62</v>
      </c>
      <c r="W666" s="142">
        <f t="shared" si="368"/>
        <v>1444.77</v>
      </c>
      <c r="X666" s="142">
        <f t="shared" si="369"/>
        <v>4163.45</v>
      </c>
      <c r="Y666" s="142">
        <f t="shared" si="370"/>
        <v>5608.22</v>
      </c>
      <c r="Z666" s="51" t="s">
        <v>362</v>
      </c>
      <c r="AA666" s="35"/>
      <c r="AB666" s="226"/>
      <c r="AC666" s="226"/>
      <c r="AD666" s="226"/>
      <c r="AE666" s="226"/>
      <c r="AF666" s="226"/>
      <c r="AG666" s="226"/>
      <c r="AH666" s="226"/>
      <c r="AI666" s="226"/>
      <c r="AJ666" s="226"/>
      <c r="AK666" s="226"/>
      <c r="AL666" s="226"/>
      <c r="AM666" s="226"/>
      <c r="AN666" s="226"/>
      <c r="AO666" s="226"/>
    </row>
    <row r="667" spans="1:41" ht="45" hidden="1" outlineLevel="1">
      <c r="A667" s="44">
        <v>572</v>
      </c>
      <c r="B667" s="73">
        <v>507</v>
      </c>
      <c r="C667" s="42" t="s">
        <v>265</v>
      </c>
      <c r="D667" s="44" t="s">
        <v>34</v>
      </c>
      <c r="E667" s="53">
        <v>0.01</v>
      </c>
      <c r="F667" s="14">
        <f t="shared" si="304"/>
        <v>116.24</v>
      </c>
      <c r="G667" s="14">
        <f t="shared" si="305"/>
        <v>0</v>
      </c>
      <c r="H667" s="14">
        <f t="shared" si="306"/>
        <v>116.24</v>
      </c>
      <c r="I667" s="45">
        <v>11624</v>
      </c>
      <c r="J667" s="53"/>
      <c r="K667" s="53"/>
      <c r="L667" s="51"/>
      <c r="M667" s="51"/>
      <c r="N667" s="51"/>
      <c r="O667" s="123">
        <f t="shared" si="372"/>
        <v>18598.400000000001</v>
      </c>
      <c r="P667" s="180">
        <f t="shared" si="363"/>
        <v>0</v>
      </c>
      <c r="Q667" s="180">
        <f t="shared" si="364"/>
        <v>185.98</v>
      </c>
      <c r="R667" s="180">
        <f t="shared" si="365"/>
        <v>0</v>
      </c>
      <c r="S667" s="180">
        <f t="shared" si="366"/>
        <v>185.98</v>
      </c>
      <c r="T667" s="394">
        <f t="shared" si="361"/>
        <v>251.41</v>
      </c>
      <c r="U667" s="394">
        <f t="shared" si="362"/>
        <v>0</v>
      </c>
      <c r="V667" s="142">
        <f t="shared" si="367"/>
        <v>251.41</v>
      </c>
      <c r="W667" s="142">
        <f t="shared" si="368"/>
        <v>25140.75</v>
      </c>
      <c r="X667" s="142">
        <f t="shared" si="369"/>
        <v>0</v>
      </c>
      <c r="Y667" s="142">
        <f t="shared" si="370"/>
        <v>25140.75</v>
      </c>
      <c r="Z667" s="51"/>
      <c r="AA667" s="35"/>
      <c r="AB667" s="226"/>
      <c r="AC667" s="226"/>
      <c r="AD667" s="226"/>
      <c r="AE667" s="226"/>
      <c r="AF667" s="226"/>
      <c r="AG667" s="226"/>
      <c r="AH667" s="226"/>
      <c r="AI667" s="226"/>
      <c r="AJ667" s="226"/>
      <c r="AK667" s="226"/>
      <c r="AL667" s="226"/>
      <c r="AM667" s="226"/>
      <c r="AN667" s="226"/>
      <c r="AO667" s="226"/>
    </row>
    <row r="668" spans="1:41" ht="30" hidden="1" outlineLevel="1">
      <c r="A668" s="44">
        <v>573</v>
      </c>
      <c r="B668" s="73">
        <v>508</v>
      </c>
      <c r="C668" s="42" t="s">
        <v>270</v>
      </c>
      <c r="D668" s="44" t="s">
        <v>26</v>
      </c>
      <c r="E668" s="53">
        <v>1.9</v>
      </c>
      <c r="F668" s="14">
        <f t="shared" si="304"/>
        <v>541.5</v>
      </c>
      <c r="G668" s="14">
        <f t="shared" si="305"/>
        <v>2012.1</v>
      </c>
      <c r="H668" s="14">
        <f t="shared" si="306"/>
        <v>2553.6</v>
      </c>
      <c r="I668" s="45">
        <v>285</v>
      </c>
      <c r="J668" s="53">
        <v>1059</v>
      </c>
      <c r="K668" s="53"/>
      <c r="L668" s="51"/>
      <c r="M668" s="51"/>
      <c r="N668" s="51"/>
      <c r="O668" s="123">
        <f t="shared" si="372"/>
        <v>456</v>
      </c>
      <c r="P668" s="180">
        <f t="shared" si="363"/>
        <v>1059</v>
      </c>
      <c r="Q668" s="180">
        <f t="shared" si="364"/>
        <v>866.4</v>
      </c>
      <c r="R668" s="180">
        <f t="shared" si="365"/>
        <v>2012.1</v>
      </c>
      <c r="S668" s="180">
        <f t="shared" si="366"/>
        <v>2878.5</v>
      </c>
      <c r="T668" s="394">
        <f t="shared" si="361"/>
        <v>1171.18</v>
      </c>
      <c r="U668" s="394">
        <f t="shared" si="362"/>
        <v>2719.89</v>
      </c>
      <c r="V668" s="142">
        <f t="shared" si="367"/>
        <v>3891.07</v>
      </c>
      <c r="W668" s="142">
        <f t="shared" si="368"/>
        <v>616.41</v>
      </c>
      <c r="X668" s="142">
        <f t="shared" si="369"/>
        <v>1431.52</v>
      </c>
      <c r="Y668" s="142">
        <f t="shared" si="370"/>
        <v>2047.93</v>
      </c>
      <c r="Z668" s="51" t="s">
        <v>363</v>
      </c>
      <c r="AA668" s="35"/>
      <c r="AB668" s="226"/>
      <c r="AC668" s="226"/>
      <c r="AD668" s="226"/>
      <c r="AE668" s="226"/>
      <c r="AF668" s="226"/>
      <c r="AG668" s="226"/>
      <c r="AH668" s="226"/>
      <c r="AI668" s="226"/>
      <c r="AJ668" s="226"/>
      <c r="AK668" s="226"/>
      <c r="AL668" s="226"/>
      <c r="AM668" s="226"/>
      <c r="AN668" s="226"/>
      <c r="AO668" s="226"/>
    </row>
    <row r="669" spans="1:41" ht="15" hidden="1" outlineLevel="1">
      <c r="A669" s="44"/>
      <c r="B669" s="73"/>
      <c r="C669" s="52" t="s">
        <v>364</v>
      </c>
      <c r="D669" s="44"/>
      <c r="E669" s="53"/>
      <c r="F669" s="14">
        <f t="shared" si="304"/>
        <v>0</v>
      </c>
      <c r="G669" s="14">
        <f t="shared" si="305"/>
        <v>0</v>
      </c>
      <c r="H669" s="14">
        <f t="shared" si="306"/>
        <v>0</v>
      </c>
      <c r="I669" s="45"/>
      <c r="J669" s="53"/>
      <c r="K669" s="53"/>
      <c r="L669" s="51"/>
      <c r="M669" s="51"/>
      <c r="N669" s="51"/>
      <c r="O669" s="186"/>
      <c r="P669" s="180">
        <f t="shared" si="363"/>
        <v>0</v>
      </c>
      <c r="Q669" s="180">
        <f t="shared" si="364"/>
        <v>0</v>
      </c>
      <c r="R669" s="180">
        <f t="shared" si="365"/>
        <v>0</v>
      </c>
      <c r="S669" s="180">
        <f t="shared" si="366"/>
        <v>0</v>
      </c>
      <c r="T669" s="394">
        <f t="shared" si="361"/>
        <v>0</v>
      </c>
      <c r="U669" s="394">
        <f t="shared" si="362"/>
        <v>0</v>
      </c>
      <c r="V669" s="142">
        <f t="shared" si="367"/>
        <v>0</v>
      </c>
      <c r="W669" s="142">
        <f t="shared" si="368"/>
        <v>0</v>
      </c>
      <c r="X669" s="142">
        <f t="shared" si="369"/>
        <v>0</v>
      </c>
      <c r="Y669" s="142">
        <f t="shared" si="370"/>
        <v>0</v>
      </c>
      <c r="Z669" s="51"/>
      <c r="AA669" s="35"/>
      <c r="AB669" s="226"/>
      <c r="AC669" s="226"/>
      <c r="AD669" s="226"/>
      <c r="AE669" s="226"/>
      <c r="AF669" s="226"/>
      <c r="AG669" s="226"/>
      <c r="AH669" s="226"/>
      <c r="AI669" s="226"/>
      <c r="AJ669" s="226"/>
      <c r="AK669" s="226"/>
      <c r="AL669" s="226"/>
      <c r="AM669" s="226"/>
      <c r="AN669" s="226"/>
      <c r="AO669" s="226"/>
    </row>
    <row r="670" spans="1:41" ht="15" hidden="1" outlineLevel="1">
      <c r="A670" s="44">
        <v>574</v>
      </c>
      <c r="B670" s="73">
        <v>509</v>
      </c>
      <c r="C670" s="42" t="s">
        <v>264</v>
      </c>
      <c r="D670" s="44" t="s">
        <v>34</v>
      </c>
      <c r="E670" s="53">
        <v>0.01</v>
      </c>
      <c r="F670" s="14">
        <f t="shared" si="304"/>
        <v>237.57</v>
      </c>
      <c r="G670" s="14">
        <f t="shared" si="305"/>
        <v>0</v>
      </c>
      <c r="H670" s="14">
        <f t="shared" si="306"/>
        <v>237.57</v>
      </c>
      <c r="I670" s="45">
        <v>23757</v>
      </c>
      <c r="J670" s="53"/>
      <c r="K670" s="53"/>
      <c r="L670" s="51"/>
      <c r="M670" s="51"/>
      <c r="N670" s="51"/>
      <c r="O670" s="448">
        <f>I670*$L$3</f>
        <v>40386.9</v>
      </c>
      <c r="P670" s="180">
        <f t="shared" si="363"/>
        <v>0</v>
      </c>
      <c r="Q670" s="180">
        <f t="shared" si="364"/>
        <v>403.87</v>
      </c>
      <c r="R670" s="180">
        <f t="shared" si="365"/>
        <v>0</v>
      </c>
      <c r="S670" s="180">
        <f t="shared" si="366"/>
        <v>403.87</v>
      </c>
      <c r="T670" s="394">
        <f t="shared" si="361"/>
        <v>545.94000000000005</v>
      </c>
      <c r="U670" s="394">
        <f t="shared" si="362"/>
        <v>0</v>
      </c>
      <c r="V670" s="142">
        <f t="shared" si="367"/>
        <v>545.94000000000005</v>
      </c>
      <c r="W670" s="142">
        <f t="shared" si="368"/>
        <v>54593.79</v>
      </c>
      <c r="X670" s="142">
        <f t="shared" si="369"/>
        <v>0</v>
      </c>
      <c r="Y670" s="142">
        <f t="shared" si="370"/>
        <v>54593.79</v>
      </c>
      <c r="Z670" s="51"/>
      <c r="AA670" s="35"/>
      <c r="AB670" s="226"/>
      <c r="AC670" s="226"/>
      <c r="AD670" s="226"/>
      <c r="AE670" s="226"/>
      <c r="AF670" s="226"/>
      <c r="AG670" s="226"/>
      <c r="AH670" s="226"/>
      <c r="AI670" s="226"/>
      <c r="AJ670" s="226"/>
      <c r="AK670" s="226"/>
      <c r="AL670" s="226"/>
      <c r="AM670" s="226"/>
      <c r="AN670" s="226"/>
      <c r="AO670" s="226"/>
    </row>
    <row r="671" spans="1:41" ht="15" hidden="1" outlineLevel="1">
      <c r="A671" s="44">
        <v>575</v>
      </c>
      <c r="B671" s="73">
        <v>510</v>
      </c>
      <c r="C671" s="42" t="s">
        <v>56</v>
      </c>
      <c r="D671" s="44" t="s">
        <v>26</v>
      </c>
      <c r="E671" s="53">
        <v>0.2</v>
      </c>
      <c r="F671" s="14">
        <f t="shared" si="304"/>
        <v>352.41</v>
      </c>
      <c r="G671" s="14">
        <f t="shared" si="305"/>
        <v>0</v>
      </c>
      <c r="H671" s="14">
        <f t="shared" si="306"/>
        <v>352.41</v>
      </c>
      <c r="I671" s="45">
        <v>1762.04</v>
      </c>
      <c r="J671" s="53"/>
      <c r="K671" s="53"/>
      <c r="L671" s="51"/>
      <c r="M671" s="51"/>
      <c r="N671" s="51"/>
      <c r="O671" s="123">
        <f t="shared" ref="O671:O678" si="373">I671*$N$3</f>
        <v>2819.26</v>
      </c>
      <c r="P671" s="180">
        <f t="shared" si="363"/>
        <v>0</v>
      </c>
      <c r="Q671" s="180">
        <f t="shared" si="364"/>
        <v>563.85</v>
      </c>
      <c r="R671" s="180">
        <f t="shared" si="365"/>
        <v>0</v>
      </c>
      <c r="S671" s="180">
        <f t="shared" si="366"/>
        <v>563.85</v>
      </c>
      <c r="T671" s="394">
        <f t="shared" si="361"/>
        <v>762.2</v>
      </c>
      <c r="U671" s="394">
        <f t="shared" si="362"/>
        <v>0</v>
      </c>
      <c r="V671" s="142">
        <f t="shared" si="367"/>
        <v>762.2</v>
      </c>
      <c r="W671" s="142">
        <f t="shared" si="368"/>
        <v>3810.99</v>
      </c>
      <c r="X671" s="142">
        <f t="shared" si="369"/>
        <v>0</v>
      </c>
      <c r="Y671" s="142">
        <f t="shared" si="370"/>
        <v>3810.99</v>
      </c>
      <c r="Z671" s="51"/>
      <c r="AA671" s="35"/>
      <c r="AB671" s="226"/>
      <c r="AC671" s="226"/>
      <c r="AD671" s="226"/>
      <c r="AE671" s="226"/>
      <c r="AF671" s="226"/>
      <c r="AG671" s="226"/>
      <c r="AH671" s="226"/>
      <c r="AI671" s="226"/>
      <c r="AJ671" s="226"/>
      <c r="AK671" s="226"/>
      <c r="AL671" s="226"/>
      <c r="AM671" s="226"/>
      <c r="AN671" s="226"/>
      <c r="AO671" s="226"/>
    </row>
    <row r="672" spans="1:41" ht="15" hidden="1" outlineLevel="1">
      <c r="A672" s="44">
        <v>576</v>
      </c>
      <c r="B672" s="73">
        <v>511</v>
      </c>
      <c r="C672" s="42" t="s">
        <v>218</v>
      </c>
      <c r="D672" s="44" t="s">
        <v>26</v>
      </c>
      <c r="E672" s="53">
        <v>0.2</v>
      </c>
      <c r="F672" s="14">
        <f t="shared" si="304"/>
        <v>29.62</v>
      </c>
      <c r="G672" s="14">
        <f t="shared" si="305"/>
        <v>0</v>
      </c>
      <c r="H672" s="14">
        <f t="shared" si="306"/>
        <v>29.62</v>
      </c>
      <c r="I672" s="45">
        <v>148.08000000000001</v>
      </c>
      <c r="J672" s="53"/>
      <c r="K672" s="53"/>
      <c r="L672" s="51"/>
      <c r="M672" s="51"/>
      <c r="N672" s="51"/>
      <c r="O672" s="123">
        <f t="shared" si="373"/>
        <v>236.93</v>
      </c>
      <c r="P672" s="180">
        <f t="shared" si="363"/>
        <v>0</v>
      </c>
      <c r="Q672" s="180">
        <f t="shared" si="364"/>
        <v>47.39</v>
      </c>
      <c r="R672" s="180">
        <f t="shared" si="365"/>
        <v>0</v>
      </c>
      <c r="S672" s="180">
        <f t="shared" si="366"/>
        <v>47.39</v>
      </c>
      <c r="T672" s="394">
        <f t="shared" si="361"/>
        <v>64.05</v>
      </c>
      <c r="U672" s="394">
        <f t="shared" si="362"/>
        <v>0</v>
      </c>
      <c r="V672" s="142">
        <f t="shared" si="367"/>
        <v>64.05</v>
      </c>
      <c r="W672" s="142">
        <f t="shared" si="368"/>
        <v>320.27</v>
      </c>
      <c r="X672" s="142">
        <f t="shared" si="369"/>
        <v>0</v>
      </c>
      <c r="Y672" s="142">
        <f t="shared" si="370"/>
        <v>320.27</v>
      </c>
      <c r="Z672" s="51"/>
      <c r="AA672" s="35"/>
      <c r="AB672" s="226"/>
      <c r="AC672" s="226"/>
      <c r="AD672" s="226"/>
      <c r="AE672" s="226"/>
      <c r="AF672" s="226"/>
      <c r="AG672" s="226"/>
      <c r="AH672" s="226"/>
      <c r="AI672" s="226"/>
      <c r="AJ672" s="226"/>
      <c r="AK672" s="226"/>
      <c r="AL672" s="226"/>
      <c r="AM672" s="226"/>
      <c r="AN672" s="226"/>
      <c r="AO672" s="226"/>
    </row>
    <row r="673" spans="1:41" ht="45" hidden="1" outlineLevel="1">
      <c r="A673" s="44">
        <v>577</v>
      </c>
      <c r="B673" s="73">
        <v>512</v>
      </c>
      <c r="C673" s="42" t="s">
        <v>265</v>
      </c>
      <c r="D673" s="44" t="s">
        <v>34</v>
      </c>
      <c r="E673" s="53">
        <v>0</v>
      </c>
      <c r="F673" s="14">
        <f t="shared" si="304"/>
        <v>0</v>
      </c>
      <c r="G673" s="14">
        <f t="shared" si="305"/>
        <v>0</v>
      </c>
      <c r="H673" s="14">
        <f t="shared" si="306"/>
        <v>0</v>
      </c>
      <c r="I673" s="45">
        <v>11624</v>
      </c>
      <c r="J673" s="53"/>
      <c r="K673" s="53"/>
      <c r="L673" s="51"/>
      <c r="M673" s="51"/>
      <c r="N673" s="51"/>
      <c r="O673" s="123">
        <f t="shared" si="373"/>
        <v>18598.400000000001</v>
      </c>
      <c r="P673" s="180">
        <f t="shared" si="363"/>
        <v>0</v>
      </c>
      <c r="Q673" s="180">
        <f t="shared" si="364"/>
        <v>0</v>
      </c>
      <c r="R673" s="180">
        <f t="shared" si="365"/>
        <v>0</v>
      </c>
      <c r="S673" s="180">
        <f t="shared" si="366"/>
        <v>0</v>
      </c>
      <c r="T673" s="394">
        <f t="shared" si="361"/>
        <v>0</v>
      </c>
      <c r="U673" s="394">
        <f t="shared" si="362"/>
        <v>0</v>
      </c>
      <c r="V673" s="142">
        <f t="shared" si="367"/>
        <v>0</v>
      </c>
      <c r="W673" s="142">
        <f t="shared" si="368"/>
        <v>25140.75</v>
      </c>
      <c r="X673" s="142">
        <f t="shared" si="369"/>
        <v>0</v>
      </c>
      <c r="Y673" s="142">
        <f t="shared" si="370"/>
        <v>25140.75</v>
      </c>
      <c r="Z673" s="51"/>
      <c r="AA673" s="35"/>
      <c r="AB673" s="226"/>
      <c r="AC673" s="226"/>
      <c r="AD673" s="226"/>
      <c r="AE673" s="226"/>
      <c r="AF673" s="226"/>
      <c r="AG673" s="226"/>
      <c r="AH673" s="226"/>
      <c r="AI673" s="226"/>
      <c r="AJ673" s="226"/>
      <c r="AK673" s="226"/>
      <c r="AL673" s="226"/>
      <c r="AM673" s="226"/>
      <c r="AN673" s="226"/>
      <c r="AO673" s="226"/>
    </row>
    <row r="674" spans="1:41" ht="30" hidden="1" outlineLevel="1">
      <c r="A674" s="44">
        <v>578</v>
      </c>
      <c r="B674" s="73">
        <v>513</v>
      </c>
      <c r="C674" s="42" t="s">
        <v>266</v>
      </c>
      <c r="D674" s="44" t="s">
        <v>26</v>
      </c>
      <c r="E674" s="53">
        <v>0.6</v>
      </c>
      <c r="F674" s="14">
        <f t="shared" si="304"/>
        <v>63</v>
      </c>
      <c r="G674" s="14">
        <f t="shared" si="305"/>
        <v>138.6</v>
      </c>
      <c r="H674" s="14">
        <f t="shared" si="306"/>
        <v>201.6</v>
      </c>
      <c r="I674" s="45">
        <v>105</v>
      </c>
      <c r="J674" s="53">
        <v>231</v>
      </c>
      <c r="K674" s="53"/>
      <c r="L674" s="51"/>
      <c r="M674" s="51"/>
      <c r="N674" s="51"/>
      <c r="O674" s="123">
        <f t="shared" si="373"/>
        <v>168</v>
      </c>
      <c r="P674" s="180">
        <f t="shared" si="363"/>
        <v>231</v>
      </c>
      <c r="Q674" s="180">
        <f t="shared" si="364"/>
        <v>100.8</v>
      </c>
      <c r="R674" s="180">
        <f t="shared" si="365"/>
        <v>138.6</v>
      </c>
      <c r="S674" s="180">
        <f t="shared" si="366"/>
        <v>239.4</v>
      </c>
      <c r="T674" s="394">
        <f t="shared" si="361"/>
        <v>136.26</v>
      </c>
      <c r="U674" s="394">
        <f t="shared" si="362"/>
        <v>187.36</v>
      </c>
      <c r="V674" s="142">
        <f t="shared" si="367"/>
        <v>323.62</v>
      </c>
      <c r="W674" s="142">
        <f t="shared" si="368"/>
        <v>227.1</v>
      </c>
      <c r="X674" s="142">
        <f t="shared" si="369"/>
        <v>312.26</v>
      </c>
      <c r="Y674" s="142">
        <f t="shared" si="370"/>
        <v>539.36</v>
      </c>
      <c r="Z674" s="51" t="s">
        <v>338</v>
      </c>
      <c r="AA674" s="35"/>
      <c r="AB674" s="226"/>
      <c r="AC674" s="226"/>
      <c r="AD674" s="226"/>
      <c r="AE674" s="226"/>
      <c r="AF674" s="226"/>
      <c r="AG674" s="226"/>
      <c r="AH674" s="226"/>
      <c r="AI674" s="226"/>
      <c r="AJ674" s="226"/>
      <c r="AK674" s="226"/>
      <c r="AL674" s="226"/>
      <c r="AM674" s="226"/>
      <c r="AN674" s="226"/>
      <c r="AO674" s="226"/>
    </row>
    <row r="675" spans="1:41" ht="45" hidden="1" outlineLevel="1">
      <c r="A675" s="44">
        <v>579</v>
      </c>
      <c r="B675" s="73">
        <v>514</v>
      </c>
      <c r="C675" s="42" t="s">
        <v>265</v>
      </c>
      <c r="D675" s="44" t="s">
        <v>34</v>
      </c>
      <c r="E675" s="53">
        <v>0.01</v>
      </c>
      <c r="F675" s="14">
        <f t="shared" si="304"/>
        <v>116.24</v>
      </c>
      <c r="G675" s="14">
        <f t="shared" si="305"/>
        <v>0</v>
      </c>
      <c r="H675" s="14">
        <f t="shared" si="306"/>
        <v>116.24</v>
      </c>
      <c r="I675" s="45">
        <v>11624</v>
      </c>
      <c r="J675" s="53"/>
      <c r="K675" s="53"/>
      <c r="L675" s="51"/>
      <c r="M675" s="51"/>
      <c r="N675" s="51"/>
      <c r="O675" s="123">
        <f t="shared" si="373"/>
        <v>18598.400000000001</v>
      </c>
      <c r="P675" s="180">
        <f t="shared" si="363"/>
        <v>0</v>
      </c>
      <c r="Q675" s="180">
        <f t="shared" si="364"/>
        <v>185.98</v>
      </c>
      <c r="R675" s="180">
        <f t="shared" si="365"/>
        <v>0</v>
      </c>
      <c r="S675" s="180">
        <f t="shared" si="366"/>
        <v>185.98</v>
      </c>
      <c r="T675" s="394">
        <f t="shared" si="361"/>
        <v>251.41</v>
      </c>
      <c r="U675" s="394">
        <f t="shared" si="362"/>
        <v>0</v>
      </c>
      <c r="V675" s="142">
        <f t="shared" si="367"/>
        <v>251.41</v>
      </c>
      <c r="W675" s="142">
        <f t="shared" si="368"/>
        <v>25140.75</v>
      </c>
      <c r="X675" s="142">
        <f t="shared" si="369"/>
        <v>0</v>
      </c>
      <c r="Y675" s="142">
        <f t="shared" si="370"/>
        <v>25140.75</v>
      </c>
      <c r="Z675" s="51"/>
      <c r="AA675" s="35"/>
      <c r="AB675" s="226"/>
      <c r="AC675" s="226"/>
      <c r="AD675" s="226"/>
      <c r="AE675" s="226"/>
      <c r="AF675" s="226"/>
      <c r="AG675" s="226"/>
      <c r="AH675" s="226"/>
      <c r="AI675" s="226"/>
      <c r="AJ675" s="226"/>
      <c r="AK675" s="226"/>
      <c r="AL675" s="226"/>
      <c r="AM675" s="226"/>
      <c r="AN675" s="226"/>
      <c r="AO675" s="226"/>
    </row>
    <row r="676" spans="1:41" ht="30" hidden="1" outlineLevel="1">
      <c r="A676" s="44">
        <v>580</v>
      </c>
      <c r="B676" s="73">
        <v>515</v>
      </c>
      <c r="C676" s="42" t="s">
        <v>330</v>
      </c>
      <c r="D676" s="44" t="s">
        <v>26</v>
      </c>
      <c r="E676" s="53">
        <v>0.1</v>
      </c>
      <c r="F676" s="14">
        <f t="shared" si="304"/>
        <v>513.20000000000005</v>
      </c>
      <c r="G676" s="14">
        <f t="shared" si="305"/>
        <v>2464</v>
      </c>
      <c r="H676" s="14">
        <f t="shared" si="306"/>
        <v>2977.2</v>
      </c>
      <c r="I676" s="45">
        <v>5132</v>
      </c>
      <c r="J676" s="53">
        <v>24640</v>
      </c>
      <c r="K676" s="53"/>
      <c r="L676" s="51"/>
      <c r="M676" s="51"/>
      <c r="N676" s="51"/>
      <c r="O676" s="123">
        <f t="shared" si="373"/>
        <v>8211.2000000000007</v>
      </c>
      <c r="P676" s="180">
        <f t="shared" si="363"/>
        <v>24640</v>
      </c>
      <c r="Q676" s="180">
        <f t="shared" si="364"/>
        <v>821.12</v>
      </c>
      <c r="R676" s="180">
        <f t="shared" si="365"/>
        <v>2464</v>
      </c>
      <c r="S676" s="180">
        <f t="shared" si="366"/>
        <v>3285.12</v>
      </c>
      <c r="T676" s="394">
        <f t="shared" si="361"/>
        <v>1109.97</v>
      </c>
      <c r="U676" s="394">
        <f t="shared" si="362"/>
        <v>3330.76</v>
      </c>
      <c r="V676" s="142">
        <f t="shared" si="367"/>
        <v>4440.7299999999996</v>
      </c>
      <c r="W676" s="142">
        <f t="shared" si="368"/>
        <v>11099.65</v>
      </c>
      <c r="X676" s="142">
        <f t="shared" si="369"/>
        <v>33307.599999999999</v>
      </c>
      <c r="Y676" s="142">
        <f t="shared" si="370"/>
        <v>44407.25</v>
      </c>
      <c r="Z676" s="51" t="s">
        <v>365</v>
      </c>
      <c r="AA676" s="35"/>
      <c r="AB676" s="226"/>
      <c r="AC676" s="226"/>
      <c r="AD676" s="226"/>
      <c r="AE676" s="226"/>
      <c r="AF676" s="226"/>
      <c r="AG676" s="226"/>
      <c r="AH676" s="226"/>
      <c r="AI676" s="226"/>
      <c r="AJ676" s="226"/>
      <c r="AK676" s="226"/>
      <c r="AL676" s="226"/>
      <c r="AM676" s="226"/>
      <c r="AN676" s="226"/>
      <c r="AO676" s="226"/>
    </row>
    <row r="677" spans="1:41" ht="45" hidden="1" outlineLevel="1">
      <c r="A677" s="44">
        <v>581</v>
      </c>
      <c r="B677" s="73">
        <v>516</v>
      </c>
      <c r="C677" s="42" t="s">
        <v>265</v>
      </c>
      <c r="D677" s="44" t="s">
        <v>34</v>
      </c>
      <c r="E677" s="53">
        <v>0</v>
      </c>
      <c r="F677" s="14">
        <f t="shared" si="304"/>
        <v>0</v>
      </c>
      <c r="G677" s="14">
        <f t="shared" si="305"/>
        <v>0</v>
      </c>
      <c r="H677" s="14">
        <f t="shared" si="306"/>
        <v>0</v>
      </c>
      <c r="I677" s="45">
        <v>11624</v>
      </c>
      <c r="J677" s="53"/>
      <c r="K677" s="53"/>
      <c r="L677" s="51"/>
      <c r="M677" s="51"/>
      <c r="N677" s="51"/>
      <c r="O677" s="123">
        <f t="shared" si="373"/>
        <v>18598.400000000001</v>
      </c>
      <c r="P677" s="180">
        <f t="shared" si="363"/>
        <v>0</v>
      </c>
      <c r="Q677" s="180">
        <f t="shared" si="364"/>
        <v>0</v>
      </c>
      <c r="R677" s="180">
        <f t="shared" si="365"/>
        <v>0</v>
      </c>
      <c r="S677" s="180">
        <f t="shared" si="366"/>
        <v>0</v>
      </c>
      <c r="T677" s="394">
        <f t="shared" si="361"/>
        <v>0</v>
      </c>
      <c r="U677" s="394">
        <f t="shared" si="362"/>
        <v>0</v>
      </c>
      <c r="V677" s="142">
        <f t="shared" si="367"/>
        <v>0</v>
      </c>
      <c r="W677" s="142">
        <f t="shared" si="368"/>
        <v>25140.75</v>
      </c>
      <c r="X677" s="142">
        <f t="shared" si="369"/>
        <v>0</v>
      </c>
      <c r="Y677" s="142">
        <f t="shared" si="370"/>
        <v>25140.75</v>
      </c>
      <c r="Z677" s="51"/>
      <c r="AA677" s="35"/>
      <c r="AB677" s="226"/>
      <c r="AC677" s="226"/>
      <c r="AD677" s="226"/>
      <c r="AE677" s="226"/>
      <c r="AF677" s="226"/>
      <c r="AG677" s="226"/>
      <c r="AH677" s="226"/>
      <c r="AI677" s="226"/>
      <c r="AJ677" s="226"/>
      <c r="AK677" s="226"/>
      <c r="AL677" s="226"/>
      <c r="AM677" s="226"/>
      <c r="AN677" s="226"/>
      <c r="AO677" s="226"/>
    </row>
    <row r="678" spans="1:41" ht="30" hidden="1" outlineLevel="1">
      <c r="A678" s="44">
        <v>582</v>
      </c>
      <c r="B678" s="73">
        <v>517</v>
      </c>
      <c r="C678" s="42" t="s">
        <v>270</v>
      </c>
      <c r="D678" s="44" t="s">
        <v>26</v>
      </c>
      <c r="E678" s="53">
        <v>0.2</v>
      </c>
      <c r="F678" s="14">
        <f t="shared" si="304"/>
        <v>57</v>
      </c>
      <c r="G678" s="14">
        <f t="shared" si="305"/>
        <v>211.8</v>
      </c>
      <c r="H678" s="14">
        <f t="shared" si="306"/>
        <v>268.8</v>
      </c>
      <c r="I678" s="45">
        <v>285</v>
      </c>
      <c r="J678" s="53">
        <v>1059</v>
      </c>
      <c r="K678" s="53"/>
      <c r="L678" s="51"/>
      <c r="M678" s="51"/>
      <c r="N678" s="51"/>
      <c r="O678" s="123">
        <f t="shared" si="373"/>
        <v>456</v>
      </c>
      <c r="P678" s="180">
        <f t="shared" si="363"/>
        <v>1059</v>
      </c>
      <c r="Q678" s="180">
        <f t="shared" si="364"/>
        <v>91.2</v>
      </c>
      <c r="R678" s="180">
        <f t="shared" si="365"/>
        <v>211.8</v>
      </c>
      <c r="S678" s="180">
        <f t="shared" si="366"/>
        <v>303</v>
      </c>
      <c r="T678" s="394">
        <f t="shared" si="361"/>
        <v>123.28</v>
      </c>
      <c r="U678" s="394">
        <f t="shared" si="362"/>
        <v>286.3</v>
      </c>
      <c r="V678" s="142">
        <f t="shared" si="367"/>
        <v>409.58</v>
      </c>
      <c r="W678" s="142">
        <f t="shared" si="368"/>
        <v>616.41</v>
      </c>
      <c r="X678" s="142">
        <f t="shared" si="369"/>
        <v>1431.52</v>
      </c>
      <c r="Y678" s="142">
        <f t="shared" si="370"/>
        <v>2047.93</v>
      </c>
      <c r="Z678" s="51" t="s">
        <v>366</v>
      </c>
      <c r="AA678" s="35"/>
      <c r="AB678" s="226"/>
      <c r="AC678" s="226"/>
      <c r="AD678" s="226"/>
      <c r="AE678" s="226"/>
      <c r="AF678" s="226"/>
      <c r="AG678" s="226"/>
      <c r="AH678" s="226"/>
      <c r="AI678" s="226"/>
      <c r="AJ678" s="226"/>
      <c r="AK678" s="226"/>
      <c r="AL678" s="226"/>
      <c r="AM678" s="226"/>
      <c r="AN678" s="226"/>
      <c r="AO678" s="226"/>
    </row>
    <row r="679" spans="1:41" ht="30" hidden="1" outlineLevel="1">
      <c r="A679" s="44"/>
      <c r="B679" s="73"/>
      <c r="C679" s="52" t="s">
        <v>367</v>
      </c>
      <c r="D679" s="44"/>
      <c r="E679" s="53"/>
      <c r="F679" s="14">
        <f t="shared" si="304"/>
        <v>0</v>
      </c>
      <c r="G679" s="14">
        <f t="shared" si="305"/>
        <v>0</v>
      </c>
      <c r="H679" s="14">
        <f t="shared" si="306"/>
        <v>0</v>
      </c>
      <c r="I679" s="45"/>
      <c r="J679" s="53"/>
      <c r="K679" s="53"/>
      <c r="L679" s="51"/>
      <c r="M679" s="51"/>
      <c r="N679" s="51"/>
      <c r="O679" s="186"/>
      <c r="P679" s="180">
        <f t="shared" si="363"/>
        <v>0</v>
      </c>
      <c r="Q679" s="180">
        <f t="shared" si="364"/>
        <v>0</v>
      </c>
      <c r="R679" s="180">
        <f t="shared" si="365"/>
        <v>0</v>
      </c>
      <c r="S679" s="180">
        <f t="shared" si="366"/>
        <v>0</v>
      </c>
      <c r="T679" s="394">
        <f t="shared" si="361"/>
        <v>0</v>
      </c>
      <c r="U679" s="394">
        <f t="shared" si="362"/>
        <v>0</v>
      </c>
      <c r="V679" s="142">
        <f t="shared" si="367"/>
        <v>0</v>
      </c>
      <c r="W679" s="142">
        <f t="shared" si="368"/>
        <v>0</v>
      </c>
      <c r="X679" s="142">
        <f t="shared" si="369"/>
        <v>0</v>
      </c>
      <c r="Y679" s="142">
        <f t="shared" si="370"/>
        <v>0</v>
      </c>
      <c r="Z679" s="51"/>
      <c r="AA679" s="35"/>
      <c r="AB679" s="226"/>
      <c r="AC679" s="226"/>
      <c r="AD679" s="226"/>
      <c r="AE679" s="226"/>
      <c r="AF679" s="226"/>
      <c r="AG679" s="226"/>
      <c r="AH679" s="226"/>
      <c r="AI679" s="226"/>
      <c r="AJ679" s="226"/>
      <c r="AK679" s="226"/>
      <c r="AL679" s="226"/>
      <c r="AM679" s="226"/>
      <c r="AN679" s="226"/>
      <c r="AO679" s="226"/>
    </row>
    <row r="680" spans="1:41" ht="15" hidden="1" outlineLevel="1">
      <c r="A680" s="44">
        <v>583</v>
      </c>
      <c r="B680" s="73">
        <v>518</v>
      </c>
      <c r="C680" s="42" t="s">
        <v>264</v>
      </c>
      <c r="D680" s="44" t="s">
        <v>34</v>
      </c>
      <c r="E680" s="53">
        <v>0.03</v>
      </c>
      <c r="F680" s="14">
        <f t="shared" si="304"/>
        <v>712.71</v>
      </c>
      <c r="G680" s="14">
        <f t="shared" si="305"/>
        <v>0</v>
      </c>
      <c r="H680" s="14">
        <f t="shared" si="306"/>
        <v>712.71</v>
      </c>
      <c r="I680" s="45">
        <v>23757</v>
      </c>
      <c r="J680" s="53"/>
      <c r="K680" s="53"/>
      <c r="L680" s="51"/>
      <c r="M680" s="51"/>
      <c r="N680" s="51"/>
      <c r="O680" s="448">
        <f>I680*$L$3</f>
        <v>40386.9</v>
      </c>
      <c r="P680" s="180">
        <f t="shared" si="363"/>
        <v>0</v>
      </c>
      <c r="Q680" s="180">
        <f t="shared" si="364"/>
        <v>1211.6099999999999</v>
      </c>
      <c r="R680" s="180">
        <f t="shared" si="365"/>
        <v>0</v>
      </c>
      <c r="S680" s="180">
        <f t="shared" si="366"/>
        <v>1211.6099999999999</v>
      </c>
      <c r="T680" s="394">
        <f t="shared" si="361"/>
        <v>1637.81</v>
      </c>
      <c r="U680" s="394">
        <f t="shared" si="362"/>
        <v>0</v>
      </c>
      <c r="V680" s="142">
        <f t="shared" si="367"/>
        <v>1637.81</v>
      </c>
      <c r="W680" s="142">
        <f t="shared" si="368"/>
        <v>54593.79</v>
      </c>
      <c r="X680" s="142">
        <f t="shared" si="369"/>
        <v>0</v>
      </c>
      <c r="Y680" s="142">
        <f t="shared" si="370"/>
        <v>54593.79</v>
      </c>
      <c r="Z680" s="51"/>
      <c r="AA680" s="35"/>
      <c r="AB680" s="226"/>
      <c r="AC680" s="226"/>
      <c r="AD680" s="226"/>
      <c r="AE680" s="226"/>
      <c r="AF680" s="226"/>
      <c r="AG680" s="226"/>
      <c r="AH680" s="226"/>
      <c r="AI680" s="226"/>
      <c r="AJ680" s="226"/>
      <c r="AK680" s="226"/>
      <c r="AL680" s="226"/>
      <c r="AM680" s="226"/>
      <c r="AN680" s="226"/>
      <c r="AO680" s="226"/>
    </row>
    <row r="681" spans="1:41" ht="15" hidden="1" outlineLevel="1">
      <c r="A681" s="44">
        <v>584</v>
      </c>
      <c r="B681" s="73">
        <v>519</v>
      </c>
      <c r="C681" s="42" t="s">
        <v>56</v>
      </c>
      <c r="D681" s="44" t="s">
        <v>26</v>
      </c>
      <c r="E681" s="53">
        <v>13.6</v>
      </c>
      <c r="F681" s="14">
        <f t="shared" si="304"/>
        <v>23963.74</v>
      </c>
      <c r="G681" s="14">
        <f t="shared" si="305"/>
        <v>0</v>
      </c>
      <c r="H681" s="14">
        <f t="shared" si="306"/>
        <v>23963.74</v>
      </c>
      <c r="I681" s="45">
        <v>1762.04</v>
      </c>
      <c r="J681" s="53"/>
      <c r="K681" s="53"/>
      <c r="L681" s="51"/>
      <c r="M681" s="51"/>
      <c r="N681" s="51"/>
      <c r="O681" s="123">
        <f t="shared" ref="O681:O688" si="374">I681*$N$3</f>
        <v>2819.26</v>
      </c>
      <c r="P681" s="180">
        <f t="shared" si="363"/>
        <v>0</v>
      </c>
      <c r="Q681" s="180">
        <f t="shared" si="364"/>
        <v>38341.94</v>
      </c>
      <c r="R681" s="180">
        <f t="shared" si="365"/>
        <v>0</v>
      </c>
      <c r="S681" s="180">
        <f t="shared" si="366"/>
        <v>38341.94</v>
      </c>
      <c r="T681" s="394">
        <f t="shared" si="361"/>
        <v>51829.46</v>
      </c>
      <c r="U681" s="394">
        <f t="shared" si="362"/>
        <v>0</v>
      </c>
      <c r="V681" s="142">
        <f t="shared" si="367"/>
        <v>51829.46</v>
      </c>
      <c r="W681" s="142">
        <f t="shared" si="368"/>
        <v>3810.99</v>
      </c>
      <c r="X681" s="142">
        <f t="shared" si="369"/>
        <v>0</v>
      </c>
      <c r="Y681" s="142">
        <f t="shared" si="370"/>
        <v>3810.99</v>
      </c>
      <c r="Z681" s="51"/>
      <c r="AA681" s="35"/>
      <c r="AB681" s="226"/>
      <c r="AC681" s="226"/>
      <c r="AD681" s="226"/>
      <c r="AE681" s="226"/>
      <c r="AF681" s="226"/>
      <c r="AG681" s="226"/>
      <c r="AH681" s="226"/>
      <c r="AI681" s="226"/>
      <c r="AJ681" s="226"/>
      <c r="AK681" s="226"/>
      <c r="AL681" s="226"/>
      <c r="AM681" s="226"/>
      <c r="AN681" s="226"/>
      <c r="AO681" s="226"/>
    </row>
    <row r="682" spans="1:41" ht="15" hidden="1" outlineLevel="1">
      <c r="A682" s="44">
        <v>585</v>
      </c>
      <c r="B682" s="73">
        <v>520</v>
      </c>
      <c r="C682" s="42" t="s">
        <v>218</v>
      </c>
      <c r="D682" s="44" t="s">
        <v>26</v>
      </c>
      <c r="E682" s="53">
        <v>13.6</v>
      </c>
      <c r="F682" s="14">
        <f t="shared" si="304"/>
        <v>2013.89</v>
      </c>
      <c r="G682" s="14">
        <f t="shared" si="305"/>
        <v>0</v>
      </c>
      <c r="H682" s="14">
        <f t="shared" si="306"/>
        <v>2013.89</v>
      </c>
      <c r="I682" s="45">
        <v>148.08000000000001</v>
      </c>
      <c r="J682" s="53"/>
      <c r="K682" s="53"/>
      <c r="L682" s="51"/>
      <c r="M682" s="51"/>
      <c r="N682" s="51"/>
      <c r="O682" s="123">
        <f t="shared" si="374"/>
        <v>236.93</v>
      </c>
      <c r="P682" s="180">
        <f t="shared" si="363"/>
        <v>0</v>
      </c>
      <c r="Q682" s="180">
        <f t="shared" si="364"/>
        <v>3222.25</v>
      </c>
      <c r="R682" s="180">
        <f t="shared" si="365"/>
        <v>0</v>
      </c>
      <c r="S682" s="180">
        <f t="shared" si="366"/>
        <v>3222.25</v>
      </c>
      <c r="T682" s="394">
        <f t="shared" si="361"/>
        <v>4355.67</v>
      </c>
      <c r="U682" s="394">
        <f t="shared" si="362"/>
        <v>0</v>
      </c>
      <c r="V682" s="142">
        <f t="shared" si="367"/>
        <v>4355.67</v>
      </c>
      <c r="W682" s="142">
        <f t="shared" si="368"/>
        <v>320.27</v>
      </c>
      <c r="X682" s="142">
        <f t="shared" si="369"/>
        <v>0</v>
      </c>
      <c r="Y682" s="142">
        <f t="shared" si="370"/>
        <v>320.27</v>
      </c>
      <c r="Z682" s="51"/>
      <c r="AA682" s="35"/>
      <c r="AB682" s="226"/>
      <c r="AC682" s="226"/>
      <c r="AD682" s="226"/>
      <c r="AE682" s="226"/>
      <c r="AF682" s="226"/>
      <c r="AG682" s="226"/>
      <c r="AH682" s="226"/>
      <c r="AI682" s="226"/>
      <c r="AJ682" s="226"/>
      <c r="AK682" s="226"/>
      <c r="AL682" s="226"/>
      <c r="AM682" s="226"/>
      <c r="AN682" s="226"/>
      <c r="AO682" s="226"/>
    </row>
    <row r="683" spans="1:41" ht="45" hidden="1" outlineLevel="1">
      <c r="A683" s="44">
        <v>586</v>
      </c>
      <c r="B683" s="73">
        <v>521</v>
      </c>
      <c r="C683" s="42" t="s">
        <v>265</v>
      </c>
      <c r="D683" s="44" t="s">
        <v>34</v>
      </c>
      <c r="E683" s="53">
        <v>0</v>
      </c>
      <c r="F683" s="14">
        <f t="shared" si="304"/>
        <v>0</v>
      </c>
      <c r="G683" s="14">
        <f t="shared" si="305"/>
        <v>0</v>
      </c>
      <c r="H683" s="14">
        <f t="shared" si="306"/>
        <v>0</v>
      </c>
      <c r="I683" s="45">
        <v>11624</v>
      </c>
      <c r="J683" s="53"/>
      <c r="K683" s="53"/>
      <c r="L683" s="51"/>
      <c r="M683" s="51"/>
      <c r="N683" s="51"/>
      <c r="O683" s="123">
        <f t="shared" si="374"/>
        <v>18598.400000000001</v>
      </c>
      <c r="P683" s="180">
        <f t="shared" si="363"/>
        <v>0</v>
      </c>
      <c r="Q683" s="180">
        <f t="shared" si="364"/>
        <v>0</v>
      </c>
      <c r="R683" s="180">
        <f t="shared" si="365"/>
        <v>0</v>
      </c>
      <c r="S683" s="180">
        <f t="shared" si="366"/>
        <v>0</v>
      </c>
      <c r="T683" s="394">
        <f t="shared" si="361"/>
        <v>0</v>
      </c>
      <c r="U683" s="394">
        <f t="shared" si="362"/>
        <v>0</v>
      </c>
      <c r="V683" s="142">
        <f t="shared" si="367"/>
        <v>0</v>
      </c>
      <c r="W683" s="142">
        <f t="shared" si="368"/>
        <v>25140.75</v>
      </c>
      <c r="X683" s="142">
        <f t="shared" si="369"/>
        <v>0</v>
      </c>
      <c r="Y683" s="142">
        <f t="shared" si="370"/>
        <v>25140.75</v>
      </c>
      <c r="Z683" s="51"/>
      <c r="AA683" s="35"/>
      <c r="AB683" s="226"/>
      <c r="AC683" s="226"/>
      <c r="AD683" s="226"/>
      <c r="AE683" s="226"/>
      <c r="AF683" s="226"/>
      <c r="AG683" s="226"/>
      <c r="AH683" s="226"/>
      <c r="AI683" s="226"/>
      <c r="AJ683" s="226"/>
      <c r="AK683" s="226"/>
      <c r="AL683" s="226"/>
      <c r="AM683" s="226"/>
      <c r="AN683" s="226"/>
      <c r="AO683" s="226"/>
    </row>
    <row r="684" spans="1:41" ht="30" hidden="1" outlineLevel="1">
      <c r="A684" s="44">
        <v>587</v>
      </c>
      <c r="B684" s="73">
        <v>522</v>
      </c>
      <c r="C684" s="42" t="s">
        <v>266</v>
      </c>
      <c r="D684" s="44" t="s">
        <v>26</v>
      </c>
      <c r="E684" s="53">
        <v>1.2</v>
      </c>
      <c r="F684" s="14">
        <f t="shared" si="304"/>
        <v>126</v>
      </c>
      <c r="G684" s="14">
        <f t="shared" si="305"/>
        <v>277.2</v>
      </c>
      <c r="H684" s="14">
        <f t="shared" si="306"/>
        <v>403.2</v>
      </c>
      <c r="I684" s="45">
        <v>105</v>
      </c>
      <c r="J684" s="53">
        <v>231</v>
      </c>
      <c r="K684" s="53"/>
      <c r="L684" s="51"/>
      <c r="M684" s="51"/>
      <c r="N684" s="51"/>
      <c r="O684" s="123">
        <f t="shared" si="374"/>
        <v>168</v>
      </c>
      <c r="P684" s="180">
        <f t="shared" si="363"/>
        <v>231</v>
      </c>
      <c r="Q684" s="180">
        <f t="shared" si="364"/>
        <v>201.6</v>
      </c>
      <c r="R684" s="180">
        <f t="shared" si="365"/>
        <v>277.2</v>
      </c>
      <c r="S684" s="180">
        <f t="shared" si="366"/>
        <v>478.8</v>
      </c>
      <c r="T684" s="394">
        <f t="shared" si="361"/>
        <v>272.52</v>
      </c>
      <c r="U684" s="394">
        <f t="shared" si="362"/>
        <v>374.71</v>
      </c>
      <c r="V684" s="142">
        <f t="shared" si="367"/>
        <v>647.23</v>
      </c>
      <c r="W684" s="142">
        <f t="shared" si="368"/>
        <v>227.1</v>
      </c>
      <c r="X684" s="142">
        <f t="shared" si="369"/>
        <v>312.26</v>
      </c>
      <c r="Y684" s="142">
        <f t="shared" si="370"/>
        <v>539.36</v>
      </c>
      <c r="Z684" s="51" t="s">
        <v>368</v>
      </c>
      <c r="AA684" s="35"/>
      <c r="AB684" s="226"/>
      <c r="AC684" s="226"/>
      <c r="AD684" s="226"/>
      <c r="AE684" s="226"/>
      <c r="AF684" s="226"/>
      <c r="AG684" s="226"/>
      <c r="AH684" s="226"/>
      <c r="AI684" s="226"/>
      <c r="AJ684" s="226"/>
      <c r="AK684" s="226"/>
      <c r="AL684" s="226"/>
      <c r="AM684" s="226"/>
      <c r="AN684" s="226"/>
      <c r="AO684" s="226"/>
    </row>
    <row r="685" spans="1:41" ht="45" hidden="1" outlineLevel="1">
      <c r="A685" s="44">
        <v>588</v>
      </c>
      <c r="B685" s="73">
        <v>523</v>
      </c>
      <c r="C685" s="42" t="s">
        <v>265</v>
      </c>
      <c r="D685" s="44" t="s">
        <v>34</v>
      </c>
      <c r="E685" s="53">
        <v>0.03</v>
      </c>
      <c r="F685" s="14">
        <f t="shared" si="304"/>
        <v>348.72</v>
      </c>
      <c r="G685" s="14">
        <f t="shared" si="305"/>
        <v>0</v>
      </c>
      <c r="H685" s="14">
        <f t="shared" si="306"/>
        <v>348.72</v>
      </c>
      <c r="I685" s="45">
        <v>11624</v>
      </c>
      <c r="J685" s="53"/>
      <c r="K685" s="53"/>
      <c r="L685" s="51"/>
      <c r="M685" s="51"/>
      <c r="N685" s="51"/>
      <c r="O685" s="123">
        <f t="shared" si="374"/>
        <v>18598.400000000001</v>
      </c>
      <c r="P685" s="180">
        <f t="shared" si="363"/>
        <v>0</v>
      </c>
      <c r="Q685" s="180">
        <f t="shared" si="364"/>
        <v>557.95000000000005</v>
      </c>
      <c r="R685" s="180">
        <f t="shared" si="365"/>
        <v>0</v>
      </c>
      <c r="S685" s="180">
        <f t="shared" si="366"/>
        <v>557.95000000000005</v>
      </c>
      <c r="T685" s="394">
        <f t="shared" si="361"/>
        <v>754.22</v>
      </c>
      <c r="U685" s="394">
        <f t="shared" si="362"/>
        <v>0</v>
      </c>
      <c r="V685" s="142">
        <f t="shared" si="367"/>
        <v>754.22</v>
      </c>
      <c r="W685" s="142">
        <f t="shared" si="368"/>
        <v>25140.75</v>
      </c>
      <c r="X685" s="142">
        <f t="shared" si="369"/>
        <v>0</v>
      </c>
      <c r="Y685" s="142">
        <f t="shared" si="370"/>
        <v>25140.75</v>
      </c>
      <c r="Z685" s="51"/>
      <c r="AA685" s="35"/>
      <c r="AB685" s="226"/>
      <c r="AC685" s="226"/>
      <c r="AD685" s="226"/>
      <c r="AE685" s="226"/>
      <c r="AF685" s="226"/>
      <c r="AG685" s="226"/>
      <c r="AH685" s="226"/>
      <c r="AI685" s="226"/>
      <c r="AJ685" s="226"/>
      <c r="AK685" s="226"/>
      <c r="AL685" s="226"/>
      <c r="AM685" s="226"/>
      <c r="AN685" s="226"/>
      <c r="AO685" s="226"/>
    </row>
    <row r="686" spans="1:41" ht="30" hidden="1" outlineLevel="1">
      <c r="A686" s="44">
        <v>589</v>
      </c>
      <c r="B686" s="73">
        <v>524</v>
      </c>
      <c r="C686" s="42" t="s">
        <v>274</v>
      </c>
      <c r="D686" s="44" t="s">
        <v>26</v>
      </c>
      <c r="E686" s="53">
        <v>2.8</v>
      </c>
      <c r="F686" s="14">
        <f t="shared" si="304"/>
        <v>1870.4</v>
      </c>
      <c r="G686" s="14">
        <f t="shared" si="305"/>
        <v>8624</v>
      </c>
      <c r="H686" s="14">
        <f t="shared" si="306"/>
        <v>10494.4</v>
      </c>
      <c r="I686" s="45">
        <v>668</v>
      </c>
      <c r="J686" s="53">
        <v>3080</v>
      </c>
      <c r="K686" s="53"/>
      <c r="L686" s="51"/>
      <c r="M686" s="51"/>
      <c r="N686" s="51"/>
      <c r="O686" s="123">
        <f t="shared" si="374"/>
        <v>1068.8</v>
      </c>
      <c r="P686" s="180">
        <f t="shared" si="363"/>
        <v>3080</v>
      </c>
      <c r="Q686" s="180">
        <f t="shared" si="364"/>
        <v>2992.64</v>
      </c>
      <c r="R686" s="180">
        <f t="shared" si="365"/>
        <v>8624</v>
      </c>
      <c r="S686" s="180">
        <f t="shared" si="366"/>
        <v>11616.64</v>
      </c>
      <c r="T686" s="394">
        <f t="shared" si="361"/>
        <v>4045.36</v>
      </c>
      <c r="U686" s="394">
        <f t="shared" si="362"/>
        <v>11657.66</v>
      </c>
      <c r="V686" s="142">
        <f t="shared" si="367"/>
        <v>15703.02</v>
      </c>
      <c r="W686" s="142">
        <f t="shared" si="368"/>
        <v>1444.77</v>
      </c>
      <c r="X686" s="142">
        <f t="shared" si="369"/>
        <v>4163.45</v>
      </c>
      <c r="Y686" s="142">
        <f t="shared" si="370"/>
        <v>5608.22</v>
      </c>
      <c r="Z686" s="51" t="s">
        <v>369</v>
      </c>
      <c r="AA686" s="35"/>
      <c r="AB686" s="226"/>
      <c r="AC686" s="226"/>
      <c r="AD686" s="226"/>
      <c r="AE686" s="226"/>
      <c r="AF686" s="226"/>
      <c r="AG686" s="226"/>
      <c r="AH686" s="226"/>
      <c r="AI686" s="226"/>
      <c r="AJ686" s="226"/>
      <c r="AK686" s="226"/>
      <c r="AL686" s="226"/>
      <c r="AM686" s="226"/>
      <c r="AN686" s="226"/>
      <c r="AO686" s="226"/>
    </row>
    <row r="687" spans="1:41" ht="45" hidden="1" outlineLevel="1">
      <c r="A687" s="44">
        <v>590</v>
      </c>
      <c r="B687" s="73">
        <v>525</v>
      </c>
      <c r="C687" s="42" t="s">
        <v>265</v>
      </c>
      <c r="D687" s="44" t="s">
        <v>34</v>
      </c>
      <c r="E687" s="53">
        <v>0.01</v>
      </c>
      <c r="F687" s="14">
        <f t="shared" si="304"/>
        <v>116.24</v>
      </c>
      <c r="G687" s="14">
        <f t="shared" si="305"/>
        <v>0</v>
      </c>
      <c r="H687" s="14">
        <f t="shared" si="306"/>
        <v>116.24</v>
      </c>
      <c r="I687" s="45">
        <v>11624</v>
      </c>
      <c r="J687" s="53"/>
      <c r="K687" s="53"/>
      <c r="L687" s="51"/>
      <c r="M687" s="51"/>
      <c r="N687" s="51"/>
      <c r="O687" s="123">
        <f t="shared" si="374"/>
        <v>18598.400000000001</v>
      </c>
      <c r="P687" s="180">
        <f t="shared" si="363"/>
        <v>0</v>
      </c>
      <c r="Q687" s="180">
        <f t="shared" si="364"/>
        <v>185.98</v>
      </c>
      <c r="R687" s="180">
        <f t="shared" si="365"/>
        <v>0</v>
      </c>
      <c r="S687" s="180">
        <f t="shared" si="366"/>
        <v>185.98</v>
      </c>
      <c r="T687" s="394">
        <f t="shared" si="361"/>
        <v>251.41</v>
      </c>
      <c r="U687" s="394">
        <f t="shared" si="362"/>
        <v>0</v>
      </c>
      <c r="V687" s="142">
        <f t="shared" si="367"/>
        <v>251.41</v>
      </c>
      <c r="W687" s="142">
        <f t="shared" si="368"/>
        <v>25140.75</v>
      </c>
      <c r="X687" s="142">
        <f t="shared" si="369"/>
        <v>0</v>
      </c>
      <c r="Y687" s="142">
        <f t="shared" si="370"/>
        <v>25140.75</v>
      </c>
      <c r="Z687" s="51"/>
      <c r="AA687" s="35"/>
      <c r="AB687" s="226"/>
      <c r="AC687" s="226"/>
      <c r="AD687" s="226"/>
      <c r="AE687" s="226"/>
      <c r="AF687" s="226"/>
      <c r="AG687" s="226"/>
      <c r="AH687" s="226"/>
      <c r="AI687" s="226"/>
      <c r="AJ687" s="226"/>
      <c r="AK687" s="226"/>
      <c r="AL687" s="226"/>
      <c r="AM687" s="226"/>
      <c r="AN687" s="226"/>
      <c r="AO687" s="226"/>
    </row>
    <row r="688" spans="1:41" ht="30" hidden="1" outlineLevel="1">
      <c r="A688" s="44">
        <v>591</v>
      </c>
      <c r="B688" s="73">
        <v>526</v>
      </c>
      <c r="C688" s="42" t="s">
        <v>270</v>
      </c>
      <c r="D688" s="44" t="s">
        <v>26</v>
      </c>
      <c r="E688" s="53">
        <v>2.8</v>
      </c>
      <c r="F688" s="14">
        <f t="shared" si="304"/>
        <v>798</v>
      </c>
      <c r="G688" s="14">
        <f t="shared" si="305"/>
        <v>2965.2</v>
      </c>
      <c r="H688" s="14">
        <f t="shared" si="306"/>
        <v>3763.2</v>
      </c>
      <c r="I688" s="45">
        <v>285</v>
      </c>
      <c r="J688" s="53">
        <v>1059</v>
      </c>
      <c r="K688" s="53"/>
      <c r="L688" s="51"/>
      <c r="M688" s="51"/>
      <c r="N688" s="51"/>
      <c r="O688" s="123">
        <f t="shared" si="374"/>
        <v>456</v>
      </c>
      <c r="P688" s="180">
        <f t="shared" si="363"/>
        <v>1059</v>
      </c>
      <c r="Q688" s="180">
        <f t="shared" si="364"/>
        <v>1276.8</v>
      </c>
      <c r="R688" s="180">
        <f t="shared" si="365"/>
        <v>2965.2</v>
      </c>
      <c r="S688" s="180">
        <f t="shared" si="366"/>
        <v>4242</v>
      </c>
      <c r="T688" s="394">
        <f t="shared" si="361"/>
        <v>1725.95</v>
      </c>
      <c r="U688" s="394">
        <f t="shared" si="362"/>
        <v>4008.26</v>
      </c>
      <c r="V688" s="142">
        <f t="shared" si="367"/>
        <v>5734.21</v>
      </c>
      <c r="W688" s="142">
        <f t="shared" si="368"/>
        <v>616.41</v>
      </c>
      <c r="X688" s="142">
        <f t="shared" si="369"/>
        <v>1431.52</v>
      </c>
      <c r="Y688" s="142">
        <f t="shared" si="370"/>
        <v>2047.93</v>
      </c>
      <c r="Z688" s="51" t="s">
        <v>370</v>
      </c>
      <c r="AA688" s="35"/>
      <c r="AB688" s="226"/>
      <c r="AC688" s="226"/>
      <c r="AD688" s="226"/>
      <c r="AE688" s="226"/>
      <c r="AF688" s="226"/>
      <c r="AG688" s="226"/>
      <c r="AH688" s="226"/>
      <c r="AI688" s="226"/>
      <c r="AJ688" s="226"/>
      <c r="AK688" s="226"/>
      <c r="AL688" s="226"/>
      <c r="AM688" s="226"/>
      <c r="AN688" s="226"/>
      <c r="AO688" s="226"/>
    </row>
    <row r="689" spans="1:41" ht="30" hidden="1" outlineLevel="1">
      <c r="A689" s="44">
        <v>592</v>
      </c>
      <c r="B689" s="73"/>
      <c r="C689" s="52" t="s">
        <v>371</v>
      </c>
      <c r="D689" s="44"/>
      <c r="E689" s="53"/>
      <c r="F689" s="14">
        <f t="shared" si="304"/>
        <v>0</v>
      </c>
      <c r="G689" s="14">
        <f t="shared" si="305"/>
        <v>0</v>
      </c>
      <c r="H689" s="14">
        <f t="shared" si="306"/>
        <v>0</v>
      </c>
      <c r="I689" s="45"/>
      <c r="J689" s="53"/>
      <c r="K689" s="53"/>
      <c r="L689" s="51"/>
      <c r="M689" s="51"/>
      <c r="N689" s="51"/>
      <c r="O689" s="186"/>
      <c r="P689" s="180">
        <f t="shared" si="363"/>
        <v>0</v>
      </c>
      <c r="Q689" s="180">
        <f t="shared" si="364"/>
        <v>0</v>
      </c>
      <c r="R689" s="180">
        <f t="shared" si="365"/>
        <v>0</v>
      </c>
      <c r="S689" s="180">
        <f t="shared" si="366"/>
        <v>0</v>
      </c>
      <c r="T689" s="394">
        <f t="shared" si="361"/>
        <v>0</v>
      </c>
      <c r="U689" s="394">
        <f t="shared" si="362"/>
        <v>0</v>
      </c>
      <c r="V689" s="142">
        <f t="shared" si="367"/>
        <v>0</v>
      </c>
      <c r="W689" s="142">
        <f t="shared" si="368"/>
        <v>0</v>
      </c>
      <c r="X689" s="142">
        <f t="shared" si="369"/>
        <v>0</v>
      </c>
      <c r="Y689" s="142">
        <f t="shared" si="370"/>
        <v>0</v>
      </c>
      <c r="Z689" s="51"/>
      <c r="AA689" s="35"/>
      <c r="AB689" s="226"/>
      <c r="AC689" s="226"/>
      <c r="AD689" s="226"/>
      <c r="AE689" s="226"/>
      <c r="AF689" s="226"/>
      <c r="AG689" s="226"/>
      <c r="AH689" s="226"/>
      <c r="AI689" s="226"/>
      <c r="AJ689" s="226"/>
      <c r="AK689" s="226"/>
      <c r="AL689" s="226"/>
      <c r="AM689" s="226"/>
      <c r="AN689" s="226"/>
      <c r="AO689" s="226"/>
    </row>
    <row r="690" spans="1:41" ht="15" hidden="1" outlineLevel="1">
      <c r="A690" s="44">
        <v>593</v>
      </c>
      <c r="B690" s="73">
        <v>527</v>
      </c>
      <c r="C690" s="42" t="s">
        <v>264</v>
      </c>
      <c r="D690" s="44" t="s">
        <v>34</v>
      </c>
      <c r="E690" s="53">
        <v>0.03</v>
      </c>
      <c r="F690" s="14">
        <f t="shared" si="304"/>
        <v>712.71</v>
      </c>
      <c r="G690" s="14">
        <f t="shared" si="305"/>
        <v>0</v>
      </c>
      <c r="H690" s="14">
        <f t="shared" si="306"/>
        <v>712.71</v>
      </c>
      <c r="I690" s="45">
        <v>23757</v>
      </c>
      <c r="J690" s="53"/>
      <c r="K690" s="53"/>
      <c r="L690" s="51"/>
      <c r="M690" s="51"/>
      <c r="N690" s="51"/>
      <c r="O690" s="448">
        <f>I690*$L$3</f>
        <v>40386.9</v>
      </c>
      <c r="P690" s="180">
        <f t="shared" si="363"/>
        <v>0</v>
      </c>
      <c r="Q690" s="180">
        <f t="shared" si="364"/>
        <v>1211.6099999999999</v>
      </c>
      <c r="R690" s="180">
        <f t="shared" si="365"/>
        <v>0</v>
      </c>
      <c r="S690" s="180">
        <f t="shared" si="366"/>
        <v>1211.6099999999999</v>
      </c>
      <c r="T690" s="394">
        <f t="shared" si="361"/>
        <v>1637.81</v>
      </c>
      <c r="U690" s="394">
        <f t="shared" si="362"/>
        <v>0</v>
      </c>
      <c r="V690" s="142">
        <f t="shared" si="367"/>
        <v>1637.81</v>
      </c>
      <c r="W690" s="142">
        <f t="shared" si="368"/>
        <v>54593.79</v>
      </c>
      <c r="X690" s="142">
        <f t="shared" si="369"/>
        <v>0</v>
      </c>
      <c r="Y690" s="142">
        <f t="shared" si="370"/>
        <v>54593.79</v>
      </c>
      <c r="Z690" s="51"/>
      <c r="AA690" s="35"/>
      <c r="AB690" s="226"/>
      <c r="AC690" s="226"/>
      <c r="AD690" s="226"/>
      <c r="AE690" s="226"/>
      <c r="AF690" s="226"/>
      <c r="AG690" s="226"/>
      <c r="AH690" s="226"/>
      <c r="AI690" s="226"/>
      <c r="AJ690" s="226"/>
      <c r="AK690" s="226"/>
      <c r="AL690" s="226"/>
      <c r="AM690" s="226"/>
      <c r="AN690" s="226"/>
      <c r="AO690" s="226"/>
    </row>
    <row r="691" spans="1:41" ht="15" hidden="1" outlineLevel="1">
      <c r="A691" s="44">
        <v>594</v>
      </c>
      <c r="B691" s="73">
        <v>528</v>
      </c>
      <c r="C691" s="42" t="s">
        <v>56</v>
      </c>
      <c r="D691" s="44" t="s">
        <v>26</v>
      </c>
      <c r="E691" s="53">
        <v>13.8</v>
      </c>
      <c r="F691" s="14">
        <f t="shared" si="304"/>
        <v>24316.15</v>
      </c>
      <c r="G691" s="14">
        <f t="shared" si="305"/>
        <v>0</v>
      </c>
      <c r="H691" s="14">
        <f t="shared" si="306"/>
        <v>24316.15</v>
      </c>
      <c r="I691" s="45">
        <v>1762.04</v>
      </c>
      <c r="J691" s="53"/>
      <c r="K691" s="53"/>
      <c r="L691" s="51"/>
      <c r="M691" s="51"/>
      <c r="N691" s="51"/>
      <c r="O691" s="123">
        <f t="shared" ref="O691:O698" si="375">I691*$N$3</f>
        <v>2819.26</v>
      </c>
      <c r="P691" s="180">
        <f t="shared" si="363"/>
        <v>0</v>
      </c>
      <c r="Q691" s="180">
        <f t="shared" si="364"/>
        <v>38905.79</v>
      </c>
      <c r="R691" s="180">
        <f t="shared" si="365"/>
        <v>0</v>
      </c>
      <c r="S691" s="180">
        <f t="shared" si="366"/>
        <v>38905.79</v>
      </c>
      <c r="T691" s="394">
        <f t="shared" si="361"/>
        <v>52591.66</v>
      </c>
      <c r="U691" s="394">
        <f t="shared" si="362"/>
        <v>0</v>
      </c>
      <c r="V691" s="142">
        <f t="shared" si="367"/>
        <v>52591.66</v>
      </c>
      <c r="W691" s="142">
        <f t="shared" si="368"/>
        <v>3810.99</v>
      </c>
      <c r="X691" s="142">
        <f t="shared" si="369"/>
        <v>0</v>
      </c>
      <c r="Y691" s="142">
        <f t="shared" si="370"/>
        <v>3810.99</v>
      </c>
      <c r="Z691" s="51"/>
      <c r="AA691" s="35"/>
      <c r="AB691" s="226"/>
      <c r="AC691" s="226"/>
      <c r="AD691" s="226"/>
      <c r="AE691" s="226"/>
      <c r="AF691" s="226"/>
      <c r="AG691" s="226"/>
      <c r="AH691" s="226"/>
      <c r="AI691" s="226"/>
      <c r="AJ691" s="226"/>
      <c r="AK691" s="226"/>
      <c r="AL691" s="226"/>
      <c r="AM691" s="226"/>
      <c r="AN691" s="226"/>
      <c r="AO691" s="226"/>
    </row>
    <row r="692" spans="1:41" ht="15" hidden="1" outlineLevel="1">
      <c r="A692" s="44">
        <v>595</v>
      </c>
      <c r="B692" s="73">
        <v>529</v>
      </c>
      <c r="C692" s="42" t="s">
        <v>218</v>
      </c>
      <c r="D692" s="44" t="s">
        <v>26</v>
      </c>
      <c r="E692" s="53">
        <v>13.8</v>
      </c>
      <c r="F692" s="14">
        <f t="shared" si="304"/>
        <v>2043.5</v>
      </c>
      <c r="G692" s="14">
        <f t="shared" si="305"/>
        <v>0</v>
      </c>
      <c r="H692" s="14">
        <f t="shared" si="306"/>
        <v>2043.5</v>
      </c>
      <c r="I692" s="45">
        <v>148.08000000000001</v>
      </c>
      <c r="J692" s="53"/>
      <c r="K692" s="53"/>
      <c r="L692" s="51"/>
      <c r="M692" s="51"/>
      <c r="N692" s="51"/>
      <c r="O692" s="123">
        <f t="shared" si="375"/>
        <v>236.93</v>
      </c>
      <c r="P692" s="180">
        <f t="shared" si="363"/>
        <v>0</v>
      </c>
      <c r="Q692" s="180">
        <f t="shared" si="364"/>
        <v>3269.63</v>
      </c>
      <c r="R692" s="180">
        <f t="shared" si="365"/>
        <v>0</v>
      </c>
      <c r="S692" s="180">
        <f t="shared" si="366"/>
        <v>3269.63</v>
      </c>
      <c r="T692" s="394">
        <f t="shared" si="361"/>
        <v>4419.7299999999996</v>
      </c>
      <c r="U692" s="394">
        <f t="shared" si="362"/>
        <v>0</v>
      </c>
      <c r="V692" s="142">
        <f t="shared" si="367"/>
        <v>4419.7299999999996</v>
      </c>
      <c r="W692" s="142">
        <f t="shared" si="368"/>
        <v>320.27</v>
      </c>
      <c r="X692" s="142">
        <f t="shared" si="369"/>
        <v>0</v>
      </c>
      <c r="Y692" s="142">
        <f t="shared" si="370"/>
        <v>320.27</v>
      </c>
      <c r="Z692" s="51"/>
      <c r="AA692" s="35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</row>
    <row r="693" spans="1:41" ht="45" hidden="1" outlineLevel="1">
      <c r="A693" s="44">
        <v>596</v>
      </c>
      <c r="B693" s="73">
        <v>530</v>
      </c>
      <c r="C693" s="42" t="s">
        <v>265</v>
      </c>
      <c r="D693" s="44" t="s">
        <v>34</v>
      </c>
      <c r="E693" s="53">
        <v>0</v>
      </c>
      <c r="F693" s="14">
        <f t="shared" si="304"/>
        <v>0</v>
      </c>
      <c r="G693" s="14">
        <f t="shared" si="305"/>
        <v>0</v>
      </c>
      <c r="H693" s="14">
        <f t="shared" si="306"/>
        <v>0</v>
      </c>
      <c r="I693" s="45">
        <v>11624</v>
      </c>
      <c r="J693" s="53"/>
      <c r="K693" s="53"/>
      <c r="L693" s="51"/>
      <c r="M693" s="51"/>
      <c r="N693" s="51"/>
      <c r="O693" s="123">
        <f t="shared" si="375"/>
        <v>18598.400000000001</v>
      </c>
      <c r="P693" s="180">
        <f t="shared" si="363"/>
        <v>0</v>
      </c>
      <c r="Q693" s="180">
        <f t="shared" si="364"/>
        <v>0</v>
      </c>
      <c r="R693" s="180">
        <f t="shared" si="365"/>
        <v>0</v>
      </c>
      <c r="S693" s="180">
        <f t="shared" si="366"/>
        <v>0</v>
      </c>
      <c r="T693" s="394">
        <f t="shared" si="361"/>
        <v>0</v>
      </c>
      <c r="U693" s="394">
        <f t="shared" si="362"/>
        <v>0</v>
      </c>
      <c r="V693" s="142">
        <f t="shared" si="367"/>
        <v>0</v>
      </c>
      <c r="W693" s="142">
        <f t="shared" si="368"/>
        <v>25140.75</v>
      </c>
      <c r="X693" s="142">
        <f t="shared" si="369"/>
        <v>0</v>
      </c>
      <c r="Y693" s="142">
        <f t="shared" si="370"/>
        <v>25140.75</v>
      </c>
      <c r="Z693" s="51"/>
      <c r="AA693" s="35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</row>
    <row r="694" spans="1:41" ht="30" hidden="1" outlineLevel="1">
      <c r="A694" s="44">
        <v>597</v>
      </c>
      <c r="B694" s="73">
        <v>531</v>
      </c>
      <c r="C694" s="42" t="s">
        <v>266</v>
      </c>
      <c r="D694" s="44" t="s">
        <v>26</v>
      </c>
      <c r="E694" s="53">
        <v>1.4</v>
      </c>
      <c r="F694" s="14">
        <f t="shared" si="304"/>
        <v>147</v>
      </c>
      <c r="G694" s="14">
        <f t="shared" si="305"/>
        <v>323.39999999999998</v>
      </c>
      <c r="H694" s="14">
        <f t="shared" si="306"/>
        <v>470.4</v>
      </c>
      <c r="I694" s="45">
        <v>105</v>
      </c>
      <c r="J694" s="53">
        <v>231</v>
      </c>
      <c r="K694" s="53"/>
      <c r="L694" s="51"/>
      <c r="M694" s="51"/>
      <c r="N694" s="51"/>
      <c r="O694" s="123">
        <f t="shared" si="375"/>
        <v>168</v>
      </c>
      <c r="P694" s="180">
        <f t="shared" si="363"/>
        <v>231</v>
      </c>
      <c r="Q694" s="180">
        <f t="shared" si="364"/>
        <v>235.2</v>
      </c>
      <c r="R694" s="180">
        <f t="shared" si="365"/>
        <v>323.39999999999998</v>
      </c>
      <c r="S694" s="180">
        <f t="shared" si="366"/>
        <v>558.6</v>
      </c>
      <c r="T694" s="394">
        <f t="shared" si="361"/>
        <v>317.94</v>
      </c>
      <c r="U694" s="394">
        <f t="shared" si="362"/>
        <v>437.16</v>
      </c>
      <c r="V694" s="142">
        <f t="shared" si="367"/>
        <v>755.1</v>
      </c>
      <c r="W694" s="142">
        <f t="shared" si="368"/>
        <v>227.1</v>
      </c>
      <c r="X694" s="142">
        <f t="shared" si="369"/>
        <v>312.26</v>
      </c>
      <c r="Y694" s="142">
        <f t="shared" si="370"/>
        <v>539.36</v>
      </c>
      <c r="Z694" s="51" t="s">
        <v>372</v>
      </c>
      <c r="AA694" s="35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</row>
    <row r="695" spans="1:41" ht="45" hidden="1" outlineLevel="1">
      <c r="A695" s="44">
        <v>598</v>
      </c>
      <c r="B695" s="73">
        <v>532</v>
      </c>
      <c r="C695" s="42" t="s">
        <v>265</v>
      </c>
      <c r="D695" s="44" t="s">
        <v>34</v>
      </c>
      <c r="E695" s="53">
        <v>0.03</v>
      </c>
      <c r="F695" s="14">
        <f t="shared" si="304"/>
        <v>348.72</v>
      </c>
      <c r="G695" s="14">
        <f t="shared" si="305"/>
        <v>0</v>
      </c>
      <c r="H695" s="14">
        <f t="shared" si="306"/>
        <v>348.72</v>
      </c>
      <c r="I695" s="45">
        <v>11624</v>
      </c>
      <c r="J695" s="53"/>
      <c r="K695" s="53"/>
      <c r="L695" s="51"/>
      <c r="M695" s="51"/>
      <c r="N695" s="51"/>
      <c r="O695" s="123">
        <f t="shared" si="375"/>
        <v>18598.400000000001</v>
      </c>
      <c r="P695" s="180">
        <f t="shared" si="363"/>
        <v>0</v>
      </c>
      <c r="Q695" s="180">
        <f t="shared" si="364"/>
        <v>557.95000000000005</v>
      </c>
      <c r="R695" s="180">
        <f t="shared" si="365"/>
        <v>0</v>
      </c>
      <c r="S695" s="180">
        <f t="shared" si="366"/>
        <v>557.95000000000005</v>
      </c>
      <c r="T695" s="394">
        <f t="shared" si="361"/>
        <v>754.22</v>
      </c>
      <c r="U695" s="394">
        <f t="shared" si="362"/>
        <v>0</v>
      </c>
      <c r="V695" s="142">
        <f t="shared" si="367"/>
        <v>754.22</v>
      </c>
      <c r="W695" s="142">
        <f t="shared" si="368"/>
        <v>25140.75</v>
      </c>
      <c r="X695" s="142">
        <f t="shared" si="369"/>
        <v>0</v>
      </c>
      <c r="Y695" s="142">
        <f t="shared" si="370"/>
        <v>25140.75</v>
      </c>
      <c r="Z695" s="51"/>
      <c r="AA695" s="35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</row>
    <row r="696" spans="1:41" ht="30" hidden="1" outlineLevel="1">
      <c r="A696" s="44">
        <v>599</v>
      </c>
      <c r="B696" s="73">
        <v>533</v>
      </c>
      <c r="C696" s="42" t="s">
        <v>274</v>
      </c>
      <c r="D696" s="44" t="s">
        <v>26</v>
      </c>
      <c r="E696" s="53">
        <v>3</v>
      </c>
      <c r="F696" s="14">
        <f t="shared" si="304"/>
        <v>2004</v>
      </c>
      <c r="G696" s="14">
        <f t="shared" si="305"/>
        <v>9240</v>
      </c>
      <c r="H696" s="14">
        <f t="shared" si="306"/>
        <v>11244</v>
      </c>
      <c r="I696" s="45">
        <v>668</v>
      </c>
      <c r="J696" s="53">
        <v>3080</v>
      </c>
      <c r="K696" s="53"/>
      <c r="L696" s="51"/>
      <c r="M696" s="51"/>
      <c r="N696" s="51"/>
      <c r="O696" s="123">
        <f t="shared" si="375"/>
        <v>1068.8</v>
      </c>
      <c r="P696" s="180">
        <f t="shared" si="363"/>
        <v>3080</v>
      </c>
      <c r="Q696" s="180">
        <f t="shared" si="364"/>
        <v>3206.4</v>
      </c>
      <c r="R696" s="180">
        <f t="shared" si="365"/>
        <v>9240</v>
      </c>
      <c r="S696" s="180">
        <f t="shared" si="366"/>
        <v>12446.4</v>
      </c>
      <c r="T696" s="394">
        <f t="shared" si="361"/>
        <v>4334.3100000000004</v>
      </c>
      <c r="U696" s="394">
        <f t="shared" si="362"/>
        <v>12490.35</v>
      </c>
      <c r="V696" s="142">
        <f t="shared" si="367"/>
        <v>16824.66</v>
      </c>
      <c r="W696" s="142">
        <f t="shared" si="368"/>
        <v>1444.77</v>
      </c>
      <c r="X696" s="142">
        <f t="shared" si="369"/>
        <v>4163.45</v>
      </c>
      <c r="Y696" s="142">
        <f t="shared" si="370"/>
        <v>5608.22</v>
      </c>
      <c r="Z696" s="51" t="s">
        <v>373</v>
      </c>
      <c r="AA696" s="35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</row>
    <row r="697" spans="1:41" ht="45" hidden="1" outlineLevel="1">
      <c r="A697" s="44">
        <v>600</v>
      </c>
      <c r="B697" s="73">
        <v>534</v>
      </c>
      <c r="C697" s="42" t="s">
        <v>265</v>
      </c>
      <c r="D697" s="44" t="s">
        <v>34</v>
      </c>
      <c r="E697" s="53">
        <v>0.02</v>
      </c>
      <c r="F697" s="14">
        <f t="shared" si="304"/>
        <v>232.48</v>
      </c>
      <c r="G697" s="14">
        <f t="shared" si="305"/>
        <v>0</v>
      </c>
      <c r="H697" s="14">
        <f t="shared" si="306"/>
        <v>232.48</v>
      </c>
      <c r="I697" s="45">
        <v>11624</v>
      </c>
      <c r="J697" s="53"/>
      <c r="K697" s="53"/>
      <c r="L697" s="51"/>
      <c r="M697" s="51"/>
      <c r="N697" s="51"/>
      <c r="O697" s="123">
        <f t="shared" si="375"/>
        <v>18598.400000000001</v>
      </c>
      <c r="P697" s="180">
        <f t="shared" si="363"/>
        <v>0</v>
      </c>
      <c r="Q697" s="180">
        <f t="shared" si="364"/>
        <v>371.97</v>
      </c>
      <c r="R697" s="180">
        <f t="shared" si="365"/>
        <v>0</v>
      </c>
      <c r="S697" s="180">
        <f t="shared" si="366"/>
        <v>371.97</v>
      </c>
      <c r="T697" s="394">
        <f t="shared" si="361"/>
        <v>502.82</v>
      </c>
      <c r="U697" s="394">
        <f t="shared" si="362"/>
        <v>0</v>
      </c>
      <c r="V697" s="142">
        <f t="shared" si="367"/>
        <v>502.82</v>
      </c>
      <c r="W697" s="142">
        <f t="shared" si="368"/>
        <v>25140.75</v>
      </c>
      <c r="X697" s="142">
        <f t="shared" si="369"/>
        <v>0</v>
      </c>
      <c r="Y697" s="142">
        <f t="shared" si="370"/>
        <v>25140.75</v>
      </c>
      <c r="Z697" s="51"/>
      <c r="AA697" s="35"/>
      <c r="AB697" s="226"/>
      <c r="AC697" s="226"/>
      <c r="AD697" s="226"/>
      <c r="AE697" s="226"/>
      <c r="AF697" s="226"/>
      <c r="AG697" s="226"/>
      <c r="AH697" s="226"/>
      <c r="AI697" s="226"/>
      <c r="AJ697" s="226"/>
      <c r="AK697" s="226"/>
      <c r="AL697" s="226"/>
      <c r="AM697" s="226"/>
      <c r="AN697" s="226"/>
      <c r="AO697" s="226"/>
    </row>
    <row r="698" spans="1:41" ht="30" hidden="1" outlineLevel="1">
      <c r="A698" s="44">
        <v>601</v>
      </c>
      <c r="B698" s="73">
        <v>535</v>
      </c>
      <c r="C698" s="42" t="s">
        <v>270</v>
      </c>
      <c r="D698" s="44" t="s">
        <v>26</v>
      </c>
      <c r="E698" s="53">
        <v>3</v>
      </c>
      <c r="F698" s="14">
        <f t="shared" si="304"/>
        <v>855</v>
      </c>
      <c r="G698" s="14">
        <f t="shared" si="305"/>
        <v>3177</v>
      </c>
      <c r="H698" s="14">
        <f t="shared" si="306"/>
        <v>4032</v>
      </c>
      <c r="I698" s="45">
        <v>285</v>
      </c>
      <c r="J698" s="53">
        <v>1059</v>
      </c>
      <c r="K698" s="53"/>
      <c r="L698" s="51"/>
      <c r="M698" s="51"/>
      <c r="N698" s="51"/>
      <c r="O698" s="123">
        <f t="shared" si="375"/>
        <v>456</v>
      </c>
      <c r="P698" s="180">
        <f t="shared" si="363"/>
        <v>1059</v>
      </c>
      <c r="Q698" s="180">
        <f t="shared" si="364"/>
        <v>1368</v>
      </c>
      <c r="R698" s="180">
        <f t="shared" si="365"/>
        <v>3177</v>
      </c>
      <c r="S698" s="180">
        <f t="shared" si="366"/>
        <v>4545</v>
      </c>
      <c r="T698" s="394">
        <f t="shared" si="361"/>
        <v>1849.23</v>
      </c>
      <c r="U698" s="394">
        <f t="shared" si="362"/>
        <v>4294.5600000000004</v>
      </c>
      <c r="V698" s="142">
        <f t="shared" si="367"/>
        <v>6143.79</v>
      </c>
      <c r="W698" s="142">
        <f t="shared" si="368"/>
        <v>616.41</v>
      </c>
      <c r="X698" s="142">
        <f t="shared" si="369"/>
        <v>1431.52</v>
      </c>
      <c r="Y698" s="142">
        <f t="shared" si="370"/>
        <v>2047.93</v>
      </c>
      <c r="Z698" s="51" t="s">
        <v>374</v>
      </c>
      <c r="AA698" s="35"/>
      <c r="AB698" s="226"/>
      <c r="AC698" s="226"/>
      <c r="AD698" s="226"/>
      <c r="AE698" s="226"/>
      <c r="AF698" s="226"/>
      <c r="AG698" s="226"/>
      <c r="AH698" s="226"/>
      <c r="AI698" s="226"/>
      <c r="AJ698" s="226"/>
      <c r="AK698" s="226"/>
      <c r="AL698" s="226"/>
      <c r="AM698" s="226"/>
      <c r="AN698" s="226"/>
      <c r="AO698" s="226"/>
    </row>
    <row r="699" spans="1:41" ht="30" hidden="1" outlineLevel="1">
      <c r="A699" s="44"/>
      <c r="B699" s="73"/>
      <c r="C699" s="52" t="s">
        <v>375</v>
      </c>
      <c r="D699" s="44"/>
      <c r="E699" s="53"/>
      <c r="F699" s="14">
        <f t="shared" si="304"/>
        <v>0</v>
      </c>
      <c r="G699" s="14">
        <f t="shared" si="305"/>
        <v>0</v>
      </c>
      <c r="H699" s="14">
        <f t="shared" si="306"/>
        <v>0</v>
      </c>
      <c r="I699" s="45"/>
      <c r="J699" s="53"/>
      <c r="K699" s="53"/>
      <c r="L699" s="51"/>
      <c r="M699" s="51"/>
      <c r="N699" s="51"/>
      <c r="O699" s="186"/>
      <c r="P699" s="180">
        <f t="shared" si="363"/>
        <v>0</v>
      </c>
      <c r="Q699" s="180">
        <f t="shared" si="364"/>
        <v>0</v>
      </c>
      <c r="R699" s="180">
        <f t="shared" si="365"/>
        <v>0</v>
      </c>
      <c r="S699" s="180">
        <f t="shared" si="366"/>
        <v>0</v>
      </c>
      <c r="T699" s="394">
        <f t="shared" si="361"/>
        <v>0</v>
      </c>
      <c r="U699" s="394">
        <f t="shared" si="362"/>
        <v>0</v>
      </c>
      <c r="V699" s="142">
        <f t="shared" si="367"/>
        <v>0</v>
      </c>
      <c r="W699" s="142">
        <f t="shared" si="368"/>
        <v>0</v>
      </c>
      <c r="X699" s="142">
        <f t="shared" si="369"/>
        <v>0</v>
      </c>
      <c r="Y699" s="142">
        <f t="shared" si="370"/>
        <v>0</v>
      </c>
      <c r="Z699" s="51"/>
      <c r="AA699" s="35"/>
      <c r="AB699" s="226"/>
      <c r="AC699" s="226"/>
      <c r="AD699" s="226"/>
      <c r="AE699" s="226"/>
      <c r="AF699" s="226"/>
      <c r="AG699" s="226"/>
      <c r="AH699" s="226"/>
      <c r="AI699" s="226"/>
      <c r="AJ699" s="226"/>
      <c r="AK699" s="226"/>
      <c r="AL699" s="226"/>
      <c r="AM699" s="226"/>
      <c r="AN699" s="226"/>
      <c r="AO699" s="226"/>
    </row>
    <row r="700" spans="1:41" ht="15" hidden="1" outlineLevel="1">
      <c r="A700" s="44">
        <v>602</v>
      </c>
      <c r="B700" s="73">
        <v>536</v>
      </c>
      <c r="C700" s="42" t="s">
        <v>264</v>
      </c>
      <c r="D700" s="44" t="s">
        <v>34</v>
      </c>
      <c r="E700" s="53">
        <v>0.03</v>
      </c>
      <c r="F700" s="14">
        <f t="shared" si="304"/>
        <v>712.71</v>
      </c>
      <c r="G700" s="14">
        <f t="shared" si="305"/>
        <v>0</v>
      </c>
      <c r="H700" s="14">
        <f t="shared" si="306"/>
        <v>712.71</v>
      </c>
      <c r="I700" s="45">
        <v>23757</v>
      </c>
      <c r="J700" s="53"/>
      <c r="K700" s="53"/>
      <c r="L700" s="51"/>
      <c r="M700" s="51"/>
      <c r="N700" s="51"/>
      <c r="O700" s="448">
        <f>I700*$L$3</f>
        <v>40386.9</v>
      </c>
      <c r="P700" s="180">
        <f t="shared" si="363"/>
        <v>0</v>
      </c>
      <c r="Q700" s="180">
        <f t="shared" si="364"/>
        <v>1211.6099999999999</v>
      </c>
      <c r="R700" s="180">
        <f t="shared" si="365"/>
        <v>0</v>
      </c>
      <c r="S700" s="180">
        <f t="shared" si="366"/>
        <v>1211.6099999999999</v>
      </c>
      <c r="T700" s="394">
        <f t="shared" si="361"/>
        <v>1637.81</v>
      </c>
      <c r="U700" s="394">
        <f t="shared" si="362"/>
        <v>0</v>
      </c>
      <c r="V700" s="142">
        <f t="shared" si="367"/>
        <v>1637.81</v>
      </c>
      <c r="W700" s="142">
        <f t="shared" si="368"/>
        <v>54593.79</v>
      </c>
      <c r="X700" s="142">
        <f t="shared" si="369"/>
        <v>0</v>
      </c>
      <c r="Y700" s="142">
        <f t="shared" si="370"/>
        <v>54593.79</v>
      </c>
      <c r="Z700" s="51"/>
      <c r="AA700" s="35"/>
      <c r="AB700" s="226"/>
      <c r="AC700" s="226"/>
      <c r="AD700" s="226"/>
      <c r="AE700" s="226"/>
      <c r="AF700" s="226"/>
      <c r="AG700" s="226"/>
      <c r="AH700" s="226"/>
      <c r="AI700" s="226"/>
      <c r="AJ700" s="226"/>
      <c r="AK700" s="226"/>
      <c r="AL700" s="226"/>
      <c r="AM700" s="226"/>
      <c r="AN700" s="226"/>
      <c r="AO700" s="226"/>
    </row>
    <row r="701" spans="1:41" ht="15" hidden="1" outlineLevel="1">
      <c r="A701" s="44">
        <v>603</v>
      </c>
      <c r="B701" s="73">
        <v>537</v>
      </c>
      <c r="C701" s="42" t="s">
        <v>56</v>
      </c>
      <c r="D701" s="44" t="s">
        <v>26</v>
      </c>
      <c r="E701" s="53">
        <v>13.8</v>
      </c>
      <c r="F701" s="14">
        <f t="shared" si="304"/>
        <v>24316.15</v>
      </c>
      <c r="G701" s="14">
        <f t="shared" si="305"/>
        <v>0</v>
      </c>
      <c r="H701" s="14">
        <f t="shared" si="306"/>
        <v>24316.15</v>
      </c>
      <c r="I701" s="45">
        <v>1762.04</v>
      </c>
      <c r="J701" s="53"/>
      <c r="K701" s="53"/>
      <c r="L701" s="51"/>
      <c r="M701" s="51"/>
      <c r="N701" s="51"/>
      <c r="O701" s="123">
        <f t="shared" ref="O701:O708" si="376">I701*$N$3</f>
        <v>2819.26</v>
      </c>
      <c r="P701" s="180">
        <f t="shared" si="363"/>
        <v>0</v>
      </c>
      <c r="Q701" s="180">
        <f t="shared" si="364"/>
        <v>38905.79</v>
      </c>
      <c r="R701" s="180">
        <f t="shared" si="365"/>
        <v>0</v>
      </c>
      <c r="S701" s="180">
        <f t="shared" si="366"/>
        <v>38905.79</v>
      </c>
      <c r="T701" s="394">
        <f t="shared" si="361"/>
        <v>52591.66</v>
      </c>
      <c r="U701" s="394">
        <f t="shared" si="362"/>
        <v>0</v>
      </c>
      <c r="V701" s="142">
        <f t="shared" si="367"/>
        <v>52591.66</v>
      </c>
      <c r="W701" s="142">
        <f t="shared" si="368"/>
        <v>3810.99</v>
      </c>
      <c r="X701" s="142">
        <f t="shared" si="369"/>
        <v>0</v>
      </c>
      <c r="Y701" s="142">
        <f t="shared" si="370"/>
        <v>3810.99</v>
      </c>
      <c r="Z701" s="51"/>
      <c r="AA701" s="35"/>
      <c r="AB701" s="226"/>
      <c r="AC701" s="226"/>
      <c r="AD701" s="226"/>
      <c r="AE701" s="226"/>
      <c r="AF701" s="226"/>
      <c r="AG701" s="226"/>
      <c r="AH701" s="226"/>
      <c r="AI701" s="226"/>
      <c r="AJ701" s="226"/>
      <c r="AK701" s="226"/>
      <c r="AL701" s="226"/>
      <c r="AM701" s="226"/>
      <c r="AN701" s="226"/>
      <c r="AO701" s="226"/>
    </row>
    <row r="702" spans="1:41" ht="15" hidden="1" outlineLevel="1">
      <c r="A702" s="44">
        <v>604</v>
      </c>
      <c r="B702" s="73">
        <v>538</v>
      </c>
      <c r="C702" s="42" t="s">
        <v>218</v>
      </c>
      <c r="D702" s="44" t="s">
        <v>26</v>
      </c>
      <c r="E702" s="53">
        <v>13.8</v>
      </c>
      <c r="F702" s="14">
        <f t="shared" si="304"/>
        <v>2043.5</v>
      </c>
      <c r="G702" s="14">
        <f t="shared" si="305"/>
        <v>0</v>
      </c>
      <c r="H702" s="14">
        <f t="shared" si="306"/>
        <v>2043.5</v>
      </c>
      <c r="I702" s="45">
        <v>148.08000000000001</v>
      </c>
      <c r="J702" s="53"/>
      <c r="K702" s="53"/>
      <c r="L702" s="51"/>
      <c r="M702" s="51"/>
      <c r="N702" s="51"/>
      <c r="O702" s="123">
        <f t="shared" si="376"/>
        <v>236.93</v>
      </c>
      <c r="P702" s="180">
        <f t="shared" si="363"/>
        <v>0</v>
      </c>
      <c r="Q702" s="180">
        <f t="shared" si="364"/>
        <v>3269.63</v>
      </c>
      <c r="R702" s="180">
        <f t="shared" si="365"/>
        <v>0</v>
      </c>
      <c r="S702" s="180">
        <f t="shared" si="366"/>
        <v>3269.63</v>
      </c>
      <c r="T702" s="394">
        <f t="shared" si="361"/>
        <v>4419.7299999999996</v>
      </c>
      <c r="U702" s="394">
        <f t="shared" si="362"/>
        <v>0</v>
      </c>
      <c r="V702" s="142">
        <f t="shared" si="367"/>
        <v>4419.7299999999996</v>
      </c>
      <c r="W702" s="142">
        <f t="shared" si="368"/>
        <v>320.27</v>
      </c>
      <c r="X702" s="142">
        <f t="shared" si="369"/>
        <v>0</v>
      </c>
      <c r="Y702" s="142">
        <f t="shared" si="370"/>
        <v>320.27</v>
      </c>
      <c r="Z702" s="51"/>
      <c r="AA702" s="35"/>
      <c r="AB702" s="226"/>
      <c r="AC702" s="226"/>
      <c r="AD702" s="226"/>
      <c r="AE702" s="226"/>
      <c r="AF702" s="226"/>
      <c r="AG702" s="226"/>
      <c r="AH702" s="226"/>
      <c r="AI702" s="226"/>
      <c r="AJ702" s="226"/>
      <c r="AK702" s="226"/>
      <c r="AL702" s="226"/>
      <c r="AM702" s="226"/>
      <c r="AN702" s="226"/>
      <c r="AO702" s="226"/>
    </row>
    <row r="703" spans="1:41" ht="45" hidden="1" outlineLevel="1">
      <c r="A703" s="44">
        <v>605</v>
      </c>
      <c r="B703" s="73">
        <v>539</v>
      </c>
      <c r="C703" s="42" t="s">
        <v>265</v>
      </c>
      <c r="D703" s="44" t="s">
        <v>34</v>
      </c>
      <c r="E703" s="62">
        <v>1.4E-3</v>
      </c>
      <c r="F703" s="14">
        <f t="shared" si="304"/>
        <v>16.27</v>
      </c>
      <c r="G703" s="14">
        <f t="shared" si="305"/>
        <v>0</v>
      </c>
      <c r="H703" s="14">
        <f t="shared" si="306"/>
        <v>16.27</v>
      </c>
      <c r="I703" s="45">
        <v>11624</v>
      </c>
      <c r="J703" s="53"/>
      <c r="K703" s="53"/>
      <c r="L703" s="51"/>
      <c r="M703" s="51"/>
      <c r="N703" s="51"/>
      <c r="O703" s="123">
        <f t="shared" si="376"/>
        <v>18598.400000000001</v>
      </c>
      <c r="P703" s="180">
        <f t="shared" si="363"/>
        <v>0</v>
      </c>
      <c r="Q703" s="180">
        <f t="shared" si="364"/>
        <v>26.04</v>
      </c>
      <c r="R703" s="180">
        <f t="shared" si="365"/>
        <v>0</v>
      </c>
      <c r="S703" s="180">
        <f t="shared" si="366"/>
        <v>26.04</v>
      </c>
      <c r="T703" s="394">
        <f t="shared" si="361"/>
        <v>35.200000000000003</v>
      </c>
      <c r="U703" s="394">
        <f t="shared" si="362"/>
        <v>0</v>
      </c>
      <c r="V703" s="142">
        <f t="shared" si="367"/>
        <v>35.200000000000003</v>
      </c>
      <c r="W703" s="142">
        <f t="shared" si="368"/>
        <v>25140.75</v>
      </c>
      <c r="X703" s="142">
        <f t="shared" si="369"/>
        <v>0</v>
      </c>
      <c r="Y703" s="142">
        <f t="shared" si="370"/>
        <v>25140.75</v>
      </c>
      <c r="Z703" s="51"/>
      <c r="AA703" s="35"/>
      <c r="AB703" s="226"/>
      <c r="AC703" s="226"/>
      <c r="AD703" s="226"/>
      <c r="AE703" s="226"/>
      <c r="AF703" s="226"/>
      <c r="AG703" s="226"/>
      <c r="AH703" s="226"/>
      <c r="AI703" s="226"/>
      <c r="AJ703" s="226"/>
      <c r="AK703" s="226"/>
      <c r="AL703" s="226"/>
      <c r="AM703" s="226"/>
      <c r="AN703" s="226"/>
      <c r="AO703" s="226"/>
    </row>
    <row r="704" spans="1:41" ht="30" hidden="1" outlineLevel="1">
      <c r="A704" s="44">
        <v>606</v>
      </c>
      <c r="B704" s="73">
        <v>540</v>
      </c>
      <c r="C704" s="42" t="s">
        <v>266</v>
      </c>
      <c r="D704" s="44" t="s">
        <v>26</v>
      </c>
      <c r="E704" s="53">
        <v>1.4</v>
      </c>
      <c r="F704" s="14">
        <f t="shared" si="304"/>
        <v>147</v>
      </c>
      <c r="G704" s="14">
        <f t="shared" si="305"/>
        <v>323.39999999999998</v>
      </c>
      <c r="H704" s="14">
        <f t="shared" si="306"/>
        <v>470.4</v>
      </c>
      <c r="I704" s="45">
        <v>105</v>
      </c>
      <c r="J704" s="53">
        <v>231</v>
      </c>
      <c r="K704" s="53"/>
      <c r="L704" s="51"/>
      <c r="M704" s="51"/>
      <c r="N704" s="51"/>
      <c r="O704" s="123">
        <f t="shared" si="376"/>
        <v>168</v>
      </c>
      <c r="P704" s="180">
        <f t="shared" si="363"/>
        <v>231</v>
      </c>
      <c r="Q704" s="180">
        <f t="shared" si="364"/>
        <v>235.2</v>
      </c>
      <c r="R704" s="180">
        <f t="shared" si="365"/>
        <v>323.39999999999998</v>
      </c>
      <c r="S704" s="180">
        <f t="shared" si="366"/>
        <v>558.6</v>
      </c>
      <c r="T704" s="394">
        <f t="shared" si="361"/>
        <v>317.94</v>
      </c>
      <c r="U704" s="394">
        <f t="shared" si="362"/>
        <v>437.16</v>
      </c>
      <c r="V704" s="142">
        <f t="shared" si="367"/>
        <v>755.1</v>
      </c>
      <c r="W704" s="142">
        <f t="shared" si="368"/>
        <v>227.1</v>
      </c>
      <c r="X704" s="142">
        <f t="shared" si="369"/>
        <v>312.26</v>
      </c>
      <c r="Y704" s="142">
        <f t="shared" si="370"/>
        <v>539.36</v>
      </c>
      <c r="Z704" s="51" t="s">
        <v>372</v>
      </c>
      <c r="AA704" s="35"/>
      <c r="AB704" s="226"/>
      <c r="AC704" s="226"/>
      <c r="AD704" s="226"/>
      <c r="AE704" s="226"/>
      <c r="AF704" s="226"/>
      <c r="AG704" s="226"/>
      <c r="AH704" s="226"/>
      <c r="AI704" s="226"/>
      <c r="AJ704" s="226"/>
      <c r="AK704" s="226"/>
      <c r="AL704" s="226"/>
      <c r="AM704" s="226"/>
      <c r="AN704" s="226"/>
      <c r="AO704" s="226"/>
    </row>
    <row r="705" spans="1:41" ht="45" hidden="1" outlineLevel="1">
      <c r="A705" s="44">
        <v>607</v>
      </c>
      <c r="B705" s="73">
        <v>541</v>
      </c>
      <c r="C705" s="42" t="s">
        <v>265</v>
      </c>
      <c r="D705" s="44" t="s">
        <v>34</v>
      </c>
      <c r="E705" s="53">
        <v>0.03</v>
      </c>
      <c r="F705" s="14">
        <f t="shared" si="304"/>
        <v>348.72</v>
      </c>
      <c r="G705" s="14">
        <f t="shared" si="305"/>
        <v>0</v>
      </c>
      <c r="H705" s="14">
        <f t="shared" si="306"/>
        <v>348.72</v>
      </c>
      <c r="I705" s="45">
        <v>11624</v>
      </c>
      <c r="J705" s="53"/>
      <c r="K705" s="53"/>
      <c r="L705" s="51"/>
      <c r="M705" s="51"/>
      <c r="N705" s="51"/>
      <c r="O705" s="123">
        <f t="shared" si="376"/>
        <v>18598.400000000001</v>
      </c>
      <c r="P705" s="180">
        <f t="shared" si="363"/>
        <v>0</v>
      </c>
      <c r="Q705" s="180">
        <f t="shared" si="364"/>
        <v>557.95000000000005</v>
      </c>
      <c r="R705" s="180">
        <f t="shared" si="365"/>
        <v>0</v>
      </c>
      <c r="S705" s="180">
        <f t="shared" si="366"/>
        <v>557.95000000000005</v>
      </c>
      <c r="T705" s="394">
        <f t="shared" si="361"/>
        <v>754.22</v>
      </c>
      <c r="U705" s="394">
        <f t="shared" si="362"/>
        <v>0</v>
      </c>
      <c r="V705" s="142">
        <f t="shared" si="367"/>
        <v>754.22</v>
      </c>
      <c r="W705" s="142">
        <f t="shared" si="368"/>
        <v>25140.75</v>
      </c>
      <c r="X705" s="142">
        <f t="shared" si="369"/>
        <v>0</v>
      </c>
      <c r="Y705" s="142">
        <f t="shared" si="370"/>
        <v>25140.75</v>
      </c>
      <c r="Z705" s="51"/>
      <c r="AA705" s="35"/>
      <c r="AB705" s="226"/>
      <c r="AC705" s="226"/>
      <c r="AD705" s="226"/>
      <c r="AE705" s="226"/>
      <c r="AF705" s="226"/>
      <c r="AG705" s="226"/>
      <c r="AH705" s="226"/>
      <c r="AI705" s="226"/>
      <c r="AJ705" s="226"/>
      <c r="AK705" s="226"/>
      <c r="AL705" s="226"/>
      <c r="AM705" s="226"/>
      <c r="AN705" s="226"/>
      <c r="AO705" s="226"/>
    </row>
    <row r="706" spans="1:41" ht="30" hidden="1" outlineLevel="1">
      <c r="A706" s="44">
        <v>608</v>
      </c>
      <c r="B706" s="73">
        <v>542</v>
      </c>
      <c r="C706" s="42" t="s">
        <v>274</v>
      </c>
      <c r="D706" s="44" t="s">
        <v>26</v>
      </c>
      <c r="E706" s="53">
        <v>3</v>
      </c>
      <c r="F706" s="14">
        <f t="shared" si="304"/>
        <v>2004</v>
      </c>
      <c r="G706" s="14">
        <f t="shared" si="305"/>
        <v>9240</v>
      </c>
      <c r="H706" s="14">
        <f t="shared" si="306"/>
        <v>11244</v>
      </c>
      <c r="I706" s="45">
        <v>668</v>
      </c>
      <c r="J706" s="53">
        <v>3080</v>
      </c>
      <c r="K706" s="53"/>
      <c r="L706" s="51"/>
      <c r="M706" s="51"/>
      <c r="N706" s="51"/>
      <c r="O706" s="123">
        <f t="shared" si="376"/>
        <v>1068.8</v>
      </c>
      <c r="P706" s="180">
        <f t="shared" si="363"/>
        <v>3080</v>
      </c>
      <c r="Q706" s="180">
        <f t="shared" si="364"/>
        <v>3206.4</v>
      </c>
      <c r="R706" s="180">
        <f t="shared" si="365"/>
        <v>9240</v>
      </c>
      <c r="S706" s="180">
        <f t="shared" si="366"/>
        <v>12446.4</v>
      </c>
      <c r="T706" s="394">
        <f t="shared" si="361"/>
        <v>4334.3100000000004</v>
      </c>
      <c r="U706" s="394">
        <f t="shared" si="362"/>
        <v>12490.35</v>
      </c>
      <c r="V706" s="142">
        <f t="shared" si="367"/>
        <v>16824.66</v>
      </c>
      <c r="W706" s="142">
        <f t="shared" si="368"/>
        <v>1444.77</v>
      </c>
      <c r="X706" s="142">
        <f t="shared" si="369"/>
        <v>4163.45</v>
      </c>
      <c r="Y706" s="142">
        <f t="shared" si="370"/>
        <v>5608.22</v>
      </c>
      <c r="Z706" s="51" t="s">
        <v>373</v>
      </c>
      <c r="AA706" s="35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</row>
    <row r="707" spans="1:41" ht="45" hidden="1" outlineLevel="1">
      <c r="A707" s="44">
        <v>609</v>
      </c>
      <c r="B707" s="73">
        <v>543</v>
      </c>
      <c r="C707" s="42" t="s">
        <v>265</v>
      </c>
      <c r="D707" s="44" t="s">
        <v>34</v>
      </c>
      <c r="E707" s="53">
        <v>0.02</v>
      </c>
      <c r="F707" s="14">
        <f t="shared" si="304"/>
        <v>232.48</v>
      </c>
      <c r="G707" s="14">
        <f t="shared" si="305"/>
        <v>0</v>
      </c>
      <c r="H707" s="14">
        <f t="shared" si="306"/>
        <v>232.48</v>
      </c>
      <c r="I707" s="45">
        <v>11624</v>
      </c>
      <c r="J707" s="53"/>
      <c r="K707" s="53"/>
      <c r="L707" s="51"/>
      <c r="M707" s="51"/>
      <c r="N707" s="51"/>
      <c r="O707" s="123">
        <f t="shared" si="376"/>
        <v>18598.400000000001</v>
      </c>
      <c r="P707" s="180">
        <f t="shared" si="363"/>
        <v>0</v>
      </c>
      <c r="Q707" s="180">
        <f t="shared" si="364"/>
        <v>371.97</v>
      </c>
      <c r="R707" s="180">
        <f t="shared" si="365"/>
        <v>0</v>
      </c>
      <c r="S707" s="180">
        <f t="shared" si="366"/>
        <v>371.97</v>
      </c>
      <c r="T707" s="394">
        <f t="shared" si="361"/>
        <v>502.82</v>
      </c>
      <c r="U707" s="394">
        <f t="shared" si="362"/>
        <v>0</v>
      </c>
      <c r="V707" s="142">
        <f t="shared" si="367"/>
        <v>502.82</v>
      </c>
      <c r="W707" s="142">
        <f t="shared" si="368"/>
        <v>25140.75</v>
      </c>
      <c r="X707" s="142">
        <f t="shared" si="369"/>
        <v>0</v>
      </c>
      <c r="Y707" s="142">
        <f t="shared" si="370"/>
        <v>25140.75</v>
      </c>
      <c r="Z707" s="51"/>
      <c r="AA707" s="35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</row>
    <row r="708" spans="1:41" ht="30" hidden="1" outlineLevel="1">
      <c r="A708" s="44">
        <v>610</v>
      </c>
      <c r="B708" s="73">
        <v>544</v>
      </c>
      <c r="C708" s="42" t="s">
        <v>270</v>
      </c>
      <c r="D708" s="44" t="s">
        <v>26</v>
      </c>
      <c r="E708" s="53">
        <v>3</v>
      </c>
      <c r="F708" s="14">
        <f t="shared" si="304"/>
        <v>855</v>
      </c>
      <c r="G708" s="14">
        <f t="shared" si="305"/>
        <v>3177</v>
      </c>
      <c r="H708" s="14">
        <f t="shared" si="306"/>
        <v>4032</v>
      </c>
      <c r="I708" s="45">
        <v>285</v>
      </c>
      <c r="J708" s="53">
        <v>1059</v>
      </c>
      <c r="K708" s="53"/>
      <c r="L708" s="51"/>
      <c r="M708" s="51"/>
      <c r="N708" s="51"/>
      <c r="O708" s="123">
        <f t="shared" si="376"/>
        <v>456</v>
      </c>
      <c r="P708" s="180">
        <f t="shared" si="363"/>
        <v>1059</v>
      </c>
      <c r="Q708" s="180">
        <f t="shared" si="364"/>
        <v>1368</v>
      </c>
      <c r="R708" s="180">
        <f t="shared" si="365"/>
        <v>3177</v>
      </c>
      <c r="S708" s="180">
        <f t="shared" si="366"/>
        <v>4545</v>
      </c>
      <c r="T708" s="394">
        <f t="shared" si="361"/>
        <v>1849.23</v>
      </c>
      <c r="U708" s="394">
        <f t="shared" si="362"/>
        <v>4294.5600000000004</v>
      </c>
      <c r="V708" s="142">
        <f t="shared" si="367"/>
        <v>6143.79</v>
      </c>
      <c r="W708" s="142">
        <f t="shared" si="368"/>
        <v>616.41</v>
      </c>
      <c r="X708" s="142">
        <f t="shared" si="369"/>
        <v>1431.52</v>
      </c>
      <c r="Y708" s="142">
        <f t="shared" si="370"/>
        <v>2047.93</v>
      </c>
      <c r="Z708" s="51" t="s">
        <v>374</v>
      </c>
      <c r="AA708" s="35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</row>
    <row r="709" spans="1:41" ht="30" hidden="1" outlineLevel="1">
      <c r="A709" s="44"/>
      <c r="B709" s="73"/>
      <c r="C709" s="52" t="s">
        <v>376</v>
      </c>
      <c r="D709" s="44"/>
      <c r="E709" s="53"/>
      <c r="F709" s="14">
        <f t="shared" si="304"/>
        <v>0</v>
      </c>
      <c r="G709" s="14">
        <f t="shared" si="305"/>
        <v>0</v>
      </c>
      <c r="H709" s="14">
        <f t="shared" si="306"/>
        <v>0</v>
      </c>
      <c r="I709" s="45"/>
      <c r="J709" s="53"/>
      <c r="K709" s="53"/>
      <c r="L709" s="51"/>
      <c r="M709" s="51"/>
      <c r="N709" s="51"/>
      <c r="O709" s="186"/>
      <c r="P709" s="180">
        <f t="shared" si="363"/>
        <v>0</v>
      </c>
      <c r="Q709" s="180">
        <f t="shared" si="364"/>
        <v>0</v>
      </c>
      <c r="R709" s="180">
        <f t="shared" si="365"/>
        <v>0</v>
      </c>
      <c r="S709" s="180">
        <f t="shared" si="366"/>
        <v>0</v>
      </c>
      <c r="T709" s="394">
        <f t="shared" si="361"/>
        <v>0</v>
      </c>
      <c r="U709" s="394">
        <f t="shared" si="362"/>
        <v>0</v>
      </c>
      <c r="V709" s="142">
        <f t="shared" si="367"/>
        <v>0</v>
      </c>
      <c r="W709" s="142">
        <f t="shared" si="368"/>
        <v>0</v>
      </c>
      <c r="X709" s="142">
        <f t="shared" si="369"/>
        <v>0</v>
      </c>
      <c r="Y709" s="142">
        <f t="shared" si="370"/>
        <v>0</v>
      </c>
      <c r="Z709" s="51"/>
      <c r="AA709" s="35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</row>
    <row r="710" spans="1:41" ht="15" hidden="1" outlineLevel="1">
      <c r="A710" s="44">
        <v>611</v>
      </c>
      <c r="B710" s="73">
        <v>545</v>
      </c>
      <c r="C710" s="42" t="s">
        <v>264</v>
      </c>
      <c r="D710" s="44" t="s">
        <v>34</v>
      </c>
      <c r="E710" s="53">
        <v>0.03</v>
      </c>
      <c r="F710" s="14">
        <f t="shared" si="304"/>
        <v>712.71</v>
      </c>
      <c r="G710" s="14">
        <f t="shared" si="305"/>
        <v>0</v>
      </c>
      <c r="H710" s="14">
        <f t="shared" si="306"/>
        <v>712.71</v>
      </c>
      <c r="I710" s="45">
        <v>23757</v>
      </c>
      <c r="J710" s="53"/>
      <c r="K710" s="53"/>
      <c r="L710" s="51"/>
      <c r="M710" s="51"/>
      <c r="N710" s="51"/>
      <c r="O710" s="448">
        <f>I710*$L$3</f>
        <v>40386.9</v>
      </c>
      <c r="P710" s="180">
        <f t="shared" si="363"/>
        <v>0</v>
      </c>
      <c r="Q710" s="180">
        <f t="shared" si="364"/>
        <v>1211.6099999999999</v>
      </c>
      <c r="R710" s="180">
        <f t="shared" si="365"/>
        <v>0</v>
      </c>
      <c r="S710" s="180">
        <f t="shared" si="366"/>
        <v>1211.6099999999999</v>
      </c>
      <c r="T710" s="394">
        <f t="shared" si="361"/>
        <v>1637.81</v>
      </c>
      <c r="U710" s="394">
        <f t="shared" si="362"/>
        <v>0</v>
      </c>
      <c r="V710" s="142">
        <f t="shared" si="367"/>
        <v>1637.81</v>
      </c>
      <c r="W710" s="142">
        <f t="shared" si="368"/>
        <v>54593.79</v>
      </c>
      <c r="X710" s="142">
        <f t="shared" si="369"/>
        <v>0</v>
      </c>
      <c r="Y710" s="142">
        <f t="shared" si="370"/>
        <v>54593.79</v>
      </c>
      <c r="Z710" s="51"/>
      <c r="AA710" s="35"/>
      <c r="AB710" s="226"/>
      <c r="AC710" s="226"/>
      <c r="AD710" s="226"/>
      <c r="AE710" s="226"/>
      <c r="AF710" s="226"/>
      <c r="AG710" s="226"/>
      <c r="AH710" s="226"/>
      <c r="AI710" s="226"/>
      <c r="AJ710" s="226"/>
      <c r="AK710" s="226"/>
      <c r="AL710" s="226"/>
      <c r="AM710" s="226"/>
      <c r="AN710" s="226"/>
      <c r="AO710" s="226"/>
    </row>
    <row r="711" spans="1:41" ht="15" hidden="1" outlineLevel="1">
      <c r="A711" s="44">
        <v>612</v>
      </c>
      <c r="B711" s="73">
        <v>546</v>
      </c>
      <c r="C711" s="42" t="s">
        <v>56</v>
      </c>
      <c r="D711" s="44" t="s">
        <v>26</v>
      </c>
      <c r="E711" s="53">
        <v>13.8</v>
      </c>
      <c r="F711" s="14">
        <f t="shared" si="304"/>
        <v>24316.15</v>
      </c>
      <c r="G711" s="14">
        <f t="shared" si="305"/>
        <v>0</v>
      </c>
      <c r="H711" s="14">
        <f t="shared" si="306"/>
        <v>24316.15</v>
      </c>
      <c r="I711" s="45">
        <v>1762.04</v>
      </c>
      <c r="J711" s="53"/>
      <c r="K711" s="53"/>
      <c r="L711" s="51"/>
      <c r="M711" s="51"/>
      <c r="N711" s="51"/>
      <c r="O711" s="123">
        <f t="shared" ref="O711:O718" si="377">I711*$N$3</f>
        <v>2819.26</v>
      </c>
      <c r="P711" s="180">
        <f t="shared" si="363"/>
        <v>0</v>
      </c>
      <c r="Q711" s="180">
        <f t="shared" si="364"/>
        <v>38905.79</v>
      </c>
      <c r="R711" s="180">
        <f t="shared" si="365"/>
        <v>0</v>
      </c>
      <c r="S711" s="180">
        <f t="shared" si="366"/>
        <v>38905.79</v>
      </c>
      <c r="T711" s="394">
        <f t="shared" si="361"/>
        <v>52591.66</v>
      </c>
      <c r="U711" s="394">
        <f t="shared" si="362"/>
        <v>0</v>
      </c>
      <c r="V711" s="142">
        <f t="shared" si="367"/>
        <v>52591.66</v>
      </c>
      <c r="W711" s="142">
        <f t="shared" si="368"/>
        <v>3810.99</v>
      </c>
      <c r="X711" s="142">
        <f t="shared" si="369"/>
        <v>0</v>
      </c>
      <c r="Y711" s="142">
        <f t="shared" si="370"/>
        <v>3810.99</v>
      </c>
      <c r="Z711" s="51"/>
      <c r="AA711" s="35"/>
      <c r="AB711" s="226"/>
      <c r="AC711" s="226"/>
      <c r="AD711" s="226"/>
      <c r="AE711" s="226"/>
      <c r="AF711" s="226"/>
      <c r="AG711" s="226"/>
      <c r="AH711" s="226"/>
      <c r="AI711" s="226"/>
      <c r="AJ711" s="226"/>
      <c r="AK711" s="226"/>
      <c r="AL711" s="226"/>
      <c r="AM711" s="226"/>
      <c r="AN711" s="226"/>
      <c r="AO711" s="226"/>
    </row>
    <row r="712" spans="1:41" ht="15" hidden="1" outlineLevel="1">
      <c r="A712" s="44">
        <v>613</v>
      </c>
      <c r="B712" s="73">
        <v>547</v>
      </c>
      <c r="C712" s="42" t="s">
        <v>218</v>
      </c>
      <c r="D712" s="44" t="s">
        <v>26</v>
      </c>
      <c r="E712" s="53">
        <v>13.8</v>
      </c>
      <c r="F712" s="14">
        <f t="shared" si="304"/>
        <v>2043.5</v>
      </c>
      <c r="G712" s="14">
        <f t="shared" si="305"/>
        <v>0</v>
      </c>
      <c r="H712" s="14">
        <f t="shared" si="306"/>
        <v>2043.5</v>
      </c>
      <c r="I712" s="45">
        <v>148.08000000000001</v>
      </c>
      <c r="J712" s="53"/>
      <c r="K712" s="53"/>
      <c r="L712" s="51"/>
      <c r="M712" s="51"/>
      <c r="N712" s="51"/>
      <c r="O712" s="123">
        <f t="shared" si="377"/>
        <v>236.93</v>
      </c>
      <c r="P712" s="180">
        <f t="shared" si="363"/>
        <v>0</v>
      </c>
      <c r="Q712" s="180">
        <f t="shared" si="364"/>
        <v>3269.63</v>
      </c>
      <c r="R712" s="180">
        <f t="shared" si="365"/>
        <v>0</v>
      </c>
      <c r="S712" s="180">
        <f t="shared" si="366"/>
        <v>3269.63</v>
      </c>
      <c r="T712" s="394">
        <f t="shared" ref="T712:T775" si="378">E712*W712</f>
        <v>4419.7299999999996</v>
      </c>
      <c r="U712" s="394">
        <f t="shared" ref="U712:U775" si="379">E712*X712</f>
        <v>0</v>
      </c>
      <c r="V712" s="142">
        <f t="shared" si="367"/>
        <v>4419.7299999999996</v>
      </c>
      <c r="W712" s="142">
        <f t="shared" si="368"/>
        <v>320.27</v>
      </c>
      <c r="X712" s="142">
        <f t="shared" si="369"/>
        <v>0</v>
      </c>
      <c r="Y712" s="142">
        <f t="shared" si="370"/>
        <v>320.27</v>
      </c>
      <c r="Z712" s="51"/>
      <c r="AA712" s="35"/>
      <c r="AB712" s="226"/>
      <c r="AC712" s="226"/>
      <c r="AD712" s="226"/>
      <c r="AE712" s="226"/>
      <c r="AF712" s="226"/>
      <c r="AG712" s="226"/>
      <c r="AH712" s="226"/>
      <c r="AI712" s="226"/>
      <c r="AJ712" s="226"/>
      <c r="AK712" s="226"/>
      <c r="AL712" s="226"/>
      <c r="AM712" s="226"/>
      <c r="AN712" s="226"/>
      <c r="AO712" s="226"/>
    </row>
    <row r="713" spans="1:41" ht="45" hidden="1" outlineLevel="1">
      <c r="A713" s="44">
        <v>614</v>
      </c>
      <c r="B713" s="73">
        <v>548</v>
      </c>
      <c r="C713" s="42" t="s">
        <v>265</v>
      </c>
      <c r="D713" s="44" t="s">
        <v>34</v>
      </c>
      <c r="E713" s="53">
        <v>0</v>
      </c>
      <c r="F713" s="14">
        <f t="shared" si="304"/>
        <v>0</v>
      </c>
      <c r="G713" s="14">
        <f t="shared" si="305"/>
        <v>0</v>
      </c>
      <c r="H713" s="14">
        <f t="shared" si="306"/>
        <v>0</v>
      </c>
      <c r="I713" s="45">
        <v>11624</v>
      </c>
      <c r="J713" s="53"/>
      <c r="K713" s="53"/>
      <c r="L713" s="51"/>
      <c r="M713" s="51"/>
      <c r="N713" s="51"/>
      <c r="O713" s="123">
        <f t="shared" si="377"/>
        <v>18598.400000000001</v>
      </c>
      <c r="P713" s="180">
        <f t="shared" ref="P713:P776" si="380">J713</f>
        <v>0</v>
      </c>
      <c r="Q713" s="180">
        <f t="shared" ref="Q713:Q776" si="381">O713*E713</f>
        <v>0</v>
      </c>
      <c r="R713" s="180">
        <f t="shared" ref="R713:R776" si="382">P713*E713</f>
        <v>0</v>
      </c>
      <c r="S713" s="180">
        <f t="shared" ref="S713:S776" si="383">Q713+R713</f>
        <v>0</v>
      </c>
      <c r="T713" s="394">
        <f t="shared" si="378"/>
        <v>0</v>
      </c>
      <c r="U713" s="394">
        <f t="shared" si="379"/>
        <v>0</v>
      </c>
      <c r="V713" s="142">
        <f t="shared" ref="V713:V776" si="384">T713+U713</f>
        <v>0</v>
      </c>
      <c r="W713" s="142">
        <f t="shared" ref="W713:W776" si="385">O713*0.9*$X$1259</f>
        <v>25140.75</v>
      </c>
      <c r="X713" s="142">
        <f t="shared" ref="X713:X776" si="386">P713*0.9*$X$1259</f>
        <v>0</v>
      </c>
      <c r="Y713" s="142">
        <f t="shared" ref="Y713:Y776" si="387">W713+X713</f>
        <v>25140.75</v>
      </c>
      <c r="Z713" s="51"/>
      <c r="AA713" s="35"/>
      <c r="AB713" s="226"/>
      <c r="AC713" s="226"/>
      <c r="AD713" s="226"/>
      <c r="AE713" s="226"/>
      <c r="AF713" s="226"/>
      <c r="AG713" s="226"/>
      <c r="AH713" s="226"/>
      <c r="AI713" s="226"/>
      <c r="AJ713" s="226"/>
      <c r="AK713" s="226"/>
      <c r="AL713" s="226"/>
      <c r="AM713" s="226"/>
      <c r="AN713" s="226"/>
      <c r="AO713" s="226"/>
    </row>
    <row r="714" spans="1:41" ht="30" hidden="1" outlineLevel="1">
      <c r="A714" s="44">
        <v>615</v>
      </c>
      <c r="B714" s="73">
        <v>549</v>
      </c>
      <c r="C714" s="42" t="s">
        <v>266</v>
      </c>
      <c r="D714" s="44" t="s">
        <v>26</v>
      </c>
      <c r="E714" s="53">
        <v>1.4</v>
      </c>
      <c r="F714" s="14">
        <f t="shared" si="304"/>
        <v>147</v>
      </c>
      <c r="G714" s="14">
        <f t="shared" si="305"/>
        <v>323.39999999999998</v>
      </c>
      <c r="H714" s="14">
        <f t="shared" si="306"/>
        <v>470.4</v>
      </c>
      <c r="I714" s="45">
        <v>105</v>
      </c>
      <c r="J714" s="53">
        <v>231</v>
      </c>
      <c r="K714" s="53"/>
      <c r="L714" s="51"/>
      <c r="M714" s="51"/>
      <c r="N714" s="51"/>
      <c r="O714" s="123">
        <f t="shared" si="377"/>
        <v>168</v>
      </c>
      <c r="P714" s="180">
        <f t="shared" si="380"/>
        <v>231</v>
      </c>
      <c r="Q714" s="180">
        <f t="shared" si="381"/>
        <v>235.2</v>
      </c>
      <c r="R714" s="180">
        <f t="shared" si="382"/>
        <v>323.39999999999998</v>
      </c>
      <c r="S714" s="180">
        <f t="shared" si="383"/>
        <v>558.6</v>
      </c>
      <c r="T714" s="394">
        <f t="shared" si="378"/>
        <v>317.94</v>
      </c>
      <c r="U714" s="394">
        <f t="shared" si="379"/>
        <v>437.16</v>
      </c>
      <c r="V714" s="142">
        <f t="shared" si="384"/>
        <v>755.1</v>
      </c>
      <c r="W714" s="142">
        <f t="shared" si="385"/>
        <v>227.1</v>
      </c>
      <c r="X714" s="142">
        <f t="shared" si="386"/>
        <v>312.26</v>
      </c>
      <c r="Y714" s="142">
        <f t="shared" si="387"/>
        <v>539.36</v>
      </c>
      <c r="Z714" s="51" t="s">
        <v>372</v>
      </c>
      <c r="AA714" s="35"/>
      <c r="AB714" s="226"/>
      <c r="AC714" s="226"/>
      <c r="AD714" s="226"/>
      <c r="AE714" s="226"/>
      <c r="AF714" s="226"/>
      <c r="AG714" s="226"/>
      <c r="AH714" s="226"/>
      <c r="AI714" s="226"/>
      <c r="AJ714" s="226"/>
      <c r="AK714" s="226"/>
      <c r="AL714" s="226"/>
      <c r="AM714" s="226"/>
      <c r="AN714" s="226"/>
      <c r="AO714" s="226"/>
    </row>
    <row r="715" spans="1:41" ht="45" hidden="1" outlineLevel="1">
      <c r="A715" s="44">
        <v>616</v>
      </c>
      <c r="B715" s="73">
        <v>550</v>
      </c>
      <c r="C715" s="42" t="s">
        <v>265</v>
      </c>
      <c r="D715" s="44" t="s">
        <v>34</v>
      </c>
      <c r="E715" s="53">
        <v>0.03</v>
      </c>
      <c r="F715" s="14">
        <f t="shared" si="304"/>
        <v>348.72</v>
      </c>
      <c r="G715" s="14">
        <f t="shared" si="305"/>
        <v>0</v>
      </c>
      <c r="H715" s="14">
        <f t="shared" si="306"/>
        <v>348.72</v>
      </c>
      <c r="I715" s="45">
        <v>11624</v>
      </c>
      <c r="J715" s="53"/>
      <c r="K715" s="53"/>
      <c r="L715" s="51"/>
      <c r="M715" s="51"/>
      <c r="N715" s="51"/>
      <c r="O715" s="123">
        <f t="shared" si="377"/>
        <v>18598.400000000001</v>
      </c>
      <c r="P715" s="180">
        <f t="shared" si="380"/>
        <v>0</v>
      </c>
      <c r="Q715" s="180">
        <f t="shared" si="381"/>
        <v>557.95000000000005</v>
      </c>
      <c r="R715" s="180">
        <f t="shared" si="382"/>
        <v>0</v>
      </c>
      <c r="S715" s="180">
        <f t="shared" si="383"/>
        <v>557.95000000000005</v>
      </c>
      <c r="T715" s="394">
        <f t="shared" si="378"/>
        <v>754.22</v>
      </c>
      <c r="U715" s="394">
        <f t="shared" si="379"/>
        <v>0</v>
      </c>
      <c r="V715" s="142">
        <f t="shared" si="384"/>
        <v>754.22</v>
      </c>
      <c r="W715" s="142">
        <f t="shared" si="385"/>
        <v>25140.75</v>
      </c>
      <c r="X715" s="142">
        <f t="shared" si="386"/>
        <v>0</v>
      </c>
      <c r="Y715" s="142">
        <f t="shared" si="387"/>
        <v>25140.75</v>
      </c>
      <c r="Z715" s="51"/>
      <c r="AA715" s="35"/>
      <c r="AB715" s="226"/>
      <c r="AC715" s="226"/>
      <c r="AD715" s="226"/>
      <c r="AE715" s="226"/>
      <c r="AF715" s="226"/>
      <c r="AG715" s="226"/>
      <c r="AH715" s="226"/>
      <c r="AI715" s="226"/>
      <c r="AJ715" s="226"/>
      <c r="AK715" s="226"/>
      <c r="AL715" s="226"/>
      <c r="AM715" s="226"/>
      <c r="AN715" s="226"/>
      <c r="AO715" s="226"/>
    </row>
    <row r="716" spans="1:41" ht="30" hidden="1" outlineLevel="1">
      <c r="A716" s="44">
        <v>617</v>
      </c>
      <c r="B716" s="73">
        <v>551</v>
      </c>
      <c r="C716" s="42" t="s">
        <v>274</v>
      </c>
      <c r="D716" s="44" t="s">
        <v>26</v>
      </c>
      <c r="E716" s="53">
        <v>3</v>
      </c>
      <c r="F716" s="14">
        <f t="shared" si="304"/>
        <v>2004</v>
      </c>
      <c r="G716" s="14">
        <f t="shared" si="305"/>
        <v>9240</v>
      </c>
      <c r="H716" s="14">
        <f t="shared" si="306"/>
        <v>11244</v>
      </c>
      <c r="I716" s="45">
        <v>668</v>
      </c>
      <c r="J716" s="53">
        <v>3080</v>
      </c>
      <c r="K716" s="53"/>
      <c r="L716" s="51"/>
      <c r="M716" s="51"/>
      <c r="N716" s="51"/>
      <c r="O716" s="123">
        <f t="shared" si="377"/>
        <v>1068.8</v>
      </c>
      <c r="P716" s="180">
        <f t="shared" si="380"/>
        <v>3080</v>
      </c>
      <c r="Q716" s="180">
        <f t="shared" si="381"/>
        <v>3206.4</v>
      </c>
      <c r="R716" s="180">
        <f t="shared" si="382"/>
        <v>9240</v>
      </c>
      <c r="S716" s="180">
        <f t="shared" si="383"/>
        <v>12446.4</v>
      </c>
      <c r="T716" s="394">
        <f t="shared" si="378"/>
        <v>4334.3100000000004</v>
      </c>
      <c r="U716" s="394">
        <f t="shared" si="379"/>
        <v>12490.35</v>
      </c>
      <c r="V716" s="142">
        <f t="shared" si="384"/>
        <v>16824.66</v>
      </c>
      <c r="W716" s="142">
        <f t="shared" si="385"/>
        <v>1444.77</v>
      </c>
      <c r="X716" s="142">
        <f t="shared" si="386"/>
        <v>4163.45</v>
      </c>
      <c r="Y716" s="142">
        <f t="shared" si="387"/>
        <v>5608.22</v>
      </c>
      <c r="Z716" s="51" t="s">
        <v>373</v>
      </c>
      <c r="AA716" s="35"/>
      <c r="AB716" s="226"/>
      <c r="AC716" s="226"/>
      <c r="AD716" s="226"/>
      <c r="AE716" s="226"/>
      <c r="AF716" s="226"/>
      <c r="AG716" s="226"/>
      <c r="AH716" s="226"/>
      <c r="AI716" s="226"/>
      <c r="AJ716" s="226"/>
      <c r="AK716" s="226"/>
      <c r="AL716" s="226"/>
      <c r="AM716" s="226"/>
      <c r="AN716" s="226"/>
      <c r="AO716" s="226"/>
    </row>
    <row r="717" spans="1:41" ht="45" hidden="1" outlineLevel="1">
      <c r="A717" s="44">
        <v>618</v>
      </c>
      <c r="B717" s="73">
        <v>552</v>
      </c>
      <c r="C717" s="42" t="s">
        <v>265</v>
      </c>
      <c r="D717" s="44" t="s">
        <v>34</v>
      </c>
      <c r="E717" s="53">
        <v>0.02</v>
      </c>
      <c r="F717" s="14">
        <f t="shared" si="304"/>
        <v>232.48</v>
      </c>
      <c r="G717" s="14">
        <f t="shared" si="305"/>
        <v>0</v>
      </c>
      <c r="H717" s="14">
        <f t="shared" si="306"/>
        <v>232.48</v>
      </c>
      <c r="I717" s="45">
        <v>11624</v>
      </c>
      <c r="J717" s="53"/>
      <c r="K717" s="53"/>
      <c r="L717" s="51"/>
      <c r="M717" s="51"/>
      <c r="N717" s="51"/>
      <c r="O717" s="123">
        <f t="shared" si="377"/>
        <v>18598.400000000001</v>
      </c>
      <c r="P717" s="180">
        <f t="shared" si="380"/>
        <v>0</v>
      </c>
      <c r="Q717" s="180">
        <f t="shared" si="381"/>
        <v>371.97</v>
      </c>
      <c r="R717" s="180">
        <f t="shared" si="382"/>
        <v>0</v>
      </c>
      <c r="S717" s="180">
        <f t="shared" si="383"/>
        <v>371.97</v>
      </c>
      <c r="T717" s="394">
        <f t="shared" si="378"/>
        <v>502.82</v>
      </c>
      <c r="U717" s="394">
        <f t="shared" si="379"/>
        <v>0</v>
      </c>
      <c r="V717" s="142">
        <f t="shared" si="384"/>
        <v>502.82</v>
      </c>
      <c r="W717" s="142">
        <f t="shared" si="385"/>
        <v>25140.75</v>
      </c>
      <c r="X717" s="142">
        <f t="shared" si="386"/>
        <v>0</v>
      </c>
      <c r="Y717" s="142">
        <f t="shared" si="387"/>
        <v>25140.75</v>
      </c>
      <c r="Z717" s="51"/>
      <c r="AA717" s="35"/>
      <c r="AB717" s="226"/>
      <c r="AC717" s="226"/>
      <c r="AD717" s="226"/>
      <c r="AE717" s="226"/>
      <c r="AF717" s="226"/>
      <c r="AG717" s="226"/>
      <c r="AH717" s="226"/>
      <c r="AI717" s="226"/>
      <c r="AJ717" s="226"/>
      <c r="AK717" s="226"/>
      <c r="AL717" s="226"/>
      <c r="AM717" s="226"/>
      <c r="AN717" s="226"/>
      <c r="AO717" s="226"/>
    </row>
    <row r="718" spans="1:41" ht="30" hidden="1" outlineLevel="1">
      <c r="A718" s="44">
        <v>619</v>
      </c>
      <c r="B718" s="73">
        <v>553</v>
      </c>
      <c r="C718" s="42" t="s">
        <v>270</v>
      </c>
      <c r="D718" s="44" t="s">
        <v>26</v>
      </c>
      <c r="E718" s="53">
        <v>3</v>
      </c>
      <c r="F718" s="14">
        <f t="shared" si="304"/>
        <v>855</v>
      </c>
      <c r="G718" s="14">
        <f t="shared" si="305"/>
        <v>3177</v>
      </c>
      <c r="H718" s="14">
        <f t="shared" si="306"/>
        <v>4032</v>
      </c>
      <c r="I718" s="45">
        <v>285</v>
      </c>
      <c r="J718" s="53">
        <v>1059</v>
      </c>
      <c r="K718" s="53"/>
      <c r="L718" s="51"/>
      <c r="M718" s="51"/>
      <c r="N718" s="51"/>
      <c r="O718" s="123">
        <f t="shared" si="377"/>
        <v>456</v>
      </c>
      <c r="P718" s="180">
        <f t="shared" si="380"/>
        <v>1059</v>
      </c>
      <c r="Q718" s="180">
        <f t="shared" si="381"/>
        <v>1368</v>
      </c>
      <c r="R718" s="180">
        <f t="shared" si="382"/>
        <v>3177</v>
      </c>
      <c r="S718" s="180">
        <f t="shared" si="383"/>
        <v>4545</v>
      </c>
      <c r="T718" s="394">
        <f t="shared" si="378"/>
        <v>1849.23</v>
      </c>
      <c r="U718" s="394">
        <f t="shared" si="379"/>
        <v>4294.5600000000004</v>
      </c>
      <c r="V718" s="142">
        <f t="shared" si="384"/>
        <v>6143.79</v>
      </c>
      <c r="W718" s="142">
        <f t="shared" si="385"/>
        <v>616.41</v>
      </c>
      <c r="X718" s="142">
        <f t="shared" si="386"/>
        <v>1431.52</v>
      </c>
      <c r="Y718" s="142">
        <f t="shared" si="387"/>
        <v>2047.93</v>
      </c>
      <c r="Z718" s="51" t="s">
        <v>374</v>
      </c>
      <c r="AA718" s="35"/>
      <c r="AB718" s="226"/>
      <c r="AC718" s="226"/>
      <c r="AD718" s="226"/>
      <c r="AE718" s="226"/>
      <c r="AF718" s="226"/>
      <c r="AG718" s="226"/>
      <c r="AH718" s="226"/>
      <c r="AI718" s="226"/>
      <c r="AJ718" s="226"/>
      <c r="AK718" s="226"/>
      <c r="AL718" s="226"/>
      <c r="AM718" s="226"/>
      <c r="AN718" s="226"/>
      <c r="AO718" s="226"/>
    </row>
    <row r="719" spans="1:41" ht="15" hidden="1" outlineLevel="1">
      <c r="A719" s="44"/>
      <c r="B719" s="73"/>
      <c r="C719" s="52" t="s">
        <v>377</v>
      </c>
      <c r="D719" s="44"/>
      <c r="E719" s="53"/>
      <c r="F719" s="14">
        <f t="shared" si="304"/>
        <v>0</v>
      </c>
      <c r="G719" s="14">
        <f t="shared" si="305"/>
        <v>0</v>
      </c>
      <c r="H719" s="14">
        <f t="shared" si="306"/>
        <v>0</v>
      </c>
      <c r="I719" s="45"/>
      <c r="J719" s="53"/>
      <c r="K719" s="53"/>
      <c r="L719" s="51"/>
      <c r="M719" s="51"/>
      <c r="N719" s="51"/>
      <c r="O719" s="186"/>
      <c r="P719" s="180">
        <f t="shared" si="380"/>
        <v>0</v>
      </c>
      <c r="Q719" s="180">
        <f t="shared" si="381"/>
        <v>0</v>
      </c>
      <c r="R719" s="180">
        <f t="shared" si="382"/>
        <v>0</v>
      </c>
      <c r="S719" s="180">
        <f t="shared" si="383"/>
        <v>0</v>
      </c>
      <c r="T719" s="394">
        <f t="shared" si="378"/>
        <v>0</v>
      </c>
      <c r="U719" s="394">
        <f t="shared" si="379"/>
        <v>0</v>
      </c>
      <c r="V719" s="142">
        <f t="shared" si="384"/>
        <v>0</v>
      </c>
      <c r="W719" s="142">
        <f t="shared" si="385"/>
        <v>0</v>
      </c>
      <c r="X719" s="142">
        <f t="shared" si="386"/>
        <v>0</v>
      </c>
      <c r="Y719" s="142">
        <f t="shared" si="387"/>
        <v>0</v>
      </c>
      <c r="Z719" s="51"/>
      <c r="AA719" s="35"/>
      <c r="AB719" s="226"/>
      <c r="AC719" s="226"/>
      <c r="AD719" s="226"/>
      <c r="AE719" s="226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</row>
    <row r="720" spans="1:41" ht="30" hidden="1" outlineLevel="1">
      <c r="A720" s="44"/>
      <c r="B720" s="73"/>
      <c r="C720" s="52" t="s">
        <v>360</v>
      </c>
      <c r="D720" s="44"/>
      <c r="E720" s="53"/>
      <c r="F720" s="14">
        <f t="shared" si="304"/>
        <v>0</v>
      </c>
      <c r="G720" s="14">
        <f t="shared" si="305"/>
        <v>0</v>
      </c>
      <c r="H720" s="14">
        <f t="shared" si="306"/>
        <v>0</v>
      </c>
      <c r="I720" s="45"/>
      <c r="J720" s="53"/>
      <c r="K720" s="53"/>
      <c r="L720" s="51"/>
      <c r="M720" s="51"/>
      <c r="N720" s="51"/>
      <c r="O720" s="186"/>
      <c r="P720" s="180">
        <f t="shared" si="380"/>
        <v>0</v>
      </c>
      <c r="Q720" s="180">
        <f t="shared" si="381"/>
        <v>0</v>
      </c>
      <c r="R720" s="180">
        <f t="shared" si="382"/>
        <v>0</v>
      </c>
      <c r="S720" s="180">
        <f t="shared" si="383"/>
        <v>0</v>
      </c>
      <c r="T720" s="394">
        <f t="shared" si="378"/>
        <v>0</v>
      </c>
      <c r="U720" s="394">
        <f t="shared" si="379"/>
        <v>0</v>
      </c>
      <c r="V720" s="142">
        <f t="shared" si="384"/>
        <v>0</v>
      </c>
      <c r="W720" s="142">
        <f t="shared" si="385"/>
        <v>0</v>
      </c>
      <c r="X720" s="142">
        <f t="shared" si="386"/>
        <v>0</v>
      </c>
      <c r="Y720" s="142">
        <f t="shared" si="387"/>
        <v>0</v>
      </c>
      <c r="Z720" s="51"/>
      <c r="AA720" s="35"/>
      <c r="AB720" s="226"/>
      <c r="AC720" s="226"/>
      <c r="AD720" s="226"/>
      <c r="AE720" s="226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</row>
    <row r="721" spans="1:41" ht="15" hidden="1" outlineLevel="1">
      <c r="A721" s="44">
        <v>620</v>
      </c>
      <c r="B721" s="73">
        <v>554</v>
      </c>
      <c r="C721" s="42" t="s">
        <v>264</v>
      </c>
      <c r="D721" s="44" t="s">
        <v>34</v>
      </c>
      <c r="E721" s="53">
        <v>0.02</v>
      </c>
      <c r="F721" s="14">
        <f t="shared" si="304"/>
        <v>475.14</v>
      </c>
      <c r="G721" s="14">
        <f t="shared" si="305"/>
        <v>0</v>
      </c>
      <c r="H721" s="14">
        <f t="shared" si="306"/>
        <v>475.14</v>
      </c>
      <c r="I721" s="45">
        <v>23757</v>
      </c>
      <c r="J721" s="53"/>
      <c r="K721" s="53"/>
      <c r="L721" s="51"/>
      <c r="M721" s="51"/>
      <c r="N721" s="51"/>
      <c r="O721" s="448">
        <f>I721*$L$3</f>
        <v>40386.9</v>
      </c>
      <c r="P721" s="180">
        <f t="shared" si="380"/>
        <v>0</v>
      </c>
      <c r="Q721" s="180">
        <f t="shared" si="381"/>
        <v>807.74</v>
      </c>
      <c r="R721" s="180">
        <f t="shared" si="382"/>
        <v>0</v>
      </c>
      <c r="S721" s="180">
        <f t="shared" si="383"/>
        <v>807.74</v>
      </c>
      <c r="T721" s="394">
        <f t="shared" si="378"/>
        <v>1091.8800000000001</v>
      </c>
      <c r="U721" s="394">
        <f t="shared" si="379"/>
        <v>0</v>
      </c>
      <c r="V721" s="142">
        <f t="shared" si="384"/>
        <v>1091.8800000000001</v>
      </c>
      <c r="W721" s="142">
        <f t="shared" si="385"/>
        <v>54593.79</v>
      </c>
      <c r="X721" s="142">
        <f t="shared" si="386"/>
        <v>0</v>
      </c>
      <c r="Y721" s="142">
        <f t="shared" si="387"/>
        <v>54593.79</v>
      </c>
      <c r="Z721" s="51"/>
      <c r="AA721" s="35"/>
      <c r="AB721" s="226"/>
      <c r="AC721" s="226"/>
      <c r="AD721" s="226"/>
      <c r="AE721" s="226"/>
      <c r="AF721" s="226"/>
      <c r="AG721" s="226"/>
      <c r="AH721" s="226"/>
      <c r="AI721" s="226"/>
      <c r="AJ721" s="226"/>
      <c r="AK721" s="226"/>
      <c r="AL721" s="226"/>
      <c r="AM721" s="226"/>
      <c r="AN721" s="226"/>
      <c r="AO721" s="226"/>
    </row>
    <row r="722" spans="1:41" ht="15" hidden="1" outlineLevel="1">
      <c r="A722" s="44">
        <v>621</v>
      </c>
      <c r="B722" s="73">
        <v>555</v>
      </c>
      <c r="C722" s="42" t="s">
        <v>56</v>
      </c>
      <c r="D722" s="44" t="s">
        <v>26</v>
      </c>
      <c r="E722" s="53">
        <v>7.8</v>
      </c>
      <c r="F722" s="14">
        <f t="shared" si="304"/>
        <v>13743.91</v>
      </c>
      <c r="G722" s="14">
        <f t="shared" si="305"/>
        <v>0</v>
      </c>
      <c r="H722" s="14">
        <f t="shared" si="306"/>
        <v>13743.91</v>
      </c>
      <c r="I722" s="45">
        <v>1762.04</v>
      </c>
      <c r="J722" s="53"/>
      <c r="K722" s="53"/>
      <c r="L722" s="51"/>
      <c r="M722" s="51"/>
      <c r="N722" s="51"/>
      <c r="O722" s="123">
        <f t="shared" ref="O722:O729" si="388">I722*$N$3</f>
        <v>2819.26</v>
      </c>
      <c r="P722" s="180">
        <f t="shared" si="380"/>
        <v>0</v>
      </c>
      <c r="Q722" s="180">
        <f t="shared" si="381"/>
        <v>21990.23</v>
      </c>
      <c r="R722" s="180">
        <f t="shared" si="382"/>
        <v>0</v>
      </c>
      <c r="S722" s="180">
        <f t="shared" si="383"/>
        <v>21990.23</v>
      </c>
      <c r="T722" s="394">
        <f t="shared" si="378"/>
        <v>29725.72</v>
      </c>
      <c r="U722" s="394">
        <f t="shared" si="379"/>
        <v>0</v>
      </c>
      <c r="V722" s="142">
        <f t="shared" si="384"/>
        <v>29725.72</v>
      </c>
      <c r="W722" s="142">
        <f t="shared" si="385"/>
        <v>3810.99</v>
      </c>
      <c r="X722" s="142">
        <f t="shared" si="386"/>
        <v>0</v>
      </c>
      <c r="Y722" s="142">
        <f t="shared" si="387"/>
        <v>3810.99</v>
      </c>
      <c r="Z722" s="51"/>
      <c r="AA722" s="35"/>
      <c r="AB722" s="226"/>
      <c r="AC722" s="226"/>
      <c r="AD722" s="226"/>
      <c r="AE722" s="226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</row>
    <row r="723" spans="1:41" ht="15" hidden="1" outlineLevel="1">
      <c r="A723" s="44">
        <v>622</v>
      </c>
      <c r="B723" s="73">
        <v>556</v>
      </c>
      <c r="C723" s="42" t="s">
        <v>218</v>
      </c>
      <c r="D723" s="44" t="s">
        <v>26</v>
      </c>
      <c r="E723" s="53">
        <v>7.8</v>
      </c>
      <c r="F723" s="14">
        <f t="shared" si="304"/>
        <v>1155.02</v>
      </c>
      <c r="G723" s="14">
        <f t="shared" si="305"/>
        <v>0</v>
      </c>
      <c r="H723" s="14">
        <f t="shared" si="306"/>
        <v>1155.02</v>
      </c>
      <c r="I723" s="45">
        <v>148.08000000000001</v>
      </c>
      <c r="J723" s="53"/>
      <c r="K723" s="53"/>
      <c r="L723" s="51"/>
      <c r="M723" s="51"/>
      <c r="N723" s="51"/>
      <c r="O723" s="123">
        <f t="shared" si="388"/>
        <v>236.93</v>
      </c>
      <c r="P723" s="180">
        <f t="shared" si="380"/>
        <v>0</v>
      </c>
      <c r="Q723" s="180">
        <f t="shared" si="381"/>
        <v>1848.05</v>
      </c>
      <c r="R723" s="180">
        <f t="shared" si="382"/>
        <v>0</v>
      </c>
      <c r="S723" s="180">
        <f t="shared" si="383"/>
        <v>1848.05</v>
      </c>
      <c r="T723" s="394">
        <f t="shared" si="378"/>
        <v>2498.11</v>
      </c>
      <c r="U723" s="394">
        <f t="shared" si="379"/>
        <v>0</v>
      </c>
      <c r="V723" s="142">
        <f t="shared" si="384"/>
        <v>2498.11</v>
      </c>
      <c r="W723" s="142">
        <f t="shared" si="385"/>
        <v>320.27</v>
      </c>
      <c r="X723" s="142">
        <f t="shared" si="386"/>
        <v>0</v>
      </c>
      <c r="Y723" s="142">
        <f t="shared" si="387"/>
        <v>320.27</v>
      </c>
      <c r="Z723" s="51"/>
      <c r="AA723" s="35"/>
      <c r="AB723" s="226"/>
      <c r="AC723" s="226"/>
      <c r="AD723" s="226"/>
      <c r="AE723" s="226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</row>
    <row r="724" spans="1:41" ht="45" hidden="1" outlineLevel="1">
      <c r="A724" s="44">
        <v>623</v>
      </c>
      <c r="B724" s="73">
        <v>557</v>
      </c>
      <c r="C724" s="42" t="s">
        <v>265</v>
      </c>
      <c r="D724" s="44" t="s">
        <v>34</v>
      </c>
      <c r="E724" s="53">
        <v>0</v>
      </c>
      <c r="F724" s="14">
        <f t="shared" si="304"/>
        <v>0</v>
      </c>
      <c r="G724" s="14">
        <f t="shared" si="305"/>
        <v>0</v>
      </c>
      <c r="H724" s="14">
        <f t="shared" si="306"/>
        <v>0</v>
      </c>
      <c r="I724" s="45">
        <v>11624</v>
      </c>
      <c r="J724" s="53"/>
      <c r="K724" s="53"/>
      <c r="L724" s="51"/>
      <c r="M724" s="51"/>
      <c r="N724" s="51"/>
      <c r="O724" s="123">
        <f t="shared" si="388"/>
        <v>18598.400000000001</v>
      </c>
      <c r="P724" s="180">
        <f t="shared" si="380"/>
        <v>0</v>
      </c>
      <c r="Q724" s="180">
        <f t="shared" si="381"/>
        <v>0</v>
      </c>
      <c r="R724" s="180">
        <f t="shared" si="382"/>
        <v>0</v>
      </c>
      <c r="S724" s="180">
        <f t="shared" si="383"/>
        <v>0</v>
      </c>
      <c r="T724" s="394">
        <f t="shared" si="378"/>
        <v>0</v>
      </c>
      <c r="U724" s="394">
        <f t="shared" si="379"/>
        <v>0</v>
      </c>
      <c r="V724" s="142">
        <f t="shared" si="384"/>
        <v>0</v>
      </c>
      <c r="W724" s="142">
        <f t="shared" si="385"/>
        <v>25140.75</v>
      </c>
      <c r="X724" s="142">
        <f t="shared" si="386"/>
        <v>0</v>
      </c>
      <c r="Y724" s="142">
        <f t="shared" si="387"/>
        <v>25140.75</v>
      </c>
      <c r="Z724" s="51"/>
      <c r="AA724" s="35"/>
      <c r="AB724" s="226"/>
      <c r="AC724" s="226"/>
      <c r="AD724" s="226"/>
      <c r="AE724" s="226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</row>
    <row r="725" spans="1:41" ht="30" hidden="1" outlineLevel="1">
      <c r="A725" s="44">
        <v>624</v>
      </c>
      <c r="B725" s="73">
        <v>558</v>
      </c>
      <c r="C725" s="42" t="s">
        <v>266</v>
      </c>
      <c r="D725" s="44" t="s">
        <v>26</v>
      </c>
      <c r="E725" s="53">
        <v>0.8</v>
      </c>
      <c r="F725" s="14">
        <f t="shared" si="304"/>
        <v>84</v>
      </c>
      <c r="G725" s="14">
        <f t="shared" si="305"/>
        <v>184.8</v>
      </c>
      <c r="H725" s="14">
        <f t="shared" si="306"/>
        <v>268.8</v>
      </c>
      <c r="I725" s="45">
        <v>105</v>
      </c>
      <c r="J725" s="53">
        <v>231</v>
      </c>
      <c r="K725" s="53"/>
      <c r="L725" s="51"/>
      <c r="M725" s="51"/>
      <c r="N725" s="51"/>
      <c r="O725" s="123">
        <f t="shared" si="388"/>
        <v>168</v>
      </c>
      <c r="P725" s="180">
        <f t="shared" si="380"/>
        <v>231</v>
      </c>
      <c r="Q725" s="180">
        <f t="shared" si="381"/>
        <v>134.4</v>
      </c>
      <c r="R725" s="180">
        <f t="shared" si="382"/>
        <v>184.8</v>
      </c>
      <c r="S725" s="180">
        <f t="shared" si="383"/>
        <v>319.2</v>
      </c>
      <c r="T725" s="394">
        <f t="shared" si="378"/>
        <v>181.68</v>
      </c>
      <c r="U725" s="394">
        <f t="shared" si="379"/>
        <v>249.81</v>
      </c>
      <c r="V725" s="142">
        <f t="shared" si="384"/>
        <v>431.49</v>
      </c>
      <c r="W725" s="142">
        <f t="shared" si="385"/>
        <v>227.1</v>
      </c>
      <c r="X725" s="142">
        <f t="shared" si="386"/>
        <v>312.26</v>
      </c>
      <c r="Y725" s="142">
        <f t="shared" si="387"/>
        <v>539.36</v>
      </c>
      <c r="Z725" s="51" t="s">
        <v>361</v>
      </c>
      <c r="AA725" s="35"/>
      <c r="AB725" s="226"/>
      <c r="AC725" s="226"/>
      <c r="AD725" s="226"/>
      <c r="AE725" s="226"/>
      <c r="AF725" s="226"/>
      <c r="AG725" s="226"/>
      <c r="AH725" s="226"/>
      <c r="AI725" s="226"/>
      <c r="AJ725" s="226"/>
      <c r="AK725" s="226"/>
      <c r="AL725" s="226"/>
      <c r="AM725" s="226"/>
      <c r="AN725" s="226"/>
      <c r="AO725" s="226"/>
    </row>
    <row r="726" spans="1:41" ht="45" hidden="1" outlineLevel="1">
      <c r="A726" s="44">
        <v>625</v>
      </c>
      <c r="B726" s="73">
        <v>559</v>
      </c>
      <c r="C726" s="42" t="s">
        <v>265</v>
      </c>
      <c r="D726" s="44" t="s">
        <v>34</v>
      </c>
      <c r="E726" s="53">
        <v>0.02</v>
      </c>
      <c r="F726" s="14">
        <f t="shared" si="304"/>
        <v>232.48</v>
      </c>
      <c r="G726" s="14">
        <f t="shared" si="305"/>
        <v>0</v>
      </c>
      <c r="H726" s="14">
        <f t="shared" si="306"/>
        <v>232.48</v>
      </c>
      <c r="I726" s="45">
        <v>11624</v>
      </c>
      <c r="J726" s="53"/>
      <c r="K726" s="53"/>
      <c r="L726" s="51"/>
      <c r="M726" s="51"/>
      <c r="N726" s="51"/>
      <c r="O726" s="123">
        <f t="shared" si="388"/>
        <v>18598.400000000001</v>
      </c>
      <c r="P726" s="180">
        <f t="shared" si="380"/>
        <v>0</v>
      </c>
      <c r="Q726" s="180">
        <f t="shared" si="381"/>
        <v>371.97</v>
      </c>
      <c r="R726" s="180">
        <f t="shared" si="382"/>
        <v>0</v>
      </c>
      <c r="S726" s="180">
        <f t="shared" si="383"/>
        <v>371.97</v>
      </c>
      <c r="T726" s="394">
        <f t="shared" si="378"/>
        <v>502.82</v>
      </c>
      <c r="U726" s="394">
        <f t="shared" si="379"/>
        <v>0</v>
      </c>
      <c r="V726" s="142">
        <f t="shared" si="384"/>
        <v>502.82</v>
      </c>
      <c r="W726" s="142">
        <f t="shared" si="385"/>
        <v>25140.75</v>
      </c>
      <c r="X726" s="142">
        <f t="shared" si="386"/>
        <v>0</v>
      </c>
      <c r="Y726" s="142">
        <f t="shared" si="387"/>
        <v>25140.75</v>
      </c>
      <c r="Z726" s="51"/>
      <c r="AA726" s="35"/>
      <c r="AB726" s="226"/>
      <c r="AC726" s="226"/>
      <c r="AD726" s="226"/>
      <c r="AE726" s="226"/>
      <c r="AF726" s="226"/>
      <c r="AG726" s="226"/>
      <c r="AH726" s="226"/>
      <c r="AI726" s="226"/>
      <c r="AJ726" s="226"/>
      <c r="AK726" s="226"/>
      <c r="AL726" s="226"/>
      <c r="AM726" s="226"/>
      <c r="AN726" s="226"/>
      <c r="AO726" s="226"/>
    </row>
    <row r="727" spans="1:41" ht="30" hidden="1" outlineLevel="1">
      <c r="A727" s="44">
        <v>626</v>
      </c>
      <c r="B727" s="73">
        <v>560</v>
      </c>
      <c r="C727" s="42" t="s">
        <v>274</v>
      </c>
      <c r="D727" s="44" t="s">
        <v>26</v>
      </c>
      <c r="E727" s="53">
        <v>1.7</v>
      </c>
      <c r="F727" s="14">
        <f t="shared" si="304"/>
        <v>1135.5999999999999</v>
      </c>
      <c r="G727" s="14">
        <f t="shared" si="305"/>
        <v>5236</v>
      </c>
      <c r="H727" s="14">
        <f t="shared" si="306"/>
        <v>6371.6</v>
      </c>
      <c r="I727" s="45">
        <v>668</v>
      </c>
      <c r="J727" s="53">
        <v>3080</v>
      </c>
      <c r="K727" s="53"/>
      <c r="L727" s="51"/>
      <c r="M727" s="51"/>
      <c r="N727" s="51"/>
      <c r="O727" s="123">
        <f t="shared" si="388"/>
        <v>1068.8</v>
      </c>
      <c r="P727" s="180">
        <f t="shared" si="380"/>
        <v>3080</v>
      </c>
      <c r="Q727" s="180">
        <f t="shared" si="381"/>
        <v>1816.96</v>
      </c>
      <c r="R727" s="180">
        <f t="shared" si="382"/>
        <v>5236</v>
      </c>
      <c r="S727" s="180">
        <f t="shared" si="383"/>
        <v>7052.96</v>
      </c>
      <c r="T727" s="394">
        <f t="shared" si="378"/>
        <v>2456.11</v>
      </c>
      <c r="U727" s="394">
        <f t="shared" si="379"/>
        <v>7077.87</v>
      </c>
      <c r="V727" s="142">
        <f t="shared" si="384"/>
        <v>9533.98</v>
      </c>
      <c r="W727" s="142">
        <f t="shared" si="385"/>
        <v>1444.77</v>
      </c>
      <c r="X727" s="142">
        <f t="shared" si="386"/>
        <v>4163.45</v>
      </c>
      <c r="Y727" s="142">
        <f t="shared" si="387"/>
        <v>5608.22</v>
      </c>
      <c r="Z727" s="51" t="s">
        <v>378</v>
      </c>
      <c r="AA727" s="35"/>
      <c r="AB727" s="226"/>
      <c r="AC727" s="226"/>
      <c r="AD727" s="226"/>
      <c r="AE727" s="226"/>
      <c r="AF727" s="226"/>
      <c r="AG727" s="226"/>
      <c r="AH727" s="226"/>
      <c r="AI727" s="226"/>
      <c r="AJ727" s="226"/>
      <c r="AK727" s="226"/>
      <c r="AL727" s="226"/>
      <c r="AM727" s="226"/>
      <c r="AN727" s="226"/>
      <c r="AO727" s="226"/>
    </row>
    <row r="728" spans="1:41" ht="45" hidden="1" outlineLevel="1">
      <c r="A728" s="44">
        <v>627</v>
      </c>
      <c r="B728" s="73">
        <v>561</v>
      </c>
      <c r="C728" s="42" t="s">
        <v>265</v>
      </c>
      <c r="D728" s="44" t="s">
        <v>34</v>
      </c>
      <c r="E728" s="53">
        <v>0.01</v>
      </c>
      <c r="F728" s="14">
        <f t="shared" si="304"/>
        <v>116.24</v>
      </c>
      <c r="G728" s="14">
        <f t="shared" si="305"/>
        <v>0</v>
      </c>
      <c r="H728" s="14">
        <f t="shared" si="306"/>
        <v>116.24</v>
      </c>
      <c r="I728" s="45">
        <v>11624</v>
      </c>
      <c r="J728" s="53"/>
      <c r="K728" s="53"/>
      <c r="L728" s="51"/>
      <c r="M728" s="51"/>
      <c r="N728" s="51"/>
      <c r="O728" s="123">
        <f t="shared" si="388"/>
        <v>18598.400000000001</v>
      </c>
      <c r="P728" s="180">
        <f t="shared" si="380"/>
        <v>0</v>
      </c>
      <c r="Q728" s="180">
        <f t="shared" si="381"/>
        <v>185.98</v>
      </c>
      <c r="R728" s="180">
        <f t="shared" si="382"/>
        <v>0</v>
      </c>
      <c r="S728" s="180">
        <f t="shared" si="383"/>
        <v>185.98</v>
      </c>
      <c r="T728" s="394">
        <f t="shared" si="378"/>
        <v>251.41</v>
      </c>
      <c r="U728" s="394">
        <f t="shared" si="379"/>
        <v>0</v>
      </c>
      <c r="V728" s="142">
        <f t="shared" si="384"/>
        <v>251.41</v>
      </c>
      <c r="W728" s="142">
        <f t="shared" si="385"/>
        <v>25140.75</v>
      </c>
      <c r="X728" s="142">
        <f t="shared" si="386"/>
        <v>0</v>
      </c>
      <c r="Y728" s="142">
        <f t="shared" si="387"/>
        <v>25140.75</v>
      </c>
      <c r="Z728" s="51"/>
      <c r="AA728" s="35"/>
      <c r="AB728" s="226"/>
      <c r="AC728" s="226"/>
      <c r="AD728" s="226"/>
      <c r="AE728" s="226"/>
      <c r="AF728" s="226"/>
      <c r="AG728" s="226"/>
      <c r="AH728" s="226"/>
      <c r="AI728" s="226"/>
      <c r="AJ728" s="226"/>
      <c r="AK728" s="226"/>
      <c r="AL728" s="226"/>
      <c r="AM728" s="226"/>
      <c r="AN728" s="226"/>
      <c r="AO728" s="226"/>
    </row>
    <row r="729" spans="1:41" ht="30" hidden="1" outlineLevel="1">
      <c r="A729" s="44">
        <v>628</v>
      </c>
      <c r="B729" s="73">
        <v>562</v>
      </c>
      <c r="C729" s="42" t="s">
        <v>270</v>
      </c>
      <c r="D729" s="44" t="s">
        <v>26</v>
      </c>
      <c r="E729" s="53">
        <v>1.7</v>
      </c>
      <c r="F729" s="14">
        <f t="shared" si="304"/>
        <v>484.5</v>
      </c>
      <c r="G729" s="14">
        <f t="shared" si="305"/>
        <v>1800.3</v>
      </c>
      <c r="H729" s="14">
        <f t="shared" si="306"/>
        <v>2284.8000000000002</v>
      </c>
      <c r="I729" s="45">
        <v>285</v>
      </c>
      <c r="J729" s="53">
        <v>1059</v>
      </c>
      <c r="K729" s="53"/>
      <c r="L729" s="51"/>
      <c r="M729" s="51"/>
      <c r="N729" s="51"/>
      <c r="O729" s="123">
        <f t="shared" si="388"/>
        <v>456</v>
      </c>
      <c r="P729" s="180">
        <f t="shared" si="380"/>
        <v>1059</v>
      </c>
      <c r="Q729" s="180">
        <f t="shared" si="381"/>
        <v>775.2</v>
      </c>
      <c r="R729" s="180">
        <f t="shared" si="382"/>
        <v>1800.3</v>
      </c>
      <c r="S729" s="180">
        <f t="shared" si="383"/>
        <v>2575.5</v>
      </c>
      <c r="T729" s="394">
        <f t="shared" si="378"/>
        <v>1047.9000000000001</v>
      </c>
      <c r="U729" s="394">
        <f t="shared" si="379"/>
        <v>2433.58</v>
      </c>
      <c r="V729" s="142">
        <f t="shared" si="384"/>
        <v>3481.48</v>
      </c>
      <c r="W729" s="142">
        <f t="shared" si="385"/>
        <v>616.41</v>
      </c>
      <c r="X729" s="142">
        <f t="shared" si="386"/>
        <v>1431.52</v>
      </c>
      <c r="Y729" s="142">
        <f t="shared" si="387"/>
        <v>2047.93</v>
      </c>
      <c r="Z729" s="51" t="s">
        <v>379</v>
      </c>
      <c r="AA729" s="35"/>
      <c r="AB729" s="226"/>
      <c r="AC729" s="226"/>
      <c r="AD729" s="226"/>
      <c r="AE729" s="226"/>
      <c r="AF729" s="226"/>
      <c r="AG729" s="226"/>
      <c r="AH729" s="226"/>
      <c r="AI729" s="226"/>
      <c r="AJ729" s="226"/>
      <c r="AK729" s="226"/>
      <c r="AL729" s="226"/>
      <c r="AM729" s="226"/>
      <c r="AN729" s="226"/>
      <c r="AO729" s="226"/>
    </row>
    <row r="730" spans="1:41" ht="30" hidden="1" outlineLevel="1">
      <c r="A730" s="44"/>
      <c r="B730" s="73"/>
      <c r="C730" s="52" t="s">
        <v>367</v>
      </c>
      <c r="D730" s="44"/>
      <c r="E730" s="53"/>
      <c r="F730" s="14">
        <f t="shared" si="304"/>
        <v>0</v>
      </c>
      <c r="G730" s="14">
        <f t="shared" si="305"/>
        <v>0</v>
      </c>
      <c r="H730" s="14">
        <f t="shared" si="306"/>
        <v>0</v>
      </c>
      <c r="I730" s="45"/>
      <c r="J730" s="53"/>
      <c r="K730" s="53"/>
      <c r="L730" s="51"/>
      <c r="M730" s="51"/>
      <c r="N730" s="51"/>
      <c r="O730" s="186"/>
      <c r="P730" s="180">
        <f t="shared" si="380"/>
        <v>0</v>
      </c>
      <c r="Q730" s="180">
        <f t="shared" si="381"/>
        <v>0</v>
      </c>
      <c r="R730" s="180">
        <f t="shared" si="382"/>
        <v>0</v>
      </c>
      <c r="S730" s="180">
        <f t="shared" si="383"/>
        <v>0</v>
      </c>
      <c r="T730" s="394">
        <f t="shared" si="378"/>
        <v>0</v>
      </c>
      <c r="U730" s="394">
        <f t="shared" si="379"/>
        <v>0</v>
      </c>
      <c r="V730" s="142">
        <f t="shared" si="384"/>
        <v>0</v>
      </c>
      <c r="W730" s="142">
        <f t="shared" si="385"/>
        <v>0</v>
      </c>
      <c r="X730" s="142">
        <f t="shared" si="386"/>
        <v>0</v>
      </c>
      <c r="Y730" s="142">
        <f t="shared" si="387"/>
        <v>0</v>
      </c>
      <c r="Z730" s="51"/>
      <c r="AA730" s="35"/>
      <c r="AB730" s="226"/>
      <c r="AC730" s="226"/>
      <c r="AD730" s="226"/>
      <c r="AE730" s="226"/>
      <c r="AF730" s="226"/>
      <c r="AG730" s="226"/>
      <c r="AH730" s="226"/>
      <c r="AI730" s="226"/>
      <c r="AJ730" s="226"/>
      <c r="AK730" s="226"/>
      <c r="AL730" s="226"/>
      <c r="AM730" s="226"/>
      <c r="AN730" s="226"/>
      <c r="AO730" s="226"/>
    </row>
    <row r="731" spans="1:41" ht="15" hidden="1" outlineLevel="1">
      <c r="A731" s="44">
        <v>629</v>
      </c>
      <c r="B731" s="73">
        <v>563</v>
      </c>
      <c r="C731" s="42" t="s">
        <v>264</v>
      </c>
      <c r="D731" s="44" t="s">
        <v>34</v>
      </c>
      <c r="E731" s="53">
        <v>0.04</v>
      </c>
      <c r="F731" s="14">
        <f t="shared" si="304"/>
        <v>950.28</v>
      </c>
      <c r="G731" s="14">
        <f t="shared" si="305"/>
        <v>0</v>
      </c>
      <c r="H731" s="14">
        <f t="shared" si="306"/>
        <v>950.28</v>
      </c>
      <c r="I731" s="45">
        <v>23757</v>
      </c>
      <c r="J731" s="53"/>
      <c r="K731" s="53"/>
      <c r="L731" s="51"/>
      <c r="M731" s="51"/>
      <c r="N731" s="51"/>
      <c r="O731" s="448">
        <f>I731*$L$3</f>
        <v>40386.9</v>
      </c>
      <c r="P731" s="180">
        <f t="shared" si="380"/>
        <v>0</v>
      </c>
      <c r="Q731" s="180">
        <f t="shared" si="381"/>
        <v>1615.48</v>
      </c>
      <c r="R731" s="180">
        <f t="shared" si="382"/>
        <v>0</v>
      </c>
      <c r="S731" s="180">
        <f t="shared" si="383"/>
        <v>1615.48</v>
      </c>
      <c r="T731" s="394">
        <f t="shared" si="378"/>
        <v>2183.75</v>
      </c>
      <c r="U731" s="394">
        <f t="shared" si="379"/>
        <v>0</v>
      </c>
      <c r="V731" s="142">
        <f t="shared" si="384"/>
        <v>2183.75</v>
      </c>
      <c r="W731" s="142">
        <f t="shared" si="385"/>
        <v>54593.79</v>
      </c>
      <c r="X731" s="142">
        <f t="shared" si="386"/>
        <v>0</v>
      </c>
      <c r="Y731" s="142">
        <f t="shared" si="387"/>
        <v>54593.79</v>
      </c>
      <c r="Z731" s="51"/>
      <c r="AA731" s="35"/>
      <c r="AB731" s="226"/>
      <c r="AC731" s="226"/>
      <c r="AD731" s="226"/>
      <c r="AE731" s="226"/>
      <c r="AF731" s="226"/>
      <c r="AG731" s="226"/>
      <c r="AH731" s="226"/>
      <c r="AI731" s="226"/>
      <c r="AJ731" s="226"/>
      <c r="AK731" s="226"/>
      <c r="AL731" s="226"/>
      <c r="AM731" s="226"/>
      <c r="AN731" s="226"/>
      <c r="AO731" s="226"/>
    </row>
    <row r="732" spans="1:41" ht="15" hidden="1" outlineLevel="1">
      <c r="A732" s="44">
        <v>630</v>
      </c>
      <c r="B732" s="73">
        <v>564</v>
      </c>
      <c r="C732" s="42" t="s">
        <v>56</v>
      </c>
      <c r="D732" s="44" t="s">
        <v>26</v>
      </c>
      <c r="E732" s="53">
        <v>15.6</v>
      </c>
      <c r="F732" s="14">
        <f t="shared" si="304"/>
        <v>27487.82</v>
      </c>
      <c r="G732" s="14">
        <f t="shared" si="305"/>
        <v>0</v>
      </c>
      <c r="H732" s="14">
        <f t="shared" si="306"/>
        <v>27487.82</v>
      </c>
      <c r="I732" s="45">
        <v>1762.04</v>
      </c>
      <c r="J732" s="53"/>
      <c r="K732" s="53"/>
      <c r="L732" s="51"/>
      <c r="M732" s="51"/>
      <c r="N732" s="51"/>
      <c r="O732" s="123">
        <f t="shared" ref="O732:O739" si="389">I732*$N$3</f>
        <v>2819.26</v>
      </c>
      <c r="P732" s="180">
        <f t="shared" si="380"/>
        <v>0</v>
      </c>
      <c r="Q732" s="180">
        <f t="shared" si="381"/>
        <v>43980.46</v>
      </c>
      <c r="R732" s="180">
        <f t="shared" si="382"/>
        <v>0</v>
      </c>
      <c r="S732" s="180">
        <f t="shared" si="383"/>
        <v>43980.46</v>
      </c>
      <c r="T732" s="394">
        <f t="shared" si="378"/>
        <v>59451.44</v>
      </c>
      <c r="U732" s="394">
        <f t="shared" si="379"/>
        <v>0</v>
      </c>
      <c r="V732" s="142">
        <f t="shared" si="384"/>
        <v>59451.44</v>
      </c>
      <c r="W732" s="142">
        <f t="shared" si="385"/>
        <v>3810.99</v>
      </c>
      <c r="X732" s="142">
        <f t="shared" si="386"/>
        <v>0</v>
      </c>
      <c r="Y732" s="142">
        <f t="shared" si="387"/>
        <v>3810.99</v>
      </c>
      <c r="Z732" s="51"/>
      <c r="AA732" s="35"/>
      <c r="AB732" s="226"/>
      <c r="AC732" s="226"/>
      <c r="AD732" s="226"/>
      <c r="AE732" s="226"/>
      <c r="AF732" s="226"/>
      <c r="AG732" s="226"/>
      <c r="AH732" s="226"/>
      <c r="AI732" s="226"/>
      <c r="AJ732" s="226"/>
      <c r="AK732" s="226"/>
      <c r="AL732" s="226"/>
      <c r="AM732" s="226"/>
      <c r="AN732" s="226"/>
      <c r="AO732" s="226"/>
    </row>
    <row r="733" spans="1:41" ht="15" hidden="1" outlineLevel="1">
      <c r="A733" s="44">
        <v>631</v>
      </c>
      <c r="B733" s="73">
        <v>565</v>
      </c>
      <c r="C733" s="42" t="s">
        <v>218</v>
      </c>
      <c r="D733" s="44" t="s">
        <v>26</v>
      </c>
      <c r="E733" s="53">
        <v>15.6</v>
      </c>
      <c r="F733" s="14">
        <f t="shared" si="304"/>
        <v>2310.0500000000002</v>
      </c>
      <c r="G733" s="14">
        <f t="shared" si="305"/>
        <v>0</v>
      </c>
      <c r="H733" s="14">
        <f t="shared" si="306"/>
        <v>2310.0500000000002</v>
      </c>
      <c r="I733" s="45">
        <v>148.08000000000001</v>
      </c>
      <c r="J733" s="53"/>
      <c r="K733" s="53"/>
      <c r="L733" s="51"/>
      <c r="M733" s="51"/>
      <c r="N733" s="51"/>
      <c r="O733" s="123">
        <f t="shared" si="389"/>
        <v>236.93</v>
      </c>
      <c r="P733" s="180">
        <f t="shared" si="380"/>
        <v>0</v>
      </c>
      <c r="Q733" s="180">
        <f t="shared" si="381"/>
        <v>3696.11</v>
      </c>
      <c r="R733" s="180">
        <f t="shared" si="382"/>
        <v>0</v>
      </c>
      <c r="S733" s="180">
        <f t="shared" si="383"/>
        <v>3696.11</v>
      </c>
      <c r="T733" s="394">
        <f t="shared" si="378"/>
        <v>4996.21</v>
      </c>
      <c r="U733" s="394">
        <f t="shared" si="379"/>
        <v>0</v>
      </c>
      <c r="V733" s="142">
        <f t="shared" si="384"/>
        <v>4996.21</v>
      </c>
      <c r="W733" s="142">
        <f t="shared" si="385"/>
        <v>320.27</v>
      </c>
      <c r="X733" s="142">
        <f t="shared" si="386"/>
        <v>0</v>
      </c>
      <c r="Y733" s="142">
        <f t="shared" si="387"/>
        <v>320.27</v>
      </c>
      <c r="Z733" s="51"/>
      <c r="AA733" s="35"/>
      <c r="AB733" s="226"/>
      <c r="AC733" s="226"/>
      <c r="AD733" s="226"/>
      <c r="AE733" s="226"/>
      <c r="AF733" s="226"/>
      <c r="AG733" s="226"/>
      <c r="AH733" s="226"/>
      <c r="AI733" s="226"/>
      <c r="AJ733" s="226"/>
      <c r="AK733" s="226"/>
      <c r="AL733" s="226"/>
      <c r="AM733" s="226"/>
      <c r="AN733" s="226"/>
      <c r="AO733" s="226"/>
    </row>
    <row r="734" spans="1:41" ht="45" hidden="1" outlineLevel="1">
      <c r="A734" s="44">
        <v>632</v>
      </c>
      <c r="B734" s="73">
        <v>566</v>
      </c>
      <c r="C734" s="42" t="s">
        <v>265</v>
      </c>
      <c r="D734" s="44" t="s">
        <v>34</v>
      </c>
      <c r="E734" s="53">
        <v>0</v>
      </c>
      <c r="F734" s="14">
        <f t="shared" si="304"/>
        <v>0</v>
      </c>
      <c r="G734" s="14">
        <f t="shared" si="305"/>
        <v>0</v>
      </c>
      <c r="H734" s="14">
        <f t="shared" si="306"/>
        <v>0</v>
      </c>
      <c r="I734" s="45">
        <v>11624</v>
      </c>
      <c r="J734" s="53"/>
      <c r="K734" s="53"/>
      <c r="L734" s="51"/>
      <c r="M734" s="51"/>
      <c r="N734" s="51"/>
      <c r="O734" s="123">
        <f t="shared" si="389"/>
        <v>18598.400000000001</v>
      </c>
      <c r="P734" s="180">
        <f t="shared" si="380"/>
        <v>0</v>
      </c>
      <c r="Q734" s="180">
        <f t="shared" si="381"/>
        <v>0</v>
      </c>
      <c r="R734" s="180">
        <f t="shared" si="382"/>
        <v>0</v>
      </c>
      <c r="S734" s="180">
        <f t="shared" si="383"/>
        <v>0</v>
      </c>
      <c r="T734" s="394">
        <f t="shared" si="378"/>
        <v>0</v>
      </c>
      <c r="U734" s="394">
        <f t="shared" si="379"/>
        <v>0</v>
      </c>
      <c r="V734" s="142">
        <f t="shared" si="384"/>
        <v>0</v>
      </c>
      <c r="W734" s="142">
        <f t="shared" si="385"/>
        <v>25140.75</v>
      </c>
      <c r="X734" s="142">
        <f t="shared" si="386"/>
        <v>0</v>
      </c>
      <c r="Y734" s="142">
        <f t="shared" si="387"/>
        <v>25140.75</v>
      </c>
      <c r="Z734" s="51"/>
      <c r="AA734" s="35"/>
      <c r="AB734" s="226"/>
      <c r="AC734" s="226"/>
      <c r="AD734" s="226"/>
      <c r="AE734" s="226"/>
      <c r="AF734" s="226"/>
      <c r="AG734" s="226"/>
      <c r="AH734" s="226"/>
      <c r="AI734" s="226"/>
      <c r="AJ734" s="226"/>
      <c r="AK734" s="226"/>
      <c r="AL734" s="226"/>
      <c r="AM734" s="226"/>
      <c r="AN734" s="226"/>
      <c r="AO734" s="226"/>
    </row>
    <row r="735" spans="1:41" ht="30" hidden="1" outlineLevel="1">
      <c r="A735" s="44">
        <v>633</v>
      </c>
      <c r="B735" s="73">
        <v>567</v>
      </c>
      <c r="C735" s="42" t="s">
        <v>266</v>
      </c>
      <c r="D735" s="44" t="s">
        <v>26</v>
      </c>
      <c r="E735" s="53">
        <v>1.6</v>
      </c>
      <c r="F735" s="14">
        <f t="shared" si="304"/>
        <v>168</v>
      </c>
      <c r="G735" s="14">
        <f t="shared" si="305"/>
        <v>369.6</v>
      </c>
      <c r="H735" s="14">
        <f t="shared" si="306"/>
        <v>537.6</v>
      </c>
      <c r="I735" s="45">
        <v>105</v>
      </c>
      <c r="J735" s="53">
        <v>231</v>
      </c>
      <c r="K735" s="53"/>
      <c r="L735" s="51"/>
      <c r="M735" s="51"/>
      <c r="N735" s="51"/>
      <c r="O735" s="123">
        <f t="shared" si="389"/>
        <v>168</v>
      </c>
      <c r="P735" s="180">
        <f t="shared" si="380"/>
        <v>231</v>
      </c>
      <c r="Q735" s="180">
        <f t="shared" si="381"/>
        <v>268.8</v>
      </c>
      <c r="R735" s="180">
        <f t="shared" si="382"/>
        <v>369.6</v>
      </c>
      <c r="S735" s="180">
        <f t="shared" si="383"/>
        <v>638.4</v>
      </c>
      <c r="T735" s="394">
        <f t="shared" si="378"/>
        <v>363.36</v>
      </c>
      <c r="U735" s="394">
        <f t="shared" si="379"/>
        <v>499.62</v>
      </c>
      <c r="V735" s="142">
        <f t="shared" si="384"/>
        <v>862.98</v>
      </c>
      <c r="W735" s="142">
        <f t="shared" si="385"/>
        <v>227.1</v>
      </c>
      <c r="X735" s="142">
        <f t="shared" si="386"/>
        <v>312.26</v>
      </c>
      <c r="Y735" s="142">
        <f t="shared" si="387"/>
        <v>539.36</v>
      </c>
      <c r="Z735" s="51" t="s">
        <v>380</v>
      </c>
      <c r="AA735" s="35"/>
      <c r="AB735" s="226"/>
      <c r="AC735" s="226"/>
      <c r="AD735" s="226"/>
      <c r="AE735" s="226"/>
      <c r="AF735" s="226"/>
      <c r="AG735" s="226"/>
      <c r="AH735" s="226"/>
      <c r="AI735" s="226"/>
      <c r="AJ735" s="226"/>
      <c r="AK735" s="226"/>
      <c r="AL735" s="226"/>
      <c r="AM735" s="226"/>
      <c r="AN735" s="226"/>
      <c r="AO735" s="226"/>
    </row>
    <row r="736" spans="1:41" ht="45" hidden="1" outlineLevel="1">
      <c r="A736" s="44">
        <v>634</v>
      </c>
      <c r="B736" s="73">
        <v>568</v>
      </c>
      <c r="C736" s="42" t="s">
        <v>265</v>
      </c>
      <c r="D736" s="44" t="s">
        <v>34</v>
      </c>
      <c r="E736" s="53">
        <v>0.03</v>
      </c>
      <c r="F736" s="14">
        <f t="shared" si="304"/>
        <v>348.72</v>
      </c>
      <c r="G736" s="14">
        <f t="shared" si="305"/>
        <v>0</v>
      </c>
      <c r="H736" s="14">
        <f t="shared" si="306"/>
        <v>348.72</v>
      </c>
      <c r="I736" s="45">
        <v>11624</v>
      </c>
      <c r="J736" s="53"/>
      <c r="K736" s="53"/>
      <c r="L736" s="51"/>
      <c r="M736" s="51"/>
      <c r="N736" s="51"/>
      <c r="O736" s="123">
        <f t="shared" si="389"/>
        <v>18598.400000000001</v>
      </c>
      <c r="P736" s="180">
        <f t="shared" si="380"/>
        <v>0</v>
      </c>
      <c r="Q736" s="180">
        <f t="shared" si="381"/>
        <v>557.95000000000005</v>
      </c>
      <c r="R736" s="180">
        <f t="shared" si="382"/>
        <v>0</v>
      </c>
      <c r="S736" s="180">
        <f t="shared" si="383"/>
        <v>557.95000000000005</v>
      </c>
      <c r="T736" s="394">
        <f t="shared" si="378"/>
        <v>754.22</v>
      </c>
      <c r="U736" s="394">
        <f t="shared" si="379"/>
        <v>0</v>
      </c>
      <c r="V736" s="142">
        <f t="shared" si="384"/>
        <v>754.22</v>
      </c>
      <c r="W736" s="142">
        <f t="shared" si="385"/>
        <v>25140.75</v>
      </c>
      <c r="X736" s="142">
        <f t="shared" si="386"/>
        <v>0</v>
      </c>
      <c r="Y736" s="142">
        <f t="shared" si="387"/>
        <v>25140.75</v>
      </c>
      <c r="Z736" s="51"/>
      <c r="AA736" s="35"/>
      <c r="AB736" s="226"/>
      <c r="AC736" s="226"/>
      <c r="AD736" s="226"/>
      <c r="AE736" s="226"/>
      <c r="AF736" s="226"/>
      <c r="AG736" s="226"/>
      <c r="AH736" s="226"/>
      <c r="AI736" s="226"/>
      <c r="AJ736" s="226"/>
      <c r="AK736" s="226"/>
      <c r="AL736" s="226"/>
      <c r="AM736" s="226"/>
      <c r="AN736" s="226"/>
      <c r="AO736" s="226"/>
    </row>
    <row r="737" spans="1:41" ht="30" hidden="1" outlineLevel="1">
      <c r="A737" s="44">
        <v>635</v>
      </c>
      <c r="B737" s="73">
        <v>569</v>
      </c>
      <c r="C737" s="42" t="s">
        <v>274</v>
      </c>
      <c r="D737" s="44" t="s">
        <v>26</v>
      </c>
      <c r="E737" s="53">
        <v>3.4</v>
      </c>
      <c r="F737" s="14">
        <f t="shared" si="304"/>
        <v>2271.1999999999998</v>
      </c>
      <c r="G737" s="14">
        <f t="shared" si="305"/>
        <v>10472</v>
      </c>
      <c r="H737" s="14">
        <f t="shared" si="306"/>
        <v>12743.2</v>
      </c>
      <c r="I737" s="45">
        <v>668</v>
      </c>
      <c r="J737" s="53">
        <v>3080</v>
      </c>
      <c r="K737" s="53"/>
      <c r="L737" s="51"/>
      <c r="M737" s="51"/>
      <c r="N737" s="51"/>
      <c r="O737" s="123">
        <f t="shared" si="389"/>
        <v>1068.8</v>
      </c>
      <c r="P737" s="180">
        <f t="shared" si="380"/>
        <v>3080</v>
      </c>
      <c r="Q737" s="180">
        <f t="shared" si="381"/>
        <v>3633.92</v>
      </c>
      <c r="R737" s="180">
        <f t="shared" si="382"/>
        <v>10472</v>
      </c>
      <c r="S737" s="180">
        <f t="shared" si="383"/>
        <v>14105.92</v>
      </c>
      <c r="T737" s="394">
        <f t="shared" si="378"/>
        <v>4912.22</v>
      </c>
      <c r="U737" s="394">
        <f t="shared" si="379"/>
        <v>14155.73</v>
      </c>
      <c r="V737" s="142">
        <f t="shared" si="384"/>
        <v>19067.95</v>
      </c>
      <c r="W737" s="142">
        <f t="shared" si="385"/>
        <v>1444.77</v>
      </c>
      <c r="X737" s="142">
        <f t="shared" si="386"/>
        <v>4163.45</v>
      </c>
      <c r="Y737" s="142">
        <f t="shared" si="387"/>
        <v>5608.22</v>
      </c>
      <c r="Z737" s="51" t="s">
        <v>381</v>
      </c>
      <c r="AA737" s="35"/>
      <c r="AB737" s="226"/>
      <c r="AC737" s="226"/>
      <c r="AD737" s="226"/>
      <c r="AE737" s="226"/>
      <c r="AF737" s="226"/>
      <c r="AG737" s="226"/>
      <c r="AH737" s="226"/>
      <c r="AI737" s="226"/>
      <c r="AJ737" s="226"/>
      <c r="AK737" s="226"/>
      <c r="AL737" s="226"/>
      <c r="AM737" s="226"/>
      <c r="AN737" s="226"/>
      <c r="AO737" s="226"/>
    </row>
    <row r="738" spans="1:41" ht="45" hidden="1" outlineLevel="1">
      <c r="A738" s="44">
        <v>636</v>
      </c>
      <c r="B738" s="73">
        <v>570</v>
      </c>
      <c r="C738" s="42" t="s">
        <v>265</v>
      </c>
      <c r="D738" s="44" t="s">
        <v>34</v>
      </c>
      <c r="E738" s="53">
        <v>0.02</v>
      </c>
      <c r="F738" s="14">
        <f t="shared" si="304"/>
        <v>232.48</v>
      </c>
      <c r="G738" s="14">
        <f t="shared" si="305"/>
        <v>0</v>
      </c>
      <c r="H738" s="14">
        <f t="shared" si="306"/>
        <v>232.48</v>
      </c>
      <c r="I738" s="45">
        <v>11624</v>
      </c>
      <c r="J738" s="53"/>
      <c r="K738" s="53"/>
      <c r="L738" s="51"/>
      <c r="M738" s="51"/>
      <c r="N738" s="51"/>
      <c r="O738" s="123">
        <f t="shared" si="389"/>
        <v>18598.400000000001</v>
      </c>
      <c r="P738" s="180">
        <f t="shared" si="380"/>
        <v>0</v>
      </c>
      <c r="Q738" s="180">
        <f t="shared" si="381"/>
        <v>371.97</v>
      </c>
      <c r="R738" s="180">
        <f t="shared" si="382"/>
        <v>0</v>
      </c>
      <c r="S738" s="180">
        <f t="shared" si="383"/>
        <v>371.97</v>
      </c>
      <c r="T738" s="394">
        <f t="shared" si="378"/>
        <v>502.82</v>
      </c>
      <c r="U738" s="394">
        <f t="shared" si="379"/>
        <v>0</v>
      </c>
      <c r="V738" s="142">
        <f t="shared" si="384"/>
        <v>502.82</v>
      </c>
      <c r="W738" s="142">
        <f t="shared" si="385"/>
        <v>25140.75</v>
      </c>
      <c r="X738" s="142">
        <f t="shared" si="386"/>
        <v>0</v>
      </c>
      <c r="Y738" s="142">
        <f t="shared" si="387"/>
        <v>25140.75</v>
      </c>
      <c r="Z738" s="51"/>
      <c r="AA738" s="35"/>
      <c r="AB738" s="226"/>
      <c r="AC738" s="226"/>
      <c r="AD738" s="226"/>
      <c r="AE738" s="226"/>
      <c r="AF738" s="226"/>
      <c r="AG738" s="226"/>
      <c r="AH738" s="226"/>
      <c r="AI738" s="226"/>
      <c r="AJ738" s="226"/>
      <c r="AK738" s="226"/>
      <c r="AL738" s="226"/>
      <c r="AM738" s="226"/>
      <c r="AN738" s="226"/>
      <c r="AO738" s="226"/>
    </row>
    <row r="739" spans="1:41" ht="30" hidden="1" outlineLevel="1">
      <c r="A739" s="44">
        <v>637</v>
      </c>
      <c r="B739" s="73">
        <v>571</v>
      </c>
      <c r="C739" s="42" t="s">
        <v>270</v>
      </c>
      <c r="D739" s="44" t="s">
        <v>26</v>
      </c>
      <c r="E739" s="53">
        <v>3.4</v>
      </c>
      <c r="F739" s="14">
        <f t="shared" si="304"/>
        <v>969</v>
      </c>
      <c r="G739" s="14">
        <f t="shared" si="305"/>
        <v>3600.6</v>
      </c>
      <c r="H739" s="14">
        <f t="shared" si="306"/>
        <v>4569.6000000000004</v>
      </c>
      <c r="I739" s="45">
        <v>285</v>
      </c>
      <c r="J739" s="53">
        <v>1059</v>
      </c>
      <c r="K739" s="53"/>
      <c r="L739" s="51"/>
      <c r="M739" s="51"/>
      <c r="N739" s="51"/>
      <c r="O739" s="123">
        <f t="shared" si="389"/>
        <v>456</v>
      </c>
      <c r="P739" s="180">
        <f t="shared" si="380"/>
        <v>1059</v>
      </c>
      <c r="Q739" s="180">
        <f t="shared" si="381"/>
        <v>1550.4</v>
      </c>
      <c r="R739" s="180">
        <f t="shared" si="382"/>
        <v>3600.6</v>
      </c>
      <c r="S739" s="180">
        <f t="shared" si="383"/>
        <v>5151</v>
      </c>
      <c r="T739" s="394">
        <f t="shared" si="378"/>
        <v>2095.79</v>
      </c>
      <c r="U739" s="394">
        <f t="shared" si="379"/>
        <v>4867.17</v>
      </c>
      <c r="V739" s="142">
        <f t="shared" si="384"/>
        <v>6962.96</v>
      </c>
      <c r="W739" s="142">
        <f t="shared" si="385"/>
        <v>616.41</v>
      </c>
      <c r="X739" s="142">
        <f t="shared" si="386"/>
        <v>1431.52</v>
      </c>
      <c r="Y739" s="142">
        <f t="shared" si="387"/>
        <v>2047.93</v>
      </c>
      <c r="Z739" s="51" t="s">
        <v>382</v>
      </c>
      <c r="AA739" s="35"/>
      <c r="AB739" s="226"/>
      <c r="AC739" s="226"/>
      <c r="AD739" s="226"/>
      <c r="AE739" s="226"/>
      <c r="AF739" s="226"/>
      <c r="AG739" s="226"/>
      <c r="AH739" s="226"/>
      <c r="AI739" s="226"/>
      <c r="AJ739" s="226"/>
      <c r="AK739" s="226"/>
      <c r="AL739" s="226"/>
      <c r="AM739" s="226"/>
      <c r="AN739" s="226"/>
      <c r="AO739" s="226"/>
    </row>
    <row r="740" spans="1:41" ht="30" hidden="1" outlineLevel="1">
      <c r="A740" s="44"/>
      <c r="B740" s="73"/>
      <c r="C740" s="52" t="s">
        <v>371</v>
      </c>
      <c r="D740" s="44"/>
      <c r="E740" s="53"/>
      <c r="F740" s="14">
        <f t="shared" si="304"/>
        <v>0</v>
      </c>
      <c r="G740" s="14">
        <f t="shared" si="305"/>
        <v>0</v>
      </c>
      <c r="H740" s="14">
        <f t="shared" si="306"/>
        <v>0</v>
      </c>
      <c r="I740" s="45"/>
      <c r="J740" s="53"/>
      <c r="K740" s="53"/>
      <c r="L740" s="51"/>
      <c r="M740" s="51"/>
      <c r="N740" s="51"/>
      <c r="O740" s="186"/>
      <c r="P740" s="180">
        <f t="shared" si="380"/>
        <v>0</v>
      </c>
      <c r="Q740" s="180">
        <f t="shared" si="381"/>
        <v>0</v>
      </c>
      <c r="R740" s="180">
        <f t="shared" si="382"/>
        <v>0</v>
      </c>
      <c r="S740" s="180">
        <f t="shared" si="383"/>
        <v>0</v>
      </c>
      <c r="T740" s="394">
        <f t="shared" si="378"/>
        <v>0</v>
      </c>
      <c r="U740" s="394">
        <f t="shared" si="379"/>
        <v>0</v>
      </c>
      <c r="V740" s="142">
        <f t="shared" si="384"/>
        <v>0</v>
      </c>
      <c r="W740" s="142">
        <f t="shared" si="385"/>
        <v>0</v>
      </c>
      <c r="X740" s="142">
        <f t="shared" si="386"/>
        <v>0</v>
      </c>
      <c r="Y740" s="142">
        <f t="shared" si="387"/>
        <v>0</v>
      </c>
      <c r="Z740" s="51"/>
      <c r="AA740" s="35"/>
      <c r="AB740" s="226"/>
      <c r="AC740" s="226"/>
      <c r="AD740" s="226"/>
      <c r="AE740" s="226"/>
      <c r="AF740" s="226"/>
      <c r="AG740" s="226"/>
      <c r="AH740" s="226"/>
      <c r="AI740" s="226"/>
      <c r="AJ740" s="226"/>
      <c r="AK740" s="226"/>
      <c r="AL740" s="226"/>
      <c r="AM740" s="226"/>
      <c r="AN740" s="226"/>
      <c r="AO740" s="226"/>
    </row>
    <row r="741" spans="1:41" ht="15" hidden="1" outlineLevel="1">
      <c r="A741" s="44">
        <v>638</v>
      </c>
      <c r="B741" s="73">
        <v>572</v>
      </c>
      <c r="C741" s="42" t="s">
        <v>264</v>
      </c>
      <c r="D741" s="44" t="s">
        <v>34</v>
      </c>
      <c r="E741" s="53">
        <v>0.02</v>
      </c>
      <c r="F741" s="14">
        <f t="shared" si="304"/>
        <v>475.14</v>
      </c>
      <c r="G741" s="14">
        <f t="shared" si="305"/>
        <v>0</v>
      </c>
      <c r="H741" s="14">
        <f t="shared" si="306"/>
        <v>475.14</v>
      </c>
      <c r="I741" s="45">
        <v>23757</v>
      </c>
      <c r="J741" s="53"/>
      <c r="K741" s="53"/>
      <c r="L741" s="51"/>
      <c r="M741" s="51"/>
      <c r="N741" s="51"/>
      <c r="O741" s="448">
        <f>I741*$L$3</f>
        <v>40386.9</v>
      </c>
      <c r="P741" s="180">
        <f t="shared" si="380"/>
        <v>0</v>
      </c>
      <c r="Q741" s="180">
        <f t="shared" si="381"/>
        <v>807.74</v>
      </c>
      <c r="R741" s="180">
        <f t="shared" si="382"/>
        <v>0</v>
      </c>
      <c r="S741" s="180">
        <f t="shared" si="383"/>
        <v>807.74</v>
      </c>
      <c r="T741" s="394">
        <f t="shared" si="378"/>
        <v>1091.8800000000001</v>
      </c>
      <c r="U741" s="394">
        <f t="shared" si="379"/>
        <v>0</v>
      </c>
      <c r="V741" s="142">
        <f t="shared" si="384"/>
        <v>1091.8800000000001</v>
      </c>
      <c r="W741" s="142">
        <f t="shared" si="385"/>
        <v>54593.79</v>
      </c>
      <c r="X741" s="142">
        <f t="shared" si="386"/>
        <v>0</v>
      </c>
      <c r="Y741" s="142">
        <f t="shared" si="387"/>
        <v>54593.79</v>
      </c>
      <c r="Z741" s="51"/>
      <c r="AA741" s="35"/>
      <c r="AB741" s="226"/>
      <c r="AC741" s="226"/>
      <c r="AD741" s="226"/>
      <c r="AE741" s="226"/>
      <c r="AF741" s="226"/>
      <c r="AG741" s="226"/>
      <c r="AH741" s="226"/>
      <c r="AI741" s="226"/>
      <c r="AJ741" s="226"/>
      <c r="AK741" s="226"/>
      <c r="AL741" s="226"/>
      <c r="AM741" s="226"/>
      <c r="AN741" s="226"/>
      <c r="AO741" s="226"/>
    </row>
    <row r="742" spans="1:41" ht="15" hidden="1" outlineLevel="1">
      <c r="A742" s="44">
        <v>639</v>
      </c>
      <c r="B742" s="73">
        <v>573</v>
      </c>
      <c r="C742" s="42" t="s">
        <v>56</v>
      </c>
      <c r="D742" s="44" t="s">
        <v>26</v>
      </c>
      <c r="E742" s="53">
        <v>7.8</v>
      </c>
      <c r="F742" s="14">
        <f t="shared" si="304"/>
        <v>13743.91</v>
      </c>
      <c r="G742" s="14">
        <f t="shared" si="305"/>
        <v>0</v>
      </c>
      <c r="H742" s="14">
        <f t="shared" si="306"/>
        <v>13743.91</v>
      </c>
      <c r="I742" s="45">
        <v>1762.04</v>
      </c>
      <c r="J742" s="53"/>
      <c r="K742" s="53"/>
      <c r="L742" s="51"/>
      <c r="M742" s="51"/>
      <c r="N742" s="51"/>
      <c r="O742" s="123">
        <f t="shared" ref="O742:O749" si="390">I742*$N$3</f>
        <v>2819.26</v>
      </c>
      <c r="P742" s="180">
        <f t="shared" si="380"/>
        <v>0</v>
      </c>
      <c r="Q742" s="180">
        <f t="shared" si="381"/>
        <v>21990.23</v>
      </c>
      <c r="R742" s="180">
        <f t="shared" si="382"/>
        <v>0</v>
      </c>
      <c r="S742" s="180">
        <f t="shared" si="383"/>
        <v>21990.23</v>
      </c>
      <c r="T742" s="394">
        <f t="shared" si="378"/>
        <v>29725.72</v>
      </c>
      <c r="U742" s="394">
        <f t="shared" si="379"/>
        <v>0</v>
      </c>
      <c r="V742" s="142">
        <f t="shared" si="384"/>
        <v>29725.72</v>
      </c>
      <c r="W742" s="142">
        <f t="shared" si="385"/>
        <v>3810.99</v>
      </c>
      <c r="X742" s="142">
        <f t="shared" si="386"/>
        <v>0</v>
      </c>
      <c r="Y742" s="142">
        <f t="shared" si="387"/>
        <v>3810.99</v>
      </c>
      <c r="Z742" s="51"/>
      <c r="AA742" s="35"/>
      <c r="AB742" s="226"/>
      <c r="AC742" s="226"/>
      <c r="AD742" s="226"/>
      <c r="AE742" s="226"/>
      <c r="AF742" s="226"/>
      <c r="AG742" s="226"/>
      <c r="AH742" s="226"/>
      <c r="AI742" s="226"/>
      <c r="AJ742" s="226"/>
      <c r="AK742" s="226"/>
      <c r="AL742" s="226"/>
      <c r="AM742" s="226"/>
      <c r="AN742" s="226"/>
      <c r="AO742" s="226"/>
    </row>
    <row r="743" spans="1:41" ht="15" hidden="1" outlineLevel="1">
      <c r="A743" s="44">
        <v>640</v>
      </c>
      <c r="B743" s="73">
        <v>574</v>
      </c>
      <c r="C743" s="42" t="s">
        <v>218</v>
      </c>
      <c r="D743" s="44" t="s">
        <v>26</v>
      </c>
      <c r="E743" s="53">
        <v>7.8</v>
      </c>
      <c r="F743" s="14">
        <f t="shared" si="304"/>
        <v>1155.02</v>
      </c>
      <c r="G743" s="14">
        <f t="shared" si="305"/>
        <v>0</v>
      </c>
      <c r="H743" s="14">
        <f t="shared" si="306"/>
        <v>1155.02</v>
      </c>
      <c r="I743" s="45">
        <v>148.08000000000001</v>
      </c>
      <c r="J743" s="53"/>
      <c r="K743" s="53"/>
      <c r="L743" s="51"/>
      <c r="M743" s="51"/>
      <c r="N743" s="51"/>
      <c r="O743" s="123">
        <f t="shared" si="390"/>
        <v>236.93</v>
      </c>
      <c r="P743" s="180">
        <f t="shared" si="380"/>
        <v>0</v>
      </c>
      <c r="Q743" s="180">
        <f t="shared" si="381"/>
        <v>1848.05</v>
      </c>
      <c r="R743" s="180">
        <f t="shared" si="382"/>
        <v>0</v>
      </c>
      <c r="S743" s="180">
        <f t="shared" si="383"/>
        <v>1848.05</v>
      </c>
      <c r="T743" s="394">
        <f t="shared" si="378"/>
        <v>2498.11</v>
      </c>
      <c r="U743" s="394">
        <f t="shared" si="379"/>
        <v>0</v>
      </c>
      <c r="V743" s="142">
        <f t="shared" si="384"/>
        <v>2498.11</v>
      </c>
      <c r="W743" s="142">
        <f t="shared" si="385"/>
        <v>320.27</v>
      </c>
      <c r="X743" s="142">
        <f t="shared" si="386"/>
        <v>0</v>
      </c>
      <c r="Y743" s="142">
        <f t="shared" si="387"/>
        <v>320.27</v>
      </c>
      <c r="Z743" s="51"/>
      <c r="AA743" s="35"/>
      <c r="AB743" s="226"/>
      <c r="AC743" s="226"/>
      <c r="AD743" s="226"/>
      <c r="AE743" s="226"/>
      <c r="AF743" s="226"/>
      <c r="AG743" s="226"/>
      <c r="AH743" s="226"/>
      <c r="AI743" s="226"/>
      <c r="AJ743" s="226"/>
      <c r="AK743" s="226"/>
      <c r="AL743" s="226"/>
      <c r="AM743" s="226"/>
      <c r="AN743" s="226"/>
      <c r="AO743" s="226"/>
    </row>
    <row r="744" spans="1:41" ht="45" hidden="1" outlineLevel="1">
      <c r="A744" s="44">
        <v>641</v>
      </c>
      <c r="B744" s="73">
        <v>575</v>
      </c>
      <c r="C744" s="42" t="s">
        <v>265</v>
      </c>
      <c r="D744" s="44" t="s">
        <v>34</v>
      </c>
      <c r="E744" s="53">
        <v>0</v>
      </c>
      <c r="F744" s="14">
        <f t="shared" si="304"/>
        <v>0</v>
      </c>
      <c r="G744" s="14">
        <f t="shared" si="305"/>
        <v>0</v>
      </c>
      <c r="H744" s="14">
        <f t="shared" si="306"/>
        <v>0</v>
      </c>
      <c r="I744" s="45">
        <v>11624</v>
      </c>
      <c r="J744" s="53"/>
      <c r="K744" s="53"/>
      <c r="L744" s="51"/>
      <c r="M744" s="51"/>
      <c r="N744" s="51"/>
      <c r="O744" s="123">
        <f t="shared" si="390"/>
        <v>18598.400000000001</v>
      </c>
      <c r="P744" s="180">
        <f t="shared" si="380"/>
        <v>0</v>
      </c>
      <c r="Q744" s="180">
        <f t="shared" si="381"/>
        <v>0</v>
      </c>
      <c r="R744" s="180">
        <f t="shared" si="382"/>
        <v>0</v>
      </c>
      <c r="S744" s="180">
        <f t="shared" si="383"/>
        <v>0</v>
      </c>
      <c r="T744" s="394">
        <f t="shared" si="378"/>
        <v>0</v>
      </c>
      <c r="U744" s="394">
        <f t="shared" si="379"/>
        <v>0</v>
      </c>
      <c r="V744" s="142">
        <f t="shared" si="384"/>
        <v>0</v>
      </c>
      <c r="W744" s="142">
        <f t="shared" si="385"/>
        <v>25140.75</v>
      </c>
      <c r="X744" s="142">
        <f t="shared" si="386"/>
        <v>0</v>
      </c>
      <c r="Y744" s="142">
        <f t="shared" si="387"/>
        <v>25140.75</v>
      </c>
      <c r="Z744" s="51"/>
      <c r="AA744" s="35"/>
      <c r="AB744" s="226"/>
      <c r="AC744" s="226"/>
      <c r="AD744" s="226"/>
      <c r="AE744" s="226"/>
      <c r="AF744" s="226"/>
      <c r="AG744" s="226"/>
      <c r="AH744" s="226"/>
      <c r="AI744" s="226"/>
      <c r="AJ744" s="226"/>
      <c r="AK744" s="226"/>
      <c r="AL744" s="226"/>
      <c r="AM744" s="226"/>
      <c r="AN744" s="226"/>
      <c r="AO744" s="226"/>
    </row>
    <row r="745" spans="1:41" ht="30" hidden="1" outlineLevel="1">
      <c r="A745" s="44">
        <v>642</v>
      </c>
      <c r="B745" s="73">
        <v>576</v>
      </c>
      <c r="C745" s="42" t="s">
        <v>266</v>
      </c>
      <c r="D745" s="44" t="s">
        <v>26</v>
      </c>
      <c r="E745" s="53">
        <v>0.8</v>
      </c>
      <c r="F745" s="14">
        <f t="shared" si="304"/>
        <v>84</v>
      </c>
      <c r="G745" s="14">
        <f t="shared" si="305"/>
        <v>184.8</v>
      </c>
      <c r="H745" s="14">
        <f t="shared" si="306"/>
        <v>268.8</v>
      </c>
      <c r="I745" s="45">
        <v>105</v>
      </c>
      <c r="J745" s="53">
        <v>231</v>
      </c>
      <c r="K745" s="53"/>
      <c r="L745" s="51"/>
      <c r="M745" s="51"/>
      <c r="N745" s="51"/>
      <c r="O745" s="123">
        <f t="shared" si="390"/>
        <v>168</v>
      </c>
      <c r="P745" s="180">
        <f t="shared" si="380"/>
        <v>231</v>
      </c>
      <c r="Q745" s="180">
        <f t="shared" si="381"/>
        <v>134.4</v>
      </c>
      <c r="R745" s="180">
        <f t="shared" si="382"/>
        <v>184.8</v>
      </c>
      <c r="S745" s="180">
        <f t="shared" si="383"/>
        <v>319.2</v>
      </c>
      <c r="T745" s="394">
        <f t="shared" si="378"/>
        <v>181.68</v>
      </c>
      <c r="U745" s="394">
        <f t="shared" si="379"/>
        <v>249.81</v>
      </c>
      <c r="V745" s="142">
        <f t="shared" si="384"/>
        <v>431.49</v>
      </c>
      <c r="W745" s="142">
        <f t="shared" si="385"/>
        <v>227.1</v>
      </c>
      <c r="X745" s="142">
        <f t="shared" si="386"/>
        <v>312.26</v>
      </c>
      <c r="Y745" s="142">
        <f t="shared" si="387"/>
        <v>539.36</v>
      </c>
      <c r="Z745" s="51" t="s">
        <v>361</v>
      </c>
      <c r="AA745" s="35"/>
      <c r="AB745" s="226"/>
      <c r="AC745" s="226"/>
      <c r="AD745" s="226"/>
      <c r="AE745" s="226"/>
      <c r="AF745" s="226"/>
      <c r="AG745" s="226"/>
      <c r="AH745" s="226"/>
      <c r="AI745" s="226"/>
      <c r="AJ745" s="226"/>
      <c r="AK745" s="226"/>
      <c r="AL745" s="226"/>
      <c r="AM745" s="226"/>
      <c r="AN745" s="226"/>
      <c r="AO745" s="226"/>
    </row>
    <row r="746" spans="1:41" ht="45" hidden="1" outlineLevel="1">
      <c r="A746" s="44">
        <v>643</v>
      </c>
      <c r="B746" s="73">
        <v>577</v>
      </c>
      <c r="C746" s="42" t="s">
        <v>265</v>
      </c>
      <c r="D746" s="44" t="s">
        <v>34</v>
      </c>
      <c r="E746" s="53">
        <v>0.02</v>
      </c>
      <c r="F746" s="14">
        <f t="shared" si="304"/>
        <v>232.48</v>
      </c>
      <c r="G746" s="14">
        <f t="shared" si="305"/>
        <v>0</v>
      </c>
      <c r="H746" s="14">
        <f t="shared" si="306"/>
        <v>232.48</v>
      </c>
      <c r="I746" s="45">
        <v>11624</v>
      </c>
      <c r="J746" s="53"/>
      <c r="K746" s="53"/>
      <c r="L746" s="51"/>
      <c r="M746" s="51"/>
      <c r="N746" s="51"/>
      <c r="O746" s="123">
        <f t="shared" si="390"/>
        <v>18598.400000000001</v>
      </c>
      <c r="P746" s="180">
        <f t="shared" si="380"/>
        <v>0</v>
      </c>
      <c r="Q746" s="180">
        <f t="shared" si="381"/>
        <v>371.97</v>
      </c>
      <c r="R746" s="180">
        <f t="shared" si="382"/>
        <v>0</v>
      </c>
      <c r="S746" s="180">
        <f t="shared" si="383"/>
        <v>371.97</v>
      </c>
      <c r="T746" s="394">
        <f t="shared" si="378"/>
        <v>502.82</v>
      </c>
      <c r="U746" s="394">
        <f t="shared" si="379"/>
        <v>0</v>
      </c>
      <c r="V746" s="142">
        <f t="shared" si="384"/>
        <v>502.82</v>
      </c>
      <c r="W746" s="142">
        <f t="shared" si="385"/>
        <v>25140.75</v>
      </c>
      <c r="X746" s="142">
        <f t="shared" si="386"/>
        <v>0</v>
      </c>
      <c r="Y746" s="142">
        <f t="shared" si="387"/>
        <v>25140.75</v>
      </c>
      <c r="Z746" s="51"/>
      <c r="AA746" s="35"/>
      <c r="AB746" s="226"/>
      <c r="AC746" s="226"/>
      <c r="AD746" s="226"/>
      <c r="AE746" s="226"/>
      <c r="AF746" s="226"/>
      <c r="AG746" s="226"/>
      <c r="AH746" s="226"/>
      <c r="AI746" s="226"/>
      <c r="AJ746" s="226"/>
      <c r="AK746" s="226"/>
      <c r="AL746" s="226"/>
      <c r="AM746" s="226"/>
      <c r="AN746" s="226"/>
      <c r="AO746" s="226"/>
    </row>
    <row r="747" spans="1:41" ht="30" hidden="1" outlineLevel="1">
      <c r="A747" s="44">
        <v>644</v>
      </c>
      <c r="B747" s="73">
        <v>578</v>
      </c>
      <c r="C747" s="42" t="s">
        <v>274</v>
      </c>
      <c r="D747" s="44" t="s">
        <v>26</v>
      </c>
      <c r="E747" s="53">
        <v>1.7</v>
      </c>
      <c r="F747" s="14">
        <f t="shared" si="304"/>
        <v>1135.5999999999999</v>
      </c>
      <c r="G747" s="14">
        <f t="shared" si="305"/>
        <v>5236</v>
      </c>
      <c r="H747" s="14">
        <f t="shared" si="306"/>
        <v>6371.6</v>
      </c>
      <c r="I747" s="45">
        <v>668</v>
      </c>
      <c r="J747" s="53">
        <v>3080</v>
      </c>
      <c r="K747" s="53"/>
      <c r="L747" s="51"/>
      <c r="M747" s="51"/>
      <c r="N747" s="51"/>
      <c r="O747" s="123">
        <f t="shared" si="390"/>
        <v>1068.8</v>
      </c>
      <c r="P747" s="180">
        <f t="shared" si="380"/>
        <v>3080</v>
      </c>
      <c r="Q747" s="180">
        <f t="shared" si="381"/>
        <v>1816.96</v>
      </c>
      <c r="R747" s="180">
        <f t="shared" si="382"/>
        <v>5236</v>
      </c>
      <c r="S747" s="180">
        <f t="shared" si="383"/>
        <v>7052.96</v>
      </c>
      <c r="T747" s="394">
        <f t="shared" si="378"/>
        <v>2456.11</v>
      </c>
      <c r="U747" s="394">
        <f t="shared" si="379"/>
        <v>7077.87</v>
      </c>
      <c r="V747" s="142">
        <f t="shared" si="384"/>
        <v>9533.98</v>
      </c>
      <c r="W747" s="142">
        <f t="shared" si="385"/>
        <v>1444.77</v>
      </c>
      <c r="X747" s="142">
        <f t="shared" si="386"/>
        <v>4163.45</v>
      </c>
      <c r="Y747" s="142">
        <f t="shared" si="387"/>
        <v>5608.22</v>
      </c>
      <c r="Z747" s="51" t="s">
        <v>378</v>
      </c>
      <c r="AA747" s="35"/>
      <c r="AB747" s="226"/>
      <c r="AC747" s="226"/>
      <c r="AD747" s="226"/>
      <c r="AE747" s="226"/>
      <c r="AF747" s="226"/>
      <c r="AG747" s="226"/>
      <c r="AH747" s="226"/>
      <c r="AI747" s="226"/>
      <c r="AJ747" s="226"/>
      <c r="AK747" s="226"/>
      <c r="AL747" s="226"/>
      <c r="AM747" s="226"/>
      <c r="AN747" s="226"/>
      <c r="AO747" s="226"/>
    </row>
    <row r="748" spans="1:41" ht="45" hidden="1" outlineLevel="1">
      <c r="A748" s="44">
        <v>645</v>
      </c>
      <c r="B748" s="73">
        <v>579</v>
      </c>
      <c r="C748" s="42" t="s">
        <v>265</v>
      </c>
      <c r="D748" s="44" t="s">
        <v>34</v>
      </c>
      <c r="E748" s="53">
        <v>0.01</v>
      </c>
      <c r="F748" s="14">
        <f t="shared" si="304"/>
        <v>116.24</v>
      </c>
      <c r="G748" s="14">
        <f t="shared" si="305"/>
        <v>0</v>
      </c>
      <c r="H748" s="14">
        <f t="shared" si="306"/>
        <v>116.24</v>
      </c>
      <c r="I748" s="45">
        <v>11624</v>
      </c>
      <c r="J748" s="53"/>
      <c r="K748" s="53"/>
      <c r="L748" s="51"/>
      <c r="M748" s="51"/>
      <c r="N748" s="51"/>
      <c r="O748" s="123">
        <f t="shared" si="390"/>
        <v>18598.400000000001</v>
      </c>
      <c r="P748" s="180">
        <f t="shared" si="380"/>
        <v>0</v>
      </c>
      <c r="Q748" s="180">
        <f t="shared" si="381"/>
        <v>185.98</v>
      </c>
      <c r="R748" s="180">
        <f t="shared" si="382"/>
        <v>0</v>
      </c>
      <c r="S748" s="180">
        <f t="shared" si="383"/>
        <v>185.98</v>
      </c>
      <c r="T748" s="394">
        <f t="shared" si="378"/>
        <v>251.41</v>
      </c>
      <c r="U748" s="394">
        <f t="shared" si="379"/>
        <v>0</v>
      </c>
      <c r="V748" s="142">
        <f t="shared" si="384"/>
        <v>251.41</v>
      </c>
      <c r="W748" s="142">
        <f t="shared" si="385"/>
        <v>25140.75</v>
      </c>
      <c r="X748" s="142">
        <f t="shared" si="386"/>
        <v>0</v>
      </c>
      <c r="Y748" s="142">
        <f t="shared" si="387"/>
        <v>25140.75</v>
      </c>
      <c r="Z748" s="51"/>
      <c r="AA748" s="35"/>
      <c r="AB748" s="226"/>
      <c r="AC748" s="226"/>
      <c r="AD748" s="226"/>
      <c r="AE748" s="226"/>
      <c r="AF748" s="226"/>
      <c r="AG748" s="226"/>
      <c r="AH748" s="226"/>
      <c r="AI748" s="226"/>
      <c r="AJ748" s="226"/>
      <c r="AK748" s="226"/>
      <c r="AL748" s="226"/>
      <c r="AM748" s="226"/>
      <c r="AN748" s="226"/>
      <c r="AO748" s="226"/>
    </row>
    <row r="749" spans="1:41" ht="30" hidden="1" outlineLevel="1">
      <c r="A749" s="44">
        <v>646</v>
      </c>
      <c r="B749" s="73">
        <v>580</v>
      </c>
      <c r="C749" s="42" t="s">
        <v>270</v>
      </c>
      <c r="D749" s="44" t="s">
        <v>26</v>
      </c>
      <c r="E749" s="53">
        <v>1.7</v>
      </c>
      <c r="F749" s="14">
        <f t="shared" si="304"/>
        <v>484.5</v>
      </c>
      <c r="G749" s="14">
        <f t="shared" si="305"/>
        <v>1800.3</v>
      </c>
      <c r="H749" s="14">
        <f t="shared" si="306"/>
        <v>2284.8000000000002</v>
      </c>
      <c r="I749" s="45">
        <v>285</v>
      </c>
      <c r="J749" s="53">
        <v>1059</v>
      </c>
      <c r="K749" s="53"/>
      <c r="L749" s="51"/>
      <c r="M749" s="51"/>
      <c r="N749" s="51"/>
      <c r="O749" s="123">
        <f t="shared" si="390"/>
        <v>456</v>
      </c>
      <c r="P749" s="180">
        <f t="shared" si="380"/>
        <v>1059</v>
      </c>
      <c r="Q749" s="180">
        <f t="shared" si="381"/>
        <v>775.2</v>
      </c>
      <c r="R749" s="180">
        <f t="shared" si="382"/>
        <v>1800.3</v>
      </c>
      <c r="S749" s="180">
        <f t="shared" si="383"/>
        <v>2575.5</v>
      </c>
      <c r="T749" s="394">
        <f t="shared" si="378"/>
        <v>1047.9000000000001</v>
      </c>
      <c r="U749" s="394">
        <f t="shared" si="379"/>
        <v>2433.58</v>
      </c>
      <c r="V749" s="142">
        <f t="shared" si="384"/>
        <v>3481.48</v>
      </c>
      <c r="W749" s="142">
        <f t="shared" si="385"/>
        <v>616.41</v>
      </c>
      <c r="X749" s="142">
        <f t="shared" si="386"/>
        <v>1431.52</v>
      </c>
      <c r="Y749" s="142">
        <f t="shared" si="387"/>
        <v>2047.93</v>
      </c>
      <c r="Z749" s="51" t="s">
        <v>379</v>
      </c>
      <c r="AA749" s="35"/>
      <c r="AB749" s="226"/>
      <c r="AC749" s="226"/>
      <c r="AD749" s="226"/>
      <c r="AE749" s="226"/>
      <c r="AF749" s="226"/>
      <c r="AG749" s="226"/>
      <c r="AH749" s="226"/>
      <c r="AI749" s="226"/>
      <c r="AJ749" s="226"/>
      <c r="AK749" s="226"/>
      <c r="AL749" s="226"/>
      <c r="AM749" s="226"/>
      <c r="AN749" s="226"/>
      <c r="AO749" s="226"/>
    </row>
    <row r="750" spans="1:41" ht="15" hidden="1" outlineLevel="1">
      <c r="A750" s="44"/>
      <c r="B750" s="73"/>
      <c r="C750" s="52" t="s">
        <v>383</v>
      </c>
      <c r="D750" s="44"/>
      <c r="E750" s="53"/>
      <c r="F750" s="14">
        <f t="shared" si="304"/>
        <v>0</v>
      </c>
      <c r="G750" s="14">
        <f t="shared" si="305"/>
        <v>0</v>
      </c>
      <c r="H750" s="14">
        <f t="shared" si="306"/>
        <v>0</v>
      </c>
      <c r="I750" s="45"/>
      <c r="J750" s="53"/>
      <c r="K750" s="53"/>
      <c r="L750" s="51"/>
      <c r="M750" s="51"/>
      <c r="N750" s="51"/>
      <c r="O750" s="186"/>
      <c r="P750" s="180">
        <f t="shared" si="380"/>
        <v>0</v>
      </c>
      <c r="Q750" s="180">
        <f t="shared" si="381"/>
        <v>0</v>
      </c>
      <c r="R750" s="180">
        <f t="shared" si="382"/>
        <v>0</v>
      </c>
      <c r="S750" s="180">
        <f t="shared" si="383"/>
        <v>0</v>
      </c>
      <c r="T750" s="394">
        <f t="shared" si="378"/>
        <v>0</v>
      </c>
      <c r="U750" s="394">
        <f t="shared" si="379"/>
        <v>0</v>
      </c>
      <c r="V750" s="142">
        <f t="shared" si="384"/>
        <v>0</v>
      </c>
      <c r="W750" s="142">
        <f t="shared" si="385"/>
        <v>0</v>
      </c>
      <c r="X750" s="142">
        <f t="shared" si="386"/>
        <v>0</v>
      </c>
      <c r="Y750" s="142">
        <f t="shared" si="387"/>
        <v>0</v>
      </c>
      <c r="Z750" s="51"/>
      <c r="AA750" s="35"/>
      <c r="AB750" s="226"/>
      <c r="AC750" s="226"/>
      <c r="AD750" s="226"/>
      <c r="AE750" s="226"/>
      <c r="AF750" s="226"/>
      <c r="AG750" s="226"/>
      <c r="AH750" s="226"/>
      <c r="AI750" s="226"/>
      <c r="AJ750" s="226"/>
      <c r="AK750" s="226"/>
      <c r="AL750" s="226"/>
      <c r="AM750" s="226"/>
      <c r="AN750" s="226"/>
      <c r="AO750" s="226"/>
    </row>
    <row r="751" spans="1:41" ht="15" hidden="1" outlineLevel="1">
      <c r="A751" s="44">
        <v>647</v>
      </c>
      <c r="B751" s="73">
        <v>581</v>
      </c>
      <c r="C751" s="42" t="s">
        <v>33</v>
      </c>
      <c r="D751" s="44" t="s">
        <v>34</v>
      </c>
      <c r="E751" s="53">
        <v>0.01</v>
      </c>
      <c r="F751" s="14">
        <f t="shared" si="304"/>
        <v>271.24</v>
      </c>
      <c r="G751" s="14">
        <f t="shared" si="305"/>
        <v>0</v>
      </c>
      <c r="H751" s="14">
        <f t="shared" si="306"/>
        <v>271.24</v>
      </c>
      <c r="I751" s="45">
        <v>27124</v>
      </c>
      <c r="J751" s="53"/>
      <c r="K751" s="53"/>
      <c r="L751" s="51"/>
      <c r="M751" s="51"/>
      <c r="N751" s="51"/>
      <c r="O751" s="448">
        <f>I751*$L$3</f>
        <v>46110.8</v>
      </c>
      <c r="P751" s="180">
        <f t="shared" si="380"/>
        <v>0</v>
      </c>
      <c r="Q751" s="180">
        <f t="shared" si="381"/>
        <v>461.11</v>
      </c>
      <c r="R751" s="180">
        <f t="shared" si="382"/>
        <v>0</v>
      </c>
      <c r="S751" s="180">
        <f t="shared" si="383"/>
        <v>461.11</v>
      </c>
      <c r="T751" s="394">
        <f t="shared" si="378"/>
        <v>623.30999999999995</v>
      </c>
      <c r="U751" s="394">
        <f t="shared" si="379"/>
        <v>0</v>
      </c>
      <c r="V751" s="142">
        <f t="shared" si="384"/>
        <v>623.30999999999995</v>
      </c>
      <c r="W751" s="142">
        <f t="shared" si="385"/>
        <v>62331.18</v>
      </c>
      <c r="X751" s="142">
        <f t="shared" si="386"/>
        <v>0</v>
      </c>
      <c r="Y751" s="142">
        <f t="shared" si="387"/>
        <v>62331.18</v>
      </c>
      <c r="Z751" s="51"/>
      <c r="AA751" s="35"/>
      <c r="AB751" s="226"/>
      <c r="AC751" s="226"/>
      <c r="AD751" s="226"/>
      <c r="AE751" s="226"/>
      <c r="AF751" s="226"/>
      <c r="AG751" s="226"/>
      <c r="AH751" s="226"/>
      <c r="AI751" s="226"/>
      <c r="AJ751" s="226"/>
      <c r="AK751" s="226"/>
      <c r="AL751" s="226"/>
      <c r="AM751" s="226"/>
      <c r="AN751" s="226"/>
      <c r="AO751" s="226"/>
    </row>
    <row r="752" spans="1:41" ht="15" hidden="1" outlineLevel="1">
      <c r="A752" s="44">
        <v>648</v>
      </c>
      <c r="B752" s="73">
        <v>582</v>
      </c>
      <c r="C752" s="42" t="s">
        <v>384</v>
      </c>
      <c r="D752" s="44" t="s">
        <v>103</v>
      </c>
      <c r="E752" s="53">
        <v>2</v>
      </c>
      <c r="F752" s="14">
        <f t="shared" si="304"/>
        <v>1066</v>
      </c>
      <c r="G752" s="14">
        <f t="shared" si="305"/>
        <v>0</v>
      </c>
      <c r="H752" s="14">
        <f t="shared" si="306"/>
        <v>1066</v>
      </c>
      <c r="I752" s="45">
        <v>533</v>
      </c>
      <c r="J752" s="53"/>
      <c r="K752" s="53"/>
      <c r="L752" s="51"/>
      <c r="M752" s="51"/>
      <c r="N752" s="51"/>
      <c r="O752" s="123">
        <f t="shared" ref="O752:O758" si="391">I752*$N$3</f>
        <v>852.8</v>
      </c>
      <c r="P752" s="180">
        <f t="shared" si="380"/>
        <v>0</v>
      </c>
      <c r="Q752" s="180">
        <f t="shared" si="381"/>
        <v>1705.6</v>
      </c>
      <c r="R752" s="180">
        <f t="shared" si="382"/>
        <v>0</v>
      </c>
      <c r="S752" s="180">
        <f t="shared" si="383"/>
        <v>1705.6</v>
      </c>
      <c r="T752" s="394">
        <f t="shared" si="378"/>
        <v>2305.58</v>
      </c>
      <c r="U752" s="394">
        <f t="shared" si="379"/>
        <v>0</v>
      </c>
      <c r="V752" s="142">
        <f t="shared" si="384"/>
        <v>2305.58</v>
      </c>
      <c r="W752" s="142">
        <f t="shared" si="385"/>
        <v>1152.79</v>
      </c>
      <c r="X752" s="142">
        <f t="shared" si="386"/>
        <v>0</v>
      </c>
      <c r="Y752" s="142">
        <f t="shared" si="387"/>
        <v>1152.79</v>
      </c>
      <c r="Z752" s="51"/>
      <c r="AA752" s="35"/>
      <c r="AB752" s="226"/>
      <c r="AC752" s="226"/>
      <c r="AD752" s="226"/>
      <c r="AE752" s="226"/>
      <c r="AF752" s="226"/>
      <c r="AG752" s="226"/>
      <c r="AH752" s="226"/>
      <c r="AI752" s="226"/>
      <c r="AJ752" s="226"/>
      <c r="AK752" s="226"/>
      <c r="AL752" s="226"/>
      <c r="AM752" s="226"/>
      <c r="AN752" s="226"/>
      <c r="AO752" s="226"/>
    </row>
    <row r="753" spans="1:41" ht="15" hidden="1" outlineLevel="1">
      <c r="A753" s="44">
        <v>649</v>
      </c>
      <c r="B753" s="73">
        <v>583</v>
      </c>
      <c r="C753" s="42" t="s">
        <v>56</v>
      </c>
      <c r="D753" s="44" t="s">
        <v>26</v>
      </c>
      <c r="E753" s="53">
        <v>0.5</v>
      </c>
      <c r="F753" s="14">
        <f t="shared" si="304"/>
        <v>881.02</v>
      </c>
      <c r="G753" s="14">
        <f t="shared" si="305"/>
        <v>0</v>
      </c>
      <c r="H753" s="14">
        <f t="shared" si="306"/>
        <v>881.02</v>
      </c>
      <c r="I753" s="45">
        <v>1762.04</v>
      </c>
      <c r="J753" s="53"/>
      <c r="K753" s="53"/>
      <c r="L753" s="51"/>
      <c r="M753" s="51"/>
      <c r="N753" s="51"/>
      <c r="O753" s="123">
        <f t="shared" si="391"/>
        <v>2819.26</v>
      </c>
      <c r="P753" s="180">
        <f t="shared" si="380"/>
        <v>0</v>
      </c>
      <c r="Q753" s="180">
        <f t="shared" si="381"/>
        <v>1409.63</v>
      </c>
      <c r="R753" s="180">
        <f t="shared" si="382"/>
        <v>0</v>
      </c>
      <c r="S753" s="180">
        <f t="shared" si="383"/>
        <v>1409.63</v>
      </c>
      <c r="T753" s="394">
        <f t="shared" si="378"/>
        <v>1905.5</v>
      </c>
      <c r="U753" s="394">
        <f t="shared" si="379"/>
        <v>0</v>
      </c>
      <c r="V753" s="142">
        <f t="shared" si="384"/>
        <v>1905.5</v>
      </c>
      <c r="W753" s="142">
        <f t="shared" si="385"/>
        <v>3810.99</v>
      </c>
      <c r="X753" s="142">
        <f t="shared" si="386"/>
        <v>0</v>
      </c>
      <c r="Y753" s="142">
        <f t="shared" si="387"/>
        <v>3810.99</v>
      </c>
      <c r="Z753" s="51"/>
      <c r="AA753" s="35"/>
      <c r="AB753" s="226"/>
      <c r="AC753" s="226"/>
      <c r="AD753" s="226"/>
      <c r="AE753" s="226"/>
      <c r="AF753" s="226"/>
      <c r="AG753" s="226"/>
      <c r="AH753" s="226"/>
      <c r="AI753" s="226"/>
      <c r="AJ753" s="226"/>
      <c r="AK753" s="226"/>
      <c r="AL753" s="226"/>
      <c r="AM753" s="226"/>
      <c r="AN753" s="226"/>
      <c r="AO753" s="226"/>
    </row>
    <row r="754" spans="1:41" ht="15" hidden="1" outlineLevel="1">
      <c r="A754" s="44">
        <v>650</v>
      </c>
      <c r="B754" s="73">
        <v>584</v>
      </c>
      <c r="C754" s="42" t="s">
        <v>218</v>
      </c>
      <c r="D754" s="44" t="s">
        <v>26</v>
      </c>
      <c r="E754" s="53">
        <v>0.5</v>
      </c>
      <c r="F754" s="14">
        <f t="shared" si="304"/>
        <v>74.040000000000006</v>
      </c>
      <c r="G754" s="14">
        <f t="shared" si="305"/>
        <v>0</v>
      </c>
      <c r="H754" s="14">
        <f t="shared" si="306"/>
        <v>74.040000000000006</v>
      </c>
      <c r="I754" s="45">
        <v>148.08000000000001</v>
      </c>
      <c r="J754" s="53"/>
      <c r="K754" s="53"/>
      <c r="L754" s="51"/>
      <c r="M754" s="51"/>
      <c r="N754" s="51"/>
      <c r="O754" s="123">
        <f t="shared" si="391"/>
        <v>236.93</v>
      </c>
      <c r="P754" s="180">
        <f t="shared" si="380"/>
        <v>0</v>
      </c>
      <c r="Q754" s="180">
        <f t="shared" si="381"/>
        <v>118.47</v>
      </c>
      <c r="R754" s="180">
        <f t="shared" si="382"/>
        <v>0</v>
      </c>
      <c r="S754" s="180">
        <f t="shared" si="383"/>
        <v>118.47</v>
      </c>
      <c r="T754" s="394">
        <f t="shared" si="378"/>
        <v>160.13999999999999</v>
      </c>
      <c r="U754" s="394">
        <f t="shared" si="379"/>
        <v>0</v>
      </c>
      <c r="V754" s="142">
        <f t="shared" si="384"/>
        <v>160.13999999999999</v>
      </c>
      <c r="W754" s="142">
        <f t="shared" si="385"/>
        <v>320.27</v>
      </c>
      <c r="X754" s="142">
        <f t="shared" si="386"/>
        <v>0</v>
      </c>
      <c r="Y754" s="142">
        <f t="shared" si="387"/>
        <v>320.27</v>
      </c>
      <c r="Z754" s="51"/>
      <c r="AA754" s="35"/>
      <c r="AB754" s="226"/>
      <c r="AC754" s="226"/>
      <c r="AD754" s="226"/>
      <c r="AE754" s="226"/>
      <c r="AF754" s="226"/>
      <c r="AG754" s="226"/>
      <c r="AH754" s="226"/>
      <c r="AI754" s="226"/>
      <c r="AJ754" s="226"/>
      <c r="AK754" s="226"/>
      <c r="AL754" s="226"/>
      <c r="AM754" s="226"/>
      <c r="AN754" s="226"/>
      <c r="AO754" s="226"/>
    </row>
    <row r="755" spans="1:41" ht="30" hidden="1" outlineLevel="1">
      <c r="A755" s="44">
        <v>651</v>
      </c>
      <c r="B755" s="73">
        <v>585</v>
      </c>
      <c r="C755" s="42" t="s">
        <v>100</v>
      </c>
      <c r="D755" s="44" t="s">
        <v>101</v>
      </c>
      <c r="E755" s="53">
        <v>15.97</v>
      </c>
      <c r="F755" s="14">
        <f t="shared" si="304"/>
        <v>7642.6</v>
      </c>
      <c r="G755" s="14">
        <f t="shared" si="305"/>
        <v>1357.45</v>
      </c>
      <c r="H755" s="14">
        <f t="shared" si="306"/>
        <v>9000.0499999999993</v>
      </c>
      <c r="I755" s="45">
        <v>478.56</v>
      </c>
      <c r="J755" s="53">
        <v>85</v>
      </c>
      <c r="K755" s="53"/>
      <c r="L755" s="51"/>
      <c r="M755" s="51"/>
      <c r="N755" s="51"/>
      <c r="O755" s="123">
        <f t="shared" si="391"/>
        <v>765.7</v>
      </c>
      <c r="P755" s="180">
        <f t="shared" si="380"/>
        <v>85</v>
      </c>
      <c r="Q755" s="180">
        <f t="shared" si="381"/>
        <v>12228.23</v>
      </c>
      <c r="R755" s="180">
        <f t="shared" si="382"/>
        <v>1357.45</v>
      </c>
      <c r="S755" s="180">
        <f t="shared" si="383"/>
        <v>13585.68</v>
      </c>
      <c r="T755" s="394">
        <f t="shared" si="378"/>
        <v>16529.75</v>
      </c>
      <c r="U755" s="394">
        <f t="shared" si="379"/>
        <v>1834.95</v>
      </c>
      <c r="V755" s="142">
        <f t="shared" si="384"/>
        <v>18364.7</v>
      </c>
      <c r="W755" s="142">
        <f t="shared" si="385"/>
        <v>1035.05</v>
      </c>
      <c r="X755" s="142">
        <f t="shared" si="386"/>
        <v>114.9</v>
      </c>
      <c r="Y755" s="142">
        <f t="shared" si="387"/>
        <v>1149.95</v>
      </c>
      <c r="Z755" s="51"/>
      <c r="AA755" s="35"/>
      <c r="AB755" s="226"/>
      <c r="AC755" s="226"/>
      <c r="AD755" s="226"/>
      <c r="AE755" s="226"/>
      <c r="AF755" s="226"/>
      <c r="AG755" s="226"/>
      <c r="AH755" s="226"/>
      <c r="AI755" s="226"/>
      <c r="AJ755" s="226"/>
      <c r="AK755" s="226"/>
      <c r="AL755" s="226"/>
      <c r="AM755" s="226"/>
      <c r="AN755" s="226"/>
      <c r="AO755" s="226"/>
    </row>
    <row r="756" spans="1:41" ht="30" hidden="1" outlineLevel="1">
      <c r="A756" s="44">
        <v>652</v>
      </c>
      <c r="B756" s="73">
        <v>586</v>
      </c>
      <c r="C756" s="42" t="s">
        <v>107</v>
      </c>
      <c r="D756" s="44" t="s">
        <v>26</v>
      </c>
      <c r="E756" s="53">
        <v>0.4</v>
      </c>
      <c r="F756" s="14">
        <f t="shared" si="304"/>
        <v>118.78</v>
      </c>
      <c r="G756" s="14">
        <f t="shared" si="305"/>
        <v>17.600000000000001</v>
      </c>
      <c r="H756" s="14">
        <f t="shared" si="306"/>
        <v>136.38</v>
      </c>
      <c r="I756" s="45">
        <v>296.94</v>
      </c>
      <c r="J756" s="53">
        <v>44</v>
      </c>
      <c r="K756" s="53"/>
      <c r="L756" s="51"/>
      <c r="M756" s="51"/>
      <c r="N756" s="51"/>
      <c r="O756" s="123">
        <f t="shared" si="391"/>
        <v>475.1</v>
      </c>
      <c r="P756" s="180">
        <f t="shared" si="380"/>
        <v>44</v>
      </c>
      <c r="Q756" s="180">
        <f t="shared" si="381"/>
        <v>190.04</v>
      </c>
      <c r="R756" s="180">
        <f t="shared" si="382"/>
        <v>17.600000000000001</v>
      </c>
      <c r="S756" s="180">
        <f t="shared" si="383"/>
        <v>207.64</v>
      </c>
      <c r="T756" s="394">
        <f t="shared" si="378"/>
        <v>256.89</v>
      </c>
      <c r="U756" s="394">
        <f t="shared" si="379"/>
        <v>23.79</v>
      </c>
      <c r="V756" s="142">
        <f t="shared" si="384"/>
        <v>280.68</v>
      </c>
      <c r="W756" s="142">
        <f t="shared" si="385"/>
        <v>642.23</v>
      </c>
      <c r="X756" s="142">
        <f t="shared" si="386"/>
        <v>59.48</v>
      </c>
      <c r="Y756" s="142">
        <f t="shared" si="387"/>
        <v>701.71</v>
      </c>
      <c r="Z756" s="51"/>
      <c r="AA756" s="35"/>
      <c r="AB756" s="226"/>
      <c r="AC756" s="226"/>
      <c r="AD756" s="226"/>
      <c r="AE756" s="226"/>
      <c r="AF756" s="226"/>
      <c r="AG756" s="226"/>
      <c r="AH756" s="226"/>
      <c r="AI756" s="226"/>
      <c r="AJ756" s="226"/>
      <c r="AK756" s="226"/>
      <c r="AL756" s="226"/>
      <c r="AM756" s="226"/>
      <c r="AN756" s="226"/>
      <c r="AO756" s="226"/>
    </row>
    <row r="757" spans="1:41" ht="30" hidden="1" outlineLevel="1">
      <c r="A757" s="44">
        <v>653</v>
      </c>
      <c r="B757" s="73">
        <v>587</v>
      </c>
      <c r="C757" s="42" t="s">
        <v>385</v>
      </c>
      <c r="D757" s="44" t="s">
        <v>26</v>
      </c>
      <c r="E757" s="53">
        <v>0.3</v>
      </c>
      <c r="F757" s="14">
        <f t="shared" si="304"/>
        <v>475.8</v>
      </c>
      <c r="G757" s="14">
        <f t="shared" si="305"/>
        <v>0</v>
      </c>
      <c r="H757" s="14">
        <f t="shared" si="306"/>
        <v>475.8</v>
      </c>
      <c r="I757" s="45">
        <v>1586</v>
      </c>
      <c r="J757" s="53"/>
      <c r="K757" s="53"/>
      <c r="L757" s="51"/>
      <c r="M757" s="51"/>
      <c r="N757" s="51"/>
      <c r="O757" s="123">
        <f t="shared" si="391"/>
        <v>2537.6</v>
      </c>
      <c r="P757" s="180">
        <f t="shared" si="380"/>
        <v>0</v>
      </c>
      <c r="Q757" s="180">
        <f t="shared" si="381"/>
        <v>761.28</v>
      </c>
      <c r="R757" s="180">
        <f t="shared" si="382"/>
        <v>0</v>
      </c>
      <c r="S757" s="180">
        <f t="shared" si="383"/>
        <v>761.28</v>
      </c>
      <c r="T757" s="394">
        <f t="shared" si="378"/>
        <v>1029.08</v>
      </c>
      <c r="U757" s="394">
        <f t="shared" si="379"/>
        <v>0</v>
      </c>
      <c r="V757" s="142">
        <f t="shared" si="384"/>
        <v>1029.08</v>
      </c>
      <c r="W757" s="142">
        <f t="shared" si="385"/>
        <v>3430.25</v>
      </c>
      <c r="X757" s="142">
        <f t="shared" si="386"/>
        <v>0</v>
      </c>
      <c r="Y757" s="142">
        <f t="shared" si="387"/>
        <v>3430.25</v>
      </c>
      <c r="Z757" s="51"/>
      <c r="AA757" s="35"/>
      <c r="AB757" s="226"/>
      <c r="AC757" s="226"/>
      <c r="AD757" s="226"/>
      <c r="AE757" s="226"/>
      <c r="AF757" s="226"/>
      <c r="AG757" s="226"/>
      <c r="AH757" s="226"/>
      <c r="AI757" s="226"/>
      <c r="AJ757" s="226"/>
      <c r="AK757" s="226"/>
      <c r="AL757" s="226"/>
      <c r="AM757" s="226"/>
      <c r="AN757" s="226"/>
      <c r="AO757" s="226"/>
    </row>
    <row r="758" spans="1:41" ht="30" hidden="1" outlineLevel="1">
      <c r="A758" s="44">
        <v>654</v>
      </c>
      <c r="B758" s="73">
        <v>588</v>
      </c>
      <c r="C758" s="42" t="s">
        <v>386</v>
      </c>
      <c r="D758" s="44" t="s">
        <v>34</v>
      </c>
      <c r="E758" s="53">
        <v>0.03</v>
      </c>
      <c r="F758" s="14">
        <f t="shared" si="304"/>
        <v>105.99</v>
      </c>
      <c r="G758" s="14">
        <f t="shared" si="305"/>
        <v>172.5</v>
      </c>
      <c r="H758" s="14">
        <f t="shared" si="306"/>
        <v>278.49</v>
      </c>
      <c r="I758" s="45">
        <v>3533</v>
      </c>
      <c r="J758" s="53">
        <v>5750</v>
      </c>
      <c r="K758" s="53"/>
      <c r="L758" s="51"/>
      <c r="M758" s="51"/>
      <c r="N758" s="51"/>
      <c r="O758" s="123">
        <f t="shared" si="391"/>
        <v>5652.8</v>
      </c>
      <c r="P758" s="180">
        <f t="shared" si="380"/>
        <v>5750</v>
      </c>
      <c r="Q758" s="180">
        <f t="shared" si="381"/>
        <v>169.58</v>
      </c>
      <c r="R758" s="180">
        <f t="shared" si="382"/>
        <v>172.5</v>
      </c>
      <c r="S758" s="180">
        <f t="shared" si="383"/>
        <v>342.08</v>
      </c>
      <c r="T758" s="394">
        <f t="shared" si="378"/>
        <v>229.24</v>
      </c>
      <c r="U758" s="394">
        <f t="shared" si="379"/>
        <v>233.18</v>
      </c>
      <c r="V758" s="142">
        <f t="shared" si="384"/>
        <v>462.42</v>
      </c>
      <c r="W758" s="142">
        <f t="shared" si="385"/>
        <v>7641.28</v>
      </c>
      <c r="X758" s="142">
        <f t="shared" si="386"/>
        <v>7772.68</v>
      </c>
      <c r="Y758" s="142">
        <f t="shared" si="387"/>
        <v>15413.96</v>
      </c>
      <c r="Z758" s="51"/>
      <c r="AA758" s="35"/>
      <c r="AB758" s="226"/>
      <c r="AC758" s="226"/>
      <c r="AD758" s="226"/>
      <c r="AE758" s="226"/>
      <c r="AF758" s="226"/>
      <c r="AG758" s="226"/>
      <c r="AH758" s="226"/>
      <c r="AI758" s="226"/>
      <c r="AJ758" s="226"/>
      <c r="AK758" s="226"/>
      <c r="AL758" s="226"/>
      <c r="AM758" s="226"/>
      <c r="AN758" s="226"/>
      <c r="AO758" s="226"/>
    </row>
    <row r="759" spans="1:41" ht="15" hidden="1" outlineLevel="1">
      <c r="A759" s="44"/>
      <c r="B759" s="73"/>
      <c r="C759" s="52" t="s">
        <v>387</v>
      </c>
      <c r="D759" s="44"/>
      <c r="E759" s="53"/>
      <c r="F759" s="14">
        <f t="shared" si="304"/>
        <v>0</v>
      </c>
      <c r="G759" s="14">
        <f t="shared" si="305"/>
        <v>0</v>
      </c>
      <c r="H759" s="14">
        <f t="shared" si="306"/>
        <v>0</v>
      </c>
      <c r="I759" s="45"/>
      <c r="J759" s="53"/>
      <c r="K759" s="53"/>
      <c r="L759" s="51"/>
      <c r="M759" s="51"/>
      <c r="N759" s="51"/>
      <c r="O759" s="186"/>
      <c r="P759" s="180">
        <f t="shared" si="380"/>
        <v>0</v>
      </c>
      <c r="Q759" s="180">
        <f t="shared" si="381"/>
        <v>0</v>
      </c>
      <c r="R759" s="180">
        <f t="shared" si="382"/>
        <v>0</v>
      </c>
      <c r="S759" s="180">
        <f t="shared" si="383"/>
        <v>0</v>
      </c>
      <c r="T759" s="394">
        <f t="shared" si="378"/>
        <v>0</v>
      </c>
      <c r="U759" s="394">
        <f t="shared" si="379"/>
        <v>0</v>
      </c>
      <c r="V759" s="142">
        <f t="shared" si="384"/>
        <v>0</v>
      </c>
      <c r="W759" s="142">
        <f t="shared" si="385"/>
        <v>0</v>
      </c>
      <c r="X759" s="142">
        <f t="shared" si="386"/>
        <v>0</v>
      </c>
      <c r="Y759" s="142">
        <f t="shared" si="387"/>
        <v>0</v>
      </c>
      <c r="Z759" s="51"/>
      <c r="AA759" s="35"/>
      <c r="AB759" s="226"/>
      <c r="AC759" s="226"/>
      <c r="AD759" s="226"/>
      <c r="AE759" s="226"/>
      <c r="AF759" s="226"/>
      <c r="AG759" s="226"/>
      <c r="AH759" s="226"/>
      <c r="AI759" s="226"/>
      <c r="AJ759" s="226"/>
      <c r="AK759" s="226"/>
      <c r="AL759" s="226"/>
      <c r="AM759" s="226"/>
      <c r="AN759" s="226"/>
      <c r="AO759" s="226"/>
    </row>
    <row r="760" spans="1:41" ht="30" hidden="1" outlineLevel="1">
      <c r="A760" s="44"/>
      <c r="B760" s="73"/>
      <c r="C760" s="52" t="s">
        <v>360</v>
      </c>
      <c r="D760" s="44"/>
      <c r="E760" s="53"/>
      <c r="F760" s="14">
        <f t="shared" si="304"/>
        <v>0</v>
      </c>
      <c r="G760" s="14">
        <f t="shared" si="305"/>
        <v>0</v>
      </c>
      <c r="H760" s="14">
        <f t="shared" si="306"/>
        <v>0</v>
      </c>
      <c r="I760" s="45"/>
      <c r="J760" s="53"/>
      <c r="K760" s="53"/>
      <c r="L760" s="51"/>
      <c r="M760" s="51"/>
      <c r="N760" s="51"/>
      <c r="O760" s="186"/>
      <c r="P760" s="180">
        <f t="shared" si="380"/>
        <v>0</v>
      </c>
      <c r="Q760" s="180">
        <f t="shared" si="381"/>
        <v>0</v>
      </c>
      <c r="R760" s="180">
        <f t="shared" si="382"/>
        <v>0</v>
      </c>
      <c r="S760" s="180">
        <f t="shared" si="383"/>
        <v>0</v>
      </c>
      <c r="T760" s="394">
        <f t="shared" si="378"/>
        <v>0</v>
      </c>
      <c r="U760" s="394">
        <f t="shared" si="379"/>
        <v>0</v>
      </c>
      <c r="V760" s="142">
        <f t="shared" si="384"/>
        <v>0</v>
      </c>
      <c r="W760" s="142">
        <f t="shared" si="385"/>
        <v>0</v>
      </c>
      <c r="X760" s="142">
        <f t="shared" si="386"/>
        <v>0</v>
      </c>
      <c r="Y760" s="142">
        <f t="shared" si="387"/>
        <v>0</v>
      </c>
      <c r="Z760" s="51"/>
      <c r="AA760" s="35"/>
      <c r="AB760" s="226"/>
      <c r="AC760" s="226"/>
      <c r="AD760" s="226"/>
      <c r="AE760" s="226"/>
      <c r="AF760" s="226"/>
      <c r="AG760" s="226"/>
      <c r="AH760" s="226"/>
      <c r="AI760" s="226"/>
      <c r="AJ760" s="226"/>
      <c r="AK760" s="226"/>
      <c r="AL760" s="226"/>
      <c r="AM760" s="226"/>
      <c r="AN760" s="226"/>
      <c r="AO760" s="226"/>
    </row>
    <row r="761" spans="1:41" ht="15" hidden="1" outlineLevel="1">
      <c r="A761" s="44">
        <v>655</v>
      </c>
      <c r="B761" s="73">
        <v>589</v>
      </c>
      <c r="C761" s="42" t="s">
        <v>264</v>
      </c>
      <c r="D761" s="44" t="s">
        <v>34</v>
      </c>
      <c r="E761" s="53">
        <v>0.02</v>
      </c>
      <c r="F761" s="14">
        <f t="shared" si="304"/>
        <v>475.14</v>
      </c>
      <c r="G761" s="14">
        <f t="shared" si="305"/>
        <v>0</v>
      </c>
      <c r="H761" s="14">
        <f t="shared" si="306"/>
        <v>475.14</v>
      </c>
      <c r="I761" s="45">
        <v>23757</v>
      </c>
      <c r="J761" s="53"/>
      <c r="K761" s="53"/>
      <c r="L761" s="51"/>
      <c r="M761" s="51"/>
      <c r="N761" s="51"/>
      <c r="O761" s="448">
        <f>I761*$L$3</f>
        <v>40386.9</v>
      </c>
      <c r="P761" s="180">
        <f t="shared" si="380"/>
        <v>0</v>
      </c>
      <c r="Q761" s="180">
        <f t="shared" si="381"/>
        <v>807.74</v>
      </c>
      <c r="R761" s="180">
        <f t="shared" si="382"/>
        <v>0</v>
      </c>
      <c r="S761" s="180">
        <f t="shared" si="383"/>
        <v>807.74</v>
      </c>
      <c r="T761" s="394">
        <f t="shared" si="378"/>
        <v>1091.8800000000001</v>
      </c>
      <c r="U761" s="394">
        <f t="shared" si="379"/>
        <v>0</v>
      </c>
      <c r="V761" s="142">
        <f t="shared" si="384"/>
        <v>1091.8800000000001</v>
      </c>
      <c r="W761" s="142">
        <f t="shared" si="385"/>
        <v>54593.79</v>
      </c>
      <c r="X761" s="142">
        <f t="shared" si="386"/>
        <v>0</v>
      </c>
      <c r="Y761" s="142">
        <f t="shared" si="387"/>
        <v>54593.79</v>
      </c>
      <c r="Z761" s="51"/>
      <c r="AA761" s="35"/>
      <c r="AB761" s="226"/>
      <c r="AC761" s="226"/>
      <c r="AD761" s="226"/>
      <c r="AE761" s="226"/>
      <c r="AF761" s="226"/>
      <c r="AG761" s="226"/>
      <c r="AH761" s="226"/>
      <c r="AI761" s="226"/>
      <c r="AJ761" s="226"/>
      <c r="AK761" s="226"/>
      <c r="AL761" s="226"/>
      <c r="AM761" s="226"/>
      <c r="AN761" s="226"/>
      <c r="AO761" s="226"/>
    </row>
    <row r="762" spans="1:41" ht="15" hidden="1" outlineLevel="1">
      <c r="A762" s="44">
        <v>656</v>
      </c>
      <c r="B762" s="73">
        <v>590</v>
      </c>
      <c r="C762" s="42" t="s">
        <v>56</v>
      </c>
      <c r="D762" s="44" t="s">
        <v>26</v>
      </c>
      <c r="E762" s="53">
        <v>8.6999999999999993</v>
      </c>
      <c r="F762" s="14">
        <f t="shared" si="304"/>
        <v>15329.75</v>
      </c>
      <c r="G762" s="14">
        <f t="shared" si="305"/>
        <v>0</v>
      </c>
      <c r="H762" s="14">
        <f t="shared" si="306"/>
        <v>15329.75</v>
      </c>
      <c r="I762" s="45">
        <v>1762.04</v>
      </c>
      <c r="J762" s="53"/>
      <c r="K762" s="53"/>
      <c r="L762" s="51"/>
      <c r="M762" s="51"/>
      <c r="N762" s="51"/>
      <c r="O762" s="123">
        <f t="shared" ref="O762:O769" si="392">I762*$N$3</f>
        <v>2819.26</v>
      </c>
      <c r="P762" s="180">
        <f t="shared" si="380"/>
        <v>0</v>
      </c>
      <c r="Q762" s="180">
        <f t="shared" si="381"/>
        <v>24527.56</v>
      </c>
      <c r="R762" s="180">
        <f t="shared" si="382"/>
        <v>0</v>
      </c>
      <c r="S762" s="180">
        <f t="shared" si="383"/>
        <v>24527.56</v>
      </c>
      <c r="T762" s="394">
        <f t="shared" si="378"/>
        <v>33155.61</v>
      </c>
      <c r="U762" s="394">
        <f t="shared" si="379"/>
        <v>0</v>
      </c>
      <c r="V762" s="142">
        <f t="shared" si="384"/>
        <v>33155.61</v>
      </c>
      <c r="W762" s="142">
        <f t="shared" si="385"/>
        <v>3810.99</v>
      </c>
      <c r="X762" s="142">
        <f t="shared" si="386"/>
        <v>0</v>
      </c>
      <c r="Y762" s="142">
        <f t="shared" si="387"/>
        <v>3810.99</v>
      </c>
      <c r="Z762" s="51"/>
      <c r="AA762" s="35"/>
      <c r="AB762" s="226"/>
      <c r="AC762" s="226"/>
      <c r="AD762" s="226"/>
      <c r="AE762" s="226"/>
      <c r="AF762" s="226"/>
      <c r="AG762" s="226"/>
      <c r="AH762" s="226"/>
      <c r="AI762" s="226"/>
      <c r="AJ762" s="226"/>
      <c r="AK762" s="226"/>
      <c r="AL762" s="226"/>
      <c r="AM762" s="226"/>
      <c r="AN762" s="226"/>
      <c r="AO762" s="226"/>
    </row>
    <row r="763" spans="1:41" ht="15" hidden="1" outlineLevel="1">
      <c r="A763" s="44">
        <v>657</v>
      </c>
      <c r="B763" s="73">
        <v>591</v>
      </c>
      <c r="C763" s="42" t="s">
        <v>218</v>
      </c>
      <c r="D763" s="44" t="s">
        <v>26</v>
      </c>
      <c r="E763" s="53">
        <v>8.6999999999999993</v>
      </c>
      <c r="F763" s="14">
        <f t="shared" si="304"/>
        <v>1288.3</v>
      </c>
      <c r="G763" s="14">
        <f t="shared" si="305"/>
        <v>0</v>
      </c>
      <c r="H763" s="14">
        <f t="shared" si="306"/>
        <v>1288.3</v>
      </c>
      <c r="I763" s="45">
        <v>148.08000000000001</v>
      </c>
      <c r="J763" s="53"/>
      <c r="K763" s="53"/>
      <c r="L763" s="51"/>
      <c r="M763" s="51"/>
      <c r="N763" s="51"/>
      <c r="O763" s="123">
        <f t="shared" si="392"/>
        <v>236.93</v>
      </c>
      <c r="P763" s="180">
        <f t="shared" si="380"/>
        <v>0</v>
      </c>
      <c r="Q763" s="180">
        <f t="shared" si="381"/>
        <v>2061.29</v>
      </c>
      <c r="R763" s="180">
        <f t="shared" si="382"/>
        <v>0</v>
      </c>
      <c r="S763" s="180">
        <f t="shared" si="383"/>
        <v>2061.29</v>
      </c>
      <c r="T763" s="394">
        <f t="shared" si="378"/>
        <v>2786.35</v>
      </c>
      <c r="U763" s="394">
        <f t="shared" si="379"/>
        <v>0</v>
      </c>
      <c r="V763" s="142">
        <f t="shared" si="384"/>
        <v>2786.35</v>
      </c>
      <c r="W763" s="142">
        <f t="shared" si="385"/>
        <v>320.27</v>
      </c>
      <c r="X763" s="142">
        <f t="shared" si="386"/>
        <v>0</v>
      </c>
      <c r="Y763" s="142">
        <f t="shared" si="387"/>
        <v>320.27</v>
      </c>
      <c r="Z763" s="51"/>
      <c r="AA763" s="35"/>
      <c r="AB763" s="226"/>
      <c r="AC763" s="226"/>
      <c r="AD763" s="226"/>
      <c r="AE763" s="226"/>
      <c r="AF763" s="226"/>
      <c r="AG763" s="226"/>
      <c r="AH763" s="226"/>
      <c r="AI763" s="226"/>
      <c r="AJ763" s="226"/>
      <c r="AK763" s="226"/>
      <c r="AL763" s="226"/>
      <c r="AM763" s="226"/>
      <c r="AN763" s="226"/>
      <c r="AO763" s="226"/>
    </row>
    <row r="764" spans="1:41" ht="45" hidden="1" outlineLevel="1">
      <c r="A764" s="44">
        <v>658</v>
      </c>
      <c r="B764" s="73">
        <v>592</v>
      </c>
      <c r="C764" s="42" t="s">
        <v>265</v>
      </c>
      <c r="D764" s="44" t="s">
        <v>34</v>
      </c>
      <c r="E764" s="53">
        <v>0</v>
      </c>
      <c r="F764" s="14">
        <f t="shared" si="304"/>
        <v>0</v>
      </c>
      <c r="G764" s="14">
        <f t="shared" si="305"/>
        <v>0</v>
      </c>
      <c r="H764" s="14">
        <f t="shared" si="306"/>
        <v>0</v>
      </c>
      <c r="I764" s="45">
        <v>11624</v>
      </c>
      <c r="J764" s="53"/>
      <c r="K764" s="53"/>
      <c r="L764" s="51"/>
      <c r="M764" s="51"/>
      <c r="N764" s="51"/>
      <c r="O764" s="123">
        <f t="shared" si="392"/>
        <v>18598.400000000001</v>
      </c>
      <c r="P764" s="180">
        <f t="shared" si="380"/>
        <v>0</v>
      </c>
      <c r="Q764" s="180">
        <f t="shared" si="381"/>
        <v>0</v>
      </c>
      <c r="R764" s="180">
        <f t="shared" si="382"/>
        <v>0</v>
      </c>
      <c r="S764" s="180">
        <f t="shared" si="383"/>
        <v>0</v>
      </c>
      <c r="T764" s="394">
        <f t="shared" si="378"/>
        <v>0</v>
      </c>
      <c r="U764" s="394">
        <f t="shared" si="379"/>
        <v>0</v>
      </c>
      <c r="V764" s="142">
        <f t="shared" si="384"/>
        <v>0</v>
      </c>
      <c r="W764" s="142">
        <f t="shared" si="385"/>
        <v>25140.75</v>
      </c>
      <c r="X764" s="142">
        <f t="shared" si="386"/>
        <v>0</v>
      </c>
      <c r="Y764" s="142">
        <f t="shared" si="387"/>
        <v>25140.75</v>
      </c>
      <c r="Z764" s="51"/>
      <c r="AA764" s="35"/>
      <c r="AB764" s="226"/>
      <c r="AC764" s="226"/>
      <c r="AD764" s="226"/>
      <c r="AE764" s="226"/>
      <c r="AF764" s="226"/>
      <c r="AG764" s="226"/>
      <c r="AH764" s="226"/>
      <c r="AI764" s="226"/>
      <c r="AJ764" s="226"/>
      <c r="AK764" s="226"/>
      <c r="AL764" s="226"/>
      <c r="AM764" s="226"/>
      <c r="AN764" s="226"/>
      <c r="AO764" s="226"/>
    </row>
    <row r="765" spans="1:41" ht="30" hidden="1" outlineLevel="1">
      <c r="A765" s="44">
        <v>659</v>
      </c>
      <c r="B765" s="73">
        <v>593</v>
      </c>
      <c r="C765" s="42" t="s">
        <v>266</v>
      </c>
      <c r="D765" s="44" t="s">
        <v>26</v>
      </c>
      <c r="E765" s="53">
        <v>0.8</v>
      </c>
      <c r="F765" s="14">
        <f t="shared" si="304"/>
        <v>84</v>
      </c>
      <c r="G765" s="14">
        <f t="shared" si="305"/>
        <v>184.8</v>
      </c>
      <c r="H765" s="14">
        <f t="shared" si="306"/>
        <v>268.8</v>
      </c>
      <c r="I765" s="45">
        <v>105</v>
      </c>
      <c r="J765" s="53">
        <v>231</v>
      </c>
      <c r="K765" s="53"/>
      <c r="L765" s="51"/>
      <c r="M765" s="51"/>
      <c r="N765" s="51"/>
      <c r="O765" s="123">
        <f t="shared" si="392"/>
        <v>168</v>
      </c>
      <c r="P765" s="180">
        <f t="shared" si="380"/>
        <v>231</v>
      </c>
      <c r="Q765" s="180">
        <f t="shared" si="381"/>
        <v>134.4</v>
      </c>
      <c r="R765" s="180">
        <f t="shared" si="382"/>
        <v>184.8</v>
      </c>
      <c r="S765" s="180">
        <f t="shared" si="383"/>
        <v>319.2</v>
      </c>
      <c r="T765" s="394">
        <f t="shared" si="378"/>
        <v>181.68</v>
      </c>
      <c r="U765" s="394">
        <f t="shared" si="379"/>
        <v>249.81</v>
      </c>
      <c r="V765" s="142">
        <f t="shared" si="384"/>
        <v>431.49</v>
      </c>
      <c r="W765" s="142">
        <f t="shared" si="385"/>
        <v>227.1</v>
      </c>
      <c r="X765" s="142">
        <f t="shared" si="386"/>
        <v>312.26</v>
      </c>
      <c r="Y765" s="142">
        <f t="shared" si="387"/>
        <v>539.36</v>
      </c>
      <c r="Z765" s="51"/>
      <c r="AA765" s="35"/>
      <c r="AB765" s="226"/>
      <c r="AC765" s="226"/>
      <c r="AD765" s="226"/>
      <c r="AE765" s="226"/>
      <c r="AF765" s="226"/>
      <c r="AG765" s="226"/>
      <c r="AH765" s="226"/>
      <c r="AI765" s="226"/>
      <c r="AJ765" s="226"/>
      <c r="AK765" s="226"/>
      <c r="AL765" s="226"/>
      <c r="AM765" s="226"/>
      <c r="AN765" s="226"/>
      <c r="AO765" s="226"/>
    </row>
    <row r="766" spans="1:41" ht="45" hidden="1" outlineLevel="1">
      <c r="A766" s="44">
        <v>660</v>
      </c>
      <c r="B766" s="73">
        <v>594</v>
      </c>
      <c r="C766" s="42" t="s">
        <v>265</v>
      </c>
      <c r="D766" s="44" t="s">
        <v>34</v>
      </c>
      <c r="E766" s="53">
        <v>0.02</v>
      </c>
      <c r="F766" s="14">
        <f t="shared" si="304"/>
        <v>232.48</v>
      </c>
      <c r="G766" s="14">
        <f t="shared" si="305"/>
        <v>0</v>
      </c>
      <c r="H766" s="14">
        <f t="shared" si="306"/>
        <v>232.48</v>
      </c>
      <c r="I766" s="45">
        <v>11624</v>
      </c>
      <c r="J766" s="53"/>
      <c r="K766" s="53"/>
      <c r="L766" s="51"/>
      <c r="M766" s="51"/>
      <c r="N766" s="51"/>
      <c r="O766" s="123">
        <f t="shared" si="392"/>
        <v>18598.400000000001</v>
      </c>
      <c r="P766" s="180">
        <f t="shared" si="380"/>
        <v>0</v>
      </c>
      <c r="Q766" s="180">
        <f t="shared" si="381"/>
        <v>371.97</v>
      </c>
      <c r="R766" s="180">
        <f t="shared" si="382"/>
        <v>0</v>
      </c>
      <c r="S766" s="180">
        <f t="shared" si="383"/>
        <v>371.97</v>
      </c>
      <c r="T766" s="394">
        <f t="shared" si="378"/>
        <v>502.82</v>
      </c>
      <c r="U766" s="394">
        <f t="shared" si="379"/>
        <v>0</v>
      </c>
      <c r="V766" s="142">
        <f t="shared" si="384"/>
        <v>502.82</v>
      </c>
      <c r="W766" s="142">
        <f t="shared" si="385"/>
        <v>25140.75</v>
      </c>
      <c r="X766" s="142">
        <f t="shared" si="386"/>
        <v>0</v>
      </c>
      <c r="Y766" s="142">
        <f t="shared" si="387"/>
        <v>25140.75</v>
      </c>
      <c r="Z766" s="51"/>
      <c r="AA766" s="35"/>
      <c r="AB766" s="226"/>
      <c r="AC766" s="226"/>
      <c r="AD766" s="226"/>
      <c r="AE766" s="226"/>
      <c r="AF766" s="226"/>
      <c r="AG766" s="226"/>
      <c r="AH766" s="226"/>
      <c r="AI766" s="226"/>
      <c r="AJ766" s="226"/>
      <c r="AK766" s="226"/>
      <c r="AL766" s="226"/>
      <c r="AM766" s="226"/>
      <c r="AN766" s="226"/>
      <c r="AO766" s="226"/>
    </row>
    <row r="767" spans="1:41" ht="30" hidden="1" outlineLevel="1">
      <c r="A767" s="44">
        <v>661</v>
      </c>
      <c r="B767" s="73">
        <v>595</v>
      </c>
      <c r="C767" s="42" t="s">
        <v>274</v>
      </c>
      <c r="D767" s="44" t="s">
        <v>26</v>
      </c>
      <c r="E767" s="53">
        <v>1.9</v>
      </c>
      <c r="F767" s="14">
        <f t="shared" si="304"/>
        <v>1269.2</v>
      </c>
      <c r="G767" s="14">
        <f t="shared" si="305"/>
        <v>5852</v>
      </c>
      <c r="H767" s="14">
        <f t="shared" si="306"/>
        <v>7121.2</v>
      </c>
      <c r="I767" s="45">
        <v>668</v>
      </c>
      <c r="J767" s="53">
        <v>3080</v>
      </c>
      <c r="K767" s="53"/>
      <c r="L767" s="51"/>
      <c r="M767" s="51"/>
      <c r="N767" s="51"/>
      <c r="O767" s="123">
        <f t="shared" si="392"/>
        <v>1068.8</v>
      </c>
      <c r="P767" s="180">
        <f t="shared" si="380"/>
        <v>3080</v>
      </c>
      <c r="Q767" s="180">
        <f t="shared" si="381"/>
        <v>2030.72</v>
      </c>
      <c r="R767" s="180">
        <f t="shared" si="382"/>
        <v>5852</v>
      </c>
      <c r="S767" s="180">
        <f t="shared" si="383"/>
        <v>7882.72</v>
      </c>
      <c r="T767" s="394">
        <f t="shared" si="378"/>
        <v>2745.06</v>
      </c>
      <c r="U767" s="394">
        <f t="shared" si="379"/>
        <v>7910.56</v>
      </c>
      <c r="V767" s="142">
        <f t="shared" si="384"/>
        <v>10655.62</v>
      </c>
      <c r="W767" s="142">
        <f t="shared" si="385"/>
        <v>1444.77</v>
      </c>
      <c r="X767" s="142">
        <f t="shared" si="386"/>
        <v>4163.45</v>
      </c>
      <c r="Y767" s="142">
        <f t="shared" si="387"/>
        <v>5608.22</v>
      </c>
      <c r="Z767" s="51"/>
      <c r="AA767" s="35"/>
      <c r="AB767" s="226"/>
      <c r="AC767" s="226"/>
      <c r="AD767" s="226"/>
      <c r="AE767" s="226"/>
      <c r="AF767" s="226"/>
      <c r="AG767" s="226"/>
      <c r="AH767" s="226"/>
      <c r="AI767" s="226"/>
      <c r="AJ767" s="226"/>
      <c r="AK767" s="226"/>
      <c r="AL767" s="226"/>
      <c r="AM767" s="226"/>
      <c r="AN767" s="226"/>
      <c r="AO767" s="226"/>
    </row>
    <row r="768" spans="1:41" ht="45" hidden="1" outlineLevel="1">
      <c r="A768" s="44">
        <v>662</v>
      </c>
      <c r="B768" s="73">
        <v>596</v>
      </c>
      <c r="C768" s="42" t="s">
        <v>265</v>
      </c>
      <c r="D768" s="44" t="s">
        <v>34</v>
      </c>
      <c r="E768" s="53">
        <v>0.01</v>
      </c>
      <c r="F768" s="14">
        <f t="shared" si="304"/>
        <v>116.24</v>
      </c>
      <c r="G768" s="14">
        <f t="shared" si="305"/>
        <v>0</v>
      </c>
      <c r="H768" s="14">
        <f t="shared" si="306"/>
        <v>116.24</v>
      </c>
      <c r="I768" s="45">
        <v>11624</v>
      </c>
      <c r="J768" s="53"/>
      <c r="K768" s="53"/>
      <c r="L768" s="51"/>
      <c r="M768" s="51"/>
      <c r="N768" s="51"/>
      <c r="O768" s="123">
        <f t="shared" si="392"/>
        <v>18598.400000000001</v>
      </c>
      <c r="P768" s="180">
        <f t="shared" si="380"/>
        <v>0</v>
      </c>
      <c r="Q768" s="180">
        <f t="shared" si="381"/>
        <v>185.98</v>
      </c>
      <c r="R768" s="180">
        <f t="shared" si="382"/>
        <v>0</v>
      </c>
      <c r="S768" s="180">
        <f t="shared" si="383"/>
        <v>185.98</v>
      </c>
      <c r="T768" s="394">
        <f t="shared" si="378"/>
        <v>251.41</v>
      </c>
      <c r="U768" s="394">
        <f t="shared" si="379"/>
        <v>0</v>
      </c>
      <c r="V768" s="142">
        <f t="shared" si="384"/>
        <v>251.41</v>
      </c>
      <c r="W768" s="142">
        <f t="shared" si="385"/>
        <v>25140.75</v>
      </c>
      <c r="X768" s="142">
        <f t="shared" si="386"/>
        <v>0</v>
      </c>
      <c r="Y768" s="142">
        <f t="shared" si="387"/>
        <v>25140.75</v>
      </c>
      <c r="Z768" s="51"/>
      <c r="AA768" s="35"/>
      <c r="AB768" s="226"/>
      <c r="AC768" s="226"/>
      <c r="AD768" s="226"/>
      <c r="AE768" s="226"/>
      <c r="AF768" s="226"/>
      <c r="AG768" s="226"/>
      <c r="AH768" s="226"/>
      <c r="AI768" s="226"/>
      <c r="AJ768" s="226"/>
      <c r="AK768" s="226"/>
      <c r="AL768" s="226"/>
      <c r="AM768" s="226"/>
      <c r="AN768" s="226"/>
      <c r="AO768" s="226"/>
    </row>
    <row r="769" spans="1:41" ht="30" hidden="1" outlineLevel="1">
      <c r="A769" s="44">
        <v>663</v>
      </c>
      <c r="B769" s="73">
        <v>597</v>
      </c>
      <c r="C769" s="42" t="s">
        <v>270</v>
      </c>
      <c r="D769" s="44" t="s">
        <v>26</v>
      </c>
      <c r="E769" s="53">
        <v>1.9</v>
      </c>
      <c r="F769" s="14">
        <f t="shared" si="304"/>
        <v>541.5</v>
      </c>
      <c r="G769" s="14">
        <f t="shared" si="305"/>
        <v>2012.1</v>
      </c>
      <c r="H769" s="14">
        <f t="shared" si="306"/>
        <v>2553.6</v>
      </c>
      <c r="I769" s="45">
        <v>285</v>
      </c>
      <c r="J769" s="53">
        <v>1059</v>
      </c>
      <c r="K769" s="53"/>
      <c r="L769" s="51"/>
      <c r="M769" s="51"/>
      <c r="N769" s="51"/>
      <c r="O769" s="123">
        <f t="shared" si="392"/>
        <v>456</v>
      </c>
      <c r="P769" s="180">
        <f t="shared" si="380"/>
        <v>1059</v>
      </c>
      <c r="Q769" s="180">
        <f t="shared" si="381"/>
        <v>866.4</v>
      </c>
      <c r="R769" s="180">
        <f t="shared" si="382"/>
        <v>2012.1</v>
      </c>
      <c r="S769" s="180">
        <f t="shared" si="383"/>
        <v>2878.5</v>
      </c>
      <c r="T769" s="394">
        <f t="shared" si="378"/>
        <v>1171.18</v>
      </c>
      <c r="U769" s="394">
        <f t="shared" si="379"/>
        <v>2719.89</v>
      </c>
      <c r="V769" s="142">
        <f t="shared" si="384"/>
        <v>3891.07</v>
      </c>
      <c r="W769" s="142">
        <f t="shared" si="385"/>
        <v>616.41</v>
      </c>
      <c r="X769" s="142">
        <f t="shared" si="386"/>
        <v>1431.52</v>
      </c>
      <c r="Y769" s="142">
        <f t="shared" si="387"/>
        <v>2047.93</v>
      </c>
      <c r="Z769" s="51"/>
      <c r="AA769" s="35"/>
      <c r="AB769" s="226"/>
      <c r="AC769" s="226"/>
      <c r="AD769" s="226"/>
      <c r="AE769" s="226"/>
      <c r="AF769" s="226"/>
      <c r="AG769" s="226"/>
      <c r="AH769" s="226"/>
      <c r="AI769" s="226"/>
      <c r="AJ769" s="226"/>
      <c r="AK769" s="226"/>
      <c r="AL769" s="226"/>
      <c r="AM769" s="226"/>
      <c r="AN769" s="226"/>
      <c r="AO769" s="226"/>
    </row>
    <row r="770" spans="1:41" ht="30" hidden="1" outlineLevel="1">
      <c r="A770" s="44"/>
      <c r="B770" s="73"/>
      <c r="C770" s="52" t="s">
        <v>367</v>
      </c>
      <c r="D770" s="44"/>
      <c r="E770" s="53"/>
      <c r="F770" s="14">
        <f t="shared" si="304"/>
        <v>0</v>
      </c>
      <c r="G770" s="14">
        <f t="shared" si="305"/>
        <v>0</v>
      </c>
      <c r="H770" s="14">
        <f t="shared" si="306"/>
        <v>0</v>
      </c>
      <c r="I770" s="45"/>
      <c r="J770" s="53"/>
      <c r="K770" s="53"/>
      <c r="L770" s="51"/>
      <c r="M770" s="51"/>
      <c r="N770" s="51"/>
      <c r="O770" s="186"/>
      <c r="P770" s="180">
        <f t="shared" si="380"/>
        <v>0</v>
      </c>
      <c r="Q770" s="180">
        <f t="shared" si="381"/>
        <v>0</v>
      </c>
      <c r="R770" s="180">
        <f t="shared" si="382"/>
        <v>0</v>
      </c>
      <c r="S770" s="180">
        <f t="shared" si="383"/>
        <v>0</v>
      </c>
      <c r="T770" s="394">
        <f t="shared" si="378"/>
        <v>0</v>
      </c>
      <c r="U770" s="394">
        <f t="shared" si="379"/>
        <v>0</v>
      </c>
      <c r="V770" s="142">
        <f t="shared" si="384"/>
        <v>0</v>
      </c>
      <c r="W770" s="142">
        <f t="shared" si="385"/>
        <v>0</v>
      </c>
      <c r="X770" s="142">
        <f t="shared" si="386"/>
        <v>0</v>
      </c>
      <c r="Y770" s="142">
        <f t="shared" si="387"/>
        <v>0</v>
      </c>
      <c r="Z770" s="51"/>
      <c r="AA770" s="35"/>
      <c r="AB770" s="226"/>
      <c r="AC770" s="226"/>
      <c r="AD770" s="226"/>
      <c r="AE770" s="226"/>
      <c r="AF770" s="226"/>
      <c r="AG770" s="226"/>
      <c r="AH770" s="226"/>
      <c r="AI770" s="226"/>
      <c r="AJ770" s="226"/>
      <c r="AK770" s="226"/>
      <c r="AL770" s="226"/>
      <c r="AM770" s="226"/>
      <c r="AN770" s="226"/>
      <c r="AO770" s="226"/>
    </row>
    <row r="771" spans="1:41" ht="15" hidden="1" outlineLevel="1">
      <c r="A771" s="44">
        <v>664</v>
      </c>
      <c r="B771" s="73">
        <v>598</v>
      </c>
      <c r="C771" s="42" t="s">
        <v>264</v>
      </c>
      <c r="D771" s="44" t="s">
        <v>34</v>
      </c>
      <c r="E771" s="53">
        <v>0.03</v>
      </c>
      <c r="F771" s="14">
        <f t="shared" si="304"/>
        <v>712.71</v>
      </c>
      <c r="G771" s="14">
        <f t="shared" si="305"/>
        <v>0</v>
      </c>
      <c r="H771" s="14">
        <f t="shared" si="306"/>
        <v>712.71</v>
      </c>
      <c r="I771" s="45">
        <v>23757</v>
      </c>
      <c r="J771" s="53"/>
      <c r="K771" s="53"/>
      <c r="L771" s="51"/>
      <c r="M771" s="51"/>
      <c r="N771" s="51"/>
      <c r="O771" s="448">
        <f>I771*$L$3</f>
        <v>40386.9</v>
      </c>
      <c r="P771" s="180">
        <f t="shared" si="380"/>
        <v>0</v>
      </c>
      <c r="Q771" s="180">
        <f t="shared" si="381"/>
        <v>1211.6099999999999</v>
      </c>
      <c r="R771" s="180">
        <f t="shared" si="382"/>
        <v>0</v>
      </c>
      <c r="S771" s="180">
        <f t="shared" si="383"/>
        <v>1211.6099999999999</v>
      </c>
      <c r="T771" s="394">
        <f t="shared" si="378"/>
        <v>1637.81</v>
      </c>
      <c r="U771" s="394">
        <f t="shared" si="379"/>
        <v>0</v>
      </c>
      <c r="V771" s="142">
        <f t="shared" si="384"/>
        <v>1637.81</v>
      </c>
      <c r="W771" s="142">
        <f t="shared" si="385"/>
        <v>54593.79</v>
      </c>
      <c r="X771" s="142">
        <f t="shared" si="386"/>
        <v>0</v>
      </c>
      <c r="Y771" s="142">
        <f t="shared" si="387"/>
        <v>54593.79</v>
      </c>
      <c r="Z771" s="51"/>
      <c r="AA771" s="35"/>
      <c r="AB771" s="226"/>
      <c r="AC771" s="226"/>
      <c r="AD771" s="226"/>
      <c r="AE771" s="226"/>
      <c r="AF771" s="226"/>
      <c r="AG771" s="226"/>
      <c r="AH771" s="226"/>
      <c r="AI771" s="226"/>
      <c r="AJ771" s="226"/>
      <c r="AK771" s="226"/>
      <c r="AL771" s="226"/>
      <c r="AM771" s="226"/>
      <c r="AN771" s="226"/>
      <c r="AO771" s="226"/>
    </row>
    <row r="772" spans="1:41" ht="15" hidden="1" outlineLevel="1">
      <c r="A772" s="44">
        <v>665</v>
      </c>
      <c r="B772" s="73">
        <v>599</v>
      </c>
      <c r="C772" s="42" t="s">
        <v>56</v>
      </c>
      <c r="D772" s="44" t="s">
        <v>26</v>
      </c>
      <c r="E772" s="53">
        <v>13.8</v>
      </c>
      <c r="F772" s="14">
        <f t="shared" si="304"/>
        <v>24316.15</v>
      </c>
      <c r="G772" s="14">
        <f t="shared" si="305"/>
        <v>0</v>
      </c>
      <c r="H772" s="14">
        <f t="shared" si="306"/>
        <v>24316.15</v>
      </c>
      <c r="I772" s="45">
        <v>1762.04</v>
      </c>
      <c r="J772" s="53"/>
      <c r="K772" s="53"/>
      <c r="L772" s="51"/>
      <c r="M772" s="51"/>
      <c r="N772" s="51"/>
      <c r="O772" s="123">
        <f t="shared" ref="O772:O779" si="393">I772*$N$3</f>
        <v>2819.26</v>
      </c>
      <c r="P772" s="180">
        <f t="shared" si="380"/>
        <v>0</v>
      </c>
      <c r="Q772" s="180">
        <f t="shared" si="381"/>
        <v>38905.79</v>
      </c>
      <c r="R772" s="180">
        <f t="shared" si="382"/>
        <v>0</v>
      </c>
      <c r="S772" s="180">
        <f t="shared" si="383"/>
        <v>38905.79</v>
      </c>
      <c r="T772" s="394">
        <f t="shared" si="378"/>
        <v>52591.66</v>
      </c>
      <c r="U772" s="394">
        <f t="shared" si="379"/>
        <v>0</v>
      </c>
      <c r="V772" s="142">
        <f t="shared" si="384"/>
        <v>52591.66</v>
      </c>
      <c r="W772" s="142">
        <f t="shared" si="385"/>
        <v>3810.99</v>
      </c>
      <c r="X772" s="142">
        <f t="shared" si="386"/>
        <v>0</v>
      </c>
      <c r="Y772" s="142">
        <f t="shared" si="387"/>
        <v>3810.99</v>
      </c>
      <c r="Z772" s="51"/>
      <c r="AA772" s="35"/>
      <c r="AB772" s="226"/>
      <c r="AC772" s="226"/>
      <c r="AD772" s="226"/>
      <c r="AE772" s="226"/>
      <c r="AF772" s="226"/>
      <c r="AG772" s="226"/>
      <c r="AH772" s="226"/>
      <c r="AI772" s="226"/>
      <c r="AJ772" s="226"/>
      <c r="AK772" s="226"/>
      <c r="AL772" s="226"/>
      <c r="AM772" s="226"/>
      <c r="AN772" s="226"/>
      <c r="AO772" s="226"/>
    </row>
    <row r="773" spans="1:41" ht="15" hidden="1" outlineLevel="1">
      <c r="A773" s="44">
        <v>666</v>
      </c>
      <c r="B773" s="73">
        <v>600</v>
      </c>
      <c r="C773" s="42" t="s">
        <v>218</v>
      </c>
      <c r="D773" s="44" t="s">
        <v>26</v>
      </c>
      <c r="E773" s="53">
        <v>13.8</v>
      </c>
      <c r="F773" s="14">
        <f t="shared" si="304"/>
        <v>2043.5</v>
      </c>
      <c r="G773" s="14">
        <f t="shared" si="305"/>
        <v>0</v>
      </c>
      <c r="H773" s="14">
        <f t="shared" si="306"/>
        <v>2043.5</v>
      </c>
      <c r="I773" s="45">
        <v>148.08000000000001</v>
      </c>
      <c r="J773" s="53"/>
      <c r="K773" s="53"/>
      <c r="L773" s="51"/>
      <c r="M773" s="51"/>
      <c r="N773" s="51"/>
      <c r="O773" s="123">
        <f t="shared" si="393"/>
        <v>236.93</v>
      </c>
      <c r="P773" s="180">
        <f t="shared" si="380"/>
        <v>0</v>
      </c>
      <c r="Q773" s="180">
        <f t="shared" si="381"/>
        <v>3269.63</v>
      </c>
      <c r="R773" s="180">
        <f t="shared" si="382"/>
        <v>0</v>
      </c>
      <c r="S773" s="180">
        <f t="shared" si="383"/>
        <v>3269.63</v>
      </c>
      <c r="T773" s="394">
        <f t="shared" si="378"/>
        <v>4419.7299999999996</v>
      </c>
      <c r="U773" s="394">
        <f t="shared" si="379"/>
        <v>0</v>
      </c>
      <c r="V773" s="142">
        <f t="shared" si="384"/>
        <v>4419.7299999999996</v>
      </c>
      <c r="W773" s="142">
        <f t="shared" si="385"/>
        <v>320.27</v>
      </c>
      <c r="X773" s="142">
        <f t="shared" si="386"/>
        <v>0</v>
      </c>
      <c r="Y773" s="142">
        <f t="shared" si="387"/>
        <v>320.27</v>
      </c>
      <c r="Z773" s="51"/>
      <c r="AA773" s="35"/>
      <c r="AB773" s="226"/>
      <c r="AC773" s="226"/>
      <c r="AD773" s="226"/>
      <c r="AE773" s="226"/>
      <c r="AF773" s="226"/>
      <c r="AG773" s="226"/>
      <c r="AH773" s="226"/>
      <c r="AI773" s="226"/>
      <c r="AJ773" s="226"/>
      <c r="AK773" s="226"/>
      <c r="AL773" s="226"/>
      <c r="AM773" s="226"/>
      <c r="AN773" s="226"/>
      <c r="AO773" s="226"/>
    </row>
    <row r="774" spans="1:41" ht="45" hidden="1" outlineLevel="1">
      <c r="A774" s="44">
        <v>667</v>
      </c>
      <c r="B774" s="73">
        <v>601</v>
      </c>
      <c r="C774" s="42" t="s">
        <v>265</v>
      </c>
      <c r="D774" s="44" t="s">
        <v>34</v>
      </c>
      <c r="E774" s="53">
        <v>0</v>
      </c>
      <c r="F774" s="14">
        <f t="shared" si="304"/>
        <v>0</v>
      </c>
      <c r="G774" s="14">
        <f t="shared" si="305"/>
        <v>0</v>
      </c>
      <c r="H774" s="14">
        <f t="shared" si="306"/>
        <v>0</v>
      </c>
      <c r="I774" s="45">
        <v>11624</v>
      </c>
      <c r="J774" s="53"/>
      <c r="K774" s="53"/>
      <c r="L774" s="51"/>
      <c r="M774" s="51"/>
      <c r="N774" s="51"/>
      <c r="O774" s="123">
        <f t="shared" si="393"/>
        <v>18598.400000000001</v>
      </c>
      <c r="P774" s="180">
        <f t="shared" si="380"/>
        <v>0</v>
      </c>
      <c r="Q774" s="180">
        <f t="shared" si="381"/>
        <v>0</v>
      </c>
      <c r="R774" s="180">
        <f t="shared" si="382"/>
        <v>0</v>
      </c>
      <c r="S774" s="180">
        <f t="shared" si="383"/>
        <v>0</v>
      </c>
      <c r="T774" s="394">
        <f t="shared" si="378"/>
        <v>0</v>
      </c>
      <c r="U774" s="394">
        <f t="shared" si="379"/>
        <v>0</v>
      </c>
      <c r="V774" s="142">
        <f t="shared" si="384"/>
        <v>0</v>
      </c>
      <c r="W774" s="142">
        <f t="shared" si="385"/>
        <v>25140.75</v>
      </c>
      <c r="X774" s="142">
        <f t="shared" si="386"/>
        <v>0</v>
      </c>
      <c r="Y774" s="142">
        <f t="shared" si="387"/>
        <v>25140.75</v>
      </c>
      <c r="Z774" s="51"/>
      <c r="AA774" s="35"/>
      <c r="AB774" s="226"/>
      <c r="AC774" s="226"/>
      <c r="AD774" s="226"/>
      <c r="AE774" s="226"/>
      <c r="AF774" s="226"/>
      <c r="AG774" s="226"/>
      <c r="AH774" s="226"/>
      <c r="AI774" s="226"/>
      <c r="AJ774" s="226"/>
      <c r="AK774" s="226"/>
      <c r="AL774" s="226"/>
      <c r="AM774" s="226"/>
      <c r="AN774" s="226"/>
      <c r="AO774" s="226"/>
    </row>
    <row r="775" spans="1:41" ht="30" hidden="1" outlineLevel="1">
      <c r="A775" s="44">
        <v>668</v>
      </c>
      <c r="B775" s="73">
        <v>602</v>
      </c>
      <c r="C775" s="42" t="s">
        <v>266</v>
      </c>
      <c r="D775" s="44" t="s">
        <v>26</v>
      </c>
      <c r="E775" s="53">
        <v>1.4</v>
      </c>
      <c r="F775" s="14">
        <f t="shared" si="304"/>
        <v>147</v>
      </c>
      <c r="G775" s="14">
        <f t="shared" si="305"/>
        <v>323.39999999999998</v>
      </c>
      <c r="H775" s="14">
        <f t="shared" si="306"/>
        <v>470.4</v>
      </c>
      <c r="I775" s="45">
        <v>105</v>
      </c>
      <c r="J775" s="53">
        <v>231</v>
      </c>
      <c r="K775" s="53"/>
      <c r="L775" s="51"/>
      <c r="M775" s="51"/>
      <c r="N775" s="51"/>
      <c r="O775" s="123">
        <f t="shared" si="393"/>
        <v>168</v>
      </c>
      <c r="P775" s="180">
        <f t="shared" si="380"/>
        <v>231</v>
      </c>
      <c r="Q775" s="180">
        <f t="shared" si="381"/>
        <v>235.2</v>
      </c>
      <c r="R775" s="180">
        <f t="shared" si="382"/>
        <v>323.39999999999998</v>
      </c>
      <c r="S775" s="180">
        <f t="shared" si="383"/>
        <v>558.6</v>
      </c>
      <c r="T775" s="394">
        <f t="shared" si="378"/>
        <v>317.94</v>
      </c>
      <c r="U775" s="394">
        <f t="shared" si="379"/>
        <v>437.16</v>
      </c>
      <c r="V775" s="142">
        <f t="shared" si="384"/>
        <v>755.1</v>
      </c>
      <c r="W775" s="142">
        <f t="shared" si="385"/>
        <v>227.1</v>
      </c>
      <c r="X775" s="142">
        <f t="shared" si="386"/>
        <v>312.26</v>
      </c>
      <c r="Y775" s="142">
        <f t="shared" si="387"/>
        <v>539.36</v>
      </c>
      <c r="Z775" s="51"/>
      <c r="AA775" s="35"/>
      <c r="AB775" s="226"/>
      <c r="AC775" s="226"/>
      <c r="AD775" s="226"/>
      <c r="AE775" s="226"/>
      <c r="AF775" s="226"/>
      <c r="AG775" s="226"/>
      <c r="AH775" s="226"/>
      <c r="AI775" s="226"/>
      <c r="AJ775" s="226"/>
      <c r="AK775" s="226"/>
      <c r="AL775" s="226"/>
      <c r="AM775" s="226"/>
      <c r="AN775" s="226"/>
      <c r="AO775" s="226"/>
    </row>
    <row r="776" spans="1:41" ht="45" hidden="1" outlineLevel="1">
      <c r="A776" s="44">
        <v>669</v>
      </c>
      <c r="B776" s="73">
        <v>603</v>
      </c>
      <c r="C776" s="42" t="s">
        <v>265</v>
      </c>
      <c r="D776" s="44" t="s">
        <v>34</v>
      </c>
      <c r="E776" s="53">
        <v>0.03</v>
      </c>
      <c r="F776" s="14">
        <f t="shared" si="304"/>
        <v>348.72</v>
      </c>
      <c r="G776" s="14">
        <f t="shared" si="305"/>
        <v>0</v>
      </c>
      <c r="H776" s="14">
        <f t="shared" si="306"/>
        <v>348.72</v>
      </c>
      <c r="I776" s="45">
        <v>11624</v>
      </c>
      <c r="J776" s="53"/>
      <c r="K776" s="53"/>
      <c r="L776" s="51"/>
      <c r="M776" s="51"/>
      <c r="N776" s="51"/>
      <c r="O776" s="123">
        <f t="shared" si="393"/>
        <v>18598.400000000001</v>
      </c>
      <c r="P776" s="180">
        <f t="shared" si="380"/>
        <v>0</v>
      </c>
      <c r="Q776" s="180">
        <f t="shared" si="381"/>
        <v>557.95000000000005</v>
      </c>
      <c r="R776" s="180">
        <f t="shared" si="382"/>
        <v>0</v>
      </c>
      <c r="S776" s="180">
        <f t="shared" si="383"/>
        <v>557.95000000000005</v>
      </c>
      <c r="T776" s="394">
        <f t="shared" ref="T776:T839" si="394">E776*W776</f>
        <v>754.22</v>
      </c>
      <c r="U776" s="394">
        <f t="shared" ref="U776:U839" si="395">E776*X776</f>
        <v>0</v>
      </c>
      <c r="V776" s="142">
        <f t="shared" si="384"/>
        <v>754.22</v>
      </c>
      <c r="W776" s="142">
        <f t="shared" si="385"/>
        <v>25140.75</v>
      </c>
      <c r="X776" s="142">
        <f t="shared" si="386"/>
        <v>0</v>
      </c>
      <c r="Y776" s="142">
        <f t="shared" si="387"/>
        <v>25140.75</v>
      </c>
      <c r="Z776" s="51"/>
      <c r="AA776" s="35"/>
      <c r="AB776" s="226"/>
      <c r="AC776" s="226"/>
      <c r="AD776" s="226"/>
      <c r="AE776" s="226"/>
      <c r="AF776" s="226"/>
      <c r="AG776" s="226"/>
      <c r="AH776" s="226"/>
      <c r="AI776" s="226"/>
      <c r="AJ776" s="226"/>
      <c r="AK776" s="226"/>
      <c r="AL776" s="226"/>
      <c r="AM776" s="226"/>
      <c r="AN776" s="226"/>
      <c r="AO776" s="226"/>
    </row>
    <row r="777" spans="1:41" ht="30" hidden="1" outlineLevel="1">
      <c r="A777" s="44">
        <v>670</v>
      </c>
      <c r="B777" s="73">
        <v>604</v>
      </c>
      <c r="C777" s="42" t="s">
        <v>274</v>
      </c>
      <c r="D777" s="44" t="s">
        <v>26</v>
      </c>
      <c r="E777" s="53">
        <v>3</v>
      </c>
      <c r="F777" s="14">
        <f t="shared" si="304"/>
        <v>2004</v>
      </c>
      <c r="G777" s="14">
        <f t="shared" si="305"/>
        <v>9240</v>
      </c>
      <c r="H777" s="14">
        <f t="shared" si="306"/>
        <v>11244</v>
      </c>
      <c r="I777" s="45">
        <v>668</v>
      </c>
      <c r="J777" s="53">
        <v>3080</v>
      </c>
      <c r="K777" s="53"/>
      <c r="L777" s="51"/>
      <c r="M777" s="51"/>
      <c r="N777" s="51"/>
      <c r="O777" s="123">
        <f t="shared" si="393"/>
        <v>1068.8</v>
      </c>
      <c r="P777" s="180">
        <f t="shared" ref="P777:P840" si="396">J777</f>
        <v>3080</v>
      </c>
      <c r="Q777" s="180">
        <f t="shared" ref="Q777:Q840" si="397">O777*E777</f>
        <v>3206.4</v>
      </c>
      <c r="R777" s="180">
        <f t="shared" ref="R777:R840" si="398">P777*E777</f>
        <v>9240</v>
      </c>
      <c r="S777" s="180">
        <f t="shared" ref="S777:S840" si="399">Q777+R777</f>
        <v>12446.4</v>
      </c>
      <c r="T777" s="394">
        <f t="shared" si="394"/>
        <v>4334.3100000000004</v>
      </c>
      <c r="U777" s="394">
        <f t="shared" si="395"/>
        <v>12490.35</v>
      </c>
      <c r="V777" s="142">
        <f t="shared" ref="V777:V840" si="400">T777+U777</f>
        <v>16824.66</v>
      </c>
      <c r="W777" s="142">
        <f t="shared" ref="W777:W840" si="401">O777*0.9*$X$1259</f>
        <v>1444.77</v>
      </c>
      <c r="X777" s="142">
        <f t="shared" ref="X777:X840" si="402">P777*0.9*$X$1259</f>
        <v>4163.45</v>
      </c>
      <c r="Y777" s="142">
        <f t="shared" ref="Y777:Y840" si="403">W777+X777</f>
        <v>5608.22</v>
      </c>
      <c r="Z777" s="51"/>
      <c r="AA777" s="35"/>
      <c r="AB777" s="226"/>
      <c r="AC777" s="226"/>
      <c r="AD777" s="226"/>
      <c r="AE777" s="226"/>
      <c r="AF777" s="226"/>
      <c r="AG777" s="226"/>
      <c r="AH777" s="226"/>
      <c r="AI777" s="226"/>
      <c r="AJ777" s="226"/>
      <c r="AK777" s="226"/>
      <c r="AL777" s="226"/>
      <c r="AM777" s="226"/>
      <c r="AN777" s="226"/>
      <c r="AO777" s="226"/>
    </row>
    <row r="778" spans="1:41" ht="45" hidden="1" outlineLevel="1">
      <c r="A778" s="44">
        <v>671</v>
      </c>
      <c r="B778" s="73">
        <v>605</v>
      </c>
      <c r="C778" s="42" t="s">
        <v>265</v>
      </c>
      <c r="D778" s="44" t="s">
        <v>34</v>
      </c>
      <c r="E778" s="53">
        <v>0.02</v>
      </c>
      <c r="F778" s="14">
        <f t="shared" si="304"/>
        <v>232.48</v>
      </c>
      <c r="G778" s="14">
        <f t="shared" si="305"/>
        <v>0</v>
      </c>
      <c r="H778" s="14">
        <f t="shared" si="306"/>
        <v>232.48</v>
      </c>
      <c r="I778" s="45">
        <v>11624</v>
      </c>
      <c r="J778" s="53"/>
      <c r="K778" s="53"/>
      <c r="L778" s="51"/>
      <c r="M778" s="51"/>
      <c r="N778" s="51"/>
      <c r="O778" s="123">
        <f t="shared" si="393"/>
        <v>18598.400000000001</v>
      </c>
      <c r="P778" s="180">
        <f t="shared" si="396"/>
        <v>0</v>
      </c>
      <c r="Q778" s="180">
        <f t="shared" si="397"/>
        <v>371.97</v>
      </c>
      <c r="R778" s="180">
        <f t="shared" si="398"/>
        <v>0</v>
      </c>
      <c r="S778" s="180">
        <f t="shared" si="399"/>
        <v>371.97</v>
      </c>
      <c r="T778" s="394">
        <f t="shared" si="394"/>
        <v>502.82</v>
      </c>
      <c r="U778" s="394">
        <f t="shared" si="395"/>
        <v>0</v>
      </c>
      <c r="V778" s="142">
        <f t="shared" si="400"/>
        <v>502.82</v>
      </c>
      <c r="W778" s="142">
        <f t="shared" si="401"/>
        <v>25140.75</v>
      </c>
      <c r="X778" s="142">
        <f t="shared" si="402"/>
        <v>0</v>
      </c>
      <c r="Y778" s="142">
        <f t="shared" si="403"/>
        <v>25140.75</v>
      </c>
      <c r="Z778" s="51"/>
      <c r="AA778" s="35"/>
      <c r="AB778" s="226"/>
      <c r="AC778" s="226"/>
      <c r="AD778" s="226"/>
      <c r="AE778" s="226"/>
      <c r="AF778" s="226"/>
      <c r="AG778" s="226"/>
      <c r="AH778" s="226"/>
      <c r="AI778" s="226"/>
      <c r="AJ778" s="226"/>
      <c r="AK778" s="226"/>
      <c r="AL778" s="226"/>
      <c r="AM778" s="226"/>
      <c r="AN778" s="226"/>
      <c r="AO778" s="226"/>
    </row>
    <row r="779" spans="1:41" ht="30" hidden="1" outlineLevel="1">
      <c r="A779" s="44">
        <v>672</v>
      </c>
      <c r="B779" s="73">
        <v>606</v>
      </c>
      <c r="C779" s="42" t="s">
        <v>270</v>
      </c>
      <c r="D779" s="44" t="s">
        <v>26</v>
      </c>
      <c r="E779" s="53">
        <v>3</v>
      </c>
      <c r="F779" s="14">
        <f t="shared" si="304"/>
        <v>855</v>
      </c>
      <c r="G779" s="14">
        <f t="shared" si="305"/>
        <v>3177</v>
      </c>
      <c r="H779" s="14">
        <f t="shared" si="306"/>
        <v>4032</v>
      </c>
      <c r="I779" s="45">
        <v>285</v>
      </c>
      <c r="J779" s="53">
        <v>1059</v>
      </c>
      <c r="K779" s="53"/>
      <c r="L779" s="51"/>
      <c r="M779" s="51"/>
      <c r="N779" s="51"/>
      <c r="O779" s="123">
        <f t="shared" si="393"/>
        <v>456</v>
      </c>
      <c r="P779" s="180">
        <f t="shared" si="396"/>
        <v>1059</v>
      </c>
      <c r="Q779" s="180">
        <f t="shared" si="397"/>
        <v>1368</v>
      </c>
      <c r="R779" s="180">
        <f t="shared" si="398"/>
        <v>3177</v>
      </c>
      <c r="S779" s="180">
        <f t="shared" si="399"/>
        <v>4545</v>
      </c>
      <c r="T779" s="394">
        <f t="shared" si="394"/>
        <v>1849.23</v>
      </c>
      <c r="U779" s="394">
        <f t="shared" si="395"/>
        <v>4294.5600000000004</v>
      </c>
      <c r="V779" s="142">
        <f t="shared" si="400"/>
        <v>6143.79</v>
      </c>
      <c r="W779" s="142">
        <f t="shared" si="401"/>
        <v>616.41</v>
      </c>
      <c r="X779" s="142">
        <f t="shared" si="402"/>
        <v>1431.52</v>
      </c>
      <c r="Y779" s="142">
        <f t="shared" si="403"/>
        <v>2047.93</v>
      </c>
      <c r="Z779" s="51"/>
      <c r="AA779" s="35"/>
      <c r="AB779" s="226"/>
      <c r="AC779" s="226"/>
      <c r="AD779" s="226"/>
      <c r="AE779" s="226"/>
      <c r="AF779" s="226"/>
      <c r="AG779" s="226"/>
      <c r="AH779" s="226"/>
      <c r="AI779" s="226"/>
      <c r="AJ779" s="226"/>
      <c r="AK779" s="226"/>
      <c r="AL779" s="226"/>
      <c r="AM779" s="226"/>
      <c r="AN779" s="226"/>
      <c r="AO779" s="226"/>
    </row>
    <row r="780" spans="1:41" ht="30" hidden="1" outlineLevel="1">
      <c r="A780" s="44"/>
      <c r="B780" s="73"/>
      <c r="C780" s="52" t="s">
        <v>371</v>
      </c>
      <c r="D780" s="44"/>
      <c r="E780" s="53"/>
      <c r="F780" s="14">
        <f t="shared" si="304"/>
        <v>0</v>
      </c>
      <c r="G780" s="14">
        <f t="shared" si="305"/>
        <v>0</v>
      </c>
      <c r="H780" s="14">
        <f t="shared" si="306"/>
        <v>0</v>
      </c>
      <c r="I780" s="45"/>
      <c r="J780" s="53"/>
      <c r="K780" s="53"/>
      <c r="L780" s="51"/>
      <c r="M780" s="51"/>
      <c r="N780" s="51"/>
      <c r="O780" s="186"/>
      <c r="P780" s="180">
        <f t="shared" si="396"/>
        <v>0</v>
      </c>
      <c r="Q780" s="180">
        <f t="shared" si="397"/>
        <v>0</v>
      </c>
      <c r="R780" s="180">
        <f t="shared" si="398"/>
        <v>0</v>
      </c>
      <c r="S780" s="180">
        <f t="shared" si="399"/>
        <v>0</v>
      </c>
      <c r="T780" s="394">
        <f t="shared" si="394"/>
        <v>0</v>
      </c>
      <c r="U780" s="394">
        <f t="shared" si="395"/>
        <v>0</v>
      </c>
      <c r="V780" s="142">
        <f t="shared" si="400"/>
        <v>0</v>
      </c>
      <c r="W780" s="142">
        <f t="shared" si="401"/>
        <v>0</v>
      </c>
      <c r="X780" s="142">
        <f t="shared" si="402"/>
        <v>0</v>
      </c>
      <c r="Y780" s="142">
        <f t="shared" si="403"/>
        <v>0</v>
      </c>
      <c r="Z780" s="51"/>
      <c r="AA780" s="35"/>
      <c r="AB780" s="226"/>
      <c r="AC780" s="226"/>
      <c r="AD780" s="226"/>
      <c r="AE780" s="226"/>
      <c r="AF780" s="226"/>
      <c r="AG780" s="226"/>
      <c r="AH780" s="226"/>
      <c r="AI780" s="226"/>
      <c r="AJ780" s="226"/>
      <c r="AK780" s="226"/>
      <c r="AL780" s="226"/>
      <c r="AM780" s="226"/>
      <c r="AN780" s="226"/>
      <c r="AO780" s="226"/>
    </row>
    <row r="781" spans="1:41" ht="15" hidden="1" outlineLevel="1">
      <c r="A781" s="44">
        <v>673</v>
      </c>
      <c r="B781" s="73">
        <v>607</v>
      </c>
      <c r="C781" s="42" t="s">
        <v>264</v>
      </c>
      <c r="D781" s="44" t="s">
        <v>34</v>
      </c>
      <c r="E781" s="53">
        <v>0.03</v>
      </c>
      <c r="F781" s="14">
        <f t="shared" si="304"/>
        <v>712.71</v>
      </c>
      <c r="G781" s="14">
        <f t="shared" si="305"/>
        <v>0</v>
      </c>
      <c r="H781" s="14">
        <f t="shared" si="306"/>
        <v>712.71</v>
      </c>
      <c r="I781" s="45">
        <v>23757</v>
      </c>
      <c r="J781" s="53"/>
      <c r="K781" s="53"/>
      <c r="L781" s="51"/>
      <c r="M781" s="51"/>
      <c r="N781" s="51"/>
      <c r="O781" s="448">
        <f>I781*$L$3</f>
        <v>40386.9</v>
      </c>
      <c r="P781" s="180">
        <f t="shared" si="396"/>
        <v>0</v>
      </c>
      <c r="Q781" s="180">
        <f t="shared" si="397"/>
        <v>1211.6099999999999</v>
      </c>
      <c r="R781" s="180">
        <f t="shared" si="398"/>
        <v>0</v>
      </c>
      <c r="S781" s="180">
        <f t="shared" si="399"/>
        <v>1211.6099999999999</v>
      </c>
      <c r="T781" s="394">
        <f t="shared" si="394"/>
        <v>1637.81</v>
      </c>
      <c r="U781" s="394">
        <f t="shared" si="395"/>
        <v>0</v>
      </c>
      <c r="V781" s="142">
        <f t="shared" si="400"/>
        <v>1637.81</v>
      </c>
      <c r="W781" s="142">
        <f t="shared" si="401"/>
        <v>54593.79</v>
      </c>
      <c r="X781" s="142">
        <f t="shared" si="402"/>
        <v>0</v>
      </c>
      <c r="Y781" s="142">
        <f t="shared" si="403"/>
        <v>54593.79</v>
      </c>
      <c r="Z781" s="51"/>
      <c r="AA781" s="35"/>
      <c r="AB781" s="226"/>
      <c r="AC781" s="226"/>
      <c r="AD781" s="226"/>
      <c r="AE781" s="226"/>
      <c r="AF781" s="226"/>
      <c r="AG781" s="226"/>
      <c r="AH781" s="226"/>
      <c r="AI781" s="226"/>
      <c r="AJ781" s="226"/>
      <c r="AK781" s="226"/>
      <c r="AL781" s="226"/>
      <c r="AM781" s="226"/>
      <c r="AN781" s="226"/>
      <c r="AO781" s="226"/>
    </row>
    <row r="782" spans="1:41" ht="15" hidden="1" outlineLevel="1">
      <c r="A782" s="44">
        <v>674</v>
      </c>
      <c r="B782" s="73">
        <v>608</v>
      </c>
      <c r="C782" s="42" t="s">
        <v>56</v>
      </c>
      <c r="D782" s="44" t="s">
        <v>26</v>
      </c>
      <c r="E782" s="53">
        <v>13.8</v>
      </c>
      <c r="F782" s="14">
        <f t="shared" si="304"/>
        <v>24316.15</v>
      </c>
      <c r="G782" s="14">
        <f t="shared" si="305"/>
        <v>0</v>
      </c>
      <c r="H782" s="14">
        <f t="shared" si="306"/>
        <v>24316.15</v>
      </c>
      <c r="I782" s="45">
        <v>1762.04</v>
      </c>
      <c r="J782" s="53"/>
      <c r="K782" s="53"/>
      <c r="L782" s="51"/>
      <c r="M782" s="51"/>
      <c r="N782" s="51"/>
      <c r="O782" s="123">
        <f t="shared" ref="O782:O789" si="404">I782*$N$3</f>
        <v>2819.26</v>
      </c>
      <c r="P782" s="180">
        <f t="shared" si="396"/>
        <v>0</v>
      </c>
      <c r="Q782" s="180">
        <f t="shared" si="397"/>
        <v>38905.79</v>
      </c>
      <c r="R782" s="180">
        <f t="shared" si="398"/>
        <v>0</v>
      </c>
      <c r="S782" s="180">
        <f t="shared" si="399"/>
        <v>38905.79</v>
      </c>
      <c r="T782" s="394">
        <f t="shared" si="394"/>
        <v>52591.66</v>
      </c>
      <c r="U782" s="394">
        <f t="shared" si="395"/>
        <v>0</v>
      </c>
      <c r="V782" s="142">
        <f t="shared" si="400"/>
        <v>52591.66</v>
      </c>
      <c r="W782" s="142">
        <f t="shared" si="401"/>
        <v>3810.99</v>
      </c>
      <c r="X782" s="142">
        <f t="shared" si="402"/>
        <v>0</v>
      </c>
      <c r="Y782" s="142">
        <f t="shared" si="403"/>
        <v>3810.99</v>
      </c>
      <c r="Z782" s="51"/>
      <c r="AA782" s="35"/>
      <c r="AB782" s="226"/>
      <c r="AC782" s="226"/>
      <c r="AD782" s="226"/>
      <c r="AE782" s="226"/>
      <c r="AF782" s="226"/>
      <c r="AG782" s="226"/>
      <c r="AH782" s="226"/>
      <c r="AI782" s="226"/>
      <c r="AJ782" s="226"/>
      <c r="AK782" s="226"/>
      <c r="AL782" s="226"/>
      <c r="AM782" s="226"/>
      <c r="AN782" s="226"/>
      <c r="AO782" s="226"/>
    </row>
    <row r="783" spans="1:41" ht="15" hidden="1" outlineLevel="1">
      <c r="A783" s="44">
        <v>675</v>
      </c>
      <c r="B783" s="73">
        <v>609</v>
      </c>
      <c r="C783" s="42" t="s">
        <v>218</v>
      </c>
      <c r="D783" s="44" t="s">
        <v>26</v>
      </c>
      <c r="E783" s="53">
        <v>13.8</v>
      </c>
      <c r="F783" s="14">
        <f t="shared" si="304"/>
        <v>2043.5</v>
      </c>
      <c r="G783" s="14">
        <f t="shared" si="305"/>
        <v>0</v>
      </c>
      <c r="H783" s="14">
        <f t="shared" si="306"/>
        <v>2043.5</v>
      </c>
      <c r="I783" s="45">
        <v>148.08000000000001</v>
      </c>
      <c r="J783" s="53"/>
      <c r="K783" s="53"/>
      <c r="L783" s="51"/>
      <c r="M783" s="51"/>
      <c r="N783" s="51"/>
      <c r="O783" s="123">
        <f t="shared" si="404"/>
        <v>236.93</v>
      </c>
      <c r="P783" s="180">
        <f t="shared" si="396"/>
        <v>0</v>
      </c>
      <c r="Q783" s="180">
        <f t="shared" si="397"/>
        <v>3269.63</v>
      </c>
      <c r="R783" s="180">
        <f t="shared" si="398"/>
        <v>0</v>
      </c>
      <c r="S783" s="180">
        <f t="shared" si="399"/>
        <v>3269.63</v>
      </c>
      <c r="T783" s="394">
        <f t="shared" si="394"/>
        <v>4419.7299999999996</v>
      </c>
      <c r="U783" s="394">
        <f t="shared" si="395"/>
        <v>0</v>
      </c>
      <c r="V783" s="142">
        <f t="shared" si="400"/>
        <v>4419.7299999999996</v>
      </c>
      <c r="W783" s="142">
        <f t="shared" si="401"/>
        <v>320.27</v>
      </c>
      <c r="X783" s="142">
        <f t="shared" si="402"/>
        <v>0</v>
      </c>
      <c r="Y783" s="142">
        <f t="shared" si="403"/>
        <v>320.27</v>
      </c>
      <c r="Z783" s="51"/>
      <c r="AA783" s="35"/>
      <c r="AB783" s="226"/>
      <c r="AC783" s="226"/>
      <c r="AD783" s="226"/>
      <c r="AE783" s="226"/>
      <c r="AF783" s="226"/>
      <c r="AG783" s="226"/>
      <c r="AH783" s="226"/>
      <c r="AI783" s="226"/>
      <c r="AJ783" s="226"/>
      <c r="AK783" s="226"/>
      <c r="AL783" s="226"/>
      <c r="AM783" s="226"/>
      <c r="AN783" s="226"/>
      <c r="AO783" s="226"/>
    </row>
    <row r="784" spans="1:41" ht="45" hidden="1" outlineLevel="1">
      <c r="A784" s="44">
        <v>676</v>
      </c>
      <c r="B784" s="73">
        <v>610</v>
      </c>
      <c r="C784" s="42" t="s">
        <v>265</v>
      </c>
      <c r="D784" s="44" t="s">
        <v>34</v>
      </c>
      <c r="E784" s="53">
        <v>0</v>
      </c>
      <c r="F784" s="14">
        <f t="shared" si="304"/>
        <v>0</v>
      </c>
      <c r="G784" s="14">
        <f t="shared" si="305"/>
        <v>0</v>
      </c>
      <c r="H784" s="14">
        <f t="shared" si="306"/>
        <v>0</v>
      </c>
      <c r="I784" s="45">
        <v>11624</v>
      </c>
      <c r="J784" s="53"/>
      <c r="K784" s="53"/>
      <c r="L784" s="51"/>
      <c r="M784" s="51"/>
      <c r="N784" s="51"/>
      <c r="O784" s="123">
        <f t="shared" si="404"/>
        <v>18598.400000000001</v>
      </c>
      <c r="P784" s="180">
        <f t="shared" si="396"/>
        <v>0</v>
      </c>
      <c r="Q784" s="180">
        <f t="shared" si="397"/>
        <v>0</v>
      </c>
      <c r="R784" s="180">
        <f t="shared" si="398"/>
        <v>0</v>
      </c>
      <c r="S784" s="180">
        <f t="shared" si="399"/>
        <v>0</v>
      </c>
      <c r="T784" s="394">
        <f t="shared" si="394"/>
        <v>0</v>
      </c>
      <c r="U784" s="394">
        <f t="shared" si="395"/>
        <v>0</v>
      </c>
      <c r="V784" s="142">
        <f t="shared" si="400"/>
        <v>0</v>
      </c>
      <c r="W784" s="142">
        <f t="shared" si="401"/>
        <v>25140.75</v>
      </c>
      <c r="X784" s="142">
        <f t="shared" si="402"/>
        <v>0</v>
      </c>
      <c r="Y784" s="142">
        <f t="shared" si="403"/>
        <v>25140.75</v>
      </c>
      <c r="Z784" s="51"/>
      <c r="AA784" s="35"/>
      <c r="AB784" s="226"/>
      <c r="AC784" s="226"/>
      <c r="AD784" s="226"/>
      <c r="AE784" s="226"/>
      <c r="AF784" s="226"/>
      <c r="AG784" s="226"/>
      <c r="AH784" s="226"/>
      <c r="AI784" s="226"/>
      <c r="AJ784" s="226"/>
      <c r="AK784" s="226"/>
      <c r="AL784" s="226"/>
      <c r="AM784" s="226"/>
      <c r="AN784" s="226"/>
      <c r="AO784" s="226"/>
    </row>
    <row r="785" spans="1:41" ht="30" hidden="1" outlineLevel="1">
      <c r="A785" s="44">
        <v>677</v>
      </c>
      <c r="B785" s="73">
        <v>611</v>
      </c>
      <c r="C785" s="42" t="s">
        <v>266</v>
      </c>
      <c r="D785" s="44" t="s">
        <v>26</v>
      </c>
      <c r="E785" s="53">
        <v>1.4</v>
      </c>
      <c r="F785" s="14">
        <f t="shared" si="304"/>
        <v>147</v>
      </c>
      <c r="G785" s="14">
        <f t="shared" si="305"/>
        <v>0</v>
      </c>
      <c r="H785" s="14">
        <f t="shared" si="306"/>
        <v>147</v>
      </c>
      <c r="I785" s="45">
        <v>105</v>
      </c>
      <c r="J785" s="53"/>
      <c r="K785" s="53"/>
      <c r="L785" s="51"/>
      <c r="M785" s="51"/>
      <c r="N785" s="51"/>
      <c r="O785" s="123">
        <f t="shared" si="404"/>
        <v>168</v>
      </c>
      <c r="P785" s="180">
        <f t="shared" si="396"/>
        <v>0</v>
      </c>
      <c r="Q785" s="180">
        <f t="shared" si="397"/>
        <v>235.2</v>
      </c>
      <c r="R785" s="180">
        <f t="shared" si="398"/>
        <v>0</v>
      </c>
      <c r="S785" s="180">
        <f t="shared" si="399"/>
        <v>235.2</v>
      </c>
      <c r="T785" s="394">
        <f t="shared" si="394"/>
        <v>317.94</v>
      </c>
      <c r="U785" s="394">
        <f t="shared" si="395"/>
        <v>0</v>
      </c>
      <c r="V785" s="142">
        <f t="shared" si="400"/>
        <v>317.94</v>
      </c>
      <c r="W785" s="142">
        <f t="shared" si="401"/>
        <v>227.1</v>
      </c>
      <c r="X785" s="142">
        <f t="shared" si="402"/>
        <v>0</v>
      </c>
      <c r="Y785" s="142">
        <f t="shared" si="403"/>
        <v>227.1</v>
      </c>
      <c r="Z785" s="51"/>
      <c r="AA785" s="35"/>
      <c r="AB785" s="226"/>
      <c r="AC785" s="226"/>
      <c r="AD785" s="226"/>
      <c r="AE785" s="226"/>
      <c r="AF785" s="226"/>
      <c r="AG785" s="226"/>
      <c r="AH785" s="226"/>
      <c r="AI785" s="226"/>
      <c r="AJ785" s="226"/>
      <c r="AK785" s="226"/>
      <c r="AL785" s="226"/>
      <c r="AM785" s="226"/>
      <c r="AN785" s="226"/>
      <c r="AO785" s="226"/>
    </row>
    <row r="786" spans="1:41" ht="45" hidden="1" outlineLevel="1">
      <c r="A786" s="44">
        <v>678</v>
      </c>
      <c r="B786" s="73">
        <v>612</v>
      </c>
      <c r="C786" s="42" t="s">
        <v>265</v>
      </c>
      <c r="D786" s="44" t="s">
        <v>34</v>
      </c>
      <c r="E786" s="53">
        <v>0.03</v>
      </c>
      <c r="F786" s="14">
        <f t="shared" si="304"/>
        <v>348.72</v>
      </c>
      <c r="G786" s="14">
        <f t="shared" si="305"/>
        <v>0</v>
      </c>
      <c r="H786" s="14">
        <f t="shared" si="306"/>
        <v>348.72</v>
      </c>
      <c r="I786" s="45">
        <v>11624</v>
      </c>
      <c r="J786" s="53"/>
      <c r="K786" s="53"/>
      <c r="L786" s="51"/>
      <c r="M786" s="51"/>
      <c r="N786" s="51"/>
      <c r="O786" s="123">
        <f t="shared" si="404"/>
        <v>18598.400000000001</v>
      </c>
      <c r="P786" s="180">
        <f t="shared" si="396"/>
        <v>0</v>
      </c>
      <c r="Q786" s="180">
        <f t="shared" si="397"/>
        <v>557.95000000000005</v>
      </c>
      <c r="R786" s="180">
        <f t="shared" si="398"/>
        <v>0</v>
      </c>
      <c r="S786" s="180">
        <f t="shared" si="399"/>
        <v>557.95000000000005</v>
      </c>
      <c r="T786" s="394">
        <f t="shared" si="394"/>
        <v>754.22</v>
      </c>
      <c r="U786" s="394">
        <f t="shared" si="395"/>
        <v>0</v>
      </c>
      <c r="V786" s="142">
        <f t="shared" si="400"/>
        <v>754.22</v>
      </c>
      <c r="W786" s="142">
        <f t="shared" si="401"/>
        <v>25140.75</v>
      </c>
      <c r="X786" s="142">
        <f t="shared" si="402"/>
        <v>0</v>
      </c>
      <c r="Y786" s="142">
        <f t="shared" si="403"/>
        <v>25140.75</v>
      </c>
      <c r="Z786" s="51"/>
      <c r="AA786" s="35"/>
      <c r="AB786" s="226"/>
      <c r="AC786" s="226"/>
      <c r="AD786" s="226"/>
      <c r="AE786" s="226"/>
      <c r="AF786" s="226"/>
      <c r="AG786" s="226"/>
      <c r="AH786" s="226"/>
      <c r="AI786" s="226"/>
      <c r="AJ786" s="226"/>
      <c r="AK786" s="226"/>
      <c r="AL786" s="226"/>
      <c r="AM786" s="226"/>
      <c r="AN786" s="226"/>
      <c r="AO786" s="226"/>
    </row>
    <row r="787" spans="1:41" ht="30" hidden="1" outlineLevel="1">
      <c r="A787" s="44">
        <v>679</v>
      </c>
      <c r="B787" s="73">
        <v>613</v>
      </c>
      <c r="C787" s="42" t="s">
        <v>274</v>
      </c>
      <c r="D787" s="44" t="s">
        <v>26</v>
      </c>
      <c r="E787" s="53">
        <v>3</v>
      </c>
      <c r="F787" s="14">
        <f t="shared" si="304"/>
        <v>2004</v>
      </c>
      <c r="G787" s="14">
        <f t="shared" si="305"/>
        <v>0</v>
      </c>
      <c r="H787" s="14">
        <f t="shared" si="306"/>
        <v>2004</v>
      </c>
      <c r="I787" s="45">
        <v>668</v>
      </c>
      <c r="J787" s="53"/>
      <c r="K787" s="53"/>
      <c r="L787" s="51"/>
      <c r="M787" s="51"/>
      <c r="N787" s="51"/>
      <c r="O787" s="123">
        <f t="shared" si="404"/>
        <v>1068.8</v>
      </c>
      <c r="P787" s="180">
        <f t="shared" si="396"/>
        <v>0</v>
      </c>
      <c r="Q787" s="180">
        <f t="shared" si="397"/>
        <v>3206.4</v>
      </c>
      <c r="R787" s="180">
        <f t="shared" si="398"/>
        <v>0</v>
      </c>
      <c r="S787" s="180">
        <f t="shared" si="399"/>
        <v>3206.4</v>
      </c>
      <c r="T787" s="394">
        <f t="shared" si="394"/>
        <v>4334.3100000000004</v>
      </c>
      <c r="U787" s="394">
        <f t="shared" si="395"/>
        <v>0</v>
      </c>
      <c r="V787" s="142">
        <f t="shared" si="400"/>
        <v>4334.3100000000004</v>
      </c>
      <c r="W787" s="142">
        <f t="shared" si="401"/>
        <v>1444.77</v>
      </c>
      <c r="X787" s="142">
        <f t="shared" si="402"/>
        <v>0</v>
      </c>
      <c r="Y787" s="142">
        <f t="shared" si="403"/>
        <v>1444.77</v>
      </c>
      <c r="Z787" s="51"/>
      <c r="AA787" s="35"/>
      <c r="AB787" s="226"/>
      <c r="AC787" s="226"/>
      <c r="AD787" s="226"/>
      <c r="AE787" s="226"/>
      <c r="AF787" s="226"/>
      <c r="AG787" s="226"/>
      <c r="AH787" s="226"/>
      <c r="AI787" s="226"/>
      <c r="AJ787" s="226"/>
      <c r="AK787" s="226"/>
      <c r="AL787" s="226"/>
      <c r="AM787" s="226"/>
      <c r="AN787" s="226"/>
      <c r="AO787" s="226"/>
    </row>
    <row r="788" spans="1:41" ht="45" hidden="1" outlineLevel="1">
      <c r="A788" s="44">
        <v>680</v>
      </c>
      <c r="B788" s="73">
        <v>614</v>
      </c>
      <c r="C788" s="42" t="s">
        <v>265</v>
      </c>
      <c r="D788" s="44" t="s">
        <v>34</v>
      </c>
      <c r="E788" s="53">
        <v>0.02</v>
      </c>
      <c r="F788" s="14">
        <f t="shared" si="304"/>
        <v>232.48</v>
      </c>
      <c r="G788" s="14">
        <f t="shared" si="305"/>
        <v>0</v>
      </c>
      <c r="H788" s="14">
        <f t="shared" si="306"/>
        <v>232.48</v>
      </c>
      <c r="I788" s="45">
        <v>11624</v>
      </c>
      <c r="J788" s="53"/>
      <c r="K788" s="53"/>
      <c r="L788" s="51"/>
      <c r="M788" s="51"/>
      <c r="N788" s="51"/>
      <c r="O788" s="123">
        <f t="shared" si="404"/>
        <v>18598.400000000001</v>
      </c>
      <c r="P788" s="180">
        <f t="shared" si="396"/>
        <v>0</v>
      </c>
      <c r="Q788" s="180">
        <f t="shared" si="397"/>
        <v>371.97</v>
      </c>
      <c r="R788" s="180">
        <f t="shared" si="398"/>
        <v>0</v>
      </c>
      <c r="S788" s="180">
        <f t="shared" si="399"/>
        <v>371.97</v>
      </c>
      <c r="T788" s="394">
        <f t="shared" si="394"/>
        <v>502.82</v>
      </c>
      <c r="U788" s="394">
        <f t="shared" si="395"/>
        <v>0</v>
      </c>
      <c r="V788" s="142">
        <f t="shared" si="400"/>
        <v>502.82</v>
      </c>
      <c r="W788" s="142">
        <f t="shared" si="401"/>
        <v>25140.75</v>
      </c>
      <c r="X788" s="142">
        <f t="shared" si="402"/>
        <v>0</v>
      </c>
      <c r="Y788" s="142">
        <f t="shared" si="403"/>
        <v>25140.75</v>
      </c>
      <c r="Z788" s="51"/>
      <c r="AA788" s="35"/>
      <c r="AB788" s="226"/>
      <c r="AC788" s="226"/>
      <c r="AD788" s="226"/>
      <c r="AE788" s="226"/>
      <c r="AF788" s="226"/>
      <c r="AG788" s="226"/>
      <c r="AH788" s="226"/>
      <c r="AI788" s="226"/>
      <c r="AJ788" s="226"/>
      <c r="AK788" s="226"/>
      <c r="AL788" s="226"/>
      <c r="AM788" s="226"/>
      <c r="AN788" s="226"/>
      <c r="AO788" s="226"/>
    </row>
    <row r="789" spans="1:41" ht="30" hidden="1" outlineLevel="1">
      <c r="A789" s="44">
        <v>681</v>
      </c>
      <c r="B789" s="73">
        <v>615</v>
      </c>
      <c r="C789" s="42" t="s">
        <v>270</v>
      </c>
      <c r="D789" s="44" t="s">
        <v>26</v>
      </c>
      <c r="E789" s="53">
        <v>3</v>
      </c>
      <c r="F789" s="14">
        <f t="shared" si="304"/>
        <v>855</v>
      </c>
      <c r="G789" s="14">
        <f t="shared" si="305"/>
        <v>0</v>
      </c>
      <c r="H789" s="14">
        <f t="shared" si="306"/>
        <v>855</v>
      </c>
      <c r="I789" s="45">
        <v>285</v>
      </c>
      <c r="J789" s="53"/>
      <c r="K789" s="53"/>
      <c r="L789" s="51"/>
      <c r="M789" s="51"/>
      <c r="N789" s="51"/>
      <c r="O789" s="123">
        <f t="shared" si="404"/>
        <v>456</v>
      </c>
      <c r="P789" s="180">
        <f t="shared" si="396"/>
        <v>0</v>
      </c>
      <c r="Q789" s="180">
        <f t="shared" si="397"/>
        <v>1368</v>
      </c>
      <c r="R789" s="180">
        <f t="shared" si="398"/>
        <v>0</v>
      </c>
      <c r="S789" s="180">
        <f t="shared" si="399"/>
        <v>1368</v>
      </c>
      <c r="T789" s="394">
        <f t="shared" si="394"/>
        <v>1849.23</v>
      </c>
      <c r="U789" s="394">
        <f t="shared" si="395"/>
        <v>0</v>
      </c>
      <c r="V789" s="142">
        <f t="shared" si="400"/>
        <v>1849.23</v>
      </c>
      <c r="W789" s="142">
        <f t="shared" si="401"/>
        <v>616.41</v>
      </c>
      <c r="X789" s="142">
        <f t="shared" si="402"/>
        <v>0</v>
      </c>
      <c r="Y789" s="142">
        <f t="shared" si="403"/>
        <v>616.41</v>
      </c>
      <c r="Z789" s="51"/>
      <c r="AA789" s="35"/>
      <c r="AB789" s="226"/>
      <c r="AC789" s="226"/>
      <c r="AD789" s="226"/>
      <c r="AE789" s="226"/>
      <c r="AF789" s="226"/>
      <c r="AG789" s="226"/>
      <c r="AH789" s="226"/>
      <c r="AI789" s="226"/>
      <c r="AJ789" s="226"/>
      <c r="AK789" s="226"/>
      <c r="AL789" s="226"/>
      <c r="AM789" s="226"/>
      <c r="AN789" s="226"/>
      <c r="AO789" s="226"/>
    </row>
    <row r="790" spans="1:41" ht="30" hidden="1" outlineLevel="1">
      <c r="A790" s="44"/>
      <c r="B790" s="73"/>
      <c r="C790" s="52" t="s">
        <v>375</v>
      </c>
      <c r="D790" s="44"/>
      <c r="E790" s="53"/>
      <c r="F790" s="14">
        <f t="shared" si="304"/>
        <v>0</v>
      </c>
      <c r="G790" s="14">
        <f t="shared" si="305"/>
        <v>0</v>
      </c>
      <c r="H790" s="14">
        <f t="shared" si="306"/>
        <v>0</v>
      </c>
      <c r="I790" s="45"/>
      <c r="J790" s="53"/>
      <c r="K790" s="53"/>
      <c r="L790" s="51"/>
      <c r="M790" s="51"/>
      <c r="N790" s="51"/>
      <c r="O790" s="186"/>
      <c r="P790" s="180">
        <f t="shared" si="396"/>
        <v>0</v>
      </c>
      <c r="Q790" s="180">
        <f t="shared" si="397"/>
        <v>0</v>
      </c>
      <c r="R790" s="180">
        <f t="shared" si="398"/>
        <v>0</v>
      </c>
      <c r="S790" s="180">
        <f t="shared" si="399"/>
        <v>0</v>
      </c>
      <c r="T790" s="394">
        <f t="shared" si="394"/>
        <v>0</v>
      </c>
      <c r="U790" s="394">
        <f t="shared" si="395"/>
        <v>0</v>
      </c>
      <c r="V790" s="142">
        <f t="shared" si="400"/>
        <v>0</v>
      </c>
      <c r="W790" s="142">
        <f t="shared" si="401"/>
        <v>0</v>
      </c>
      <c r="X790" s="142">
        <f t="shared" si="402"/>
        <v>0</v>
      </c>
      <c r="Y790" s="142">
        <f t="shared" si="403"/>
        <v>0</v>
      </c>
      <c r="Z790" s="51"/>
      <c r="AA790" s="35"/>
      <c r="AB790" s="226"/>
      <c r="AC790" s="226"/>
      <c r="AD790" s="226"/>
      <c r="AE790" s="226"/>
      <c r="AF790" s="226"/>
      <c r="AG790" s="226"/>
      <c r="AH790" s="226"/>
      <c r="AI790" s="226"/>
      <c r="AJ790" s="226"/>
      <c r="AK790" s="226"/>
      <c r="AL790" s="226"/>
      <c r="AM790" s="226"/>
      <c r="AN790" s="226"/>
      <c r="AO790" s="226"/>
    </row>
    <row r="791" spans="1:41" ht="15" hidden="1" outlineLevel="1">
      <c r="A791" s="44">
        <v>682</v>
      </c>
      <c r="B791" s="73">
        <v>616</v>
      </c>
      <c r="C791" s="42" t="s">
        <v>264</v>
      </c>
      <c r="D791" s="44" t="s">
        <v>34</v>
      </c>
      <c r="E791" s="53">
        <v>0.02</v>
      </c>
      <c r="F791" s="14">
        <f t="shared" si="304"/>
        <v>475.14</v>
      </c>
      <c r="G791" s="14">
        <f t="shared" si="305"/>
        <v>0</v>
      </c>
      <c r="H791" s="14">
        <f t="shared" si="306"/>
        <v>475.14</v>
      </c>
      <c r="I791" s="45">
        <v>23757</v>
      </c>
      <c r="J791" s="53"/>
      <c r="K791" s="53"/>
      <c r="L791" s="51"/>
      <c r="M791" s="51"/>
      <c r="N791" s="51"/>
      <c r="O791" s="448">
        <f>I791*$L$3</f>
        <v>40386.9</v>
      </c>
      <c r="P791" s="180">
        <f t="shared" si="396"/>
        <v>0</v>
      </c>
      <c r="Q791" s="180">
        <f t="shared" si="397"/>
        <v>807.74</v>
      </c>
      <c r="R791" s="180">
        <f t="shared" si="398"/>
        <v>0</v>
      </c>
      <c r="S791" s="180">
        <f t="shared" si="399"/>
        <v>807.74</v>
      </c>
      <c r="T791" s="394">
        <f t="shared" si="394"/>
        <v>1091.8800000000001</v>
      </c>
      <c r="U791" s="394">
        <f t="shared" si="395"/>
        <v>0</v>
      </c>
      <c r="V791" s="142">
        <f t="shared" si="400"/>
        <v>1091.8800000000001</v>
      </c>
      <c r="W791" s="142">
        <f t="shared" si="401"/>
        <v>54593.79</v>
      </c>
      <c r="X791" s="142">
        <f t="shared" si="402"/>
        <v>0</v>
      </c>
      <c r="Y791" s="142">
        <f t="shared" si="403"/>
        <v>54593.79</v>
      </c>
      <c r="Z791" s="51"/>
      <c r="AA791" s="35"/>
      <c r="AB791" s="226"/>
      <c r="AC791" s="226"/>
      <c r="AD791" s="226"/>
      <c r="AE791" s="226"/>
      <c r="AF791" s="226"/>
      <c r="AG791" s="226"/>
      <c r="AH791" s="226"/>
      <c r="AI791" s="226"/>
      <c r="AJ791" s="226"/>
      <c r="AK791" s="226"/>
      <c r="AL791" s="226"/>
      <c r="AM791" s="226"/>
      <c r="AN791" s="226"/>
      <c r="AO791" s="226"/>
    </row>
    <row r="792" spans="1:41" ht="15" hidden="1" outlineLevel="1">
      <c r="A792" s="44">
        <v>683</v>
      </c>
      <c r="B792" s="73">
        <v>617</v>
      </c>
      <c r="C792" s="42" t="s">
        <v>56</v>
      </c>
      <c r="D792" s="44" t="s">
        <v>26</v>
      </c>
      <c r="E792" s="53">
        <v>6.9</v>
      </c>
      <c r="F792" s="14">
        <f t="shared" si="304"/>
        <v>12158.08</v>
      </c>
      <c r="G792" s="14">
        <f t="shared" si="305"/>
        <v>0</v>
      </c>
      <c r="H792" s="14">
        <f t="shared" si="306"/>
        <v>12158.08</v>
      </c>
      <c r="I792" s="45">
        <v>1762.04</v>
      </c>
      <c r="J792" s="53"/>
      <c r="K792" s="53"/>
      <c r="L792" s="51"/>
      <c r="M792" s="51"/>
      <c r="N792" s="51"/>
      <c r="O792" s="123">
        <f t="shared" ref="O792:O799" si="405">I792*$N$3</f>
        <v>2819.26</v>
      </c>
      <c r="P792" s="180">
        <f t="shared" si="396"/>
        <v>0</v>
      </c>
      <c r="Q792" s="180">
        <f t="shared" si="397"/>
        <v>19452.89</v>
      </c>
      <c r="R792" s="180">
        <f t="shared" si="398"/>
        <v>0</v>
      </c>
      <c r="S792" s="180">
        <f t="shared" si="399"/>
        <v>19452.89</v>
      </c>
      <c r="T792" s="394">
        <f t="shared" si="394"/>
        <v>26295.83</v>
      </c>
      <c r="U792" s="394">
        <f t="shared" si="395"/>
        <v>0</v>
      </c>
      <c r="V792" s="142">
        <f t="shared" si="400"/>
        <v>26295.83</v>
      </c>
      <c r="W792" s="142">
        <f t="shared" si="401"/>
        <v>3810.99</v>
      </c>
      <c r="X792" s="142">
        <f t="shared" si="402"/>
        <v>0</v>
      </c>
      <c r="Y792" s="142">
        <f t="shared" si="403"/>
        <v>3810.99</v>
      </c>
      <c r="Z792" s="51"/>
      <c r="AA792" s="35"/>
      <c r="AB792" s="226"/>
      <c r="AC792" s="226"/>
      <c r="AD792" s="226"/>
      <c r="AE792" s="226"/>
      <c r="AF792" s="226"/>
      <c r="AG792" s="226"/>
      <c r="AH792" s="226"/>
      <c r="AI792" s="226"/>
      <c r="AJ792" s="226"/>
      <c r="AK792" s="226"/>
      <c r="AL792" s="226"/>
      <c r="AM792" s="226"/>
      <c r="AN792" s="226"/>
      <c r="AO792" s="226"/>
    </row>
    <row r="793" spans="1:41" ht="15" hidden="1" outlineLevel="1">
      <c r="A793" s="44">
        <v>684</v>
      </c>
      <c r="B793" s="73">
        <v>618</v>
      </c>
      <c r="C793" s="42" t="s">
        <v>218</v>
      </c>
      <c r="D793" s="44" t="s">
        <v>26</v>
      </c>
      <c r="E793" s="53">
        <v>6.9</v>
      </c>
      <c r="F793" s="14">
        <f t="shared" si="304"/>
        <v>1021.75</v>
      </c>
      <c r="G793" s="14">
        <f t="shared" si="305"/>
        <v>0</v>
      </c>
      <c r="H793" s="14">
        <f t="shared" si="306"/>
        <v>1021.75</v>
      </c>
      <c r="I793" s="45">
        <v>148.08000000000001</v>
      </c>
      <c r="J793" s="53"/>
      <c r="K793" s="53"/>
      <c r="L793" s="51"/>
      <c r="M793" s="51"/>
      <c r="N793" s="51"/>
      <c r="O793" s="123">
        <f t="shared" si="405"/>
        <v>236.93</v>
      </c>
      <c r="P793" s="180">
        <f t="shared" si="396"/>
        <v>0</v>
      </c>
      <c r="Q793" s="180">
        <f t="shared" si="397"/>
        <v>1634.82</v>
      </c>
      <c r="R793" s="180">
        <f t="shared" si="398"/>
        <v>0</v>
      </c>
      <c r="S793" s="180">
        <f t="shared" si="399"/>
        <v>1634.82</v>
      </c>
      <c r="T793" s="394">
        <f t="shared" si="394"/>
        <v>2209.86</v>
      </c>
      <c r="U793" s="394">
        <f t="shared" si="395"/>
        <v>0</v>
      </c>
      <c r="V793" s="142">
        <f t="shared" si="400"/>
        <v>2209.86</v>
      </c>
      <c r="W793" s="142">
        <f t="shared" si="401"/>
        <v>320.27</v>
      </c>
      <c r="X793" s="142">
        <f t="shared" si="402"/>
        <v>0</v>
      </c>
      <c r="Y793" s="142">
        <f t="shared" si="403"/>
        <v>320.27</v>
      </c>
      <c r="Z793" s="51"/>
      <c r="AA793" s="35"/>
      <c r="AB793" s="226"/>
      <c r="AC793" s="226"/>
      <c r="AD793" s="226"/>
      <c r="AE793" s="226"/>
      <c r="AF793" s="226"/>
      <c r="AG793" s="226"/>
      <c r="AH793" s="226"/>
      <c r="AI793" s="226"/>
      <c r="AJ793" s="226"/>
      <c r="AK793" s="226"/>
      <c r="AL793" s="226"/>
      <c r="AM793" s="226"/>
      <c r="AN793" s="226"/>
      <c r="AO793" s="226"/>
    </row>
    <row r="794" spans="1:41" ht="45" hidden="1" outlineLevel="1">
      <c r="A794" s="44">
        <v>685</v>
      </c>
      <c r="B794" s="73">
        <v>619</v>
      </c>
      <c r="C794" s="42" t="s">
        <v>265</v>
      </c>
      <c r="D794" s="44" t="s">
        <v>34</v>
      </c>
      <c r="E794" s="53">
        <v>0</v>
      </c>
      <c r="F794" s="14">
        <f t="shared" si="304"/>
        <v>0</v>
      </c>
      <c r="G794" s="14">
        <f t="shared" si="305"/>
        <v>0</v>
      </c>
      <c r="H794" s="14">
        <f t="shared" si="306"/>
        <v>0</v>
      </c>
      <c r="I794" s="45">
        <v>11624</v>
      </c>
      <c r="J794" s="53"/>
      <c r="K794" s="53"/>
      <c r="L794" s="51"/>
      <c r="M794" s="51"/>
      <c r="N794" s="51"/>
      <c r="O794" s="123">
        <f t="shared" si="405"/>
        <v>18598.400000000001</v>
      </c>
      <c r="P794" s="180">
        <f t="shared" si="396"/>
        <v>0</v>
      </c>
      <c r="Q794" s="180">
        <f t="shared" si="397"/>
        <v>0</v>
      </c>
      <c r="R794" s="180">
        <f t="shared" si="398"/>
        <v>0</v>
      </c>
      <c r="S794" s="180">
        <f t="shared" si="399"/>
        <v>0</v>
      </c>
      <c r="T794" s="394">
        <f t="shared" si="394"/>
        <v>0</v>
      </c>
      <c r="U794" s="394">
        <f t="shared" si="395"/>
        <v>0</v>
      </c>
      <c r="V794" s="142">
        <f t="shared" si="400"/>
        <v>0</v>
      </c>
      <c r="W794" s="142">
        <f t="shared" si="401"/>
        <v>25140.75</v>
      </c>
      <c r="X794" s="142">
        <f t="shared" si="402"/>
        <v>0</v>
      </c>
      <c r="Y794" s="142">
        <f t="shared" si="403"/>
        <v>25140.75</v>
      </c>
      <c r="Z794" s="51"/>
      <c r="AA794" s="35"/>
      <c r="AB794" s="226"/>
      <c r="AC794" s="226"/>
      <c r="AD794" s="226"/>
      <c r="AE794" s="226"/>
      <c r="AF794" s="226"/>
      <c r="AG794" s="226"/>
      <c r="AH794" s="226"/>
      <c r="AI794" s="226"/>
      <c r="AJ794" s="226"/>
      <c r="AK794" s="226"/>
      <c r="AL794" s="226"/>
      <c r="AM794" s="226"/>
      <c r="AN794" s="226"/>
      <c r="AO794" s="226"/>
    </row>
    <row r="795" spans="1:41" ht="30" hidden="1" outlineLevel="1">
      <c r="A795" s="44">
        <v>686</v>
      </c>
      <c r="B795" s="73">
        <v>620</v>
      </c>
      <c r="C795" s="42" t="s">
        <v>266</v>
      </c>
      <c r="D795" s="44" t="s">
        <v>26</v>
      </c>
      <c r="E795" s="53">
        <v>0.7</v>
      </c>
      <c r="F795" s="14">
        <f t="shared" si="304"/>
        <v>73.5</v>
      </c>
      <c r="G795" s="14">
        <f t="shared" si="305"/>
        <v>161.69999999999999</v>
      </c>
      <c r="H795" s="14">
        <f t="shared" si="306"/>
        <v>235.2</v>
      </c>
      <c r="I795" s="45">
        <v>105</v>
      </c>
      <c r="J795" s="53">
        <v>231</v>
      </c>
      <c r="K795" s="53"/>
      <c r="L795" s="51"/>
      <c r="M795" s="51"/>
      <c r="N795" s="51"/>
      <c r="O795" s="123">
        <f t="shared" si="405"/>
        <v>168</v>
      </c>
      <c r="P795" s="180">
        <f t="shared" si="396"/>
        <v>231</v>
      </c>
      <c r="Q795" s="180">
        <f t="shared" si="397"/>
        <v>117.6</v>
      </c>
      <c r="R795" s="180">
        <f t="shared" si="398"/>
        <v>161.69999999999999</v>
      </c>
      <c r="S795" s="180">
        <f t="shared" si="399"/>
        <v>279.3</v>
      </c>
      <c r="T795" s="394">
        <f t="shared" si="394"/>
        <v>158.97</v>
      </c>
      <c r="U795" s="394">
        <f t="shared" si="395"/>
        <v>218.58</v>
      </c>
      <c r="V795" s="142">
        <f t="shared" si="400"/>
        <v>377.55</v>
      </c>
      <c r="W795" s="142">
        <f t="shared" si="401"/>
        <v>227.1</v>
      </c>
      <c r="X795" s="142">
        <f t="shared" si="402"/>
        <v>312.26</v>
      </c>
      <c r="Y795" s="142">
        <f t="shared" si="403"/>
        <v>539.36</v>
      </c>
      <c r="Z795" s="51"/>
      <c r="AA795" s="35"/>
      <c r="AB795" s="226"/>
      <c r="AC795" s="226"/>
      <c r="AD795" s="226"/>
      <c r="AE795" s="226"/>
      <c r="AF795" s="226"/>
      <c r="AG795" s="226"/>
      <c r="AH795" s="226"/>
      <c r="AI795" s="226"/>
      <c r="AJ795" s="226"/>
      <c r="AK795" s="226"/>
      <c r="AL795" s="226"/>
      <c r="AM795" s="226"/>
      <c r="AN795" s="226"/>
      <c r="AO795" s="226"/>
    </row>
    <row r="796" spans="1:41" ht="45" hidden="1" outlineLevel="1">
      <c r="A796" s="44">
        <v>687</v>
      </c>
      <c r="B796" s="73">
        <v>621</v>
      </c>
      <c r="C796" s="42" t="s">
        <v>265</v>
      </c>
      <c r="D796" s="44" t="s">
        <v>34</v>
      </c>
      <c r="E796" s="53">
        <v>0.02</v>
      </c>
      <c r="F796" s="14">
        <f t="shared" si="304"/>
        <v>232.48</v>
      </c>
      <c r="G796" s="14">
        <f t="shared" si="305"/>
        <v>0</v>
      </c>
      <c r="H796" s="14">
        <f t="shared" si="306"/>
        <v>232.48</v>
      </c>
      <c r="I796" s="45">
        <v>11624</v>
      </c>
      <c r="J796" s="53"/>
      <c r="K796" s="53"/>
      <c r="L796" s="51"/>
      <c r="M796" s="51"/>
      <c r="N796" s="51"/>
      <c r="O796" s="123">
        <f t="shared" si="405"/>
        <v>18598.400000000001</v>
      </c>
      <c r="P796" s="180">
        <f t="shared" si="396"/>
        <v>0</v>
      </c>
      <c r="Q796" s="180">
        <f t="shared" si="397"/>
        <v>371.97</v>
      </c>
      <c r="R796" s="180">
        <f t="shared" si="398"/>
        <v>0</v>
      </c>
      <c r="S796" s="180">
        <f t="shared" si="399"/>
        <v>371.97</v>
      </c>
      <c r="T796" s="394">
        <f t="shared" si="394"/>
        <v>502.82</v>
      </c>
      <c r="U796" s="394">
        <f t="shared" si="395"/>
        <v>0</v>
      </c>
      <c r="V796" s="142">
        <f t="shared" si="400"/>
        <v>502.82</v>
      </c>
      <c r="W796" s="142">
        <f t="shared" si="401"/>
        <v>25140.75</v>
      </c>
      <c r="X796" s="142">
        <f t="shared" si="402"/>
        <v>0</v>
      </c>
      <c r="Y796" s="142">
        <f t="shared" si="403"/>
        <v>25140.75</v>
      </c>
      <c r="Z796" s="51"/>
      <c r="AA796" s="35"/>
      <c r="AB796" s="226"/>
      <c r="AC796" s="226"/>
      <c r="AD796" s="226"/>
      <c r="AE796" s="226"/>
      <c r="AF796" s="226"/>
      <c r="AG796" s="226"/>
      <c r="AH796" s="226"/>
      <c r="AI796" s="226"/>
      <c r="AJ796" s="226"/>
      <c r="AK796" s="226"/>
      <c r="AL796" s="226"/>
      <c r="AM796" s="226"/>
      <c r="AN796" s="226"/>
      <c r="AO796" s="226"/>
    </row>
    <row r="797" spans="1:41" ht="30" hidden="1" outlineLevel="1">
      <c r="A797" s="44">
        <v>688</v>
      </c>
      <c r="B797" s="73">
        <v>622</v>
      </c>
      <c r="C797" s="42" t="s">
        <v>274</v>
      </c>
      <c r="D797" s="44" t="s">
        <v>26</v>
      </c>
      <c r="E797" s="53">
        <v>1.5</v>
      </c>
      <c r="F797" s="14">
        <f t="shared" si="304"/>
        <v>1002</v>
      </c>
      <c r="G797" s="14">
        <f t="shared" si="305"/>
        <v>4620</v>
      </c>
      <c r="H797" s="14">
        <f t="shared" si="306"/>
        <v>5622</v>
      </c>
      <c r="I797" s="45">
        <v>668</v>
      </c>
      <c r="J797" s="53">
        <v>3080</v>
      </c>
      <c r="K797" s="53"/>
      <c r="L797" s="51"/>
      <c r="M797" s="51"/>
      <c r="N797" s="51"/>
      <c r="O797" s="123">
        <f t="shared" si="405"/>
        <v>1068.8</v>
      </c>
      <c r="P797" s="180">
        <f t="shared" si="396"/>
        <v>3080</v>
      </c>
      <c r="Q797" s="180">
        <f t="shared" si="397"/>
        <v>1603.2</v>
      </c>
      <c r="R797" s="180">
        <f t="shared" si="398"/>
        <v>4620</v>
      </c>
      <c r="S797" s="180">
        <f t="shared" si="399"/>
        <v>6223.2</v>
      </c>
      <c r="T797" s="394">
        <f t="shared" si="394"/>
        <v>2167.16</v>
      </c>
      <c r="U797" s="394">
        <f t="shared" si="395"/>
        <v>6245.18</v>
      </c>
      <c r="V797" s="142">
        <f t="shared" si="400"/>
        <v>8412.34</v>
      </c>
      <c r="W797" s="142">
        <f t="shared" si="401"/>
        <v>1444.77</v>
      </c>
      <c r="X797" s="142">
        <f t="shared" si="402"/>
        <v>4163.45</v>
      </c>
      <c r="Y797" s="142">
        <f t="shared" si="403"/>
        <v>5608.22</v>
      </c>
      <c r="Z797" s="51"/>
      <c r="AA797" s="35"/>
      <c r="AB797" s="226"/>
      <c r="AC797" s="226"/>
      <c r="AD797" s="226"/>
      <c r="AE797" s="226"/>
      <c r="AF797" s="226"/>
      <c r="AG797" s="226"/>
      <c r="AH797" s="226"/>
      <c r="AI797" s="226"/>
      <c r="AJ797" s="226"/>
      <c r="AK797" s="226"/>
      <c r="AL797" s="226"/>
      <c r="AM797" s="226"/>
      <c r="AN797" s="226"/>
      <c r="AO797" s="226"/>
    </row>
    <row r="798" spans="1:41" ht="45" hidden="1" outlineLevel="1">
      <c r="A798" s="44">
        <v>689</v>
      </c>
      <c r="B798" s="73">
        <v>623</v>
      </c>
      <c r="C798" s="42" t="s">
        <v>265</v>
      </c>
      <c r="D798" s="44" t="s">
        <v>34</v>
      </c>
      <c r="E798" s="53">
        <v>0.01</v>
      </c>
      <c r="F798" s="14">
        <f t="shared" si="304"/>
        <v>116.24</v>
      </c>
      <c r="G798" s="14">
        <f t="shared" si="305"/>
        <v>0</v>
      </c>
      <c r="H798" s="14">
        <f t="shared" si="306"/>
        <v>116.24</v>
      </c>
      <c r="I798" s="45">
        <v>11624</v>
      </c>
      <c r="J798" s="53"/>
      <c r="K798" s="53"/>
      <c r="L798" s="51"/>
      <c r="M798" s="51"/>
      <c r="N798" s="51"/>
      <c r="O798" s="123">
        <f t="shared" si="405"/>
        <v>18598.400000000001</v>
      </c>
      <c r="P798" s="180">
        <f t="shared" si="396"/>
        <v>0</v>
      </c>
      <c r="Q798" s="180">
        <f t="shared" si="397"/>
        <v>185.98</v>
      </c>
      <c r="R798" s="180">
        <f t="shared" si="398"/>
        <v>0</v>
      </c>
      <c r="S798" s="180">
        <f t="shared" si="399"/>
        <v>185.98</v>
      </c>
      <c r="T798" s="394">
        <f t="shared" si="394"/>
        <v>251.41</v>
      </c>
      <c r="U798" s="394">
        <f t="shared" si="395"/>
        <v>0</v>
      </c>
      <c r="V798" s="142">
        <f t="shared" si="400"/>
        <v>251.41</v>
      </c>
      <c r="W798" s="142">
        <f t="shared" si="401"/>
        <v>25140.75</v>
      </c>
      <c r="X798" s="142">
        <f t="shared" si="402"/>
        <v>0</v>
      </c>
      <c r="Y798" s="142">
        <f t="shared" si="403"/>
        <v>25140.75</v>
      </c>
      <c r="Z798" s="51"/>
      <c r="AA798" s="35"/>
      <c r="AB798" s="226"/>
      <c r="AC798" s="226"/>
      <c r="AD798" s="226"/>
      <c r="AE798" s="226"/>
      <c r="AF798" s="226"/>
      <c r="AG798" s="226"/>
      <c r="AH798" s="226"/>
      <c r="AI798" s="226"/>
      <c r="AJ798" s="226"/>
      <c r="AK798" s="226"/>
      <c r="AL798" s="226"/>
      <c r="AM798" s="226"/>
      <c r="AN798" s="226"/>
      <c r="AO798" s="226"/>
    </row>
    <row r="799" spans="1:41" ht="30" hidden="1" outlineLevel="1">
      <c r="A799" s="44">
        <v>690</v>
      </c>
      <c r="B799" s="73">
        <v>624</v>
      </c>
      <c r="C799" s="42" t="s">
        <v>270</v>
      </c>
      <c r="D799" s="44" t="s">
        <v>26</v>
      </c>
      <c r="E799" s="53">
        <v>1.5</v>
      </c>
      <c r="F799" s="14">
        <f t="shared" si="304"/>
        <v>427.5</v>
      </c>
      <c r="G799" s="14">
        <f t="shared" si="305"/>
        <v>1588.5</v>
      </c>
      <c r="H799" s="14">
        <f t="shared" si="306"/>
        <v>2016</v>
      </c>
      <c r="I799" s="45">
        <v>285</v>
      </c>
      <c r="J799" s="53">
        <v>1059</v>
      </c>
      <c r="K799" s="53"/>
      <c r="L799" s="51"/>
      <c r="M799" s="51"/>
      <c r="N799" s="51"/>
      <c r="O799" s="123">
        <f t="shared" si="405"/>
        <v>456</v>
      </c>
      <c r="P799" s="180">
        <f t="shared" si="396"/>
        <v>1059</v>
      </c>
      <c r="Q799" s="180">
        <f t="shared" si="397"/>
        <v>684</v>
      </c>
      <c r="R799" s="180">
        <f t="shared" si="398"/>
        <v>1588.5</v>
      </c>
      <c r="S799" s="180">
        <f t="shared" si="399"/>
        <v>2272.5</v>
      </c>
      <c r="T799" s="394">
        <f t="shared" si="394"/>
        <v>924.62</v>
      </c>
      <c r="U799" s="394">
        <f t="shared" si="395"/>
        <v>2147.2800000000002</v>
      </c>
      <c r="V799" s="142">
        <f t="shared" si="400"/>
        <v>3071.9</v>
      </c>
      <c r="W799" s="142">
        <f t="shared" si="401"/>
        <v>616.41</v>
      </c>
      <c r="X799" s="142">
        <f t="shared" si="402"/>
        <v>1431.52</v>
      </c>
      <c r="Y799" s="142">
        <f t="shared" si="403"/>
        <v>2047.93</v>
      </c>
      <c r="Z799" s="51"/>
      <c r="AA799" s="35"/>
      <c r="AB799" s="226"/>
      <c r="AC799" s="226"/>
      <c r="AD799" s="226"/>
      <c r="AE799" s="226"/>
      <c r="AF799" s="226"/>
      <c r="AG799" s="226"/>
      <c r="AH799" s="226"/>
      <c r="AI799" s="226"/>
      <c r="AJ799" s="226"/>
      <c r="AK799" s="226"/>
      <c r="AL799" s="226"/>
      <c r="AM799" s="226"/>
      <c r="AN799" s="226"/>
      <c r="AO799" s="226"/>
    </row>
    <row r="800" spans="1:41" ht="15" hidden="1" outlineLevel="1">
      <c r="A800" s="44"/>
      <c r="B800" s="73"/>
      <c r="C800" s="52" t="s">
        <v>388</v>
      </c>
      <c r="D800" s="44"/>
      <c r="E800" s="53"/>
      <c r="F800" s="14">
        <f t="shared" si="304"/>
        <v>0</v>
      </c>
      <c r="G800" s="14">
        <f t="shared" si="305"/>
        <v>0</v>
      </c>
      <c r="H800" s="14">
        <f t="shared" si="306"/>
        <v>0</v>
      </c>
      <c r="I800" s="45"/>
      <c r="J800" s="53"/>
      <c r="K800" s="53"/>
      <c r="L800" s="51"/>
      <c r="M800" s="51"/>
      <c r="N800" s="51"/>
      <c r="O800" s="186"/>
      <c r="P800" s="180">
        <f t="shared" si="396"/>
        <v>0</v>
      </c>
      <c r="Q800" s="180">
        <f t="shared" si="397"/>
        <v>0</v>
      </c>
      <c r="R800" s="180">
        <f t="shared" si="398"/>
        <v>0</v>
      </c>
      <c r="S800" s="180">
        <f t="shared" si="399"/>
        <v>0</v>
      </c>
      <c r="T800" s="394">
        <f t="shared" si="394"/>
        <v>0</v>
      </c>
      <c r="U800" s="394">
        <f t="shared" si="395"/>
        <v>0</v>
      </c>
      <c r="V800" s="142">
        <f t="shared" si="400"/>
        <v>0</v>
      </c>
      <c r="W800" s="142">
        <f t="shared" si="401"/>
        <v>0</v>
      </c>
      <c r="X800" s="142">
        <f t="shared" si="402"/>
        <v>0</v>
      </c>
      <c r="Y800" s="142">
        <f t="shared" si="403"/>
        <v>0</v>
      </c>
      <c r="Z800" s="51"/>
      <c r="AA800" s="35"/>
      <c r="AB800" s="226"/>
      <c r="AC800" s="226"/>
      <c r="AD800" s="226"/>
      <c r="AE800" s="226"/>
      <c r="AF800" s="226"/>
      <c r="AG800" s="226"/>
      <c r="AH800" s="226"/>
      <c r="AI800" s="226"/>
      <c r="AJ800" s="226"/>
      <c r="AK800" s="226"/>
      <c r="AL800" s="226"/>
      <c r="AM800" s="226"/>
      <c r="AN800" s="226"/>
      <c r="AO800" s="226"/>
    </row>
    <row r="801" spans="1:41" ht="15" hidden="1" outlineLevel="1">
      <c r="A801" s="44"/>
      <c r="B801" s="73"/>
      <c r="C801" s="52" t="s">
        <v>221</v>
      </c>
      <c r="D801" s="44"/>
      <c r="E801" s="53"/>
      <c r="F801" s="14">
        <f t="shared" si="304"/>
        <v>0</v>
      </c>
      <c r="G801" s="14">
        <f t="shared" si="305"/>
        <v>0</v>
      </c>
      <c r="H801" s="14">
        <f t="shared" si="306"/>
        <v>0</v>
      </c>
      <c r="I801" s="45"/>
      <c r="J801" s="53"/>
      <c r="K801" s="53"/>
      <c r="L801" s="51"/>
      <c r="M801" s="51"/>
      <c r="N801" s="51"/>
      <c r="O801" s="186"/>
      <c r="P801" s="180">
        <f t="shared" si="396"/>
        <v>0</v>
      </c>
      <c r="Q801" s="180">
        <f t="shared" si="397"/>
        <v>0</v>
      </c>
      <c r="R801" s="180">
        <f t="shared" si="398"/>
        <v>0</v>
      </c>
      <c r="S801" s="180">
        <f t="shared" si="399"/>
        <v>0</v>
      </c>
      <c r="T801" s="394">
        <f t="shared" si="394"/>
        <v>0</v>
      </c>
      <c r="U801" s="394">
        <f t="shared" si="395"/>
        <v>0</v>
      </c>
      <c r="V801" s="142">
        <f t="shared" si="400"/>
        <v>0</v>
      </c>
      <c r="W801" s="142">
        <f t="shared" si="401"/>
        <v>0</v>
      </c>
      <c r="X801" s="142">
        <f t="shared" si="402"/>
        <v>0</v>
      </c>
      <c r="Y801" s="142">
        <f t="shared" si="403"/>
        <v>0</v>
      </c>
      <c r="Z801" s="51"/>
      <c r="AA801" s="35"/>
      <c r="AB801" s="226"/>
      <c r="AC801" s="226"/>
      <c r="AD801" s="226"/>
      <c r="AE801" s="226"/>
      <c r="AF801" s="226"/>
      <c r="AG801" s="226"/>
      <c r="AH801" s="226"/>
      <c r="AI801" s="226"/>
      <c r="AJ801" s="226"/>
      <c r="AK801" s="226"/>
      <c r="AL801" s="226"/>
      <c r="AM801" s="226"/>
      <c r="AN801" s="226"/>
      <c r="AO801" s="226"/>
    </row>
    <row r="802" spans="1:41" ht="15" hidden="1" outlineLevel="1">
      <c r="A802" s="44"/>
      <c r="B802" s="73"/>
      <c r="C802" s="52" t="s">
        <v>222</v>
      </c>
      <c r="D802" s="44"/>
      <c r="E802" s="53"/>
      <c r="F802" s="14">
        <f t="shared" si="304"/>
        <v>0</v>
      </c>
      <c r="G802" s="14">
        <f t="shared" si="305"/>
        <v>0</v>
      </c>
      <c r="H802" s="14">
        <f t="shared" si="306"/>
        <v>0</v>
      </c>
      <c r="I802" s="45"/>
      <c r="J802" s="53"/>
      <c r="K802" s="53"/>
      <c r="L802" s="51"/>
      <c r="M802" s="51"/>
      <c r="N802" s="51"/>
      <c r="O802" s="186"/>
      <c r="P802" s="180">
        <f t="shared" si="396"/>
        <v>0</v>
      </c>
      <c r="Q802" s="180">
        <f t="shared" si="397"/>
        <v>0</v>
      </c>
      <c r="R802" s="180">
        <f t="shared" si="398"/>
        <v>0</v>
      </c>
      <c r="S802" s="180">
        <f t="shared" si="399"/>
        <v>0</v>
      </c>
      <c r="T802" s="394">
        <f t="shared" si="394"/>
        <v>0</v>
      </c>
      <c r="U802" s="394">
        <f t="shared" si="395"/>
        <v>0</v>
      </c>
      <c r="V802" s="142">
        <f t="shared" si="400"/>
        <v>0</v>
      </c>
      <c r="W802" s="142">
        <f t="shared" si="401"/>
        <v>0</v>
      </c>
      <c r="X802" s="142">
        <f t="shared" si="402"/>
        <v>0</v>
      </c>
      <c r="Y802" s="142">
        <f t="shared" si="403"/>
        <v>0</v>
      </c>
      <c r="Z802" s="51"/>
      <c r="AA802" s="35"/>
      <c r="AB802" s="226"/>
      <c r="AC802" s="226"/>
      <c r="AD802" s="226"/>
      <c r="AE802" s="226"/>
      <c r="AF802" s="226"/>
      <c r="AG802" s="226"/>
      <c r="AH802" s="226"/>
      <c r="AI802" s="226"/>
      <c r="AJ802" s="226"/>
      <c r="AK802" s="226"/>
      <c r="AL802" s="226"/>
      <c r="AM802" s="226"/>
      <c r="AN802" s="226"/>
      <c r="AO802" s="226"/>
    </row>
    <row r="803" spans="1:41" ht="15" hidden="1" outlineLevel="1">
      <c r="A803" s="44">
        <v>691</v>
      </c>
      <c r="B803" s="73">
        <v>625</v>
      </c>
      <c r="C803" s="42" t="s">
        <v>264</v>
      </c>
      <c r="D803" s="44" t="s">
        <v>34</v>
      </c>
      <c r="E803" s="53">
        <v>0.06</v>
      </c>
      <c r="F803" s="14">
        <f t="shared" si="304"/>
        <v>1425.42</v>
      </c>
      <c r="G803" s="14">
        <f t="shared" si="305"/>
        <v>0</v>
      </c>
      <c r="H803" s="14">
        <f t="shared" si="306"/>
        <v>1425.42</v>
      </c>
      <c r="I803" s="45">
        <v>23757</v>
      </c>
      <c r="J803" s="53"/>
      <c r="K803" s="53"/>
      <c r="L803" s="51"/>
      <c r="M803" s="51"/>
      <c r="N803" s="51"/>
      <c r="O803" s="448">
        <f>I803*$L$3</f>
        <v>40386.9</v>
      </c>
      <c r="P803" s="180">
        <f t="shared" si="396"/>
        <v>0</v>
      </c>
      <c r="Q803" s="180">
        <f t="shared" si="397"/>
        <v>2423.21</v>
      </c>
      <c r="R803" s="180">
        <f t="shared" si="398"/>
        <v>0</v>
      </c>
      <c r="S803" s="180">
        <f t="shared" si="399"/>
        <v>2423.21</v>
      </c>
      <c r="T803" s="394">
        <f t="shared" si="394"/>
        <v>3275.63</v>
      </c>
      <c r="U803" s="394">
        <f t="shared" si="395"/>
        <v>0</v>
      </c>
      <c r="V803" s="142">
        <f t="shared" si="400"/>
        <v>3275.63</v>
      </c>
      <c r="W803" s="142">
        <f t="shared" si="401"/>
        <v>54593.79</v>
      </c>
      <c r="X803" s="142">
        <f t="shared" si="402"/>
        <v>0</v>
      </c>
      <c r="Y803" s="142">
        <f t="shared" si="403"/>
        <v>54593.79</v>
      </c>
      <c r="Z803" s="51"/>
      <c r="AA803" s="35"/>
      <c r="AB803" s="226"/>
      <c r="AC803" s="226"/>
      <c r="AD803" s="226"/>
      <c r="AE803" s="226"/>
      <c r="AF803" s="226"/>
      <c r="AG803" s="226"/>
      <c r="AH803" s="226"/>
      <c r="AI803" s="226"/>
      <c r="AJ803" s="226"/>
      <c r="AK803" s="226"/>
      <c r="AL803" s="226"/>
      <c r="AM803" s="226"/>
      <c r="AN803" s="226"/>
      <c r="AO803" s="226"/>
    </row>
    <row r="804" spans="1:41" ht="15" hidden="1" outlineLevel="1">
      <c r="A804" s="44">
        <v>692</v>
      </c>
      <c r="B804" s="73">
        <v>626</v>
      </c>
      <c r="C804" s="42" t="s">
        <v>389</v>
      </c>
      <c r="D804" s="44" t="s">
        <v>103</v>
      </c>
      <c r="E804" s="53">
        <v>4</v>
      </c>
      <c r="F804" s="14">
        <f t="shared" si="304"/>
        <v>1240</v>
      </c>
      <c r="G804" s="14">
        <f t="shared" si="305"/>
        <v>0</v>
      </c>
      <c r="H804" s="14">
        <f t="shared" si="306"/>
        <v>1240</v>
      </c>
      <c r="I804" s="45">
        <v>310</v>
      </c>
      <c r="J804" s="53"/>
      <c r="K804" s="53"/>
      <c r="L804" s="51"/>
      <c r="M804" s="51"/>
      <c r="N804" s="51"/>
      <c r="O804" s="451">
        <f t="shared" ref="O804:O812" si="406">I804*$M$3</f>
        <v>434</v>
      </c>
      <c r="P804" s="180">
        <f t="shared" si="396"/>
        <v>0</v>
      </c>
      <c r="Q804" s="180">
        <f t="shared" si="397"/>
        <v>1736</v>
      </c>
      <c r="R804" s="180">
        <f t="shared" si="398"/>
        <v>0</v>
      </c>
      <c r="S804" s="180">
        <f t="shared" si="399"/>
        <v>1736</v>
      </c>
      <c r="T804" s="394">
        <f t="shared" si="394"/>
        <v>2346.6799999999998</v>
      </c>
      <c r="U804" s="394">
        <f t="shared" si="395"/>
        <v>0</v>
      </c>
      <c r="V804" s="142">
        <f t="shared" si="400"/>
        <v>2346.6799999999998</v>
      </c>
      <c r="W804" s="142">
        <f t="shared" si="401"/>
        <v>586.66999999999996</v>
      </c>
      <c r="X804" s="142">
        <f t="shared" si="402"/>
        <v>0</v>
      </c>
      <c r="Y804" s="142">
        <f t="shared" si="403"/>
        <v>586.66999999999996</v>
      </c>
      <c r="Z804" s="51"/>
      <c r="AA804" s="35"/>
      <c r="AB804" s="226"/>
      <c r="AC804" s="226"/>
      <c r="AD804" s="226"/>
      <c r="AE804" s="226"/>
      <c r="AF804" s="226"/>
      <c r="AG804" s="226"/>
      <c r="AH804" s="226"/>
      <c r="AI804" s="226"/>
      <c r="AJ804" s="226"/>
      <c r="AK804" s="226"/>
      <c r="AL804" s="226"/>
      <c r="AM804" s="226"/>
      <c r="AN804" s="226"/>
      <c r="AO804" s="226"/>
    </row>
    <row r="805" spans="1:41" ht="15" hidden="1" outlineLevel="1">
      <c r="A805" s="44">
        <v>693</v>
      </c>
      <c r="B805" s="73">
        <v>627</v>
      </c>
      <c r="C805" s="42" t="s">
        <v>56</v>
      </c>
      <c r="D805" s="44" t="s">
        <v>26</v>
      </c>
      <c r="E805" s="53">
        <v>1.7</v>
      </c>
      <c r="F805" s="14">
        <f t="shared" si="304"/>
        <v>2995.47</v>
      </c>
      <c r="G805" s="14">
        <f t="shared" si="305"/>
        <v>0</v>
      </c>
      <c r="H805" s="14">
        <f t="shared" si="306"/>
        <v>2995.47</v>
      </c>
      <c r="I805" s="45">
        <v>1762.04</v>
      </c>
      <c r="J805" s="53"/>
      <c r="K805" s="53"/>
      <c r="L805" s="51"/>
      <c r="M805" s="51"/>
      <c r="N805" s="51"/>
      <c r="O805" s="451">
        <f t="shared" si="406"/>
        <v>2466.86</v>
      </c>
      <c r="P805" s="180">
        <f t="shared" si="396"/>
        <v>0</v>
      </c>
      <c r="Q805" s="180">
        <f t="shared" si="397"/>
        <v>4193.66</v>
      </c>
      <c r="R805" s="180">
        <f t="shared" si="398"/>
        <v>0</v>
      </c>
      <c r="S805" s="180">
        <f t="shared" si="399"/>
        <v>4193.66</v>
      </c>
      <c r="T805" s="394">
        <f t="shared" si="394"/>
        <v>5668.87</v>
      </c>
      <c r="U805" s="394">
        <f t="shared" si="395"/>
        <v>0</v>
      </c>
      <c r="V805" s="142">
        <f t="shared" si="400"/>
        <v>5668.87</v>
      </c>
      <c r="W805" s="142">
        <f t="shared" si="401"/>
        <v>3334.63</v>
      </c>
      <c r="X805" s="142">
        <f t="shared" si="402"/>
        <v>0</v>
      </c>
      <c r="Y805" s="142">
        <f t="shared" si="403"/>
        <v>3334.63</v>
      </c>
      <c r="Z805" s="51"/>
      <c r="AA805" s="35"/>
      <c r="AB805" s="226"/>
      <c r="AC805" s="226"/>
      <c r="AD805" s="226"/>
      <c r="AE805" s="226"/>
      <c r="AF805" s="226"/>
      <c r="AG805" s="226"/>
      <c r="AH805" s="226"/>
      <c r="AI805" s="226"/>
      <c r="AJ805" s="226"/>
      <c r="AK805" s="226"/>
      <c r="AL805" s="226"/>
      <c r="AM805" s="226"/>
      <c r="AN805" s="226"/>
      <c r="AO805" s="226"/>
    </row>
    <row r="806" spans="1:41" ht="15" hidden="1" outlineLevel="1">
      <c r="A806" s="44">
        <v>694</v>
      </c>
      <c r="B806" s="73">
        <v>628</v>
      </c>
      <c r="C806" s="42" t="s">
        <v>218</v>
      </c>
      <c r="D806" s="44" t="s">
        <v>26</v>
      </c>
      <c r="E806" s="53">
        <v>1.7</v>
      </c>
      <c r="F806" s="14">
        <f t="shared" si="304"/>
        <v>251.74</v>
      </c>
      <c r="G806" s="14">
        <f t="shared" si="305"/>
        <v>0</v>
      </c>
      <c r="H806" s="14">
        <f t="shared" si="306"/>
        <v>251.74</v>
      </c>
      <c r="I806" s="45">
        <v>148.08000000000001</v>
      </c>
      <c r="J806" s="53"/>
      <c r="K806" s="53"/>
      <c r="L806" s="51"/>
      <c r="M806" s="51"/>
      <c r="N806" s="51"/>
      <c r="O806" s="451">
        <f t="shared" si="406"/>
        <v>207.31</v>
      </c>
      <c r="P806" s="180">
        <f t="shared" si="396"/>
        <v>0</v>
      </c>
      <c r="Q806" s="180">
        <f t="shared" si="397"/>
        <v>352.43</v>
      </c>
      <c r="R806" s="180">
        <f t="shared" si="398"/>
        <v>0</v>
      </c>
      <c r="S806" s="180">
        <f t="shared" si="399"/>
        <v>352.43</v>
      </c>
      <c r="T806" s="394">
        <f t="shared" si="394"/>
        <v>476.41</v>
      </c>
      <c r="U806" s="394">
        <f t="shared" si="395"/>
        <v>0</v>
      </c>
      <c r="V806" s="142">
        <f t="shared" si="400"/>
        <v>476.41</v>
      </c>
      <c r="W806" s="142">
        <f t="shared" si="401"/>
        <v>280.24</v>
      </c>
      <c r="X806" s="142">
        <f t="shared" si="402"/>
        <v>0</v>
      </c>
      <c r="Y806" s="142">
        <f t="shared" si="403"/>
        <v>280.24</v>
      </c>
      <c r="Z806" s="51"/>
      <c r="AA806" s="35"/>
      <c r="AB806" s="226"/>
      <c r="AC806" s="226"/>
      <c r="AD806" s="226"/>
      <c r="AE806" s="226"/>
      <c r="AF806" s="226"/>
      <c r="AG806" s="226"/>
      <c r="AH806" s="226"/>
      <c r="AI806" s="226"/>
      <c r="AJ806" s="226"/>
      <c r="AK806" s="226"/>
      <c r="AL806" s="226"/>
      <c r="AM806" s="226"/>
      <c r="AN806" s="226"/>
      <c r="AO806" s="226"/>
    </row>
    <row r="807" spans="1:41" ht="45" hidden="1" outlineLevel="1">
      <c r="A807" s="44">
        <v>695</v>
      </c>
      <c r="B807" s="73">
        <v>629</v>
      </c>
      <c r="C807" s="42" t="s">
        <v>265</v>
      </c>
      <c r="D807" s="44" t="s">
        <v>34</v>
      </c>
      <c r="E807" s="53">
        <v>0</v>
      </c>
      <c r="F807" s="14">
        <f t="shared" si="304"/>
        <v>0</v>
      </c>
      <c r="G807" s="14">
        <f t="shared" si="305"/>
        <v>0</v>
      </c>
      <c r="H807" s="14">
        <f t="shared" si="306"/>
        <v>0</v>
      </c>
      <c r="I807" s="45">
        <v>11624</v>
      </c>
      <c r="J807" s="53"/>
      <c r="K807" s="53"/>
      <c r="L807" s="51"/>
      <c r="M807" s="51"/>
      <c r="N807" s="51"/>
      <c r="O807" s="451">
        <f t="shared" si="406"/>
        <v>16273.6</v>
      </c>
      <c r="P807" s="180">
        <f t="shared" si="396"/>
        <v>0</v>
      </c>
      <c r="Q807" s="180">
        <f t="shared" si="397"/>
        <v>0</v>
      </c>
      <c r="R807" s="180">
        <f t="shared" si="398"/>
        <v>0</v>
      </c>
      <c r="S807" s="180">
        <f t="shared" si="399"/>
        <v>0</v>
      </c>
      <c r="T807" s="394">
        <f t="shared" si="394"/>
        <v>0</v>
      </c>
      <c r="U807" s="394">
        <f t="shared" si="395"/>
        <v>0</v>
      </c>
      <c r="V807" s="142">
        <f t="shared" si="400"/>
        <v>0</v>
      </c>
      <c r="W807" s="142">
        <f t="shared" si="401"/>
        <v>21998.16</v>
      </c>
      <c r="X807" s="142">
        <f t="shared" si="402"/>
        <v>0</v>
      </c>
      <c r="Y807" s="142">
        <f t="shared" si="403"/>
        <v>21998.16</v>
      </c>
      <c r="Z807" s="51"/>
      <c r="AA807" s="35"/>
      <c r="AB807" s="226"/>
      <c r="AC807" s="226"/>
      <c r="AD807" s="226"/>
      <c r="AE807" s="226"/>
      <c r="AF807" s="226"/>
      <c r="AG807" s="226"/>
      <c r="AH807" s="226"/>
      <c r="AI807" s="226"/>
      <c r="AJ807" s="226"/>
      <c r="AK807" s="226"/>
      <c r="AL807" s="226"/>
      <c r="AM807" s="226"/>
      <c r="AN807" s="226"/>
      <c r="AO807" s="226"/>
    </row>
    <row r="808" spans="1:41" ht="30" hidden="1" outlineLevel="1">
      <c r="A808" s="44">
        <v>696</v>
      </c>
      <c r="B808" s="73">
        <v>630</v>
      </c>
      <c r="C808" s="42" t="s">
        <v>266</v>
      </c>
      <c r="D808" s="44" t="s">
        <v>26</v>
      </c>
      <c r="E808" s="53">
        <v>1.7</v>
      </c>
      <c r="F808" s="14">
        <f t="shared" si="304"/>
        <v>178.5</v>
      </c>
      <c r="G808" s="14">
        <f t="shared" si="305"/>
        <v>392.7</v>
      </c>
      <c r="H808" s="14">
        <f t="shared" si="306"/>
        <v>571.20000000000005</v>
      </c>
      <c r="I808" s="45">
        <v>105</v>
      </c>
      <c r="J808" s="53">
        <v>231</v>
      </c>
      <c r="K808" s="53"/>
      <c r="L808" s="51"/>
      <c r="M808" s="51"/>
      <c r="N808" s="51"/>
      <c r="O808" s="451">
        <f t="shared" si="406"/>
        <v>147</v>
      </c>
      <c r="P808" s="180">
        <f t="shared" si="396"/>
        <v>231</v>
      </c>
      <c r="Q808" s="180">
        <f t="shared" si="397"/>
        <v>249.9</v>
      </c>
      <c r="R808" s="180">
        <f t="shared" si="398"/>
        <v>392.7</v>
      </c>
      <c r="S808" s="180">
        <f t="shared" si="399"/>
        <v>642.6</v>
      </c>
      <c r="T808" s="394">
        <f t="shared" si="394"/>
        <v>337.81</v>
      </c>
      <c r="U808" s="394">
        <f t="shared" si="395"/>
        <v>530.84</v>
      </c>
      <c r="V808" s="142">
        <f t="shared" si="400"/>
        <v>868.65</v>
      </c>
      <c r="W808" s="142">
        <f t="shared" si="401"/>
        <v>198.71</v>
      </c>
      <c r="X808" s="142">
        <f t="shared" si="402"/>
        <v>312.26</v>
      </c>
      <c r="Y808" s="142">
        <f t="shared" si="403"/>
        <v>510.97</v>
      </c>
      <c r="Z808" s="51"/>
      <c r="AA808" s="35"/>
      <c r="AB808" s="226"/>
      <c r="AC808" s="226"/>
      <c r="AD808" s="226"/>
      <c r="AE808" s="226"/>
      <c r="AF808" s="226"/>
      <c r="AG808" s="226"/>
      <c r="AH808" s="226"/>
      <c r="AI808" s="226"/>
      <c r="AJ808" s="226"/>
      <c r="AK808" s="226"/>
      <c r="AL808" s="226"/>
      <c r="AM808" s="226"/>
      <c r="AN808" s="226"/>
      <c r="AO808" s="226"/>
    </row>
    <row r="809" spans="1:41" ht="45" hidden="1" outlineLevel="1">
      <c r="A809" s="44">
        <v>697</v>
      </c>
      <c r="B809" s="73">
        <v>631</v>
      </c>
      <c r="C809" s="42" t="s">
        <v>265</v>
      </c>
      <c r="D809" s="44" t="s">
        <v>34</v>
      </c>
      <c r="E809" s="53">
        <v>0.02</v>
      </c>
      <c r="F809" s="14">
        <f t="shared" si="304"/>
        <v>232.48</v>
      </c>
      <c r="G809" s="14">
        <f t="shared" si="305"/>
        <v>0</v>
      </c>
      <c r="H809" s="14">
        <f t="shared" si="306"/>
        <v>232.48</v>
      </c>
      <c r="I809" s="45">
        <v>11624</v>
      </c>
      <c r="J809" s="53"/>
      <c r="K809" s="53"/>
      <c r="L809" s="51"/>
      <c r="M809" s="51"/>
      <c r="N809" s="51"/>
      <c r="O809" s="451">
        <f t="shared" si="406"/>
        <v>16273.6</v>
      </c>
      <c r="P809" s="180">
        <f t="shared" si="396"/>
        <v>0</v>
      </c>
      <c r="Q809" s="180">
        <f t="shared" si="397"/>
        <v>325.47000000000003</v>
      </c>
      <c r="R809" s="180">
        <f t="shared" si="398"/>
        <v>0</v>
      </c>
      <c r="S809" s="180">
        <f t="shared" si="399"/>
        <v>325.47000000000003</v>
      </c>
      <c r="T809" s="394">
        <f t="shared" si="394"/>
        <v>439.96</v>
      </c>
      <c r="U809" s="394">
        <f t="shared" si="395"/>
        <v>0</v>
      </c>
      <c r="V809" s="142">
        <f t="shared" si="400"/>
        <v>439.96</v>
      </c>
      <c r="W809" s="142">
        <f t="shared" si="401"/>
        <v>21998.16</v>
      </c>
      <c r="X809" s="142">
        <f t="shared" si="402"/>
        <v>0</v>
      </c>
      <c r="Y809" s="142">
        <f t="shared" si="403"/>
        <v>21998.16</v>
      </c>
      <c r="Z809" s="51"/>
      <c r="AA809" s="35"/>
      <c r="AB809" s="226"/>
      <c r="AC809" s="226"/>
      <c r="AD809" s="226"/>
      <c r="AE809" s="226"/>
      <c r="AF809" s="226"/>
      <c r="AG809" s="226"/>
      <c r="AH809" s="226"/>
      <c r="AI809" s="226"/>
      <c r="AJ809" s="226"/>
      <c r="AK809" s="226"/>
      <c r="AL809" s="226"/>
      <c r="AM809" s="226"/>
      <c r="AN809" s="226"/>
      <c r="AO809" s="226"/>
    </row>
    <row r="810" spans="1:41" ht="30" hidden="1" outlineLevel="1">
      <c r="A810" s="44">
        <v>698</v>
      </c>
      <c r="B810" s="73">
        <v>632</v>
      </c>
      <c r="C810" s="42" t="s">
        <v>274</v>
      </c>
      <c r="D810" s="44" t="s">
        <v>26</v>
      </c>
      <c r="E810" s="53">
        <v>1.7</v>
      </c>
      <c r="F810" s="14">
        <f t="shared" si="304"/>
        <v>1135.5999999999999</v>
      </c>
      <c r="G810" s="14">
        <f t="shared" si="305"/>
        <v>5236</v>
      </c>
      <c r="H810" s="14">
        <f t="shared" si="306"/>
        <v>6371.6</v>
      </c>
      <c r="I810" s="45">
        <v>668</v>
      </c>
      <c r="J810" s="53">
        <v>3080</v>
      </c>
      <c r="K810" s="53"/>
      <c r="L810" s="51"/>
      <c r="M810" s="51"/>
      <c r="N810" s="51"/>
      <c r="O810" s="451">
        <f t="shared" si="406"/>
        <v>935.2</v>
      </c>
      <c r="P810" s="180">
        <f t="shared" si="396"/>
        <v>3080</v>
      </c>
      <c r="Q810" s="180">
        <f t="shared" si="397"/>
        <v>1589.84</v>
      </c>
      <c r="R810" s="180">
        <f t="shared" si="398"/>
        <v>5236</v>
      </c>
      <c r="S810" s="180">
        <f t="shared" si="399"/>
        <v>6825.84</v>
      </c>
      <c r="T810" s="394">
        <f t="shared" si="394"/>
        <v>2149.09</v>
      </c>
      <c r="U810" s="394">
        <f t="shared" si="395"/>
        <v>7077.87</v>
      </c>
      <c r="V810" s="142">
        <f t="shared" si="400"/>
        <v>9226.9599999999991</v>
      </c>
      <c r="W810" s="142">
        <f t="shared" si="401"/>
        <v>1264.17</v>
      </c>
      <c r="X810" s="142">
        <f t="shared" si="402"/>
        <v>4163.45</v>
      </c>
      <c r="Y810" s="142">
        <f t="shared" si="403"/>
        <v>5427.62</v>
      </c>
      <c r="Z810" s="51"/>
      <c r="AA810" s="35"/>
      <c r="AB810" s="226"/>
      <c r="AC810" s="226"/>
      <c r="AD810" s="226"/>
      <c r="AE810" s="226"/>
      <c r="AF810" s="226"/>
      <c r="AG810" s="226"/>
      <c r="AH810" s="226"/>
      <c r="AI810" s="226"/>
      <c r="AJ810" s="226"/>
      <c r="AK810" s="226"/>
      <c r="AL810" s="226"/>
      <c r="AM810" s="226"/>
      <c r="AN810" s="226"/>
      <c r="AO810" s="226"/>
    </row>
    <row r="811" spans="1:41" ht="45" hidden="1" outlineLevel="1">
      <c r="A811" s="44">
        <v>699</v>
      </c>
      <c r="B811" s="73">
        <v>633</v>
      </c>
      <c r="C811" s="42" t="s">
        <v>390</v>
      </c>
      <c r="D811" s="44" t="s">
        <v>101</v>
      </c>
      <c r="E811" s="53">
        <v>70.03</v>
      </c>
      <c r="F811" s="14">
        <f t="shared" si="304"/>
        <v>11064.74</v>
      </c>
      <c r="G811" s="14">
        <f t="shared" si="305"/>
        <v>6022.58</v>
      </c>
      <c r="H811" s="14">
        <f t="shared" si="306"/>
        <v>17087.32</v>
      </c>
      <c r="I811" s="45">
        <v>158</v>
      </c>
      <c r="J811" s="53">
        <v>86</v>
      </c>
      <c r="K811" s="53"/>
      <c r="L811" s="51"/>
      <c r="M811" s="51"/>
      <c r="N811" s="51"/>
      <c r="O811" s="451">
        <f t="shared" si="406"/>
        <v>221.2</v>
      </c>
      <c r="P811" s="180">
        <f t="shared" si="396"/>
        <v>86</v>
      </c>
      <c r="Q811" s="180">
        <f t="shared" si="397"/>
        <v>15490.64</v>
      </c>
      <c r="R811" s="180">
        <f t="shared" si="398"/>
        <v>6022.58</v>
      </c>
      <c r="S811" s="180">
        <f t="shared" si="399"/>
        <v>21513.22</v>
      </c>
      <c r="T811" s="394">
        <f t="shared" si="394"/>
        <v>20939.669999999998</v>
      </c>
      <c r="U811" s="394">
        <f t="shared" si="395"/>
        <v>8140.99</v>
      </c>
      <c r="V811" s="142">
        <f t="shared" si="400"/>
        <v>29080.66</v>
      </c>
      <c r="W811" s="142">
        <f t="shared" si="401"/>
        <v>299.01</v>
      </c>
      <c r="X811" s="142">
        <f t="shared" si="402"/>
        <v>116.25</v>
      </c>
      <c r="Y811" s="142">
        <f t="shared" si="403"/>
        <v>415.26</v>
      </c>
      <c r="Z811" s="51"/>
      <c r="AA811" s="35"/>
      <c r="AB811" s="226"/>
      <c r="AC811" s="226"/>
      <c r="AD811" s="226"/>
      <c r="AE811" s="226"/>
      <c r="AF811" s="226"/>
      <c r="AG811" s="226"/>
      <c r="AH811" s="226"/>
      <c r="AI811" s="226"/>
      <c r="AJ811" s="226"/>
      <c r="AK811" s="226"/>
      <c r="AL811" s="226"/>
      <c r="AM811" s="226"/>
      <c r="AN811" s="226"/>
      <c r="AO811" s="226"/>
    </row>
    <row r="812" spans="1:41" ht="30" hidden="1" outlineLevel="1">
      <c r="A812" s="44">
        <v>700</v>
      </c>
      <c r="B812" s="73">
        <v>634</v>
      </c>
      <c r="C812" s="42" t="s">
        <v>107</v>
      </c>
      <c r="D812" s="44" t="s">
        <v>26</v>
      </c>
      <c r="E812" s="53">
        <v>2.1</v>
      </c>
      <c r="F812" s="14">
        <f t="shared" si="304"/>
        <v>623.57000000000005</v>
      </c>
      <c r="G812" s="14">
        <f t="shared" si="305"/>
        <v>92.4</v>
      </c>
      <c r="H812" s="14">
        <f t="shared" si="306"/>
        <v>715.97</v>
      </c>
      <c r="I812" s="45">
        <v>296.94</v>
      </c>
      <c r="J812" s="53">
        <v>44</v>
      </c>
      <c r="K812" s="53"/>
      <c r="L812" s="51"/>
      <c r="M812" s="51"/>
      <c r="N812" s="51"/>
      <c r="O812" s="451">
        <f t="shared" si="406"/>
        <v>415.72</v>
      </c>
      <c r="P812" s="180">
        <f t="shared" si="396"/>
        <v>44</v>
      </c>
      <c r="Q812" s="180">
        <f t="shared" si="397"/>
        <v>873.01</v>
      </c>
      <c r="R812" s="180">
        <f t="shared" si="398"/>
        <v>92.4</v>
      </c>
      <c r="S812" s="180">
        <f t="shared" si="399"/>
        <v>965.41</v>
      </c>
      <c r="T812" s="394">
        <f t="shared" si="394"/>
        <v>1180.1199999999999</v>
      </c>
      <c r="U812" s="394">
        <f t="shared" si="395"/>
        <v>124.91</v>
      </c>
      <c r="V812" s="142">
        <f t="shared" si="400"/>
        <v>1305.03</v>
      </c>
      <c r="W812" s="142">
        <f t="shared" si="401"/>
        <v>561.96</v>
      </c>
      <c r="X812" s="142">
        <f t="shared" si="402"/>
        <v>59.48</v>
      </c>
      <c r="Y812" s="142">
        <f t="shared" si="403"/>
        <v>621.44000000000005</v>
      </c>
      <c r="Z812" s="51"/>
      <c r="AA812" s="35"/>
      <c r="AB812" s="226"/>
      <c r="AC812" s="226"/>
      <c r="AD812" s="226"/>
      <c r="AE812" s="226"/>
      <c r="AF812" s="226"/>
      <c r="AG812" s="226"/>
      <c r="AH812" s="226"/>
      <c r="AI812" s="226"/>
      <c r="AJ812" s="226"/>
      <c r="AK812" s="226"/>
      <c r="AL812" s="226"/>
      <c r="AM812" s="226"/>
      <c r="AN812" s="226"/>
      <c r="AO812" s="226"/>
    </row>
    <row r="813" spans="1:41" ht="15" hidden="1" outlineLevel="1">
      <c r="A813" s="44"/>
      <c r="B813" s="73"/>
      <c r="C813" s="59" t="s">
        <v>391</v>
      </c>
      <c r="D813" s="44"/>
      <c r="E813" s="53"/>
      <c r="F813" s="14">
        <f t="shared" si="304"/>
        <v>0</v>
      </c>
      <c r="G813" s="14">
        <f t="shared" si="305"/>
        <v>0</v>
      </c>
      <c r="H813" s="14">
        <f t="shared" si="306"/>
        <v>0</v>
      </c>
      <c r="I813" s="45"/>
      <c r="J813" s="53"/>
      <c r="K813" s="53"/>
      <c r="L813" s="51"/>
      <c r="M813" s="51"/>
      <c r="N813" s="51"/>
      <c r="O813" s="186"/>
      <c r="P813" s="180">
        <f t="shared" si="396"/>
        <v>0</v>
      </c>
      <c r="Q813" s="180">
        <f t="shared" si="397"/>
        <v>0</v>
      </c>
      <c r="R813" s="180">
        <f t="shared" si="398"/>
        <v>0</v>
      </c>
      <c r="S813" s="180">
        <f t="shared" si="399"/>
        <v>0</v>
      </c>
      <c r="T813" s="394">
        <f t="shared" si="394"/>
        <v>0</v>
      </c>
      <c r="U813" s="394">
        <f t="shared" si="395"/>
        <v>0</v>
      </c>
      <c r="V813" s="142">
        <f t="shared" si="400"/>
        <v>0</v>
      </c>
      <c r="W813" s="142">
        <f t="shared" si="401"/>
        <v>0</v>
      </c>
      <c r="X813" s="142">
        <f t="shared" si="402"/>
        <v>0</v>
      </c>
      <c r="Y813" s="142">
        <f t="shared" si="403"/>
        <v>0</v>
      </c>
      <c r="Z813" s="51"/>
      <c r="AA813" s="35"/>
      <c r="AB813" s="226"/>
      <c r="AC813" s="226"/>
      <c r="AD813" s="226"/>
      <c r="AE813" s="226"/>
      <c r="AF813" s="226"/>
      <c r="AG813" s="226"/>
      <c r="AH813" s="226"/>
      <c r="AI813" s="226"/>
      <c r="AJ813" s="226"/>
      <c r="AK813" s="226"/>
      <c r="AL813" s="226"/>
      <c r="AM813" s="226"/>
      <c r="AN813" s="226"/>
      <c r="AO813" s="226"/>
    </row>
    <row r="814" spans="1:41" ht="15" hidden="1" outlineLevel="1">
      <c r="A814" s="44">
        <v>701</v>
      </c>
      <c r="B814" s="73">
        <v>635</v>
      </c>
      <c r="C814" s="42" t="s">
        <v>264</v>
      </c>
      <c r="D814" s="44" t="s">
        <v>34</v>
      </c>
      <c r="E814" s="53">
        <v>0.1</v>
      </c>
      <c r="F814" s="14">
        <f t="shared" si="304"/>
        <v>2375.6999999999998</v>
      </c>
      <c r="G814" s="14">
        <f t="shared" si="305"/>
        <v>0</v>
      </c>
      <c r="H814" s="14">
        <f t="shared" si="306"/>
        <v>2375.6999999999998</v>
      </c>
      <c r="I814" s="45">
        <v>23757</v>
      </c>
      <c r="J814" s="53"/>
      <c r="K814" s="53"/>
      <c r="L814" s="51"/>
      <c r="M814" s="51"/>
      <c r="N814" s="51"/>
      <c r="O814" s="448">
        <f>I814*$L$3</f>
        <v>40386.9</v>
      </c>
      <c r="P814" s="180">
        <f t="shared" si="396"/>
        <v>0</v>
      </c>
      <c r="Q814" s="180">
        <f t="shared" si="397"/>
        <v>4038.69</v>
      </c>
      <c r="R814" s="180">
        <f t="shared" si="398"/>
        <v>0</v>
      </c>
      <c r="S814" s="180">
        <f t="shared" si="399"/>
        <v>4038.69</v>
      </c>
      <c r="T814" s="394">
        <f t="shared" si="394"/>
        <v>5459.38</v>
      </c>
      <c r="U814" s="394">
        <f t="shared" si="395"/>
        <v>0</v>
      </c>
      <c r="V814" s="142">
        <f t="shared" si="400"/>
        <v>5459.38</v>
      </c>
      <c r="W814" s="142">
        <f t="shared" si="401"/>
        <v>54593.79</v>
      </c>
      <c r="X814" s="142">
        <f t="shared" si="402"/>
        <v>0</v>
      </c>
      <c r="Y814" s="142">
        <f t="shared" si="403"/>
        <v>54593.79</v>
      </c>
      <c r="Z814" s="51"/>
      <c r="AA814" s="35"/>
      <c r="AB814" s="226"/>
      <c r="AC814" s="226"/>
      <c r="AD814" s="226"/>
      <c r="AE814" s="226"/>
      <c r="AF814" s="226"/>
      <c r="AG814" s="226"/>
      <c r="AH814" s="226"/>
      <c r="AI814" s="226"/>
      <c r="AJ814" s="226"/>
      <c r="AK814" s="226"/>
      <c r="AL814" s="226"/>
      <c r="AM814" s="226"/>
      <c r="AN814" s="226"/>
      <c r="AO814" s="226"/>
    </row>
    <row r="815" spans="1:41" ht="15" hidden="1" outlineLevel="1">
      <c r="A815" s="44">
        <v>702</v>
      </c>
      <c r="B815" s="73">
        <v>636</v>
      </c>
      <c r="C815" s="42" t="s">
        <v>389</v>
      </c>
      <c r="D815" s="44" t="s">
        <v>103</v>
      </c>
      <c r="E815" s="53">
        <v>10</v>
      </c>
      <c r="F815" s="14">
        <f t="shared" si="304"/>
        <v>3100</v>
      </c>
      <c r="G815" s="14">
        <f t="shared" si="305"/>
        <v>0</v>
      </c>
      <c r="H815" s="14">
        <f t="shared" si="306"/>
        <v>3100</v>
      </c>
      <c r="I815" s="45">
        <v>310</v>
      </c>
      <c r="J815" s="53"/>
      <c r="K815" s="53"/>
      <c r="L815" s="51"/>
      <c r="M815" s="51"/>
      <c r="N815" s="51"/>
      <c r="O815" s="451">
        <f t="shared" ref="O815:O823" si="407">I815*$M$3</f>
        <v>434</v>
      </c>
      <c r="P815" s="180">
        <f t="shared" si="396"/>
        <v>0</v>
      </c>
      <c r="Q815" s="180">
        <f t="shared" si="397"/>
        <v>4340</v>
      </c>
      <c r="R815" s="180">
        <f t="shared" si="398"/>
        <v>0</v>
      </c>
      <c r="S815" s="180">
        <f t="shared" si="399"/>
        <v>4340</v>
      </c>
      <c r="T815" s="394">
        <f t="shared" si="394"/>
        <v>5866.7</v>
      </c>
      <c r="U815" s="394">
        <f t="shared" si="395"/>
        <v>0</v>
      </c>
      <c r="V815" s="142">
        <f t="shared" si="400"/>
        <v>5866.7</v>
      </c>
      <c r="W815" s="142">
        <f t="shared" si="401"/>
        <v>586.66999999999996</v>
      </c>
      <c r="X815" s="142">
        <f t="shared" si="402"/>
        <v>0</v>
      </c>
      <c r="Y815" s="142">
        <f t="shared" si="403"/>
        <v>586.66999999999996</v>
      </c>
      <c r="Z815" s="51"/>
      <c r="AA815" s="35"/>
      <c r="AB815" s="226"/>
      <c r="AC815" s="226"/>
      <c r="AD815" s="226"/>
      <c r="AE815" s="226"/>
      <c r="AF815" s="226"/>
      <c r="AG815" s="226"/>
      <c r="AH815" s="226"/>
      <c r="AI815" s="226"/>
      <c r="AJ815" s="226"/>
      <c r="AK815" s="226"/>
      <c r="AL815" s="226"/>
      <c r="AM815" s="226"/>
      <c r="AN815" s="226"/>
      <c r="AO815" s="226"/>
    </row>
    <row r="816" spans="1:41" ht="15" hidden="1" outlineLevel="1">
      <c r="A816" s="44">
        <v>703</v>
      </c>
      <c r="B816" s="73">
        <v>637</v>
      </c>
      <c r="C816" s="42" t="s">
        <v>56</v>
      </c>
      <c r="D816" s="44" t="s">
        <v>26</v>
      </c>
      <c r="E816" s="53">
        <v>4.5</v>
      </c>
      <c r="F816" s="14">
        <f t="shared" si="304"/>
        <v>7929.18</v>
      </c>
      <c r="G816" s="14">
        <f t="shared" si="305"/>
        <v>0</v>
      </c>
      <c r="H816" s="14">
        <f t="shared" si="306"/>
        <v>7929.18</v>
      </c>
      <c r="I816" s="45">
        <v>1762.04</v>
      </c>
      <c r="J816" s="53"/>
      <c r="K816" s="53"/>
      <c r="L816" s="51"/>
      <c r="M816" s="51"/>
      <c r="N816" s="51"/>
      <c r="O816" s="451">
        <f t="shared" si="407"/>
        <v>2466.86</v>
      </c>
      <c r="P816" s="180">
        <f t="shared" si="396"/>
        <v>0</v>
      </c>
      <c r="Q816" s="180">
        <f t="shared" si="397"/>
        <v>11100.87</v>
      </c>
      <c r="R816" s="180">
        <f t="shared" si="398"/>
        <v>0</v>
      </c>
      <c r="S816" s="180">
        <f t="shared" si="399"/>
        <v>11100.87</v>
      </c>
      <c r="T816" s="394">
        <f t="shared" si="394"/>
        <v>15005.84</v>
      </c>
      <c r="U816" s="394">
        <f t="shared" si="395"/>
        <v>0</v>
      </c>
      <c r="V816" s="142">
        <f t="shared" si="400"/>
        <v>15005.84</v>
      </c>
      <c r="W816" s="142">
        <f t="shared" si="401"/>
        <v>3334.63</v>
      </c>
      <c r="X816" s="142">
        <f t="shared" si="402"/>
        <v>0</v>
      </c>
      <c r="Y816" s="142">
        <f t="shared" si="403"/>
        <v>3334.63</v>
      </c>
      <c r="Z816" s="51"/>
      <c r="AA816" s="35"/>
      <c r="AB816" s="226"/>
      <c r="AC816" s="226"/>
      <c r="AD816" s="226"/>
      <c r="AE816" s="226"/>
      <c r="AF816" s="226"/>
      <c r="AG816" s="226"/>
      <c r="AH816" s="226"/>
      <c r="AI816" s="226"/>
      <c r="AJ816" s="226"/>
      <c r="AK816" s="226"/>
      <c r="AL816" s="226"/>
      <c r="AM816" s="226"/>
      <c r="AN816" s="226"/>
      <c r="AO816" s="226"/>
    </row>
    <row r="817" spans="1:41" ht="15" hidden="1" outlineLevel="1">
      <c r="A817" s="44">
        <v>704</v>
      </c>
      <c r="B817" s="73">
        <v>638</v>
      </c>
      <c r="C817" s="42" t="s">
        <v>218</v>
      </c>
      <c r="D817" s="44" t="s">
        <v>26</v>
      </c>
      <c r="E817" s="53">
        <v>4.5</v>
      </c>
      <c r="F817" s="14">
        <f t="shared" si="304"/>
        <v>666.36</v>
      </c>
      <c r="G817" s="14">
        <f t="shared" si="305"/>
        <v>0</v>
      </c>
      <c r="H817" s="14">
        <f t="shared" si="306"/>
        <v>666.36</v>
      </c>
      <c r="I817" s="45">
        <v>148.08000000000001</v>
      </c>
      <c r="J817" s="53"/>
      <c r="K817" s="53"/>
      <c r="L817" s="51"/>
      <c r="M817" s="51"/>
      <c r="N817" s="51"/>
      <c r="O817" s="451">
        <f t="shared" si="407"/>
        <v>207.31</v>
      </c>
      <c r="P817" s="180">
        <f t="shared" si="396"/>
        <v>0</v>
      </c>
      <c r="Q817" s="180">
        <f t="shared" si="397"/>
        <v>932.9</v>
      </c>
      <c r="R817" s="180">
        <f t="shared" si="398"/>
        <v>0</v>
      </c>
      <c r="S817" s="180">
        <f t="shared" si="399"/>
        <v>932.9</v>
      </c>
      <c r="T817" s="394">
        <f t="shared" si="394"/>
        <v>1261.08</v>
      </c>
      <c r="U817" s="394">
        <f t="shared" si="395"/>
        <v>0</v>
      </c>
      <c r="V817" s="142">
        <f t="shared" si="400"/>
        <v>1261.08</v>
      </c>
      <c r="W817" s="142">
        <f t="shared" si="401"/>
        <v>280.24</v>
      </c>
      <c r="X817" s="142">
        <f t="shared" si="402"/>
        <v>0</v>
      </c>
      <c r="Y817" s="142">
        <f t="shared" si="403"/>
        <v>280.24</v>
      </c>
      <c r="Z817" s="51"/>
      <c r="AA817" s="35"/>
      <c r="AB817" s="226"/>
      <c r="AC817" s="226"/>
      <c r="AD817" s="226"/>
      <c r="AE817" s="226"/>
      <c r="AF817" s="226"/>
      <c r="AG817" s="226"/>
      <c r="AH817" s="226"/>
      <c r="AI817" s="226"/>
      <c r="AJ817" s="226"/>
      <c r="AK817" s="226"/>
      <c r="AL817" s="226"/>
      <c r="AM817" s="226"/>
      <c r="AN817" s="226"/>
      <c r="AO817" s="226"/>
    </row>
    <row r="818" spans="1:41" ht="45" hidden="1" outlineLevel="1">
      <c r="A818" s="44">
        <v>705</v>
      </c>
      <c r="B818" s="73">
        <v>639</v>
      </c>
      <c r="C818" s="42" t="s">
        <v>265</v>
      </c>
      <c r="D818" s="44" t="s">
        <v>34</v>
      </c>
      <c r="E818" s="53">
        <v>0</v>
      </c>
      <c r="F818" s="14">
        <f t="shared" si="304"/>
        <v>0</v>
      </c>
      <c r="G818" s="14">
        <f t="shared" si="305"/>
        <v>0</v>
      </c>
      <c r="H818" s="14">
        <f t="shared" si="306"/>
        <v>0</v>
      </c>
      <c r="I818" s="45">
        <v>11624</v>
      </c>
      <c r="J818" s="53"/>
      <c r="K818" s="53"/>
      <c r="L818" s="51"/>
      <c r="M818" s="51"/>
      <c r="N818" s="51"/>
      <c r="O818" s="451">
        <f t="shared" si="407"/>
        <v>16273.6</v>
      </c>
      <c r="P818" s="180">
        <f t="shared" si="396"/>
        <v>0</v>
      </c>
      <c r="Q818" s="180">
        <f t="shared" si="397"/>
        <v>0</v>
      </c>
      <c r="R818" s="180">
        <f t="shared" si="398"/>
        <v>0</v>
      </c>
      <c r="S818" s="180">
        <f t="shared" si="399"/>
        <v>0</v>
      </c>
      <c r="T818" s="394">
        <f t="shared" si="394"/>
        <v>0</v>
      </c>
      <c r="U818" s="394">
        <f t="shared" si="395"/>
        <v>0</v>
      </c>
      <c r="V818" s="142">
        <f t="shared" si="400"/>
        <v>0</v>
      </c>
      <c r="W818" s="142">
        <f t="shared" si="401"/>
        <v>21998.16</v>
      </c>
      <c r="X818" s="142">
        <f t="shared" si="402"/>
        <v>0</v>
      </c>
      <c r="Y818" s="142">
        <f t="shared" si="403"/>
        <v>21998.16</v>
      </c>
      <c r="Z818" s="51"/>
      <c r="AA818" s="35"/>
      <c r="AB818" s="226"/>
      <c r="AC818" s="226"/>
      <c r="AD818" s="226"/>
      <c r="AE818" s="226"/>
      <c r="AF818" s="226"/>
      <c r="AG818" s="226"/>
      <c r="AH818" s="226"/>
      <c r="AI818" s="226"/>
      <c r="AJ818" s="226"/>
      <c r="AK818" s="226"/>
      <c r="AL818" s="226"/>
      <c r="AM818" s="226"/>
      <c r="AN818" s="226"/>
      <c r="AO818" s="226"/>
    </row>
    <row r="819" spans="1:41" ht="30" hidden="1" outlineLevel="1">
      <c r="A819" s="44">
        <v>706</v>
      </c>
      <c r="B819" s="73">
        <v>640</v>
      </c>
      <c r="C819" s="42" t="s">
        <v>266</v>
      </c>
      <c r="D819" s="44" t="s">
        <v>26</v>
      </c>
      <c r="E819" s="53">
        <v>4.5</v>
      </c>
      <c r="F819" s="14">
        <f t="shared" si="304"/>
        <v>472.5</v>
      </c>
      <c r="G819" s="14">
        <f t="shared" si="305"/>
        <v>1039.5</v>
      </c>
      <c r="H819" s="14">
        <f t="shared" si="306"/>
        <v>1512</v>
      </c>
      <c r="I819" s="45">
        <v>105</v>
      </c>
      <c r="J819" s="53">
        <v>231</v>
      </c>
      <c r="K819" s="53"/>
      <c r="L819" s="51"/>
      <c r="M819" s="51"/>
      <c r="N819" s="51"/>
      <c r="O819" s="451">
        <f t="shared" si="407"/>
        <v>147</v>
      </c>
      <c r="P819" s="180">
        <f t="shared" si="396"/>
        <v>231</v>
      </c>
      <c r="Q819" s="180">
        <f t="shared" si="397"/>
        <v>661.5</v>
      </c>
      <c r="R819" s="180">
        <f t="shared" si="398"/>
        <v>1039.5</v>
      </c>
      <c r="S819" s="180">
        <f t="shared" si="399"/>
        <v>1701</v>
      </c>
      <c r="T819" s="394">
        <f t="shared" si="394"/>
        <v>894.2</v>
      </c>
      <c r="U819" s="394">
        <f t="shared" si="395"/>
        <v>1405.17</v>
      </c>
      <c r="V819" s="142">
        <f t="shared" si="400"/>
        <v>2299.37</v>
      </c>
      <c r="W819" s="142">
        <f t="shared" si="401"/>
        <v>198.71</v>
      </c>
      <c r="X819" s="142">
        <f t="shared" si="402"/>
        <v>312.26</v>
      </c>
      <c r="Y819" s="142">
        <f t="shared" si="403"/>
        <v>510.97</v>
      </c>
      <c r="Z819" s="51"/>
      <c r="AA819" s="35"/>
      <c r="AB819" s="226"/>
      <c r="AC819" s="226"/>
      <c r="AD819" s="226"/>
      <c r="AE819" s="226"/>
      <c r="AF819" s="226"/>
      <c r="AG819" s="226"/>
      <c r="AH819" s="226"/>
      <c r="AI819" s="226"/>
      <c r="AJ819" s="226"/>
      <c r="AK819" s="226"/>
      <c r="AL819" s="226"/>
      <c r="AM819" s="226"/>
      <c r="AN819" s="226"/>
      <c r="AO819" s="226"/>
    </row>
    <row r="820" spans="1:41" ht="45" hidden="1" outlineLevel="1">
      <c r="A820" s="44">
        <v>707</v>
      </c>
      <c r="B820" s="73">
        <v>641</v>
      </c>
      <c r="C820" s="42" t="s">
        <v>265</v>
      </c>
      <c r="D820" s="44" t="s">
        <v>34</v>
      </c>
      <c r="E820" s="53">
        <v>0.05</v>
      </c>
      <c r="F820" s="14">
        <f t="shared" si="304"/>
        <v>581.20000000000005</v>
      </c>
      <c r="G820" s="14">
        <f t="shared" si="305"/>
        <v>0</v>
      </c>
      <c r="H820" s="14">
        <f t="shared" si="306"/>
        <v>581.20000000000005</v>
      </c>
      <c r="I820" s="45">
        <v>11624</v>
      </c>
      <c r="J820" s="53"/>
      <c r="K820" s="53"/>
      <c r="L820" s="51"/>
      <c r="M820" s="51"/>
      <c r="N820" s="51"/>
      <c r="O820" s="451">
        <f t="shared" si="407"/>
        <v>16273.6</v>
      </c>
      <c r="P820" s="180">
        <f t="shared" si="396"/>
        <v>0</v>
      </c>
      <c r="Q820" s="180">
        <f t="shared" si="397"/>
        <v>813.68</v>
      </c>
      <c r="R820" s="180">
        <f t="shared" si="398"/>
        <v>0</v>
      </c>
      <c r="S820" s="180">
        <f t="shared" si="399"/>
        <v>813.68</v>
      </c>
      <c r="T820" s="394">
        <f t="shared" si="394"/>
        <v>1099.9100000000001</v>
      </c>
      <c r="U820" s="394">
        <f t="shared" si="395"/>
        <v>0</v>
      </c>
      <c r="V820" s="142">
        <f t="shared" si="400"/>
        <v>1099.9100000000001</v>
      </c>
      <c r="W820" s="142">
        <f t="shared" si="401"/>
        <v>21998.16</v>
      </c>
      <c r="X820" s="142">
        <f t="shared" si="402"/>
        <v>0</v>
      </c>
      <c r="Y820" s="142">
        <f t="shared" si="403"/>
        <v>21998.16</v>
      </c>
      <c r="Z820" s="51"/>
      <c r="AA820" s="35"/>
      <c r="AB820" s="226"/>
      <c r="AC820" s="226"/>
      <c r="AD820" s="226"/>
      <c r="AE820" s="226"/>
      <c r="AF820" s="226"/>
      <c r="AG820" s="226"/>
      <c r="AH820" s="226"/>
      <c r="AI820" s="226"/>
      <c r="AJ820" s="226"/>
      <c r="AK820" s="226"/>
      <c r="AL820" s="226"/>
      <c r="AM820" s="226"/>
      <c r="AN820" s="226"/>
      <c r="AO820" s="226"/>
    </row>
    <row r="821" spans="1:41" ht="30" hidden="1" outlineLevel="1">
      <c r="A821" s="44">
        <v>708</v>
      </c>
      <c r="B821" s="73">
        <v>642</v>
      </c>
      <c r="C821" s="42" t="s">
        <v>274</v>
      </c>
      <c r="D821" s="44" t="s">
        <v>26</v>
      </c>
      <c r="E821" s="53">
        <v>4.5</v>
      </c>
      <c r="F821" s="14">
        <f t="shared" si="304"/>
        <v>3006</v>
      </c>
      <c r="G821" s="14">
        <f t="shared" si="305"/>
        <v>13860</v>
      </c>
      <c r="H821" s="14">
        <f t="shared" si="306"/>
        <v>16866</v>
      </c>
      <c r="I821" s="45">
        <v>668</v>
      </c>
      <c r="J821" s="53">
        <v>3080</v>
      </c>
      <c r="K821" s="53"/>
      <c r="L821" s="51"/>
      <c r="M821" s="51"/>
      <c r="N821" s="51"/>
      <c r="O821" s="451">
        <f t="shared" si="407"/>
        <v>935.2</v>
      </c>
      <c r="P821" s="180">
        <f t="shared" si="396"/>
        <v>3080</v>
      </c>
      <c r="Q821" s="180">
        <f t="shared" si="397"/>
        <v>4208.3999999999996</v>
      </c>
      <c r="R821" s="180">
        <f t="shared" si="398"/>
        <v>13860</v>
      </c>
      <c r="S821" s="180">
        <f t="shared" si="399"/>
        <v>18068.400000000001</v>
      </c>
      <c r="T821" s="394">
        <f t="shared" si="394"/>
        <v>5688.77</v>
      </c>
      <c r="U821" s="394">
        <f t="shared" si="395"/>
        <v>18735.53</v>
      </c>
      <c r="V821" s="142">
        <f t="shared" si="400"/>
        <v>24424.3</v>
      </c>
      <c r="W821" s="142">
        <f t="shared" si="401"/>
        <v>1264.17</v>
      </c>
      <c r="X821" s="142">
        <f t="shared" si="402"/>
        <v>4163.45</v>
      </c>
      <c r="Y821" s="142">
        <f t="shared" si="403"/>
        <v>5427.62</v>
      </c>
      <c r="Z821" s="51"/>
      <c r="AA821" s="35"/>
      <c r="AB821" s="226"/>
      <c r="AC821" s="226"/>
      <c r="AD821" s="226"/>
      <c r="AE821" s="226"/>
      <c r="AF821" s="226"/>
      <c r="AG821" s="226"/>
      <c r="AH821" s="226"/>
      <c r="AI821" s="226"/>
      <c r="AJ821" s="226"/>
      <c r="AK821" s="226"/>
      <c r="AL821" s="226"/>
      <c r="AM821" s="226"/>
      <c r="AN821" s="226"/>
      <c r="AO821" s="226"/>
    </row>
    <row r="822" spans="1:41" ht="45" hidden="1" outlineLevel="1">
      <c r="A822" s="44">
        <v>709</v>
      </c>
      <c r="B822" s="73">
        <v>643</v>
      </c>
      <c r="C822" s="42" t="s">
        <v>390</v>
      </c>
      <c r="D822" s="44" t="s">
        <v>101</v>
      </c>
      <c r="E822" s="53">
        <v>35.020000000000003</v>
      </c>
      <c r="F822" s="14">
        <f t="shared" si="304"/>
        <v>5533.16</v>
      </c>
      <c r="G822" s="14">
        <f t="shared" si="305"/>
        <v>3011.72</v>
      </c>
      <c r="H822" s="14">
        <f t="shared" si="306"/>
        <v>8544.8799999999992</v>
      </c>
      <c r="I822" s="45">
        <v>158</v>
      </c>
      <c r="J822" s="53">
        <v>86</v>
      </c>
      <c r="K822" s="53"/>
      <c r="L822" s="51"/>
      <c r="M822" s="51"/>
      <c r="N822" s="51"/>
      <c r="O822" s="451">
        <f t="shared" si="407"/>
        <v>221.2</v>
      </c>
      <c r="P822" s="180">
        <f t="shared" si="396"/>
        <v>86</v>
      </c>
      <c r="Q822" s="180">
        <f t="shared" si="397"/>
        <v>7746.42</v>
      </c>
      <c r="R822" s="180">
        <f t="shared" si="398"/>
        <v>3011.72</v>
      </c>
      <c r="S822" s="180">
        <f t="shared" si="399"/>
        <v>10758.14</v>
      </c>
      <c r="T822" s="394">
        <f t="shared" si="394"/>
        <v>10471.33</v>
      </c>
      <c r="U822" s="394">
        <f t="shared" si="395"/>
        <v>4071.08</v>
      </c>
      <c r="V822" s="142">
        <f t="shared" si="400"/>
        <v>14542.41</v>
      </c>
      <c r="W822" s="142">
        <f t="shared" si="401"/>
        <v>299.01</v>
      </c>
      <c r="X822" s="142">
        <f t="shared" si="402"/>
        <v>116.25</v>
      </c>
      <c r="Y822" s="142">
        <f t="shared" si="403"/>
        <v>415.26</v>
      </c>
      <c r="Z822" s="51"/>
      <c r="AA822" s="35"/>
      <c r="AB822" s="226"/>
      <c r="AC822" s="226"/>
      <c r="AD822" s="226"/>
      <c r="AE822" s="226"/>
      <c r="AF822" s="226"/>
      <c r="AG822" s="226"/>
      <c r="AH822" s="226"/>
      <c r="AI822" s="226"/>
      <c r="AJ822" s="226"/>
      <c r="AK822" s="226"/>
      <c r="AL822" s="226"/>
      <c r="AM822" s="226"/>
      <c r="AN822" s="226"/>
      <c r="AO822" s="226"/>
    </row>
    <row r="823" spans="1:41" ht="30" hidden="1" outlineLevel="1">
      <c r="A823" s="44">
        <v>710</v>
      </c>
      <c r="B823" s="73">
        <v>644</v>
      </c>
      <c r="C823" s="42" t="s">
        <v>107</v>
      </c>
      <c r="D823" s="44" t="s">
        <v>26</v>
      </c>
      <c r="E823" s="53">
        <v>5.5</v>
      </c>
      <c r="F823" s="14">
        <f t="shared" si="304"/>
        <v>1633.17</v>
      </c>
      <c r="G823" s="14">
        <f t="shared" si="305"/>
        <v>242</v>
      </c>
      <c r="H823" s="14">
        <f t="shared" si="306"/>
        <v>1875.17</v>
      </c>
      <c r="I823" s="45">
        <v>296.94</v>
      </c>
      <c r="J823" s="53">
        <v>44</v>
      </c>
      <c r="K823" s="53"/>
      <c r="L823" s="51"/>
      <c r="M823" s="51"/>
      <c r="N823" s="51"/>
      <c r="O823" s="451">
        <f t="shared" si="407"/>
        <v>415.72</v>
      </c>
      <c r="P823" s="180">
        <f t="shared" si="396"/>
        <v>44</v>
      </c>
      <c r="Q823" s="180">
        <f t="shared" si="397"/>
        <v>2286.46</v>
      </c>
      <c r="R823" s="180">
        <f t="shared" si="398"/>
        <v>242</v>
      </c>
      <c r="S823" s="180">
        <f t="shared" si="399"/>
        <v>2528.46</v>
      </c>
      <c r="T823" s="394">
        <f t="shared" si="394"/>
        <v>3090.78</v>
      </c>
      <c r="U823" s="394">
        <f t="shared" si="395"/>
        <v>327.14</v>
      </c>
      <c r="V823" s="142">
        <f t="shared" si="400"/>
        <v>3417.92</v>
      </c>
      <c r="W823" s="142">
        <f t="shared" si="401"/>
        <v>561.96</v>
      </c>
      <c r="X823" s="142">
        <f t="shared" si="402"/>
        <v>59.48</v>
      </c>
      <c r="Y823" s="142">
        <f t="shared" si="403"/>
        <v>621.44000000000005</v>
      </c>
      <c r="Z823" s="51"/>
      <c r="AA823" s="35"/>
      <c r="AB823" s="226"/>
      <c r="AC823" s="226"/>
      <c r="AD823" s="226"/>
      <c r="AE823" s="226"/>
      <c r="AF823" s="226"/>
      <c r="AG823" s="226"/>
      <c r="AH823" s="226"/>
      <c r="AI823" s="226"/>
      <c r="AJ823" s="226"/>
      <c r="AK823" s="226"/>
      <c r="AL823" s="226"/>
      <c r="AM823" s="226"/>
      <c r="AN823" s="226"/>
      <c r="AO823" s="226"/>
    </row>
    <row r="824" spans="1:41" ht="15" hidden="1" outlineLevel="1">
      <c r="A824" s="44"/>
      <c r="B824" s="73"/>
      <c r="C824" s="59" t="s">
        <v>392</v>
      </c>
      <c r="D824" s="44"/>
      <c r="E824" s="53"/>
      <c r="F824" s="14">
        <f t="shared" si="304"/>
        <v>0</v>
      </c>
      <c r="G824" s="14">
        <f t="shared" si="305"/>
        <v>0</v>
      </c>
      <c r="H824" s="14">
        <f t="shared" si="306"/>
        <v>0</v>
      </c>
      <c r="I824" s="45"/>
      <c r="J824" s="53"/>
      <c r="K824" s="53"/>
      <c r="L824" s="51"/>
      <c r="M824" s="51"/>
      <c r="N824" s="51"/>
      <c r="O824" s="186"/>
      <c r="P824" s="180">
        <f t="shared" si="396"/>
        <v>0</v>
      </c>
      <c r="Q824" s="180">
        <f t="shared" si="397"/>
        <v>0</v>
      </c>
      <c r="R824" s="180">
        <f t="shared" si="398"/>
        <v>0</v>
      </c>
      <c r="S824" s="180">
        <f t="shared" si="399"/>
        <v>0</v>
      </c>
      <c r="T824" s="394">
        <f t="shared" si="394"/>
        <v>0</v>
      </c>
      <c r="U824" s="394">
        <f t="shared" si="395"/>
        <v>0</v>
      </c>
      <c r="V824" s="142">
        <f t="shared" si="400"/>
        <v>0</v>
      </c>
      <c r="W824" s="142">
        <f t="shared" si="401"/>
        <v>0</v>
      </c>
      <c r="X824" s="142">
        <f t="shared" si="402"/>
        <v>0</v>
      </c>
      <c r="Y824" s="142">
        <f t="shared" si="403"/>
        <v>0</v>
      </c>
      <c r="Z824" s="51"/>
      <c r="AA824" s="35"/>
      <c r="AB824" s="226"/>
      <c r="AC824" s="226"/>
      <c r="AD824" s="226"/>
      <c r="AE824" s="226"/>
      <c r="AF824" s="226"/>
      <c r="AG824" s="226"/>
      <c r="AH824" s="226"/>
      <c r="AI824" s="226"/>
      <c r="AJ824" s="226"/>
      <c r="AK824" s="226"/>
      <c r="AL824" s="226"/>
      <c r="AM824" s="226"/>
      <c r="AN824" s="226"/>
      <c r="AO824" s="226"/>
    </row>
    <row r="825" spans="1:41" ht="15" hidden="1" outlineLevel="1">
      <c r="A825" s="44">
        <v>711</v>
      </c>
      <c r="B825" s="73">
        <v>645</v>
      </c>
      <c r="C825" s="42" t="s">
        <v>264</v>
      </c>
      <c r="D825" s="44" t="s">
        <v>34</v>
      </c>
      <c r="E825" s="53">
        <v>0.02</v>
      </c>
      <c r="F825" s="14">
        <f t="shared" si="304"/>
        <v>475.14</v>
      </c>
      <c r="G825" s="14">
        <f t="shared" si="305"/>
        <v>0</v>
      </c>
      <c r="H825" s="14">
        <f t="shared" si="306"/>
        <v>475.14</v>
      </c>
      <c r="I825" s="45">
        <v>23757</v>
      </c>
      <c r="J825" s="53"/>
      <c r="K825" s="53"/>
      <c r="L825" s="51"/>
      <c r="M825" s="51"/>
      <c r="N825" s="51"/>
      <c r="O825" s="448">
        <f>I825*$L$3</f>
        <v>40386.9</v>
      </c>
      <c r="P825" s="180">
        <f t="shared" si="396"/>
        <v>0</v>
      </c>
      <c r="Q825" s="180">
        <f t="shared" si="397"/>
        <v>807.74</v>
      </c>
      <c r="R825" s="180">
        <f t="shared" si="398"/>
        <v>0</v>
      </c>
      <c r="S825" s="180">
        <f t="shared" si="399"/>
        <v>807.74</v>
      </c>
      <c r="T825" s="394">
        <f t="shared" si="394"/>
        <v>1091.8800000000001</v>
      </c>
      <c r="U825" s="394">
        <f t="shared" si="395"/>
        <v>0</v>
      </c>
      <c r="V825" s="142">
        <f t="shared" si="400"/>
        <v>1091.8800000000001</v>
      </c>
      <c r="W825" s="142">
        <f t="shared" si="401"/>
        <v>54593.79</v>
      </c>
      <c r="X825" s="142">
        <f t="shared" si="402"/>
        <v>0</v>
      </c>
      <c r="Y825" s="142">
        <f t="shared" si="403"/>
        <v>54593.79</v>
      </c>
      <c r="Z825" s="51"/>
      <c r="AA825" s="35"/>
      <c r="AB825" s="226"/>
      <c r="AC825" s="226"/>
      <c r="AD825" s="226"/>
      <c r="AE825" s="226"/>
      <c r="AF825" s="226"/>
      <c r="AG825" s="226"/>
      <c r="AH825" s="226"/>
      <c r="AI825" s="226"/>
      <c r="AJ825" s="226"/>
      <c r="AK825" s="226"/>
      <c r="AL825" s="226"/>
      <c r="AM825" s="226"/>
      <c r="AN825" s="226"/>
      <c r="AO825" s="226"/>
    </row>
    <row r="826" spans="1:41" ht="15" hidden="1" outlineLevel="1">
      <c r="A826" s="44">
        <v>712</v>
      </c>
      <c r="B826" s="73">
        <v>646</v>
      </c>
      <c r="C826" s="42" t="s">
        <v>389</v>
      </c>
      <c r="D826" s="44" t="s">
        <v>103</v>
      </c>
      <c r="E826" s="53">
        <v>2</v>
      </c>
      <c r="F826" s="14">
        <f t="shared" si="304"/>
        <v>620</v>
      </c>
      <c r="G826" s="14">
        <f t="shared" si="305"/>
        <v>0</v>
      </c>
      <c r="H826" s="14">
        <f t="shared" si="306"/>
        <v>620</v>
      </c>
      <c r="I826" s="45">
        <v>310</v>
      </c>
      <c r="J826" s="53"/>
      <c r="K826" s="53"/>
      <c r="L826" s="51"/>
      <c r="M826" s="51"/>
      <c r="N826" s="51"/>
      <c r="O826" s="451">
        <f t="shared" ref="O826:O834" si="408">I826*$M$3</f>
        <v>434</v>
      </c>
      <c r="P826" s="180">
        <f t="shared" si="396"/>
        <v>0</v>
      </c>
      <c r="Q826" s="180">
        <f t="shared" si="397"/>
        <v>868</v>
      </c>
      <c r="R826" s="180">
        <f t="shared" si="398"/>
        <v>0</v>
      </c>
      <c r="S826" s="180">
        <f t="shared" si="399"/>
        <v>868</v>
      </c>
      <c r="T826" s="394">
        <f t="shared" si="394"/>
        <v>1173.3399999999999</v>
      </c>
      <c r="U826" s="394">
        <f t="shared" si="395"/>
        <v>0</v>
      </c>
      <c r="V826" s="142">
        <f t="shared" si="400"/>
        <v>1173.3399999999999</v>
      </c>
      <c r="W826" s="142">
        <f t="shared" si="401"/>
        <v>586.66999999999996</v>
      </c>
      <c r="X826" s="142">
        <f t="shared" si="402"/>
        <v>0</v>
      </c>
      <c r="Y826" s="142">
        <f t="shared" si="403"/>
        <v>586.66999999999996</v>
      </c>
      <c r="Z826" s="51"/>
      <c r="AA826" s="35"/>
      <c r="AB826" s="226"/>
      <c r="AC826" s="226"/>
      <c r="AD826" s="226"/>
      <c r="AE826" s="226"/>
      <c r="AF826" s="226"/>
      <c r="AG826" s="226"/>
      <c r="AH826" s="226"/>
      <c r="AI826" s="226"/>
      <c r="AJ826" s="226"/>
      <c r="AK826" s="226"/>
      <c r="AL826" s="226"/>
      <c r="AM826" s="226"/>
      <c r="AN826" s="226"/>
      <c r="AO826" s="226"/>
    </row>
    <row r="827" spans="1:41" ht="15" hidden="1" outlineLevel="1">
      <c r="A827" s="44">
        <v>713</v>
      </c>
      <c r="B827" s="73">
        <v>647</v>
      </c>
      <c r="C827" s="42" t="s">
        <v>56</v>
      </c>
      <c r="D827" s="44" t="s">
        <v>26</v>
      </c>
      <c r="E827" s="53">
        <v>0.9</v>
      </c>
      <c r="F827" s="14">
        <f t="shared" si="304"/>
        <v>1585.84</v>
      </c>
      <c r="G827" s="14">
        <f t="shared" si="305"/>
        <v>0</v>
      </c>
      <c r="H827" s="14">
        <f t="shared" si="306"/>
        <v>1585.84</v>
      </c>
      <c r="I827" s="45">
        <v>1762.04</v>
      </c>
      <c r="J827" s="53"/>
      <c r="K827" s="53"/>
      <c r="L827" s="51"/>
      <c r="M827" s="51"/>
      <c r="N827" s="51"/>
      <c r="O827" s="451">
        <f t="shared" si="408"/>
        <v>2466.86</v>
      </c>
      <c r="P827" s="180">
        <f t="shared" si="396"/>
        <v>0</v>
      </c>
      <c r="Q827" s="180">
        <f t="shared" si="397"/>
        <v>2220.17</v>
      </c>
      <c r="R827" s="180">
        <f t="shared" si="398"/>
        <v>0</v>
      </c>
      <c r="S827" s="180">
        <f t="shared" si="399"/>
        <v>2220.17</v>
      </c>
      <c r="T827" s="394">
        <f t="shared" si="394"/>
        <v>3001.17</v>
      </c>
      <c r="U827" s="394">
        <f t="shared" si="395"/>
        <v>0</v>
      </c>
      <c r="V827" s="142">
        <f t="shared" si="400"/>
        <v>3001.17</v>
      </c>
      <c r="W827" s="142">
        <f t="shared" si="401"/>
        <v>3334.63</v>
      </c>
      <c r="X827" s="142">
        <f t="shared" si="402"/>
        <v>0</v>
      </c>
      <c r="Y827" s="142">
        <f t="shared" si="403"/>
        <v>3334.63</v>
      </c>
      <c r="Z827" s="51"/>
      <c r="AA827" s="35"/>
      <c r="AB827" s="226"/>
      <c r="AC827" s="226"/>
      <c r="AD827" s="226"/>
      <c r="AE827" s="226"/>
      <c r="AF827" s="226"/>
      <c r="AG827" s="226"/>
      <c r="AH827" s="226"/>
      <c r="AI827" s="226"/>
      <c r="AJ827" s="226"/>
      <c r="AK827" s="226"/>
      <c r="AL827" s="226"/>
      <c r="AM827" s="226"/>
      <c r="AN827" s="226"/>
      <c r="AO827" s="226"/>
    </row>
    <row r="828" spans="1:41" ht="15" hidden="1" outlineLevel="1">
      <c r="A828" s="44">
        <v>714</v>
      </c>
      <c r="B828" s="73">
        <v>648</v>
      </c>
      <c r="C828" s="42" t="s">
        <v>218</v>
      </c>
      <c r="D828" s="44" t="s">
        <v>26</v>
      </c>
      <c r="E828" s="53">
        <v>0.9</v>
      </c>
      <c r="F828" s="14">
        <f t="shared" si="304"/>
        <v>133.27000000000001</v>
      </c>
      <c r="G828" s="14">
        <f t="shared" si="305"/>
        <v>0</v>
      </c>
      <c r="H828" s="14">
        <f t="shared" si="306"/>
        <v>133.27000000000001</v>
      </c>
      <c r="I828" s="45">
        <v>148.08000000000001</v>
      </c>
      <c r="J828" s="53"/>
      <c r="K828" s="53"/>
      <c r="L828" s="51"/>
      <c r="M828" s="51"/>
      <c r="N828" s="51"/>
      <c r="O828" s="451">
        <f t="shared" si="408"/>
        <v>207.31</v>
      </c>
      <c r="P828" s="180">
        <f t="shared" si="396"/>
        <v>0</v>
      </c>
      <c r="Q828" s="180">
        <f t="shared" si="397"/>
        <v>186.58</v>
      </c>
      <c r="R828" s="180">
        <f t="shared" si="398"/>
        <v>0</v>
      </c>
      <c r="S828" s="180">
        <f t="shared" si="399"/>
        <v>186.58</v>
      </c>
      <c r="T828" s="394">
        <f t="shared" si="394"/>
        <v>252.22</v>
      </c>
      <c r="U828" s="394">
        <f t="shared" si="395"/>
        <v>0</v>
      </c>
      <c r="V828" s="142">
        <f t="shared" si="400"/>
        <v>252.22</v>
      </c>
      <c r="W828" s="142">
        <f t="shared" si="401"/>
        <v>280.24</v>
      </c>
      <c r="X828" s="142">
        <f t="shared" si="402"/>
        <v>0</v>
      </c>
      <c r="Y828" s="142">
        <f t="shared" si="403"/>
        <v>280.24</v>
      </c>
      <c r="Z828" s="51"/>
      <c r="AA828" s="35"/>
      <c r="AB828" s="226"/>
      <c r="AC828" s="226"/>
      <c r="AD828" s="226"/>
      <c r="AE828" s="226"/>
      <c r="AF828" s="226"/>
      <c r="AG828" s="226"/>
      <c r="AH828" s="226"/>
      <c r="AI828" s="226"/>
      <c r="AJ828" s="226"/>
      <c r="AK828" s="226"/>
      <c r="AL828" s="226"/>
      <c r="AM828" s="226"/>
      <c r="AN828" s="226"/>
      <c r="AO828" s="226"/>
    </row>
    <row r="829" spans="1:41" ht="45" hidden="1" outlineLevel="1">
      <c r="A829" s="44">
        <v>715</v>
      </c>
      <c r="B829" s="73">
        <v>649</v>
      </c>
      <c r="C829" s="42" t="s">
        <v>265</v>
      </c>
      <c r="D829" s="44" t="s">
        <v>34</v>
      </c>
      <c r="E829" s="53">
        <v>0</v>
      </c>
      <c r="F829" s="14">
        <f t="shared" si="304"/>
        <v>0</v>
      </c>
      <c r="G829" s="14">
        <f t="shared" si="305"/>
        <v>0</v>
      </c>
      <c r="H829" s="14">
        <f t="shared" si="306"/>
        <v>0</v>
      </c>
      <c r="I829" s="45">
        <v>11624</v>
      </c>
      <c r="J829" s="53"/>
      <c r="K829" s="53"/>
      <c r="L829" s="51"/>
      <c r="M829" s="51"/>
      <c r="N829" s="51"/>
      <c r="O829" s="451">
        <f t="shared" si="408"/>
        <v>16273.6</v>
      </c>
      <c r="P829" s="180">
        <f t="shared" si="396"/>
        <v>0</v>
      </c>
      <c r="Q829" s="180">
        <f t="shared" si="397"/>
        <v>0</v>
      </c>
      <c r="R829" s="180">
        <f t="shared" si="398"/>
        <v>0</v>
      </c>
      <c r="S829" s="180">
        <f t="shared" si="399"/>
        <v>0</v>
      </c>
      <c r="T829" s="394">
        <f t="shared" si="394"/>
        <v>0</v>
      </c>
      <c r="U829" s="394">
        <f t="shared" si="395"/>
        <v>0</v>
      </c>
      <c r="V829" s="142">
        <f t="shared" si="400"/>
        <v>0</v>
      </c>
      <c r="W829" s="142">
        <f t="shared" si="401"/>
        <v>21998.16</v>
      </c>
      <c r="X829" s="142">
        <f t="shared" si="402"/>
        <v>0</v>
      </c>
      <c r="Y829" s="142">
        <f t="shared" si="403"/>
        <v>21998.16</v>
      </c>
      <c r="Z829" s="51"/>
      <c r="AA829" s="35"/>
      <c r="AB829" s="226"/>
      <c r="AC829" s="226"/>
      <c r="AD829" s="226"/>
      <c r="AE829" s="226"/>
      <c r="AF829" s="226"/>
      <c r="AG829" s="226"/>
      <c r="AH829" s="226"/>
      <c r="AI829" s="226"/>
      <c r="AJ829" s="226"/>
      <c r="AK829" s="226"/>
      <c r="AL829" s="226"/>
      <c r="AM829" s="226"/>
      <c r="AN829" s="226"/>
      <c r="AO829" s="226"/>
    </row>
    <row r="830" spans="1:41" ht="30" hidden="1" outlineLevel="1">
      <c r="A830" s="44">
        <v>716</v>
      </c>
      <c r="B830" s="73">
        <v>650</v>
      </c>
      <c r="C830" s="42" t="s">
        <v>266</v>
      </c>
      <c r="D830" s="44" t="s">
        <v>26</v>
      </c>
      <c r="E830" s="53">
        <v>0.9</v>
      </c>
      <c r="F830" s="14">
        <f t="shared" si="304"/>
        <v>94.5</v>
      </c>
      <c r="G830" s="14">
        <f t="shared" si="305"/>
        <v>207.9</v>
      </c>
      <c r="H830" s="14">
        <f t="shared" si="306"/>
        <v>302.39999999999998</v>
      </c>
      <c r="I830" s="45">
        <v>105</v>
      </c>
      <c r="J830" s="53">
        <v>231</v>
      </c>
      <c r="K830" s="53"/>
      <c r="L830" s="51"/>
      <c r="M830" s="51"/>
      <c r="N830" s="51"/>
      <c r="O830" s="451">
        <f t="shared" si="408"/>
        <v>147</v>
      </c>
      <c r="P830" s="180">
        <f t="shared" si="396"/>
        <v>231</v>
      </c>
      <c r="Q830" s="180">
        <f t="shared" si="397"/>
        <v>132.30000000000001</v>
      </c>
      <c r="R830" s="180">
        <f t="shared" si="398"/>
        <v>207.9</v>
      </c>
      <c r="S830" s="180">
        <f t="shared" si="399"/>
        <v>340.2</v>
      </c>
      <c r="T830" s="394">
        <f t="shared" si="394"/>
        <v>178.84</v>
      </c>
      <c r="U830" s="394">
        <f t="shared" si="395"/>
        <v>281.02999999999997</v>
      </c>
      <c r="V830" s="142">
        <f t="shared" si="400"/>
        <v>459.87</v>
      </c>
      <c r="W830" s="142">
        <f t="shared" si="401"/>
        <v>198.71</v>
      </c>
      <c r="X830" s="142">
        <f t="shared" si="402"/>
        <v>312.26</v>
      </c>
      <c r="Y830" s="142">
        <f t="shared" si="403"/>
        <v>510.97</v>
      </c>
      <c r="Z830" s="51"/>
      <c r="AA830" s="35"/>
      <c r="AB830" s="226"/>
      <c r="AC830" s="226"/>
      <c r="AD830" s="226"/>
      <c r="AE830" s="226"/>
      <c r="AF830" s="226"/>
      <c r="AG830" s="226"/>
      <c r="AH830" s="226"/>
      <c r="AI830" s="226"/>
      <c r="AJ830" s="226"/>
      <c r="AK830" s="226"/>
      <c r="AL830" s="226"/>
      <c r="AM830" s="226"/>
      <c r="AN830" s="226"/>
      <c r="AO830" s="226"/>
    </row>
    <row r="831" spans="1:41" ht="45" hidden="1" outlineLevel="1">
      <c r="A831" s="44">
        <v>717</v>
      </c>
      <c r="B831" s="73">
        <v>651</v>
      </c>
      <c r="C831" s="42" t="s">
        <v>265</v>
      </c>
      <c r="D831" s="44" t="s">
        <v>34</v>
      </c>
      <c r="E831" s="53">
        <v>0.01</v>
      </c>
      <c r="F831" s="14">
        <f t="shared" si="304"/>
        <v>116.24</v>
      </c>
      <c r="G831" s="14">
        <f t="shared" si="305"/>
        <v>0</v>
      </c>
      <c r="H831" s="14">
        <f t="shared" si="306"/>
        <v>116.24</v>
      </c>
      <c r="I831" s="45">
        <v>11624</v>
      </c>
      <c r="J831" s="53"/>
      <c r="K831" s="53"/>
      <c r="L831" s="51"/>
      <c r="M831" s="51"/>
      <c r="N831" s="51"/>
      <c r="O831" s="451">
        <f t="shared" si="408"/>
        <v>16273.6</v>
      </c>
      <c r="P831" s="180">
        <f t="shared" si="396"/>
        <v>0</v>
      </c>
      <c r="Q831" s="180">
        <f t="shared" si="397"/>
        <v>162.74</v>
      </c>
      <c r="R831" s="180">
        <f t="shared" si="398"/>
        <v>0</v>
      </c>
      <c r="S831" s="180">
        <f t="shared" si="399"/>
        <v>162.74</v>
      </c>
      <c r="T831" s="394">
        <f t="shared" si="394"/>
        <v>219.98</v>
      </c>
      <c r="U831" s="394">
        <f t="shared" si="395"/>
        <v>0</v>
      </c>
      <c r="V831" s="142">
        <f t="shared" si="400"/>
        <v>219.98</v>
      </c>
      <c r="W831" s="142">
        <f t="shared" si="401"/>
        <v>21998.16</v>
      </c>
      <c r="X831" s="142">
        <f t="shared" si="402"/>
        <v>0</v>
      </c>
      <c r="Y831" s="142">
        <f t="shared" si="403"/>
        <v>21998.16</v>
      </c>
      <c r="Z831" s="51"/>
      <c r="AA831" s="35"/>
      <c r="AB831" s="226"/>
      <c r="AC831" s="226"/>
      <c r="AD831" s="226"/>
      <c r="AE831" s="226"/>
      <c r="AF831" s="226"/>
      <c r="AG831" s="226"/>
      <c r="AH831" s="226"/>
      <c r="AI831" s="226"/>
      <c r="AJ831" s="226"/>
      <c r="AK831" s="226"/>
      <c r="AL831" s="226"/>
      <c r="AM831" s="226"/>
      <c r="AN831" s="226"/>
      <c r="AO831" s="226"/>
    </row>
    <row r="832" spans="1:41" ht="30" hidden="1" outlineLevel="1">
      <c r="A832" s="44">
        <v>718</v>
      </c>
      <c r="B832" s="73">
        <v>652</v>
      </c>
      <c r="C832" s="42" t="s">
        <v>274</v>
      </c>
      <c r="D832" s="44" t="s">
        <v>26</v>
      </c>
      <c r="E832" s="53">
        <v>0.9</v>
      </c>
      <c r="F832" s="14">
        <f t="shared" si="304"/>
        <v>601.20000000000005</v>
      </c>
      <c r="G832" s="14">
        <f t="shared" si="305"/>
        <v>2772</v>
      </c>
      <c r="H832" s="14">
        <f t="shared" si="306"/>
        <v>3373.2</v>
      </c>
      <c r="I832" s="45">
        <v>668</v>
      </c>
      <c r="J832" s="53">
        <v>3080</v>
      </c>
      <c r="K832" s="53"/>
      <c r="L832" s="51"/>
      <c r="M832" s="51"/>
      <c r="N832" s="51"/>
      <c r="O832" s="451">
        <f t="shared" si="408"/>
        <v>935.2</v>
      </c>
      <c r="P832" s="180">
        <f t="shared" si="396"/>
        <v>3080</v>
      </c>
      <c r="Q832" s="180">
        <f t="shared" si="397"/>
        <v>841.68</v>
      </c>
      <c r="R832" s="180">
        <f t="shared" si="398"/>
        <v>2772</v>
      </c>
      <c r="S832" s="180">
        <f t="shared" si="399"/>
        <v>3613.68</v>
      </c>
      <c r="T832" s="394">
        <f t="shared" si="394"/>
        <v>1137.75</v>
      </c>
      <c r="U832" s="394">
        <f t="shared" si="395"/>
        <v>3747.11</v>
      </c>
      <c r="V832" s="142">
        <f t="shared" si="400"/>
        <v>4884.8599999999997</v>
      </c>
      <c r="W832" s="142">
        <f t="shared" si="401"/>
        <v>1264.17</v>
      </c>
      <c r="X832" s="142">
        <f t="shared" si="402"/>
        <v>4163.45</v>
      </c>
      <c r="Y832" s="142">
        <f t="shared" si="403"/>
        <v>5427.62</v>
      </c>
      <c r="Z832" s="51"/>
      <c r="AA832" s="35"/>
      <c r="AB832" s="226"/>
      <c r="AC832" s="226"/>
      <c r="AD832" s="226"/>
      <c r="AE832" s="226"/>
      <c r="AF832" s="226"/>
      <c r="AG832" s="226"/>
      <c r="AH832" s="226"/>
      <c r="AI832" s="226"/>
      <c r="AJ832" s="226"/>
      <c r="AK832" s="226"/>
      <c r="AL832" s="226"/>
      <c r="AM832" s="226"/>
      <c r="AN832" s="226"/>
      <c r="AO832" s="226"/>
    </row>
    <row r="833" spans="1:41" ht="45" hidden="1" outlineLevel="1">
      <c r="A833" s="44">
        <v>719</v>
      </c>
      <c r="B833" s="73">
        <v>653</v>
      </c>
      <c r="C833" s="42" t="s">
        <v>390</v>
      </c>
      <c r="D833" s="44" t="s">
        <v>101</v>
      </c>
      <c r="E833" s="53">
        <v>35.020000000000003</v>
      </c>
      <c r="F833" s="14">
        <f t="shared" si="304"/>
        <v>5533.16</v>
      </c>
      <c r="G833" s="14">
        <f t="shared" si="305"/>
        <v>3011.72</v>
      </c>
      <c r="H833" s="14">
        <f t="shared" si="306"/>
        <v>8544.8799999999992</v>
      </c>
      <c r="I833" s="45">
        <v>158</v>
      </c>
      <c r="J833" s="53">
        <v>86</v>
      </c>
      <c r="K833" s="53"/>
      <c r="L833" s="51"/>
      <c r="M833" s="51"/>
      <c r="N833" s="51"/>
      <c r="O833" s="451">
        <f t="shared" si="408"/>
        <v>221.2</v>
      </c>
      <c r="P833" s="180">
        <f t="shared" si="396"/>
        <v>86</v>
      </c>
      <c r="Q833" s="180">
        <f t="shared" si="397"/>
        <v>7746.42</v>
      </c>
      <c r="R833" s="180">
        <f t="shared" si="398"/>
        <v>3011.72</v>
      </c>
      <c r="S833" s="180">
        <f t="shared" si="399"/>
        <v>10758.14</v>
      </c>
      <c r="T833" s="394">
        <f t="shared" si="394"/>
        <v>10471.33</v>
      </c>
      <c r="U833" s="394">
        <f t="shared" si="395"/>
        <v>4071.08</v>
      </c>
      <c r="V833" s="142">
        <f t="shared" si="400"/>
        <v>14542.41</v>
      </c>
      <c r="W833" s="142">
        <f t="shared" si="401"/>
        <v>299.01</v>
      </c>
      <c r="X833" s="142">
        <f t="shared" si="402"/>
        <v>116.25</v>
      </c>
      <c r="Y833" s="142">
        <f t="shared" si="403"/>
        <v>415.26</v>
      </c>
      <c r="Z833" s="51"/>
      <c r="AA833" s="35"/>
      <c r="AB833" s="226"/>
      <c r="AC833" s="226"/>
      <c r="AD833" s="226"/>
      <c r="AE833" s="226"/>
      <c r="AF833" s="226"/>
      <c r="AG833" s="226"/>
      <c r="AH833" s="226"/>
      <c r="AI833" s="226"/>
      <c r="AJ833" s="226"/>
      <c r="AK833" s="226"/>
      <c r="AL833" s="226"/>
      <c r="AM833" s="226"/>
      <c r="AN833" s="226"/>
      <c r="AO833" s="226"/>
    </row>
    <row r="834" spans="1:41" ht="30" hidden="1" outlineLevel="1">
      <c r="A834" s="44">
        <v>720</v>
      </c>
      <c r="B834" s="73">
        <v>654</v>
      </c>
      <c r="C834" s="42" t="s">
        <v>107</v>
      </c>
      <c r="D834" s="44" t="s">
        <v>26</v>
      </c>
      <c r="E834" s="53">
        <v>1.1000000000000001</v>
      </c>
      <c r="F834" s="14">
        <f t="shared" si="304"/>
        <v>326.63</v>
      </c>
      <c r="G834" s="14">
        <f t="shared" si="305"/>
        <v>48.4</v>
      </c>
      <c r="H834" s="14">
        <f t="shared" si="306"/>
        <v>375.03</v>
      </c>
      <c r="I834" s="45">
        <v>296.94</v>
      </c>
      <c r="J834" s="53">
        <v>44</v>
      </c>
      <c r="K834" s="53"/>
      <c r="L834" s="51"/>
      <c r="M834" s="51"/>
      <c r="N834" s="51"/>
      <c r="O834" s="451">
        <f t="shared" si="408"/>
        <v>415.72</v>
      </c>
      <c r="P834" s="180">
        <f t="shared" si="396"/>
        <v>44</v>
      </c>
      <c r="Q834" s="180">
        <f t="shared" si="397"/>
        <v>457.29</v>
      </c>
      <c r="R834" s="180">
        <f t="shared" si="398"/>
        <v>48.4</v>
      </c>
      <c r="S834" s="180">
        <f t="shared" si="399"/>
        <v>505.69</v>
      </c>
      <c r="T834" s="394">
        <f t="shared" si="394"/>
        <v>618.16</v>
      </c>
      <c r="U834" s="394">
        <f t="shared" si="395"/>
        <v>65.430000000000007</v>
      </c>
      <c r="V834" s="142">
        <f t="shared" si="400"/>
        <v>683.59</v>
      </c>
      <c r="W834" s="142">
        <f t="shared" si="401"/>
        <v>561.96</v>
      </c>
      <c r="X834" s="142">
        <f t="shared" si="402"/>
        <v>59.48</v>
      </c>
      <c r="Y834" s="142">
        <f t="shared" si="403"/>
        <v>621.44000000000005</v>
      </c>
      <c r="Z834" s="51"/>
      <c r="AA834" s="35"/>
      <c r="AB834" s="226"/>
      <c r="AC834" s="226"/>
      <c r="AD834" s="226"/>
      <c r="AE834" s="226"/>
      <c r="AF834" s="226"/>
      <c r="AG834" s="226"/>
      <c r="AH834" s="226"/>
      <c r="AI834" s="226"/>
      <c r="AJ834" s="226"/>
      <c r="AK834" s="226"/>
      <c r="AL834" s="226"/>
      <c r="AM834" s="226"/>
      <c r="AN834" s="226"/>
      <c r="AO834" s="226"/>
    </row>
    <row r="835" spans="1:41" ht="15" hidden="1" outlineLevel="1">
      <c r="A835" s="44"/>
      <c r="B835" s="73"/>
      <c r="C835" s="52" t="s">
        <v>393</v>
      </c>
      <c r="D835" s="44"/>
      <c r="E835" s="53"/>
      <c r="F835" s="14">
        <f t="shared" si="304"/>
        <v>0</v>
      </c>
      <c r="G835" s="14">
        <f t="shared" si="305"/>
        <v>0</v>
      </c>
      <c r="H835" s="14">
        <f t="shared" si="306"/>
        <v>0</v>
      </c>
      <c r="I835" s="45"/>
      <c r="J835" s="53"/>
      <c r="K835" s="53"/>
      <c r="L835" s="51"/>
      <c r="M835" s="51"/>
      <c r="N835" s="51"/>
      <c r="O835" s="186"/>
      <c r="P835" s="180">
        <f t="shared" si="396"/>
        <v>0</v>
      </c>
      <c r="Q835" s="180">
        <f t="shared" si="397"/>
        <v>0</v>
      </c>
      <c r="R835" s="180">
        <f t="shared" si="398"/>
        <v>0</v>
      </c>
      <c r="S835" s="180">
        <f t="shared" si="399"/>
        <v>0</v>
      </c>
      <c r="T835" s="394">
        <f t="shared" si="394"/>
        <v>0</v>
      </c>
      <c r="U835" s="394">
        <f t="shared" si="395"/>
        <v>0</v>
      </c>
      <c r="V835" s="142">
        <f t="shared" si="400"/>
        <v>0</v>
      </c>
      <c r="W835" s="142">
        <f t="shared" si="401"/>
        <v>0</v>
      </c>
      <c r="X835" s="142">
        <f t="shared" si="402"/>
        <v>0</v>
      </c>
      <c r="Y835" s="142">
        <f t="shared" si="403"/>
        <v>0</v>
      </c>
      <c r="Z835" s="51"/>
      <c r="AA835" s="35"/>
      <c r="AB835" s="226"/>
      <c r="AC835" s="226"/>
      <c r="AD835" s="226"/>
      <c r="AE835" s="226"/>
      <c r="AF835" s="226"/>
      <c r="AG835" s="226"/>
      <c r="AH835" s="226"/>
      <c r="AI835" s="226"/>
      <c r="AJ835" s="226"/>
      <c r="AK835" s="226"/>
      <c r="AL835" s="226"/>
      <c r="AM835" s="226"/>
      <c r="AN835" s="226"/>
      <c r="AO835" s="226"/>
    </row>
    <row r="836" spans="1:41" ht="15" hidden="1" outlineLevel="1">
      <c r="A836" s="44">
        <v>721</v>
      </c>
      <c r="B836" s="73">
        <v>655</v>
      </c>
      <c r="C836" s="42" t="s">
        <v>264</v>
      </c>
      <c r="D836" s="44" t="s">
        <v>34</v>
      </c>
      <c r="E836" s="53">
        <v>0.02</v>
      </c>
      <c r="F836" s="14">
        <f t="shared" si="304"/>
        <v>475.14</v>
      </c>
      <c r="G836" s="14">
        <f t="shared" si="305"/>
        <v>0</v>
      </c>
      <c r="H836" s="14">
        <f t="shared" si="306"/>
        <v>475.14</v>
      </c>
      <c r="I836" s="45">
        <v>23757</v>
      </c>
      <c r="J836" s="53"/>
      <c r="K836" s="53"/>
      <c r="L836" s="51"/>
      <c r="M836" s="51"/>
      <c r="N836" s="51"/>
      <c r="O836" s="448">
        <f>I836*$L$3</f>
        <v>40386.9</v>
      </c>
      <c r="P836" s="180">
        <f t="shared" si="396"/>
        <v>0</v>
      </c>
      <c r="Q836" s="180">
        <f t="shared" si="397"/>
        <v>807.74</v>
      </c>
      <c r="R836" s="180">
        <f t="shared" si="398"/>
        <v>0</v>
      </c>
      <c r="S836" s="180">
        <f t="shared" si="399"/>
        <v>807.74</v>
      </c>
      <c r="T836" s="394">
        <f t="shared" si="394"/>
        <v>1091.8800000000001</v>
      </c>
      <c r="U836" s="394">
        <f t="shared" si="395"/>
        <v>0</v>
      </c>
      <c r="V836" s="142">
        <f t="shared" si="400"/>
        <v>1091.8800000000001</v>
      </c>
      <c r="W836" s="142">
        <f t="shared" si="401"/>
        <v>54593.79</v>
      </c>
      <c r="X836" s="142">
        <f t="shared" si="402"/>
        <v>0</v>
      </c>
      <c r="Y836" s="142">
        <f t="shared" si="403"/>
        <v>54593.79</v>
      </c>
      <c r="Z836" s="51"/>
      <c r="AA836" s="35"/>
      <c r="AB836" s="226"/>
      <c r="AC836" s="226"/>
      <c r="AD836" s="226"/>
      <c r="AE836" s="226"/>
      <c r="AF836" s="226"/>
      <c r="AG836" s="226"/>
      <c r="AH836" s="226"/>
      <c r="AI836" s="226"/>
      <c r="AJ836" s="226"/>
      <c r="AK836" s="226"/>
      <c r="AL836" s="226"/>
      <c r="AM836" s="226"/>
      <c r="AN836" s="226"/>
      <c r="AO836" s="226"/>
    </row>
    <row r="837" spans="1:41" ht="15" hidden="1" outlineLevel="1">
      <c r="A837" s="44">
        <v>722</v>
      </c>
      <c r="B837" s="73">
        <v>656</v>
      </c>
      <c r="C837" s="42" t="s">
        <v>389</v>
      </c>
      <c r="D837" s="44" t="s">
        <v>103</v>
      </c>
      <c r="E837" s="53">
        <v>2</v>
      </c>
      <c r="F837" s="14">
        <f t="shared" si="304"/>
        <v>620</v>
      </c>
      <c r="G837" s="14">
        <f t="shared" si="305"/>
        <v>0</v>
      </c>
      <c r="H837" s="14">
        <f t="shared" si="306"/>
        <v>620</v>
      </c>
      <c r="I837" s="45">
        <v>310</v>
      </c>
      <c r="J837" s="53"/>
      <c r="K837" s="53"/>
      <c r="L837" s="51"/>
      <c r="M837" s="51"/>
      <c r="N837" s="51"/>
      <c r="O837" s="451">
        <f t="shared" ref="O837:O845" si="409">I837*$M$3</f>
        <v>434</v>
      </c>
      <c r="P837" s="180">
        <f t="shared" si="396"/>
        <v>0</v>
      </c>
      <c r="Q837" s="180">
        <f t="shared" si="397"/>
        <v>868</v>
      </c>
      <c r="R837" s="180">
        <f t="shared" si="398"/>
        <v>0</v>
      </c>
      <c r="S837" s="180">
        <f t="shared" si="399"/>
        <v>868</v>
      </c>
      <c r="T837" s="394">
        <f t="shared" si="394"/>
        <v>1173.3399999999999</v>
      </c>
      <c r="U837" s="394">
        <f t="shared" si="395"/>
        <v>0</v>
      </c>
      <c r="V837" s="142">
        <f t="shared" si="400"/>
        <v>1173.3399999999999</v>
      </c>
      <c r="W837" s="142">
        <f t="shared" si="401"/>
        <v>586.66999999999996</v>
      </c>
      <c r="X837" s="142">
        <f t="shared" si="402"/>
        <v>0</v>
      </c>
      <c r="Y837" s="142">
        <f t="shared" si="403"/>
        <v>586.66999999999996</v>
      </c>
      <c r="Z837" s="51"/>
      <c r="AA837" s="35"/>
      <c r="AB837" s="226"/>
      <c r="AC837" s="226"/>
      <c r="AD837" s="226"/>
      <c r="AE837" s="226"/>
      <c r="AF837" s="226"/>
      <c r="AG837" s="226"/>
      <c r="AH837" s="226"/>
      <c r="AI837" s="226"/>
      <c r="AJ837" s="226"/>
      <c r="AK837" s="226"/>
      <c r="AL837" s="226"/>
      <c r="AM837" s="226"/>
      <c r="AN837" s="226"/>
      <c r="AO837" s="226"/>
    </row>
    <row r="838" spans="1:41" ht="15" hidden="1" outlineLevel="1">
      <c r="A838" s="44">
        <v>723</v>
      </c>
      <c r="B838" s="73">
        <v>657</v>
      </c>
      <c r="C838" s="42" t="s">
        <v>56</v>
      </c>
      <c r="D838" s="44" t="s">
        <v>26</v>
      </c>
      <c r="E838" s="53">
        <v>0.9</v>
      </c>
      <c r="F838" s="14">
        <f t="shared" si="304"/>
        <v>1585.84</v>
      </c>
      <c r="G838" s="14">
        <f t="shared" si="305"/>
        <v>0</v>
      </c>
      <c r="H838" s="14">
        <f t="shared" si="306"/>
        <v>1585.84</v>
      </c>
      <c r="I838" s="45">
        <v>1762.04</v>
      </c>
      <c r="J838" s="53"/>
      <c r="K838" s="53"/>
      <c r="L838" s="51"/>
      <c r="M838" s="51"/>
      <c r="N838" s="51"/>
      <c r="O838" s="451">
        <f t="shared" si="409"/>
        <v>2466.86</v>
      </c>
      <c r="P838" s="180">
        <f t="shared" si="396"/>
        <v>0</v>
      </c>
      <c r="Q838" s="180">
        <f t="shared" si="397"/>
        <v>2220.17</v>
      </c>
      <c r="R838" s="180">
        <f t="shared" si="398"/>
        <v>0</v>
      </c>
      <c r="S838" s="180">
        <f t="shared" si="399"/>
        <v>2220.17</v>
      </c>
      <c r="T838" s="394">
        <f t="shared" si="394"/>
        <v>3001.17</v>
      </c>
      <c r="U838" s="394">
        <f t="shared" si="395"/>
        <v>0</v>
      </c>
      <c r="V838" s="142">
        <f t="shared" si="400"/>
        <v>3001.17</v>
      </c>
      <c r="W838" s="142">
        <f t="shared" si="401"/>
        <v>3334.63</v>
      </c>
      <c r="X838" s="142">
        <f t="shared" si="402"/>
        <v>0</v>
      </c>
      <c r="Y838" s="142">
        <f t="shared" si="403"/>
        <v>3334.63</v>
      </c>
      <c r="Z838" s="51"/>
      <c r="AA838" s="35"/>
      <c r="AB838" s="226"/>
      <c r="AC838" s="226"/>
      <c r="AD838" s="226"/>
      <c r="AE838" s="226"/>
      <c r="AF838" s="226"/>
      <c r="AG838" s="226"/>
      <c r="AH838" s="226"/>
      <c r="AI838" s="226"/>
      <c r="AJ838" s="226"/>
      <c r="AK838" s="226"/>
      <c r="AL838" s="226"/>
      <c r="AM838" s="226"/>
      <c r="AN838" s="226"/>
      <c r="AO838" s="226"/>
    </row>
    <row r="839" spans="1:41" ht="15" hidden="1" outlineLevel="1">
      <c r="A839" s="44">
        <v>724</v>
      </c>
      <c r="B839" s="73">
        <v>658</v>
      </c>
      <c r="C839" s="42" t="s">
        <v>218</v>
      </c>
      <c r="D839" s="44" t="s">
        <v>26</v>
      </c>
      <c r="E839" s="53">
        <v>0.9</v>
      </c>
      <c r="F839" s="14">
        <f t="shared" si="304"/>
        <v>133.27000000000001</v>
      </c>
      <c r="G839" s="14">
        <f t="shared" si="305"/>
        <v>0</v>
      </c>
      <c r="H839" s="14">
        <f t="shared" si="306"/>
        <v>133.27000000000001</v>
      </c>
      <c r="I839" s="45">
        <v>148.08000000000001</v>
      </c>
      <c r="J839" s="53"/>
      <c r="K839" s="53"/>
      <c r="L839" s="51"/>
      <c r="M839" s="51"/>
      <c r="N839" s="51"/>
      <c r="O839" s="451">
        <f t="shared" si="409"/>
        <v>207.31</v>
      </c>
      <c r="P839" s="180">
        <f t="shared" si="396"/>
        <v>0</v>
      </c>
      <c r="Q839" s="180">
        <f t="shared" si="397"/>
        <v>186.58</v>
      </c>
      <c r="R839" s="180">
        <f t="shared" si="398"/>
        <v>0</v>
      </c>
      <c r="S839" s="180">
        <f t="shared" si="399"/>
        <v>186.58</v>
      </c>
      <c r="T839" s="394">
        <f t="shared" si="394"/>
        <v>252.22</v>
      </c>
      <c r="U839" s="394">
        <f t="shared" si="395"/>
        <v>0</v>
      </c>
      <c r="V839" s="142">
        <f t="shared" si="400"/>
        <v>252.22</v>
      </c>
      <c r="W839" s="142">
        <f t="shared" si="401"/>
        <v>280.24</v>
      </c>
      <c r="X839" s="142">
        <f t="shared" si="402"/>
        <v>0</v>
      </c>
      <c r="Y839" s="142">
        <f t="shared" si="403"/>
        <v>280.24</v>
      </c>
      <c r="Z839" s="51"/>
      <c r="AA839" s="35"/>
      <c r="AB839" s="226"/>
      <c r="AC839" s="226"/>
      <c r="AD839" s="226"/>
      <c r="AE839" s="226"/>
      <c r="AF839" s="226"/>
      <c r="AG839" s="226"/>
      <c r="AH839" s="226"/>
      <c r="AI839" s="226"/>
      <c r="AJ839" s="226"/>
      <c r="AK839" s="226"/>
      <c r="AL839" s="226"/>
      <c r="AM839" s="226"/>
      <c r="AN839" s="226"/>
      <c r="AO839" s="226"/>
    </row>
    <row r="840" spans="1:41" ht="45" hidden="1" outlineLevel="1">
      <c r="A840" s="44">
        <v>725</v>
      </c>
      <c r="B840" s="73">
        <v>659</v>
      </c>
      <c r="C840" s="42" t="s">
        <v>265</v>
      </c>
      <c r="D840" s="44" t="s">
        <v>34</v>
      </c>
      <c r="E840" s="53">
        <v>0</v>
      </c>
      <c r="F840" s="14">
        <f t="shared" si="304"/>
        <v>0</v>
      </c>
      <c r="G840" s="14">
        <f t="shared" si="305"/>
        <v>0</v>
      </c>
      <c r="H840" s="14">
        <f t="shared" si="306"/>
        <v>0</v>
      </c>
      <c r="I840" s="45">
        <v>11624</v>
      </c>
      <c r="J840" s="53"/>
      <c r="K840" s="53"/>
      <c r="L840" s="51"/>
      <c r="M840" s="51"/>
      <c r="N840" s="51"/>
      <c r="O840" s="451">
        <f t="shared" si="409"/>
        <v>16273.6</v>
      </c>
      <c r="P840" s="180">
        <f t="shared" si="396"/>
        <v>0</v>
      </c>
      <c r="Q840" s="180">
        <f t="shared" si="397"/>
        <v>0</v>
      </c>
      <c r="R840" s="180">
        <f t="shared" si="398"/>
        <v>0</v>
      </c>
      <c r="S840" s="180">
        <f t="shared" si="399"/>
        <v>0</v>
      </c>
      <c r="T840" s="394">
        <f t="shared" ref="T840:T903" si="410">E840*W840</f>
        <v>0</v>
      </c>
      <c r="U840" s="394">
        <f t="shared" ref="U840:U903" si="411">E840*X840</f>
        <v>0</v>
      </c>
      <c r="V840" s="142">
        <f t="shared" si="400"/>
        <v>0</v>
      </c>
      <c r="W840" s="142">
        <f t="shared" si="401"/>
        <v>21998.16</v>
      </c>
      <c r="X840" s="142">
        <f t="shared" si="402"/>
        <v>0</v>
      </c>
      <c r="Y840" s="142">
        <f t="shared" si="403"/>
        <v>21998.16</v>
      </c>
      <c r="Z840" s="51"/>
      <c r="AA840" s="35"/>
      <c r="AB840" s="226"/>
      <c r="AC840" s="226"/>
      <c r="AD840" s="226"/>
      <c r="AE840" s="226"/>
      <c r="AF840" s="226"/>
      <c r="AG840" s="226"/>
      <c r="AH840" s="226"/>
      <c r="AI840" s="226"/>
      <c r="AJ840" s="226"/>
      <c r="AK840" s="226"/>
      <c r="AL840" s="226"/>
      <c r="AM840" s="226"/>
      <c r="AN840" s="226"/>
      <c r="AO840" s="226"/>
    </row>
    <row r="841" spans="1:41" ht="30" hidden="1" outlineLevel="1">
      <c r="A841" s="44">
        <v>726</v>
      </c>
      <c r="B841" s="73">
        <v>660</v>
      </c>
      <c r="C841" s="42" t="s">
        <v>266</v>
      </c>
      <c r="D841" s="44" t="s">
        <v>26</v>
      </c>
      <c r="E841" s="53">
        <v>0.9</v>
      </c>
      <c r="F841" s="14">
        <f t="shared" si="304"/>
        <v>94.5</v>
      </c>
      <c r="G841" s="14">
        <f t="shared" si="305"/>
        <v>207.9</v>
      </c>
      <c r="H841" s="14">
        <f t="shared" si="306"/>
        <v>302.39999999999998</v>
      </c>
      <c r="I841" s="45">
        <v>105</v>
      </c>
      <c r="J841" s="53">
        <v>231</v>
      </c>
      <c r="K841" s="53"/>
      <c r="L841" s="51"/>
      <c r="M841" s="51"/>
      <c r="N841" s="51"/>
      <c r="O841" s="451">
        <f t="shared" si="409"/>
        <v>147</v>
      </c>
      <c r="P841" s="180">
        <f t="shared" ref="P841:P904" si="412">J841</f>
        <v>231</v>
      </c>
      <c r="Q841" s="180">
        <f t="shared" ref="Q841:Q904" si="413">O841*E841</f>
        <v>132.30000000000001</v>
      </c>
      <c r="R841" s="180">
        <f t="shared" ref="R841:R904" si="414">P841*E841</f>
        <v>207.9</v>
      </c>
      <c r="S841" s="180">
        <f t="shared" ref="S841:S904" si="415">Q841+R841</f>
        <v>340.2</v>
      </c>
      <c r="T841" s="394">
        <f t="shared" si="410"/>
        <v>178.84</v>
      </c>
      <c r="U841" s="394">
        <f t="shared" si="411"/>
        <v>281.02999999999997</v>
      </c>
      <c r="V841" s="142">
        <f t="shared" ref="V841:V904" si="416">T841+U841</f>
        <v>459.87</v>
      </c>
      <c r="W841" s="142">
        <f t="shared" ref="W841:W904" si="417">O841*0.9*$X$1259</f>
        <v>198.71</v>
      </c>
      <c r="X841" s="142">
        <f t="shared" ref="X841:X904" si="418">P841*0.9*$X$1259</f>
        <v>312.26</v>
      </c>
      <c r="Y841" s="142">
        <f t="shared" ref="Y841:Y904" si="419">W841+X841</f>
        <v>510.97</v>
      </c>
      <c r="Z841" s="51"/>
      <c r="AA841" s="35"/>
      <c r="AB841" s="226"/>
      <c r="AC841" s="226"/>
      <c r="AD841" s="226"/>
      <c r="AE841" s="226"/>
      <c r="AF841" s="226"/>
      <c r="AG841" s="226"/>
      <c r="AH841" s="226"/>
      <c r="AI841" s="226"/>
      <c r="AJ841" s="226"/>
      <c r="AK841" s="226"/>
      <c r="AL841" s="226"/>
      <c r="AM841" s="226"/>
      <c r="AN841" s="226"/>
      <c r="AO841" s="226"/>
    </row>
    <row r="842" spans="1:41" ht="45" hidden="1" outlineLevel="1">
      <c r="A842" s="44">
        <v>727</v>
      </c>
      <c r="B842" s="73">
        <v>661</v>
      </c>
      <c r="C842" s="42" t="s">
        <v>265</v>
      </c>
      <c r="D842" s="44" t="s">
        <v>34</v>
      </c>
      <c r="E842" s="53">
        <v>0.01</v>
      </c>
      <c r="F842" s="14">
        <f t="shared" si="304"/>
        <v>116.24</v>
      </c>
      <c r="G842" s="14">
        <f t="shared" si="305"/>
        <v>0</v>
      </c>
      <c r="H842" s="14">
        <f t="shared" si="306"/>
        <v>116.24</v>
      </c>
      <c r="I842" s="45">
        <v>11624</v>
      </c>
      <c r="J842" s="53"/>
      <c r="K842" s="53"/>
      <c r="L842" s="51"/>
      <c r="M842" s="51"/>
      <c r="N842" s="51"/>
      <c r="O842" s="451">
        <f t="shared" si="409"/>
        <v>16273.6</v>
      </c>
      <c r="P842" s="180">
        <f t="shared" si="412"/>
        <v>0</v>
      </c>
      <c r="Q842" s="180">
        <f t="shared" si="413"/>
        <v>162.74</v>
      </c>
      <c r="R842" s="180">
        <f t="shared" si="414"/>
        <v>0</v>
      </c>
      <c r="S842" s="180">
        <f t="shared" si="415"/>
        <v>162.74</v>
      </c>
      <c r="T842" s="394">
        <f t="shared" si="410"/>
        <v>219.98</v>
      </c>
      <c r="U842" s="394">
        <f t="shared" si="411"/>
        <v>0</v>
      </c>
      <c r="V842" s="142">
        <f t="shared" si="416"/>
        <v>219.98</v>
      </c>
      <c r="W842" s="142">
        <f t="shared" si="417"/>
        <v>21998.16</v>
      </c>
      <c r="X842" s="142">
        <f t="shared" si="418"/>
        <v>0</v>
      </c>
      <c r="Y842" s="142">
        <f t="shared" si="419"/>
        <v>21998.16</v>
      </c>
      <c r="Z842" s="51"/>
      <c r="AA842" s="35"/>
      <c r="AB842" s="226"/>
      <c r="AC842" s="226"/>
      <c r="AD842" s="226"/>
      <c r="AE842" s="226"/>
      <c r="AF842" s="226"/>
      <c r="AG842" s="226"/>
      <c r="AH842" s="226"/>
      <c r="AI842" s="226"/>
      <c r="AJ842" s="226"/>
      <c r="AK842" s="226"/>
      <c r="AL842" s="226"/>
      <c r="AM842" s="226"/>
      <c r="AN842" s="226"/>
      <c r="AO842" s="226"/>
    </row>
    <row r="843" spans="1:41" ht="30" hidden="1" outlineLevel="1">
      <c r="A843" s="44">
        <v>728</v>
      </c>
      <c r="B843" s="73">
        <v>662</v>
      </c>
      <c r="C843" s="42" t="s">
        <v>274</v>
      </c>
      <c r="D843" s="44" t="s">
        <v>26</v>
      </c>
      <c r="E843" s="53">
        <v>0.9</v>
      </c>
      <c r="F843" s="14">
        <f t="shared" si="304"/>
        <v>601.20000000000005</v>
      </c>
      <c r="G843" s="14">
        <f t="shared" si="305"/>
        <v>2772</v>
      </c>
      <c r="H843" s="14">
        <f t="shared" si="306"/>
        <v>3373.2</v>
      </c>
      <c r="I843" s="45">
        <v>668</v>
      </c>
      <c r="J843" s="53">
        <v>3080</v>
      </c>
      <c r="K843" s="53"/>
      <c r="L843" s="51"/>
      <c r="M843" s="51"/>
      <c r="N843" s="51"/>
      <c r="O843" s="451">
        <f t="shared" si="409"/>
        <v>935.2</v>
      </c>
      <c r="P843" s="180">
        <f t="shared" si="412"/>
        <v>3080</v>
      </c>
      <c r="Q843" s="180">
        <f t="shared" si="413"/>
        <v>841.68</v>
      </c>
      <c r="R843" s="180">
        <f t="shared" si="414"/>
        <v>2772</v>
      </c>
      <c r="S843" s="180">
        <f t="shared" si="415"/>
        <v>3613.68</v>
      </c>
      <c r="T843" s="394">
        <f t="shared" si="410"/>
        <v>1137.75</v>
      </c>
      <c r="U843" s="394">
        <f t="shared" si="411"/>
        <v>3747.11</v>
      </c>
      <c r="V843" s="142">
        <f t="shared" si="416"/>
        <v>4884.8599999999997</v>
      </c>
      <c r="W843" s="142">
        <f t="shared" si="417"/>
        <v>1264.17</v>
      </c>
      <c r="X843" s="142">
        <f t="shared" si="418"/>
        <v>4163.45</v>
      </c>
      <c r="Y843" s="142">
        <f t="shared" si="419"/>
        <v>5427.62</v>
      </c>
      <c r="Z843" s="51"/>
      <c r="AA843" s="35"/>
      <c r="AB843" s="226"/>
      <c r="AC843" s="226"/>
      <c r="AD843" s="226"/>
      <c r="AE843" s="226"/>
      <c r="AF843" s="226"/>
      <c r="AG843" s="226"/>
      <c r="AH843" s="226"/>
      <c r="AI843" s="226"/>
      <c r="AJ843" s="226"/>
      <c r="AK843" s="226"/>
      <c r="AL843" s="226"/>
      <c r="AM843" s="226"/>
      <c r="AN843" s="226"/>
      <c r="AO843" s="226"/>
    </row>
    <row r="844" spans="1:41" ht="45" hidden="1" outlineLevel="1">
      <c r="A844" s="44">
        <v>729</v>
      </c>
      <c r="B844" s="73">
        <v>663</v>
      </c>
      <c r="C844" s="42" t="s">
        <v>390</v>
      </c>
      <c r="D844" s="44" t="s">
        <v>101</v>
      </c>
      <c r="E844" s="53">
        <v>35.020000000000003</v>
      </c>
      <c r="F844" s="14">
        <f t="shared" si="304"/>
        <v>5533.16</v>
      </c>
      <c r="G844" s="14">
        <f t="shared" si="305"/>
        <v>3011.72</v>
      </c>
      <c r="H844" s="14">
        <f t="shared" si="306"/>
        <v>8544.8799999999992</v>
      </c>
      <c r="I844" s="45">
        <v>158</v>
      </c>
      <c r="J844" s="53">
        <v>86</v>
      </c>
      <c r="K844" s="53"/>
      <c r="L844" s="51"/>
      <c r="M844" s="51"/>
      <c r="N844" s="51"/>
      <c r="O844" s="451">
        <f t="shared" si="409"/>
        <v>221.2</v>
      </c>
      <c r="P844" s="180">
        <f t="shared" si="412"/>
        <v>86</v>
      </c>
      <c r="Q844" s="180">
        <f t="shared" si="413"/>
        <v>7746.42</v>
      </c>
      <c r="R844" s="180">
        <f t="shared" si="414"/>
        <v>3011.72</v>
      </c>
      <c r="S844" s="180">
        <f t="shared" si="415"/>
        <v>10758.14</v>
      </c>
      <c r="T844" s="394">
        <f t="shared" si="410"/>
        <v>10471.33</v>
      </c>
      <c r="U844" s="394">
        <f t="shared" si="411"/>
        <v>4071.08</v>
      </c>
      <c r="V844" s="142">
        <f t="shared" si="416"/>
        <v>14542.41</v>
      </c>
      <c r="W844" s="142">
        <f t="shared" si="417"/>
        <v>299.01</v>
      </c>
      <c r="X844" s="142">
        <f t="shared" si="418"/>
        <v>116.25</v>
      </c>
      <c r="Y844" s="142">
        <f t="shared" si="419"/>
        <v>415.26</v>
      </c>
      <c r="Z844" s="51"/>
      <c r="AA844" s="35"/>
      <c r="AB844" s="226"/>
      <c r="AC844" s="226"/>
      <c r="AD844" s="226"/>
      <c r="AE844" s="226"/>
      <c r="AF844" s="226"/>
      <c r="AG844" s="226"/>
      <c r="AH844" s="226"/>
      <c r="AI844" s="226"/>
      <c r="AJ844" s="226"/>
      <c r="AK844" s="226"/>
      <c r="AL844" s="226"/>
      <c r="AM844" s="226"/>
      <c r="AN844" s="226"/>
      <c r="AO844" s="226"/>
    </row>
    <row r="845" spans="1:41" ht="30" hidden="1" outlineLevel="1">
      <c r="A845" s="44">
        <v>730</v>
      </c>
      <c r="B845" s="73">
        <v>664</v>
      </c>
      <c r="C845" s="42" t="s">
        <v>107</v>
      </c>
      <c r="D845" s="44" t="s">
        <v>26</v>
      </c>
      <c r="E845" s="53">
        <v>1.1000000000000001</v>
      </c>
      <c r="F845" s="14">
        <f t="shared" si="304"/>
        <v>326.63</v>
      </c>
      <c r="G845" s="14">
        <f t="shared" si="305"/>
        <v>48.4</v>
      </c>
      <c r="H845" s="14">
        <f t="shared" si="306"/>
        <v>375.03</v>
      </c>
      <c r="I845" s="45">
        <v>296.94</v>
      </c>
      <c r="J845" s="53">
        <v>44</v>
      </c>
      <c r="K845" s="53"/>
      <c r="L845" s="51"/>
      <c r="M845" s="51"/>
      <c r="N845" s="51"/>
      <c r="O845" s="451">
        <f t="shared" si="409"/>
        <v>415.72</v>
      </c>
      <c r="P845" s="180">
        <f t="shared" si="412"/>
        <v>44</v>
      </c>
      <c r="Q845" s="180">
        <f t="shared" si="413"/>
        <v>457.29</v>
      </c>
      <c r="R845" s="180">
        <f t="shared" si="414"/>
        <v>48.4</v>
      </c>
      <c r="S845" s="180">
        <f t="shared" si="415"/>
        <v>505.69</v>
      </c>
      <c r="T845" s="394">
        <f t="shared" si="410"/>
        <v>618.16</v>
      </c>
      <c r="U845" s="394">
        <f t="shared" si="411"/>
        <v>65.430000000000007</v>
      </c>
      <c r="V845" s="142">
        <f t="shared" si="416"/>
        <v>683.59</v>
      </c>
      <c r="W845" s="142">
        <f t="shared" si="417"/>
        <v>561.96</v>
      </c>
      <c r="X845" s="142">
        <f t="shared" si="418"/>
        <v>59.48</v>
      </c>
      <c r="Y845" s="142">
        <f t="shared" si="419"/>
        <v>621.44000000000005</v>
      </c>
      <c r="Z845" s="51"/>
      <c r="AA845" s="35"/>
      <c r="AB845" s="226"/>
      <c r="AC845" s="226"/>
      <c r="AD845" s="226"/>
      <c r="AE845" s="226"/>
      <c r="AF845" s="226"/>
      <c r="AG845" s="226"/>
      <c r="AH845" s="226"/>
      <c r="AI845" s="226"/>
      <c r="AJ845" s="226"/>
      <c r="AK845" s="226"/>
      <c r="AL845" s="226"/>
      <c r="AM845" s="226"/>
      <c r="AN845" s="226"/>
      <c r="AO845" s="226"/>
    </row>
    <row r="846" spans="1:41" ht="15" hidden="1" outlineLevel="1">
      <c r="A846" s="44"/>
      <c r="B846" s="73"/>
      <c r="C846" s="52" t="s">
        <v>394</v>
      </c>
      <c r="D846" s="44"/>
      <c r="E846" s="53"/>
      <c r="F846" s="14">
        <f t="shared" si="304"/>
        <v>0</v>
      </c>
      <c r="G846" s="14">
        <f t="shared" si="305"/>
        <v>0</v>
      </c>
      <c r="H846" s="14">
        <f t="shared" si="306"/>
        <v>0</v>
      </c>
      <c r="I846" s="45"/>
      <c r="J846" s="53"/>
      <c r="K846" s="53"/>
      <c r="L846" s="51"/>
      <c r="M846" s="51"/>
      <c r="N846" s="51"/>
      <c r="O846" s="186"/>
      <c r="P846" s="180">
        <f t="shared" si="412"/>
        <v>0</v>
      </c>
      <c r="Q846" s="180">
        <f t="shared" si="413"/>
        <v>0</v>
      </c>
      <c r="R846" s="180">
        <f t="shared" si="414"/>
        <v>0</v>
      </c>
      <c r="S846" s="180">
        <f t="shared" si="415"/>
        <v>0</v>
      </c>
      <c r="T846" s="394">
        <f t="shared" si="410"/>
        <v>0</v>
      </c>
      <c r="U846" s="394">
        <f t="shared" si="411"/>
        <v>0</v>
      </c>
      <c r="V846" s="142">
        <f t="shared" si="416"/>
        <v>0</v>
      </c>
      <c r="W846" s="142">
        <f t="shared" si="417"/>
        <v>0</v>
      </c>
      <c r="X846" s="142">
        <f t="shared" si="418"/>
        <v>0</v>
      </c>
      <c r="Y846" s="142">
        <f t="shared" si="419"/>
        <v>0</v>
      </c>
      <c r="Z846" s="51"/>
      <c r="AA846" s="35"/>
      <c r="AB846" s="226"/>
      <c r="AC846" s="226"/>
      <c r="AD846" s="226"/>
      <c r="AE846" s="226"/>
      <c r="AF846" s="226"/>
      <c r="AG846" s="226"/>
      <c r="AH846" s="226"/>
      <c r="AI846" s="226"/>
      <c r="AJ846" s="226"/>
      <c r="AK846" s="226"/>
      <c r="AL846" s="226"/>
      <c r="AM846" s="226"/>
      <c r="AN846" s="226"/>
      <c r="AO846" s="226"/>
    </row>
    <row r="847" spans="1:41" ht="15" hidden="1" outlineLevel="1">
      <c r="A847" s="44">
        <v>731</v>
      </c>
      <c r="B847" s="73">
        <v>665</v>
      </c>
      <c r="C847" s="42" t="s">
        <v>264</v>
      </c>
      <c r="D847" s="44" t="s">
        <v>34</v>
      </c>
      <c r="E847" s="53">
        <v>0.02</v>
      </c>
      <c r="F847" s="14">
        <f t="shared" si="304"/>
        <v>475.14</v>
      </c>
      <c r="G847" s="14">
        <f t="shared" si="305"/>
        <v>0</v>
      </c>
      <c r="H847" s="14">
        <f t="shared" si="306"/>
        <v>475.14</v>
      </c>
      <c r="I847" s="45">
        <v>23757</v>
      </c>
      <c r="J847" s="53"/>
      <c r="K847" s="53"/>
      <c r="L847" s="51"/>
      <c r="M847" s="51"/>
      <c r="N847" s="51"/>
      <c r="O847" s="448">
        <f>I847*$L$3</f>
        <v>40386.9</v>
      </c>
      <c r="P847" s="180">
        <f t="shared" si="412"/>
        <v>0</v>
      </c>
      <c r="Q847" s="180">
        <f t="shared" si="413"/>
        <v>807.74</v>
      </c>
      <c r="R847" s="180">
        <f t="shared" si="414"/>
        <v>0</v>
      </c>
      <c r="S847" s="180">
        <f t="shared" si="415"/>
        <v>807.74</v>
      </c>
      <c r="T847" s="394">
        <f t="shared" si="410"/>
        <v>1091.8800000000001</v>
      </c>
      <c r="U847" s="394">
        <f t="shared" si="411"/>
        <v>0</v>
      </c>
      <c r="V847" s="142">
        <f t="shared" si="416"/>
        <v>1091.8800000000001</v>
      </c>
      <c r="W847" s="142">
        <f t="shared" si="417"/>
        <v>54593.79</v>
      </c>
      <c r="X847" s="142">
        <f t="shared" si="418"/>
        <v>0</v>
      </c>
      <c r="Y847" s="142">
        <f t="shared" si="419"/>
        <v>54593.79</v>
      </c>
      <c r="Z847" s="51"/>
      <c r="AA847" s="35"/>
      <c r="AB847" s="226"/>
      <c r="AC847" s="226"/>
      <c r="AD847" s="226"/>
      <c r="AE847" s="226"/>
      <c r="AF847" s="226"/>
      <c r="AG847" s="226"/>
      <c r="AH847" s="226"/>
      <c r="AI847" s="226"/>
      <c r="AJ847" s="226"/>
      <c r="AK847" s="226"/>
      <c r="AL847" s="226"/>
      <c r="AM847" s="226"/>
      <c r="AN847" s="226"/>
      <c r="AO847" s="226"/>
    </row>
    <row r="848" spans="1:41" ht="15" hidden="1" outlineLevel="1">
      <c r="A848" s="44">
        <v>732</v>
      </c>
      <c r="B848" s="73">
        <v>666</v>
      </c>
      <c r="C848" s="42" t="s">
        <v>389</v>
      </c>
      <c r="D848" s="44" t="s">
        <v>103</v>
      </c>
      <c r="E848" s="53">
        <v>2</v>
      </c>
      <c r="F848" s="14">
        <f t="shared" si="304"/>
        <v>620</v>
      </c>
      <c r="G848" s="14">
        <f t="shared" si="305"/>
        <v>0</v>
      </c>
      <c r="H848" s="14">
        <f t="shared" si="306"/>
        <v>620</v>
      </c>
      <c r="I848" s="45">
        <v>310</v>
      </c>
      <c r="J848" s="53"/>
      <c r="K848" s="53"/>
      <c r="L848" s="51"/>
      <c r="M848" s="51"/>
      <c r="N848" s="51"/>
      <c r="O848" s="451">
        <f t="shared" ref="O848:O856" si="420">I848*$M$3</f>
        <v>434</v>
      </c>
      <c r="P848" s="180">
        <f t="shared" si="412"/>
        <v>0</v>
      </c>
      <c r="Q848" s="180">
        <f t="shared" si="413"/>
        <v>868</v>
      </c>
      <c r="R848" s="180">
        <f t="shared" si="414"/>
        <v>0</v>
      </c>
      <c r="S848" s="180">
        <f t="shared" si="415"/>
        <v>868</v>
      </c>
      <c r="T848" s="394">
        <f t="shared" si="410"/>
        <v>1173.3399999999999</v>
      </c>
      <c r="U848" s="394">
        <f t="shared" si="411"/>
        <v>0</v>
      </c>
      <c r="V848" s="142">
        <f t="shared" si="416"/>
        <v>1173.3399999999999</v>
      </c>
      <c r="W848" s="142">
        <f t="shared" si="417"/>
        <v>586.66999999999996</v>
      </c>
      <c r="X848" s="142">
        <f t="shared" si="418"/>
        <v>0</v>
      </c>
      <c r="Y848" s="142">
        <f t="shared" si="419"/>
        <v>586.66999999999996</v>
      </c>
      <c r="Z848" s="51"/>
      <c r="AA848" s="35"/>
      <c r="AB848" s="226"/>
      <c r="AC848" s="226"/>
      <c r="AD848" s="226"/>
      <c r="AE848" s="226"/>
      <c r="AF848" s="226"/>
      <c r="AG848" s="226"/>
      <c r="AH848" s="226"/>
      <c r="AI848" s="226"/>
      <c r="AJ848" s="226"/>
      <c r="AK848" s="226"/>
      <c r="AL848" s="226"/>
      <c r="AM848" s="226"/>
      <c r="AN848" s="226"/>
      <c r="AO848" s="226"/>
    </row>
    <row r="849" spans="1:41" ht="15" hidden="1" outlineLevel="1">
      <c r="A849" s="44">
        <v>733</v>
      </c>
      <c r="B849" s="73">
        <v>667</v>
      </c>
      <c r="C849" s="42" t="s">
        <v>56</v>
      </c>
      <c r="D849" s="44" t="s">
        <v>26</v>
      </c>
      <c r="E849" s="53">
        <v>0.9</v>
      </c>
      <c r="F849" s="14">
        <f t="shared" si="304"/>
        <v>1585.84</v>
      </c>
      <c r="G849" s="14">
        <f t="shared" si="305"/>
        <v>0</v>
      </c>
      <c r="H849" s="14">
        <f t="shared" si="306"/>
        <v>1585.84</v>
      </c>
      <c r="I849" s="45">
        <v>1762.04</v>
      </c>
      <c r="J849" s="53"/>
      <c r="K849" s="53"/>
      <c r="L849" s="51"/>
      <c r="M849" s="51"/>
      <c r="N849" s="51"/>
      <c r="O849" s="451">
        <f t="shared" si="420"/>
        <v>2466.86</v>
      </c>
      <c r="P849" s="180">
        <f t="shared" si="412"/>
        <v>0</v>
      </c>
      <c r="Q849" s="180">
        <f t="shared" si="413"/>
        <v>2220.17</v>
      </c>
      <c r="R849" s="180">
        <f t="shared" si="414"/>
        <v>0</v>
      </c>
      <c r="S849" s="180">
        <f t="shared" si="415"/>
        <v>2220.17</v>
      </c>
      <c r="T849" s="394">
        <f t="shared" si="410"/>
        <v>3001.17</v>
      </c>
      <c r="U849" s="394">
        <f t="shared" si="411"/>
        <v>0</v>
      </c>
      <c r="V849" s="142">
        <f t="shared" si="416"/>
        <v>3001.17</v>
      </c>
      <c r="W849" s="142">
        <f t="shared" si="417"/>
        <v>3334.63</v>
      </c>
      <c r="X849" s="142">
        <f t="shared" si="418"/>
        <v>0</v>
      </c>
      <c r="Y849" s="142">
        <f t="shared" si="419"/>
        <v>3334.63</v>
      </c>
      <c r="Z849" s="51"/>
      <c r="AA849" s="35"/>
      <c r="AB849" s="226"/>
      <c r="AC849" s="226"/>
      <c r="AD849" s="226"/>
      <c r="AE849" s="226"/>
      <c r="AF849" s="226"/>
      <c r="AG849" s="226"/>
      <c r="AH849" s="226"/>
      <c r="AI849" s="226"/>
      <c r="AJ849" s="226"/>
      <c r="AK849" s="226"/>
      <c r="AL849" s="226"/>
      <c r="AM849" s="226"/>
      <c r="AN849" s="226"/>
      <c r="AO849" s="226"/>
    </row>
    <row r="850" spans="1:41" ht="15" hidden="1" outlineLevel="1">
      <c r="A850" s="44">
        <v>734</v>
      </c>
      <c r="B850" s="73">
        <v>668</v>
      </c>
      <c r="C850" s="42" t="s">
        <v>218</v>
      </c>
      <c r="D850" s="44" t="s">
        <v>26</v>
      </c>
      <c r="E850" s="53">
        <v>0.9</v>
      </c>
      <c r="F850" s="14">
        <f t="shared" si="304"/>
        <v>133.27000000000001</v>
      </c>
      <c r="G850" s="14">
        <f t="shared" si="305"/>
        <v>0</v>
      </c>
      <c r="H850" s="14">
        <f t="shared" si="306"/>
        <v>133.27000000000001</v>
      </c>
      <c r="I850" s="45">
        <v>148.08000000000001</v>
      </c>
      <c r="J850" s="53"/>
      <c r="K850" s="53"/>
      <c r="L850" s="51"/>
      <c r="M850" s="51"/>
      <c r="N850" s="51"/>
      <c r="O850" s="451">
        <f t="shared" si="420"/>
        <v>207.31</v>
      </c>
      <c r="P850" s="180">
        <f t="shared" si="412"/>
        <v>0</v>
      </c>
      <c r="Q850" s="180">
        <f t="shared" si="413"/>
        <v>186.58</v>
      </c>
      <c r="R850" s="180">
        <f t="shared" si="414"/>
        <v>0</v>
      </c>
      <c r="S850" s="180">
        <f t="shared" si="415"/>
        <v>186.58</v>
      </c>
      <c r="T850" s="394">
        <f t="shared" si="410"/>
        <v>252.22</v>
      </c>
      <c r="U850" s="394">
        <f t="shared" si="411"/>
        <v>0</v>
      </c>
      <c r="V850" s="142">
        <f t="shared" si="416"/>
        <v>252.22</v>
      </c>
      <c r="W850" s="142">
        <f t="shared" si="417"/>
        <v>280.24</v>
      </c>
      <c r="X850" s="142">
        <f t="shared" si="418"/>
        <v>0</v>
      </c>
      <c r="Y850" s="142">
        <f t="shared" si="419"/>
        <v>280.24</v>
      </c>
      <c r="Z850" s="51"/>
      <c r="AA850" s="35"/>
      <c r="AB850" s="226"/>
      <c r="AC850" s="226"/>
      <c r="AD850" s="226"/>
      <c r="AE850" s="226"/>
      <c r="AF850" s="226"/>
      <c r="AG850" s="226"/>
      <c r="AH850" s="226"/>
      <c r="AI850" s="226"/>
      <c r="AJ850" s="226"/>
      <c r="AK850" s="226"/>
      <c r="AL850" s="226"/>
      <c r="AM850" s="226"/>
      <c r="AN850" s="226"/>
      <c r="AO850" s="226"/>
    </row>
    <row r="851" spans="1:41" ht="45" hidden="1" outlineLevel="1">
      <c r="A851" s="44">
        <v>735</v>
      </c>
      <c r="B851" s="73">
        <v>669</v>
      </c>
      <c r="C851" s="42" t="s">
        <v>265</v>
      </c>
      <c r="D851" s="44" t="s">
        <v>34</v>
      </c>
      <c r="E851" s="53">
        <v>0</v>
      </c>
      <c r="F851" s="14">
        <f t="shared" si="304"/>
        <v>0</v>
      </c>
      <c r="G851" s="14">
        <f t="shared" si="305"/>
        <v>0</v>
      </c>
      <c r="H851" s="14">
        <f t="shared" si="306"/>
        <v>0</v>
      </c>
      <c r="I851" s="45">
        <v>11624</v>
      </c>
      <c r="J851" s="53"/>
      <c r="K851" s="53"/>
      <c r="L851" s="51"/>
      <c r="M851" s="51"/>
      <c r="N851" s="51"/>
      <c r="O851" s="451">
        <f t="shared" si="420"/>
        <v>16273.6</v>
      </c>
      <c r="P851" s="180">
        <f t="shared" si="412"/>
        <v>0</v>
      </c>
      <c r="Q851" s="180">
        <f t="shared" si="413"/>
        <v>0</v>
      </c>
      <c r="R851" s="180">
        <f t="shared" si="414"/>
        <v>0</v>
      </c>
      <c r="S851" s="180">
        <f t="shared" si="415"/>
        <v>0</v>
      </c>
      <c r="T851" s="394">
        <f t="shared" si="410"/>
        <v>0</v>
      </c>
      <c r="U851" s="394">
        <f t="shared" si="411"/>
        <v>0</v>
      </c>
      <c r="V851" s="142">
        <f t="shared" si="416"/>
        <v>0</v>
      </c>
      <c r="W851" s="142">
        <f t="shared" si="417"/>
        <v>21998.16</v>
      </c>
      <c r="X851" s="142">
        <f t="shared" si="418"/>
        <v>0</v>
      </c>
      <c r="Y851" s="142">
        <f t="shared" si="419"/>
        <v>21998.16</v>
      </c>
      <c r="Z851" s="51"/>
      <c r="AA851" s="35"/>
      <c r="AB851" s="226"/>
      <c r="AC851" s="226"/>
      <c r="AD851" s="226"/>
      <c r="AE851" s="226"/>
      <c r="AF851" s="226"/>
      <c r="AG851" s="226"/>
      <c r="AH851" s="226"/>
      <c r="AI851" s="226"/>
      <c r="AJ851" s="226"/>
      <c r="AK851" s="226"/>
      <c r="AL851" s="226"/>
      <c r="AM851" s="226"/>
      <c r="AN851" s="226"/>
      <c r="AO851" s="226"/>
    </row>
    <row r="852" spans="1:41" ht="30" hidden="1" outlineLevel="1">
      <c r="A852" s="44">
        <v>736</v>
      </c>
      <c r="B852" s="73">
        <v>670</v>
      </c>
      <c r="C852" s="42" t="s">
        <v>266</v>
      </c>
      <c r="D852" s="44" t="s">
        <v>26</v>
      </c>
      <c r="E852" s="53">
        <v>0.9</v>
      </c>
      <c r="F852" s="14">
        <f t="shared" si="304"/>
        <v>94.5</v>
      </c>
      <c r="G852" s="14">
        <f t="shared" si="305"/>
        <v>207.9</v>
      </c>
      <c r="H852" s="14">
        <f t="shared" si="306"/>
        <v>302.39999999999998</v>
      </c>
      <c r="I852" s="45">
        <v>105</v>
      </c>
      <c r="J852" s="53">
        <v>231</v>
      </c>
      <c r="K852" s="53"/>
      <c r="L852" s="51"/>
      <c r="M852" s="51"/>
      <c r="N852" s="51"/>
      <c r="O852" s="451">
        <f t="shared" si="420"/>
        <v>147</v>
      </c>
      <c r="P852" s="180">
        <f t="shared" si="412"/>
        <v>231</v>
      </c>
      <c r="Q852" s="180">
        <f t="shared" si="413"/>
        <v>132.30000000000001</v>
      </c>
      <c r="R852" s="180">
        <f t="shared" si="414"/>
        <v>207.9</v>
      </c>
      <c r="S852" s="180">
        <f t="shared" si="415"/>
        <v>340.2</v>
      </c>
      <c r="T852" s="394">
        <f t="shared" si="410"/>
        <v>178.84</v>
      </c>
      <c r="U852" s="394">
        <f t="shared" si="411"/>
        <v>281.02999999999997</v>
      </c>
      <c r="V852" s="142">
        <f t="shared" si="416"/>
        <v>459.87</v>
      </c>
      <c r="W852" s="142">
        <f t="shared" si="417"/>
        <v>198.71</v>
      </c>
      <c r="X852" s="142">
        <f t="shared" si="418"/>
        <v>312.26</v>
      </c>
      <c r="Y852" s="142">
        <f t="shared" si="419"/>
        <v>510.97</v>
      </c>
      <c r="Z852" s="51"/>
      <c r="AA852" s="35"/>
      <c r="AB852" s="226"/>
      <c r="AC852" s="226"/>
      <c r="AD852" s="226"/>
      <c r="AE852" s="226"/>
      <c r="AF852" s="226"/>
      <c r="AG852" s="226"/>
      <c r="AH852" s="226"/>
      <c r="AI852" s="226"/>
      <c r="AJ852" s="226"/>
      <c r="AK852" s="226"/>
      <c r="AL852" s="226"/>
      <c r="AM852" s="226"/>
      <c r="AN852" s="226"/>
      <c r="AO852" s="226"/>
    </row>
    <row r="853" spans="1:41" ht="45" hidden="1" outlineLevel="1">
      <c r="A853" s="44">
        <v>737</v>
      </c>
      <c r="B853" s="73">
        <v>671</v>
      </c>
      <c r="C853" s="42" t="s">
        <v>265</v>
      </c>
      <c r="D853" s="44" t="s">
        <v>34</v>
      </c>
      <c r="E853" s="53">
        <v>0.01</v>
      </c>
      <c r="F853" s="14">
        <f t="shared" si="304"/>
        <v>116.24</v>
      </c>
      <c r="G853" s="14">
        <f t="shared" si="305"/>
        <v>0</v>
      </c>
      <c r="H853" s="14">
        <f t="shared" si="306"/>
        <v>116.24</v>
      </c>
      <c r="I853" s="45">
        <v>11624</v>
      </c>
      <c r="J853" s="53"/>
      <c r="K853" s="53"/>
      <c r="L853" s="51"/>
      <c r="M853" s="51"/>
      <c r="N853" s="51"/>
      <c r="O853" s="451">
        <f t="shared" si="420"/>
        <v>16273.6</v>
      </c>
      <c r="P853" s="180">
        <f t="shared" si="412"/>
        <v>0</v>
      </c>
      <c r="Q853" s="180">
        <f t="shared" si="413"/>
        <v>162.74</v>
      </c>
      <c r="R853" s="180">
        <f t="shared" si="414"/>
        <v>0</v>
      </c>
      <c r="S853" s="180">
        <f t="shared" si="415"/>
        <v>162.74</v>
      </c>
      <c r="T853" s="394">
        <f t="shared" si="410"/>
        <v>219.98</v>
      </c>
      <c r="U853" s="394">
        <f t="shared" si="411"/>
        <v>0</v>
      </c>
      <c r="V853" s="142">
        <f t="shared" si="416"/>
        <v>219.98</v>
      </c>
      <c r="W853" s="142">
        <f t="shared" si="417"/>
        <v>21998.16</v>
      </c>
      <c r="X853" s="142">
        <f t="shared" si="418"/>
        <v>0</v>
      </c>
      <c r="Y853" s="142">
        <f t="shared" si="419"/>
        <v>21998.16</v>
      </c>
      <c r="Z853" s="51"/>
      <c r="AA853" s="35"/>
      <c r="AB853" s="226"/>
      <c r="AC853" s="226"/>
      <c r="AD853" s="226"/>
      <c r="AE853" s="226"/>
      <c r="AF853" s="226"/>
      <c r="AG853" s="226"/>
      <c r="AH853" s="226"/>
      <c r="AI853" s="226"/>
      <c r="AJ853" s="226"/>
      <c r="AK853" s="226"/>
      <c r="AL853" s="226"/>
      <c r="AM853" s="226"/>
      <c r="AN853" s="226"/>
      <c r="AO853" s="226"/>
    </row>
    <row r="854" spans="1:41" ht="30" hidden="1" outlineLevel="1">
      <c r="A854" s="44">
        <v>738</v>
      </c>
      <c r="B854" s="73">
        <v>672</v>
      </c>
      <c r="C854" s="42" t="s">
        <v>274</v>
      </c>
      <c r="D854" s="44" t="s">
        <v>26</v>
      </c>
      <c r="E854" s="53">
        <v>0.9</v>
      </c>
      <c r="F854" s="14">
        <f t="shared" si="304"/>
        <v>601.20000000000005</v>
      </c>
      <c r="G854" s="14">
        <f t="shared" si="305"/>
        <v>2772</v>
      </c>
      <c r="H854" s="14">
        <f t="shared" si="306"/>
        <v>3373.2</v>
      </c>
      <c r="I854" s="45">
        <v>668</v>
      </c>
      <c r="J854" s="53">
        <v>3080</v>
      </c>
      <c r="K854" s="53"/>
      <c r="L854" s="51"/>
      <c r="M854" s="51"/>
      <c r="N854" s="51"/>
      <c r="O854" s="451">
        <f t="shared" si="420"/>
        <v>935.2</v>
      </c>
      <c r="P854" s="180">
        <f t="shared" si="412"/>
        <v>3080</v>
      </c>
      <c r="Q854" s="180">
        <f t="shared" si="413"/>
        <v>841.68</v>
      </c>
      <c r="R854" s="180">
        <f t="shared" si="414"/>
        <v>2772</v>
      </c>
      <c r="S854" s="180">
        <f t="shared" si="415"/>
        <v>3613.68</v>
      </c>
      <c r="T854" s="394">
        <f t="shared" si="410"/>
        <v>1137.75</v>
      </c>
      <c r="U854" s="394">
        <f t="shared" si="411"/>
        <v>3747.11</v>
      </c>
      <c r="V854" s="142">
        <f t="shared" si="416"/>
        <v>4884.8599999999997</v>
      </c>
      <c r="W854" s="142">
        <f t="shared" si="417"/>
        <v>1264.17</v>
      </c>
      <c r="X854" s="142">
        <f t="shared" si="418"/>
        <v>4163.45</v>
      </c>
      <c r="Y854" s="142">
        <f t="shared" si="419"/>
        <v>5427.62</v>
      </c>
      <c r="Z854" s="51"/>
      <c r="AA854" s="35"/>
      <c r="AB854" s="226"/>
      <c r="AC854" s="226"/>
      <c r="AD854" s="226"/>
      <c r="AE854" s="226"/>
      <c r="AF854" s="226"/>
      <c r="AG854" s="226"/>
      <c r="AH854" s="226"/>
      <c r="AI854" s="226"/>
      <c r="AJ854" s="226"/>
      <c r="AK854" s="226"/>
      <c r="AL854" s="226"/>
      <c r="AM854" s="226"/>
      <c r="AN854" s="226"/>
      <c r="AO854" s="226"/>
    </row>
    <row r="855" spans="1:41" ht="45" hidden="1" outlineLevel="1">
      <c r="A855" s="44">
        <v>739</v>
      </c>
      <c r="B855" s="73">
        <v>673</v>
      </c>
      <c r="C855" s="42" t="s">
        <v>390</v>
      </c>
      <c r="D855" s="44" t="s">
        <v>101</v>
      </c>
      <c r="E855" s="53">
        <v>35.020000000000003</v>
      </c>
      <c r="F855" s="14">
        <f t="shared" si="304"/>
        <v>5533.16</v>
      </c>
      <c r="G855" s="14">
        <f t="shared" si="305"/>
        <v>3011.72</v>
      </c>
      <c r="H855" s="14">
        <f t="shared" si="306"/>
        <v>8544.8799999999992</v>
      </c>
      <c r="I855" s="45">
        <v>158</v>
      </c>
      <c r="J855" s="53">
        <v>86</v>
      </c>
      <c r="K855" s="53"/>
      <c r="L855" s="51"/>
      <c r="M855" s="51"/>
      <c r="N855" s="51"/>
      <c r="O855" s="451">
        <f t="shared" si="420"/>
        <v>221.2</v>
      </c>
      <c r="P855" s="180">
        <f t="shared" si="412"/>
        <v>86</v>
      </c>
      <c r="Q855" s="180">
        <f t="shared" si="413"/>
        <v>7746.42</v>
      </c>
      <c r="R855" s="180">
        <f t="shared" si="414"/>
        <v>3011.72</v>
      </c>
      <c r="S855" s="180">
        <f t="shared" si="415"/>
        <v>10758.14</v>
      </c>
      <c r="T855" s="394">
        <f t="shared" si="410"/>
        <v>10471.33</v>
      </c>
      <c r="U855" s="394">
        <f t="shared" si="411"/>
        <v>4071.08</v>
      </c>
      <c r="V855" s="142">
        <f t="shared" si="416"/>
        <v>14542.41</v>
      </c>
      <c r="W855" s="142">
        <f t="shared" si="417"/>
        <v>299.01</v>
      </c>
      <c r="X855" s="142">
        <f t="shared" si="418"/>
        <v>116.25</v>
      </c>
      <c r="Y855" s="142">
        <f t="shared" si="419"/>
        <v>415.26</v>
      </c>
      <c r="Z855" s="51"/>
      <c r="AA855" s="35"/>
      <c r="AB855" s="226"/>
      <c r="AC855" s="226"/>
      <c r="AD855" s="226"/>
      <c r="AE855" s="226"/>
      <c r="AF855" s="226"/>
      <c r="AG855" s="226"/>
      <c r="AH855" s="226"/>
      <c r="AI855" s="226"/>
      <c r="AJ855" s="226"/>
      <c r="AK855" s="226"/>
      <c r="AL855" s="226"/>
      <c r="AM855" s="226"/>
      <c r="AN855" s="226"/>
      <c r="AO855" s="226"/>
    </row>
    <row r="856" spans="1:41" ht="30" hidden="1" outlineLevel="1">
      <c r="A856" s="44">
        <v>740</v>
      </c>
      <c r="B856" s="73">
        <v>674</v>
      </c>
      <c r="C856" s="42" t="s">
        <v>107</v>
      </c>
      <c r="D856" s="44" t="s">
        <v>26</v>
      </c>
      <c r="E856" s="53">
        <v>1.1000000000000001</v>
      </c>
      <c r="F856" s="14">
        <f t="shared" si="304"/>
        <v>326.63</v>
      </c>
      <c r="G856" s="14">
        <f t="shared" si="305"/>
        <v>48.4</v>
      </c>
      <c r="H856" s="14">
        <f t="shared" si="306"/>
        <v>375.03</v>
      </c>
      <c r="I856" s="45">
        <v>296.94</v>
      </c>
      <c r="J856" s="53">
        <v>44</v>
      </c>
      <c r="K856" s="53"/>
      <c r="L856" s="51"/>
      <c r="M856" s="51"/>
      <c r="N856" s="51"/>
      <c r="O856" s="451">
        <f t="shared" si="420"/>
        <v>415.72</v>
      </c>
      <c r="P856" s="180">
        <f t="shared" si="412"/>
        <v>44</v>
      </c>
      <c r="Q856" s="180">
        <f t="shared" si="413"/>
        <v>457.29</v>
      </c>
      <c r="R856" s="180">
        <f t="shared" si="414"/>
        <v>48.4</v>
      </c>
      <c r="S856" s="180">
        <f t="shared" si="415"/>
        <v>505.69</v>
      </c>
      <c r="T856" s="394">
        <f t="shared" si="410"/>
        <v>618.16</v>
      </c>
      <c r="U856" s="394">
        <f t="shared" si="411"/>
        <v>65.430000000000007</v>
      </c>
      <c r="V856" s="142">
        <f t="shared" si="416"/>
        <v>683.59</v>
      </c>
      <c r="W856" s="142">
        <f t="shared" si="417"/>
        <v>561.96</v>
      </c>
      <c r="X856" s="142">
        <f t="shared" si="418"/>
        <v>59.48</v>
      </c>
      <c r="Y856" s="142">
        <f t="shared" si="419"/>
        <v>621.44000000000005</v>
      </c>
      <c r="Z856" s="51"/>
      <c r="AA856" s="35"/>
      <c r="AB856" s="226"/>
      <c r="AC856" s="226"/>
      <c r="AD856" s="226"/>
      <c r="AE856" s="226"/>
      <c r="AF856" s="226"/>
      <c r="AG856" s="226"/>
      <c r="AH856" s="226"/>
      <c r="AI856" s="226"/>
      <c r="AJ856" s="226"/>
      <c r="AK856" s="226"/>
      <c r="AL856" s="226"/>
      <c r="AM856" s="226"/>
      <c r="AN856" s="226"/>
      <c r="AO856" s="226"/>
    </row>
    <row r="857" spans="1:41" ht="15" hidden="1" outlineLevel="1">
      <c r="A857" s="44"/>
      <c r="B857" s="73"/>
      <c r="C857" s="52" t="s">
        <v>395</v>
      </c>
      <c r="D857" s="44"/>
      <c r="E857" s="53"/>
      <c r="F857" s="14">
        <f t="shared" si="304"/>
        <v>0</v>
      </c>
      <c r="G857" s="14">
        <f t="shared" si="305"/>
        <v>0</v>
      </c>
      <c r="H857" s="14">
        <f t="shared" si="306"/>
        <v>0</v>
      </c>
      <c r="I857" s="45"/>
      <c r="J857" s="53"/>
      <c r="K857" s="53"/>
      <c r="L857" s="51"/>
      <c r="M857" s="51"/>
      <c r="N857" s="51"/>
      <c r="O857" s="186"/>
      <c r="P857" s="180">
        <f t="shared" si="412"/>
        <v>0</v>
      </c>
      <c r="Q857" s="180">
        <f t="shared" si="413"/>
        <v>0</v>
      </c>
      <c r="R857" s="180">
        <f t="shared" si="414"/>
        <v>0</v>
      </c>
      <c r="S857" s="180">
        <f t="shared" si="415"/>
        <v>0</v>
      </c>
      <c r="T857" s="394">
        <f t="shared" si="410"/>
        <v>0</v>
      </c>
      <c r="U857" s="394">
        <f t="shared" si="411"/>
        <v>0</v>
      </c>
      <c r="V857" s="142">
        <f t="shared" si="416"/>
        <v>0</v>
      </c>
      <c r="W857" s="142">
        <f t="shared" si="417"/>
        <v>0</v>
      </c>
      <c r="X857" s="142">
        <f t="shared" si="418"/>
        <v>0</v>
      </c>
      <c r="Y857" s="142">
        <f t="shared" si="419"/>
        <v>0</v>
      </c>
      <c r="Z857" s="51"/>
      <c r="AA857" s="35"/>
      <c r="AB857" s="226"/>
      <c r="AC857" s="226"/>
      <c r="AD857" s="226"/>
      <c r="AE857" s="226"/>
      <c r="AF857" s="226"/>
      <c r="AG857" s="226"/>
      <c r="AH857" s="226"/>
      <c r="AI857" s="226"/>
      <c r="AJ857" s="226"/>
      <c r="AK857" s="226"/>
      <c r="AL857" s="226"/>
      <c r="AM857" s="226"/>
      <c r="AN857" s="226"/>
      <c r="AO857" s="226"/>
    </row>
    <row r="858" spans="1:41" ht="15" hidden="1" outlineLevel="1">
      <c r="A858" s="44">
        <v>741</v>
      </c>
      <c r="B858" s="73">
        <v>675</v>
      </c>
      <c r="C858" s="42" t="s">
        <v>264</v>
      </c>
      <c r="D858" s="44" t="s">
        <v>34</v>
      </c>
      <c r="E858" s="53">
        <v>0.04</v>
      </c>
      <c r="F858" s="14">
        <f t="shared" si="304"/>
        <v>950.28</v>
      </c>
      <c r="G858" s="14">
        <f t="shared" si="305"/>
        <v>0</v>
      </c>
      <c r="H858" s="14">
        <f t="shared" si="306"/>
        <v>950.28</v>
      </c>
      <c r="I858" s="45">
        <v>23757</v>
      </c>
      <c r="J858" s="53"/>
      <c r="K858" s="53"/>
      <c r="L858" s="51"/>
      <c r="M858" s="51"/>
      <c r="N858" s="51"/>
      <c r="O858" s="448">
        <f>I858*$L$3</f>
        <v>40386.9</v>
      </c>
      <c r="P858" s="180">
        <f t="shared" si="412"/>
        <v>0</v>
      </c>
      <c r="Q858" s="180">
        <f t="shared" si="413"/>
        <v>1615.48</v>
      </c>
      <c r="R858" s="180">
        <f t="shared" si="414"/>
        <v>0</v>
      </c>
      <c r="S858" s="180">
        <f t="shared" si="415"/>
        <v>1615.48</v>
      </c>
      <c r="T858" s="394">
        <f t="shared" si="410"/>
        <v>2183.75</v>
      </c>
      <c r="U858" s="394">
        <f t="shared" si="411"/>
        <v>0</v>
      </c>
      <c r="V858" s="142">
        <f t="shared" si="416"/>
        <v>2183.75</v>
      </c>
      <c r="W858" s="142">
        <f t="shared" si="417"/>
        <v>54593.79</v>
      </c>
      <c r="X858" s="142">
        <f t="shared" si="418"/>
        <v>0</v>
      </c>
      <c r="Y858" s="142">
        <f t="shared" si="419"/>
        <v>54593.79</v>
      </c>
      <c r="Z858" s="51"/>
      <c r="AA858" s="35"/>
      <c r="AB858" s="226"/>
      <c r="AC858" s="226"/>
      <c r="AD858" s="226"/>
      <c r="AE858" s="226"/>
      <c r="AF858" s="226"/>
      <c r="AG858" s="226"/>
      <c r="AH858" s="226"/>
      <c r="AI858" s="226"/>
      <c r="AJ858" s="226"/>
      <c r="AK858" s="226"/>
      <c r="AL858" s="226"/>
      <c r="AM858" s="226"/>
      <c r="AN858" s="226"/>
      <c r="AO858" s="226"/>
    </row>
    <row r="859" spans="1:41" ht="15" hidden="1" outlineLevel="1">
      <c r="A859" s="44">
        <v>742</v>
      </c>
      <c r="B859" s="73">
        <v>676</v>
      </c>
      <c r="C859" s="42" t="s">
        <v>389</v>
      </c>
      <c r="D859" s="44" t="s">
        <v>103</v>
      </c>
      <c r="E859" s="53">
        <v>4</v>
      </c>
      <c r="F859" s="14">
        <f t="shared" si="304"/>
        <v>1240</v>
      </c>
      <c r="G859" s="14">
        <f t="shared" si="305"/>
        <v>0</v>
      </c>
      <c r="H859" s="14">
        <f t="shared" si="306"/>
        <v>1240</v>
      </c>
      <c r="I859" s="45">
        <v>310</v>
      </c>
      <c r="J859" s="53"/>
      <c r="K859" s="53"/>
      <c r="L859" s="51"/>
      <c r="M859" s="51"/>
      <c r="N859" s="51"/>
      <c r="O859" s="451">
        <f t="shared" ref="O859:O867" si="421">I859*$M$3</f>
        <v>434</v>
      </c>
      <c r="P859" s="180">
        <f t="shared" si="412"/>
        <v>0</v>
      </c>
      <c r="Q859" s="180">
        <f t="shared" si="413"/>
        <v>1736</v>
      </c>
      <c r="R859" s="180">
        <f t="shared" si="414"/>
        <v>0</v>
      </c>
      <c r="S859" s="180">
        <f t="shared" si="415"/>
        <v>1736</v>
      </c>
      <c r="T859" s="394">
        <f t="shared" si="410"/>
        <v>2346.6799999999998</v>
      </c>
      <c r="U859" s="394">
        <f t="shared" si="411"/>
        <v>0</v>
      </c>
      <c r="V859" s="142">
        <f t="shared" si="416"/>
        <v>2346.6799999999998</v>
      </c>
      <c r="W859" s="142">
        <f t="shared" si="417"/>
        <v>586.66999999999996</v>
      </c>
      <c r="X859" s="142">
        <f t="shared" si="418"/>
        <v>0</v>
      </c>
      <c r="Y859" s="142">
        <f t="shared" si="419"/>
        <v>586.66999999999996</v>
      </c>
      <c r="Z859" s="51"/>
      <c r="AA859" s="35"/>
      <c r="AB859" s="226"/>
      <c r="AC859" s="226"/>
      <c r="AD859" s="226"/>
      <c r="AE859" s="226"/>
      <c r="AF859" s="226"/>
      <c r="AG859" s="226"/>
      <c r="AH859" s="226"/>
      <c r="AI859" s="226"/>
      <c r="AJ859" s="226"/>
      <c r="AK859" s="226"/>
      <c r="AL859" s="226"/>
      <c r="AM859" s="226"/>
      <c r="AN859" s="226"/>
      <c r="AO859" s="226"/>
    </row>
    <row r="860" spans="1:41" ht="15" hidden="1" outlineLevel="1">
      <c r="A860" s="44">
        <v>743</v>
      </c>
      <c r="B860" s="73">
        <v>677</v>
      </c>
      <c r="C860" s="42" t="s">
        <v>56</v>
      </c>
      <c r="D860" s="44" t="s">
        <v>26</v>
      </c>
      <c r="E860" s="53">
        <v>1.8</v>
      </c>
      <c r="F860" s="14">
        <f t="shared" si="304"/>
        <v>3171.67</v>
      </c>
      <c r="G860" s="14">
        <f t="shared" si="305"/>
        <v>0</v>
      </c>
      <c r="H860" s="14">
        <f t="shared" si="306"/>
        <v>3171.67</v>
      </c>
      <c r="I860" s="45">
        <v>1762.04</v>
      </c>
      <c r="J860" s="53"/>
      <c r="K860" s="53"/>
      <c r="L860" s="51"/>
      <c r="M860" s="51"/>
      <c r="N860" s="51"/>
      <c r="O860" s="451">
        <f t="shared" si="421"/>
        <v>2466.86</v>
      </c>
      <c r="P860" s="180">
        <f t="shared" si="412"/>
        <v>0</v>
      </c>
      <c r="Q860" s="180">
        <f t="shared" si="413"/>
        <v>4440.3500000000004</v>
      </c>
      <c r="R860" s="180">
        <f t="shared" si="414"/>
        <v>0</v>
      </c>
      <c r="S860" s="180">
        <f t="shared" si="415"/>
        <v>4440.3500000000004</v>
      </c>
      <c r="T860" s="394">
        <f t="shared" si="410"/>
        <v>6002.33</v>
      </c>
      <c r="U860" s="394">
        <f t="shared" si="411"/>
        <v>0</v>
      </c>
      <c r="V860" s="142">
        <f t="shared" si="416"/>
        <v>6002.33</v>
      </c>
      <c r="W860" s="142">
        <f t="shared" si="417"/>
        <v>3334.63</v>
      </c>
      <c r="X860" s="142">
        <f t="shared" si="418"/>
        <v>0</v>
      </c>
      <c r="Y860" s="142">
        <f t="shared" si="419"/>
        <v>3334.63</v>
      </c>
      <c r="Z860" s="51"/>
      <c r="AA860" s="35"/>
      <c r="AB860" s="226"/>
      <c r="AC860" s="226"/>
      <c r="AD860" s="226"/>
      <c r="AE860" s="226"/>
      <c r="AF860" s="226"/>
      <c r="AG860" s="226"/>
      <c r="AH860" s="226"/>
      <c r="AI860" s="226"/>
      <c r="AJ860" s="226"/>
      <c r="AK860" s="226"/>
      <c r="AL860" s="226"/>
      <c r="AM860" s="226"/>
      <c r="AN860" s="226"/>
      <c r="AO860" s="226"/>
    </row>
    <row r="861" spans="1:41" ht="15" hidden="1" outlineLevel="1">
      <c r="A861" s="44">
        <v>744</v>
      </c>
      <c r="B861" s="73">
        <v>678</v>
      </c>
      <c r="C861" s="42" t="s">
        <v>218</v>
      </c>
      <c r="D861" s="44" t="s">
        <v>26</v>
      </c>
      <c r="E861" s="53">
        <v>1.8</v>
      </c>
      <c r="F861" s="14">
        <f t="shared" si="304"/>
        <v>266.54000000000002</v>
      </c>
      <c r="G861" s="14">
        <f t="shared" si="305"/>
        <v>0</v>
      </c>
      <c r="H861" s="14">
        <f t="shared" si="306"/>
        <v>266.54000000000002</v>
      </c>
      <c r="I861" s="45">
        <v>148.08000000000001</v>
      </c>
      <c r="J861" s="53"/>
      <c r="K861" s="53"/>
      <c r="L861" s="51"/>
      <c r="M861" s="51"/>
      <c r="N861" s="51"/>
      <c r="O861" s="451">
        <f t="shared" si="421"/>
        <v>207.31</v>
      </c>
      <c r="P861" s="180">
        <f t="shared" si="412"/>
        <v>0</v>
      </c>
      <c r="Q861" s="180">
        <f t="shared" si="413"/>
        <v>373.16</v>
      </c>
      <c r="R861" s="180">
        <f t="shared" si="414"/>
        <v>0</v>
      </c>
      <c r="S861" s="180">
        <f t="shared" si="415"/>
        <v>373.16</v>
      </c>
      <c r="T861" s="394">
        <f t="shared" si="410"/>
        <v>504.43</v>
      </c>
      <c r="U861" s="394">
        <f t="shared" si="411"/>
        <v>0</v>
      </c>
      <c r="V861" s="142">
        <f t="shared" si="416"/>
        <v>504.43</v>
      </c>
      <c r="W861" s="142">
        <f t="shared" si="417"/>
        <v>280.24</v>
      </c>
      <c r="X861" s="142">
        <f t="shared" si="418"/>
        <v>0</v>
      </c>
      <c r="Y861" s="142">
        <f t="shared" si="419"/>
        <v>280.24</v>
      </c>
      <c r="Z861" s="51"/>
      <c r="AA861" s="35"/>
      <c r="AB861" s="226"/>
      <c r="AC861" s="226"/>
      <c r="AD861" s="226"/>
      <c r="AE861" s="226"/>
      <c r="AF861" s="226"/>
      <c r="AG861" s="226"/>
      <c r="AH861" s="226"/>
      <c r="AI861" s="226"/>
      <c r="AJ861" s="226"/>
      <c r="AK861" s="226"/>
      <c r="AL861" s="226"/>
      <c r="AM861" s="226"/>
      <c r="AN861" s="226"/>
      <c r="AO861" s="226"/>
    </row>
    <row r="862" spans="1:41" ht="45" hidden="1" outlineLevel="1">
      <c r="A862" s="44">
        <v>745</v>
      </c>
      <c r="B862" s="73">
        <v>679</v>
      </c>
      <c r="C862" s="42" t="s">
        <v>265</v>
      </c>
      <c r="D862" s="44" t="s">
        <v>34</v>
      </c>
      <c r="E862" s="53">
        <v>0</v>
      </c>
      <c r="F862" s="14">
        <f t="shared" si="304"/>
        <v>0</v>
      </c>
      <c r="G862" s="14">
        <f t="shared" si="305"/>
        <v>0</v>
      </c>
      <c r="H862" s="14">
        <f t="shared" si="306"/>
        <v>0</v>
      </c>
      <c r="I862" s="45">
        <v>11624</v>
      </c>
      <c r="J862" s="53"/>
      <c r="K862" s="53"/>
      <c r="L862" s="51"/>
      <c r="M862" s="51"/>
      <c r="N862" s="51"/>
      <c r="O862" s="451">
        <f t="shared" si="421"/>
        <v>16273.6</v>
      </c>
      <c r="P862" s="180">
        <f t="shared" si="412"/>
        <v>0</v>
      </c>
      <c r="Q862" s="180">
        <f t="shared" si="413"/>
        <v>0</v>
      </c>
      <c r="R862" s="180">
        <f t="shared" si="414"/>
        <v>0</v>
      </c>
      <c r="S862" s="180">
        <f t="shared" si="415"/>
        <v>0</v>
      </c>
      <c r="T862" s="394">
        <f t="shared" si="410"/>
        <v>0</v>
      </c>
      <c r="U862" s="394">
        <f t="shared" si="411"/>
        <v>0</v>
      </c>
      <c r="V862" s="142">
        <f t="shared" si="416"/>
        <v>0</v>
      </c>
      <c r="W862" s="142">
        <f t="shared" si="417"/>
        <v>21998.16</v>
      </c>
      <c r="X862" s="142">
        <f t="shared" si="418"/>
        <v>0</v>
      </c>
      <c r="Y862" s="142">
        <f t="shared" si="419"/>
        <v>21998.16</v>
      </c>
      <c r="Z862" s="51"/>
      <c r="AA862" s="35"/>
      <c r="AB862" s="226"/>
      <c r="AC862" s="226"/>
      <c r="AD862" s="226"/>
      <c r="AE862" s="226"/>
      <c r="AF862" s="226"/>
      <c r="AG862" s="226"/>
      <c r="AH862" s="226"/>
      <c r="AI862" s="226"/>
      <c r="AJ862" s="226"/>
      <c r="AK862" s="226"/>
      <c r="AL862" s="226"/>
      <c r="AM862" s="226"/>
      <c r="AN862" s="226"/>
      <c r="AO862" s="226"/>
    </row>
    <row r="863" spans="1:41" ht="30" hidden="1" outlineLevel="1">
      <c r="A863" s="44">
        <v>746</v>
      </c>
      <c r="B863" s="73">
        <v>680</v>
      </c>
      <c r="C863" s="42" t="s">
        <v>266</v>
      </c>
      <c r="D863" s="44" t="s">
        <v>26</v>
      </c>
      <c r="E863" s="53">
        <v>1.8</v>
      </c>
      <c r="F863" s="14">
        <f t="shared" si="304"/>
        <v>189</v>
      </c>
      <c r="G863" s="14">
        <f t="shared" si="305"/>
        <v>415.8</v>
      </c>
      <c r="H863" s="14">
        <f t="shared" si="306"/>
        <v>604.79999999999995</v>
      </c>
      <c r="I863" s="45">
        <v>105</v>
      </c>
      <c r="J863" s="53">
        <v>231</v>
      </c>
      <c r="K863" s="53"/>
      <c r="L863" s="51"/>
      <c r="M863" s="51"/>
      <c r="N863" s="51"/>
      <c r="O863" s="451">
        <f t="shared" si="421"/>
        <v>147</v>
      </c>
      <c r="P863" s="180">
        <f t="shared" si="412"/>
        <v>231</v>
      </c>
      <c r="Q863" s="180">
        <f t="shared" si="413"/>
        <v>264.60000000000002</v>
      </c>
      <c r="R863" s="180">
        <f t="shared" si="414"/>
        <v>415.8</v>
      </c>
      <c r="S863" s="180">
        <f t="shared" si="415"/>
        <v>680.4</v>
      </c>
      <c r="T863" s="394">
        <f t="shared" si="410"/>
        <v>357.68</v>
      </c>
      <c r="U863" s="394">
        <f t="shared" si="411"/>
        <v>562.07000000000005</v>
      </c>
      <c r="V863" s="142">
        <f t="shared" si="416"/>
        <v>919.75</v>
      </c>
      <c r="W863" s="142">
        <f t="shared" si="417"/>
        <v>198.71</v>
      </c>
      <c r="X863" s="142">
        <f t="shared" si="418"/>
        <v>312.26</v>
      </c>
      <c r="Y863" s="142">
        <f t="shared" si="419"/>
        <v>510.97</v>
      </c>
      <c r="Z863" s="51"/>
      <c r="AA863" s="35"/>
      <c r="AB863" s="226"/>
      <c r="AC863" s="226"/>
      <c r="AD863" s="226"/>
      <c r="AE863" s="226"/>
      <c r="AF863" s="226"/>
      <c r="AG863" s="226"/>
      <c r="AH863" s="226"/>
      <c r="AI863" s="226"/>
      <c r="AJ863" s="226"/>
      <c r="AK863" s="226"/>
      <c r="AL863" s="226"/>
      <c r="AM863" s="226"/>
      <c r="AN863" s="226"/>
      <c r="AO863" s="226"/>
    </row>
    <row r="864" spans="1:41" ht="45" hidden="1" outlineLevel="1">
      <c r="A864" s="44">
        <v>747</v>
      </c>
      <c r="B864" s="73">
        <v>681</v>
      </c>
      <c r="C864" s="42" t="s">
        <v>265</v>
      </c>
      <c r="D864" s="44" t="s">
        <v>34</v>
      </c>
      <c r="E864" s="53">
        <v>0.02</v>
      </c>
      <c r="F864" s="14">
        <f t="shared" si="304"/>
        <v>232.48</v>
      </c>
      <c r="G864" s="14">
        <f t="shared" si="305"/>
        <v>0</v>
      </c>
      <c r="H864" s="14">
        <f t="shared" si="306"/>
        <v>232.48</v>
      </c>
      <c r="I864" s="45">
        <v>11624</v>
      </c>
      <c r="J864" s="53"/>
      <c r="K864" s="53"/>
      <c r="L864" s="51"/>
      <c r="M864" s="51"/>
      <c r="N864" s="51"/>
      <c r="O864" s="451">
        <f t="shared" si="421"/>
        <v>16273.6</v>
      </c>
      <c r="P864" s="180">
        <f t="shared" si="412"/>
        <v>0</v>
      </c>
      <c r="Q864" s="180">
        <f t="shared" si="413"/>
        <v>325.47000000000003</v>
      </c>
      <c r="R864" s="180">
        <f t="shared" si="414"/>
        <v>0</v>
      </c>
      <c r="S864" s="180">
        <f t="shared" si="415"/>
        <v>325.47000000000003</v>
      </c>
      <c r="T864" s="394">
        <f t="shared" si="410"/>
        <v>439.96</v>
      </c>
      <c r="U864" s="394">
        <f t="shared" si="411"/>
        <v>0</v>
      </c>
      <c r="V864" s="142">
        <f t="shared" si="416"/>
        <v>439.96</v>
      </c>
      <c r="W864" s="142">
        <f t="shared" si="417"/>
        <v>21998.16</v>
      </c>
      <c r="X864" s="142">
        <f t="shared" si="418"/>
        <v>0</v>
      </c>
      <c r="Y864" s="142">
        <f t="shared" si="419"/>
        <v>21998.16</v>
      </c>
      <c r="Z864" s="51"/>
      <c r="AA864" s="35"/>
      <c r="AB864" s="226"/>
      <c r="AC864" s="226"/>
      <c r="AD864" s="226"/>
      <c r="AE864" s="226"/>
      <c r="AF864" s="226"/>
      <c r="AG864" s="226"/>
      <c r="AH864" s="226"/>
      <c r="AI864" s="226"/>
      <c r="AJ864" s="226"/>
      <c r="AK864" s="226"/>
      <c r="AL864" s="226"/>
      <c r="AM864" s="226"/>
      <c r="AN864" s="226"/>
      <c r="AO864" s="226"/>
    </row>
    <row r="865" spans="1:41" ht="30" hidden="1" outlineLevel="1">
      <c r="A865" s="44">
        <v>748</v>
      </c>
      <c r="B865" s="73">
        <v>682</v>
      </c>
      <c r="C865" s="42" t="s">
        <v>274</v>
      </c>
      <c r="D865" s="44" t="s">
        <v>26</v>
      </c>
      <c r="E865" s="53">
        <v>1.8</v>
      </c>
      <c r="F865" s="14">
        <f t="shared" si="304"/>
        <v>1202.4000000000001</v>
      </c>
      <c r="G865" s="14">
        <f t="shared" si="305"/>
        <v>5544</v>
      </c>
      <c r="H865" s="14">
        <f t="shared" si="306"/>
        <v>6746.4</v>
      </c>
      <c r="I865" s="45">
        <v>668</v>
      </c>
      <c r="J865" s="53">
        <v>3080</v>
      </c>
      <c r="K865" s="53"/>
      <c r="L865" s="51"/>
      <c r="M865" s="51"/>
      <c r="N865" s="51"/>
      <c r="O865" s="451">
        <f t="shared" si="421"/>
        <v>935.2</v>
      </c>
      <c r="P865" s="180">
        <f t="shared" si="412"/>
        <v>3080</v>
      </c>
      <c r="Q865" s="180">
        <f t="shared" si="413"/>
        <v>1683.36</v>
      </c>
      <c r="R865" s="180">
        <f t="shared" si="414"/>
        <v>5544</v>
      </c>
      <c r="S865" s="180">
        <f t="shared" si="415"/>
        <v>7227.36</v>
      </c>
      <c r="T865" s="394">
        <f t="shared" si="410"/>
        <v>2275.5100000000002</v>
      </c>
      <c r="U865" s="394">
        <f t="shared" si="411"/>
        <v>7494.21</v>
      </c>
      <c r="V865" s="142">
        <f t="shared" si="416"/>
        <v>9769.7199999999993</v>
      </c>
      <c r="W865" s="142">
        <f t="shared" si="417"/>
        <v>1264.17</v>
      </c>
      <c r="X865" s="142">
        <f t="shared" si="418"/>
        <v>4163.45</v>
      </c>
      <c r="Y865" s="142">
        <f t="shared" si="419"/>
        <v>5427.62</v>
      </c>
      <c r="Z865" s="51"/>
      <c r="AA865" s="35"/>
      <c r="AB865" s="226"/>
      <c r="AC865" s="226"/>
      <c r="AD865" s="226"/>
      <c r="AE865" s="226"/>
      <c r="AF865" s="226"/>
      <c r="AG865" s="226"/>
      <c r="AH865" s="226"/>
      <c r="AI865" s="226"/>
      <c r="AJ865" s="226"/>
      <c r="AK865" s="226"/>
      <c r="AL865" s="226"/>
      <c r="AM865" s="226"/>
      <c r="AN865" s="226"/>
      <c r="AO865" s="226"/>
    </row>
    <row r="866" spans="1:41" ht="45" hidden="1" outlineLevel="1">
      <c r="A866" s="44">
        <v>749</v>
      </c>
      <c r="B866" s="73">
        <v>683</v>
      </c>
      <c r="C866" s="42" t="s">
        <v>390</v>
      </c>
      <c r="D866" s="44" t="s">
        <v>101</v>
      </c>
      <c r="E866" s="53">
        <v>35.020000000000003</v>
      </c>
      <c r="F866" s="14">
        <f t="shared" si="304"/>
        <v>5533.16</v>
      </c>
      <c r="G866" s="14">
        <f t="shared" si="305"/>
        <v>3011.72</v>
      </c>
      <c r="H866" s="14">
        <f t="shared" si="306"/>
        <v>8544.8799999999992</v>
      </c>
      <c r="I866" s="45">
        <v>158</v>
      </c>
      <c r="J866" s="53">
        <v>86</v>
      </c>
      <c r="K866" s="53"/>
      <c r="L866" s="51"/>
      <c r="M866" s="51"/>
      <c r="N866" s="51"/>
      <c r="O866" s="451">
        <f t="shared" si="421"/>
        <v>221.2</v>
      </c>
      <c r="P866" s="180">
        <f t="shared" si="412"/>
        <v>86</v>
      </c>
      <c r="Q866" s="180">
        <f t="shared" si="413"/>
        <v>7746.42</v>
      </c>
      <c r="R866" s="180">
        <f t="shared" si="414"/>
        <v>3011.72</v>
      </c>
      <c r="S866" s="180">
        <f t="shared" si="415"/>
        <v>10758.14</v>
      </c>
      <c r="T866" s="394">
        <f t="shared" si="410"/>
        <v>10471.33</v>
      </c>
      <c r="U866" s="394">
        <f t="shared" si="411"/>
        <v>4071.08</v>
      </c>
      <c r="V866" s="142">
        <f t="shared" si="416"/>
        <v>14542.41</v>
      </c>
      <c r="W866" s="142">
        <f t="shared" si="417"/>
        <v>299.01</v>
      </c>
      <c r="X866" s="142">
        <f t="shared" si="418"/>
        <v>116.25</v>
      </c>
      <c r="Y866" s="142">
        <f t="shared" si="419"/>
        <v>415.26</v>
      </c>
      <c r="Z866" s="51"/>
      <c r="AA866" s="35"/>
      <c r="AB866" s="226"/>
      <c r="AC866" s="226"/>
      <c r="AD866" s="226"/>
      <c r="AE866" s="226"/>
      <c r="AF866" s="226"/>
      <c r="AG866" s="226"/>
      <c r="AH866" s="226"/>
      <c r="AI866" s="226"/>
      <c r="AJ866" s="226"/>
      <c r="AK866" s="226"/>
      <c r="AL866" s="226"/>
      <c r="AM866" s="226"/>
      <c r="AN866" s="226"/>
      <c r="AO866" s="226"/>
    </row>
    <row r="867" spans="1:41" ht="30" hidden="1" outlineLevel="1">
      <c r="A867" s="44">
        <v>750</v>
      </c>
      <c r="B867" s="73">
        <v>684</v>
      </c>
      <c r="C867" s="42" t="s">
        <v>107</v>
      </c>
      <c r="D867" s="44" t="s">
        <v>26</v>
      </c>
      <c r="E867" s="53">
        <v>2.2000000000000002</v>
      </c>
      <c r="F867" s="14">
        <f t="shared" si="304"/>
        <v>653.27</v>
      </c>
      <c r="G867" s="14">
        <f t="shared" si="305"/>
        <v>96.8</v>
      </c>
      <c r="H867" s="14">
        <f t="shared" si="306"/>
        <v>750.07</v>
      </c>
      <c r="I867" s="45">
        <v>296.94</v>
      </c>
      <c r="J867" s="53">
        <v>44</v>
      </c>
      <c r="K867" s="53"/>
      <c r="L867" s="51"/>
      <c r="M867" s="51"/>
      <c r="N867" s="51"/>
      <c r="O867" s="451">
        <f t="shared" si="421"/>
        <v>415.72</v>
      </c>
      <c r="P867" s="180">
        <f t="shared" si="412"/>
        <v>44</v>
      </c>
      <c r="Q867" s="180">
        <f t="shared" si="413"/>
        <v>914.58</v>
      </c>
      <c r="R867" s="180">
        <f t="shared" si="414"/>
        <v>96.8</v>
      </c>
      <c r="S867" s="180">
        <f t="shared" si="415"/>
        <v>1011.38</v>
      </c>
      <c r="T867" s="394">
        <f t="shared" si="410"/>
        <v>1236.31</v>
      </c>
      <c r="U867" s="394">
        <f t="shared" si="411"/>
        <v>130.86000000000001</v>
      </c>
      <c r="V867" s="142">
        <f t="shared" si="416"/>
        <v>1367.17</v>
      </c>
      <c r="W867" s="142">
        <f t="shared" si="417"/>
        <v>561.96</v>
      </c>
      <c r="X867" s="142">
        <f t="shared" si="418"/>
        <v>59.48</v>
      </c>
      <c r="Y867" s="142">
        <f t="shared" si="419"/>
        <v>621.44000000000005</v>
      </c>
      <c r="Z867" s="51"/>
      <c r="AA867" s="35"/>
      <c r="AB867" s="226"/>
      <c r="AC867" s="226"/>
      <c r="AD867" s="226"/>
      <c r="AE867" s="226"/>
      <c r="AF867" s="226"/>
      <c r="AG867" s="226"/>
      <c r="AH867" s="226"/>
      <c r="AI867" s="226"/>
      <c r="AJ867" s="226"/>
      <c r="AK867" s="226"/>
      <c r="AL867" s="226"/>
      <c r="AM867" s="226"/>
      <c r="AN867" s="226"/>
      <c r="AO867" s="226"/>
    </row>
    <row r="868" spans="1:41" ht="15" hidden="1" outlineLevel="1">
      <c r="A868" s="44"/>
      <c r="B868" s="73"/>
      <c r="C868" s="52" t="s">
        <v>226</v>
      </c>
      <c r="D868" s="44"/>
      <c r="E868" s="53"/>
      <c r="F868" s="14">
        <f t="shared" si="304"/>
        <v>0</v>
      </c>
      <c r="G868" s="14">
        <f t="shared" si="305"/>
        <v>0</v>
      </c>
      <c r="H868" s="14">
        <f t="shared" si="306"/>
        <v>0</v>
      </c>
      <c r="I868" s="45"/>
      <c r="J868" s="53"/>
      <c r="K868" s="53"/>
      <c r="L868" s="51"/>
      <c r="M868" s="51"/>
      <c r="N868" s="51"/>
      <c r="O868" s="186"/>
      <c r="P868" s="180">
        <f t="shared" si="412"/>
        <v>0</v>
      </c>
      <c r="Q868" s="180">
        <f t="shared" si="413"/>
        <v>0</v>
      </c>
      <c r="R868" s="180">
        <f t="shared" si="414"/>
        <v>0</v>
      </c>
      <c r="S868" s="180">
        <f t="shared" si="415"/>
        <v>0</v>
      </c>
      <c r="T868" s="394">
        <f t="shared" si="410"/>
        <v>0</v>
      </c>
      <c r="U868" s="394">
        <f t="shared" si="411"/>
        <v>0</v>
      </c>
      <c r="V868" s="142">
        <f t="shared" si="416"/>
        <v>0</v>
      </c>
      <c r="W868" s="142">
        <f t="shared" si="417"/>
        <v>0</v>
      </c>
      <c r="X868" s="142">
        <f t="shared" si="418"/>
        <v>0</v>
      </c>
      <c r="Y868" s="142">
        <f t="shared" si="419"/>
        <v>0</v>
      </c>
      <c r="Z868" s="51"/>
      <c r="AA868" s="35"/>
      <c r="AB868" s="226"/>
      <c r="AC868" s="226"/>
      <c r="AD868" s="226"/>
      <c r="AE868" s="226"/>
      <c r="AF868" s="226"/>
      <c r="AG868" s="226"/>
      <c r="AH868" s="226"/>
      <c r="AI868" s="226"/>
      <c r="AJ868" s="226"/>
      <c r="AK868" s="226"/>
      <c r="AL868" s="226"/>
      <c r="AM868" s="226"/>
      <c r="AN868" s="226"/>
      <c r="AO868" s="226"/>
    </row>
    <row r="869" spans="1:41" ht="15" hidden="1" outlineLevel="1">
      <c r="A869" s="44">
        <v>751</v>
      </c>
      <c r="B869" s="73">
        <v>685</v>
      </c>
      <c r="C869" s="42" t="s">
        <v>264</v>
      </c>
      <c r="D869" s="44" t="s">
        <v>34</v>
      </c>
      <c r="E869" s="53">
        <v>0.03</v>
      </c>
      <c r="F869" s="14">
        <f t="shared" si="304"/>
        <v>712.71</v>
      </c>
      <c r="G869" s="14">
        <f t="shared" si="305"/>
        <v>0</v>
      </c>
      <c r="H869" s="14">
        <f t="shared" si="306"/>
        <v>712.71</v>
      </c>
      <c r="I869" s="45">
        <v>23757</v>
      </c>
      <c r="J869" s="53"/>
      <c r="K869" s="53"/>
      <c r="L869" s="51"/>
      <c r="M869" s="51"/>
      <c r="N869" s="51"/>
      <c r="O869" s="448">
        <f>I869*$L$3</f>
        <v>40386.9</v>
      </c>
      <c r="P869" s="180">
        <f t="shared" si="412"/>
        <v>0</v>
      </c>
      <c r="Q869" s="180">
        <f t="shared" si="413"/>
        <v>1211.6099999999999</v>
      </c>
      <c r="R869" s="180">
        <f t="shared" si="414"/>
        <v>0</v>
      </c>
      <c r="S869" s="180">
        <f t="shared" si="415"/>
        <v>1211.6099999999999</v>
      </c>
      <c r="T869" s="394">
        <f t="shared" si="410"/>
        <v>1637.81</v>
      </c>
      <c r="U869" s="394">
        <f t="shared" si="411"/>
        <v>0</v>
      </c>
      <c r="V869" s="142">
        <f t="shared" si="416"/>
        <v>1637.81</v>
      </c>
      <c r="W869" s="142">
        <f t="shared" si="417"/>
        <v>54593.79</v>
      </c>
      <c r="X869" s="142">
        <f t="shared" si="418"/>
        <v>0</v>
      </c>
      <c r="Y869" s="142">
        <f t="shared" si="419"/>
        <v>54593.79</v>
      </c>
      <c r="Z869" s="51"/>
      <c r="AA869" s="35"/>
      <c r="AB869" s="226"/>
      <c r="AC869" s="226"/>
      <c r="AD869" s="226"/>
      <c r="AE869" s="226"/>
      <c r="AF869" s="226"/>
      <c r="AG869" s="226"/>
      <c r="AH869" s="226"/>
      <c r="AI869" s="226"/>
      <c r="AJ869" s="226"/>
      <c r="AK869" s="226"/>
      <c r="AL869" s="226"/>
      <c r="AM869" s="226"/>
      <c r="AN869" s="226"/>
      <c r="AO869" s="226"/>
    </row>
    <row r="870" spans="1:41" ht="15" hidden="1" outlineLevel="1">
      <c r="A870" s="44">
        <v>752</v>
      </c>
      <c r="B870" s="73">
        <v>686</v>
      </c>
      <c r="C870" s="42" t="s">
        <v>389</v>
      </c>
      <c r="D870" s="44" t="s">
        <v>103</v>
      </c>
      <c r="E870" s="53">
        <v>2</v>
      </c>
      <c r="F870" s="14">
        <f t="shared" si="304"/>
        <v>620</v>
      </c>
      <c r="G870" s="14">
        <f t="shared" si="305"/>
        <v>0</v>
      </c>
      <c r="H870" s="14">
        <f t="shared" si="306"/>
        <v>620</v>
      </c>
      <c r="I870" s="45">
        <v>310</v>
      </c>
      <c r="J870" s="53"/>
      <c r="K870" s="53"/>
      <c r="L870" s="51"/>
      <c r="M870" s="51"/>
      <c r="N870" s="51"/>
      <c r="O870" s="451">
        <f t="shared" ref="O870:O878" si="422">I870*$M$3</f>
        <v>434</v>
      </c>
      <c r="P870" s="180">
        <f t="shared" si="412"/>
        <v>0</v>
      </c>
      <c r="Q870" s="180">
        <f t="shared" si="413"/>
        <v>868</v>
      </c>
      <c r="R870" s="180">
        <f t="shared" si="414"/>
        <v>0</v>
      </c>
      <c r="S870" s="180">
        <f t="shared" si="415"/>
        <v>868</v>
      </c>
      <c r="T870" s="394">
        <f t="shared" si="410"/>
        <v>1173.3399999999999</v>
      </c>
      <c r="U870" s="394">
        <f t="shared" si="411"/>
        <v>0</v>
      </c>
      <c r="V870" s="142">
        <f t="shared" si="416"/>
        <v>1173.3399999999999</v>
      </c>
      <c r="W870" s="142">
        <f t="shared" si="417"/>
        <v>586.66999999999996</v>
      </c>
      <c r="X870" s="142">
        <f t="shared" si="418"/>
        <v>0</v>
      </c>
      <c r="Y870" s="142">
        <f t="shared" si="419"/>
        <v>586.66999999999996</v>
      </c>
      <c r="Z870" s="51"/>
      <c r="AA870" s="35"/>
      <c r="AB870" s="226"/>
      <c r="AC870" s="226"/>
      <c r="AD870" s="226"/>
      <c r="AE870" s="226"/>
      <c r="AF870" s="226"/>
      <c r="AG870" s="226"/>
      <c r="AH870" s="226"/>
      <c r="AI870" s="226"/>
      <c r="AJ870" s="226"/>
      <c r="AK870" s="226"/>
      <c r="AL870" s="226"/>
      <c r="AM870" s="226"/>
      <c r="AN870" s="226"/>
      <c r="AO870" s="226"/>
    </row>
    <row r="871" spans="1:41" ht="15" hidden="1" outlineLevel="1">
      <c r="A871" s="44">
        <v>753</v>
      </c>
      <c r="B871" s="73">
        <v>687</v>
      </c>
      <c r="C871" s="42" t="s">
        <v>56</v>
      </c>
      <c r="D871" s="44" t="s">
        <v>26</v>
      </c>
      <c r="E871" s="53">
        <v>1.1000000000000001</v>
      </c>
      <c r="F871" s="14">
        <f t="shared" si="304"/>
        <v>1938.24</v>
      </c>
      <c r="G871" s="14">
        <f t="shared" si="305"/>
        <v>0</v>
      </c>
      <c r="H871" s="14">
        <f t="shared" si="306"/>
        <v>1938.24</v>
      </c>
      <c r="I871" s="45">
        <v>1762.04</v>
      </c>
      <c r="J871" s="53"/>
      <c r="K871" s="53"/>
      <c r="L871" s="51"/>
      <c r="M871" s="51"/>
      <c r="N871" s="51"/>
      <c r="O871" s="451">
        <f t="shared" si="422"/>
        <v>2466.86</v>
      </c>
      <c r="P871" s="180">
        <f t="shared" si="412"/>
        <v>0</v>
      </c>
      <c r="Q871" s="180">
        <f t="shared" si="413"/>
        <v>2713.55</v>
      </c>
      <c r="R871" s="180">
        <f t="shared" si="414"/>
        <v>0</v>
      </c>
      <c r="S871" s="180">
        <f t="shared" si="415"/>
        <v>2713.55</v>
      </c>
      <c r="T871" s="394">
        <f t="shared" si="410"/>
        <v>3668.09</v>
      </c>
      <c r="U871" s="394">
        <f t="shared" si="411"/>
        <v>0</v>
      </c>
      <c r="V871" s="142">
        <f t="shared" si="416"/>
        <v>3668.09</v>
      </c>
      <c r="W871" s="142">
        <f t="shared" si="417"/>
        <v>3334.63</v>
      </c>
      <c r="X871" s="142">
        <f t="shared" si="418"/>
        <v>0</v>
      </c>
      <c r="Y871" s="142">
        <f t="shared" si="419"/>
        <v>3334.63</v>
      </c>
      <c r="Z871" s="51"/>
      <c r="AA871" s="35"/>
      <c r="AB871" s="226"/>
      <c r="AC871" s="226"/>
      <c r="AD871" s="226"/>
      <c r="AE871" s="226"/>
      <c r="AF871" s="226"/>
      <c r="AG871" s="226"/>
      <c r="AH871" s="226"/>
      <c r="AI871" s="226"/>
      <c r="AJ871" s="226"/>
      <c r="AK871" s="226"/>
      <c r="AL871" s="226"/>
      <c r="AM871" s="226"/>
      <c r="AN871" s="226"/>
      <c r="AO871" s="226"/>
    </row>
    <row r="872" spans="1:41" ht="15" hidden="1" outlineLevel="1">
      <c r="A872" s="44">
        <v>754</v>
      </c>
      <c r="B872" s="73">
        <v>688</v>
      </c>
      <c r="C872" s="42" t="s">
        <v>218</v>
      </c>
      <c r="D872" s="44" t="s">
        <v>26</v>
      </c>
      <c r="E872" s="53">
        <v>1.1000000000000001</v>
      </c>
      <c r="F872" s="14">
        <f t="shared" si="304"/>
        <v>162.88999999999999</v>
      </c>
      <c r="G872" s="14">
        <f t="shared" si="305"/>
        <v>0</v>
      </c>
      <c r="H872" s="14">
        <f t="shared" si="306"/>
        <v>162.88999999999999</v>
      </c>
      <c r="I872" s="45">
        <v>148.08000000000001</v>
      </c>
      <c r="J872" s="53"/>
      <c r="K872" s="53"/>
      <c r="L872" s="51"/>
      <c r="M872" s="51"/>
      <c r="N872" s="51"/>
      <c r="O872" s="451">
        <f t="shared" si="422"/>
        <v>207.31</v>
      </c>
      <c r="P872" s="180">
        <f t="shared" si="412"/>
        <v>0</v>
      </c>
      <c r="Q872" s="180">
        <f t="shared" si="413"/>
        <v>228.04</v>
      </c>
      <c r="R872" s="180">
        <f t="shared" si="414"/>
        <v>0</v>
      </c>
      <c r="S872" s="180">
        <f t="shared" si="415"/>
        <v>228.04</v>
      </c>
      <c r="T872" s="394">
        <f t="shared" si="410"/>
        <v>308.26</v>
      </c>
      <c r="U872" s="394">
        <f t="shared" si="411"/>
        <v>0</v>
      </c>
      <c r="V872" s="142">
        <f t="shared" si="416"/>
        <v>308.26</v>
      </c>
      <c r="W872" s="142">
        <f t="shared" si="417"/>
        <v>280.24</v>
      </c>
      <c r="X872" s="142">
        <f t="shared" si="418"/>
        <v>0</v>
      </c>
      <c r="Y872" s="142">
        <f t="shared" si="419"/>
        <v>280.24</v>
      </c>
      <c r="Z872" s="51"/>
      <c r="AA872" s="35"/>
      <c r="AB872" s="226"/>
      <c r="AC872" s="226"/>
      <c r="AD872" s="226"/>
      <c r="AE872" s="226"/>
      <c r="AF872" s="226"/>
      <c r="AG872" s="226"/>
      <c r="AH872" s="226"/>
      <c r="AI872" s="226"/>
      <c r="AJ872" s="226"/>
      <c r="AK872" s="226"/>
      <c r="AL872" s="226"/>
      <c r="AM872" s="226"/>
      <c r="AN872" s="226"/>
      <c r="AO872" s="226"/>
    </row>
    <row r="873" spans="1:41" ht="45" hidden="1" outlineLevel="1">
      <c r="A873" s="44">
        <v>755</v>
      </c>
      <c r="B873" s="73">
        <v>689</v>
      </c>
      <c r="C873" s="42" t="s">
        <v>265</v>
      </c>
      <c r="D873" s="44" t="s">
        <v>34</v>
      </c>
      <c r="E873" s="53">
        <v>0</v>
      </c>
      <c r="F873" s="14">
        <f t="shared" si="304"/>
        <v>0</v>
      </c>
      <c r="G873" s="14">
        <f t="shared" si="305"/>
        <v>0</v>
      </c>
      <c r="H873" s="14">
        <f t="shared" si="306"/>
        <v>0</v>
      </c>
      <c r="I873" s="45">
        <v>11624</v>
      </c>
      <c r="J873" s="53"/>
      <c r="K873" s="53"/>
      <c r="L873" s="51"/>
      <c r="M873" s="51"/>
      <c r="N873" s="51"/>
      <c r="O873" s="451">
        <f t="shared" si="422"/>
        <v>16273.6</v>
      </c>
      <c r="P873" s="180">
        <f t="shared" si="412"/>
        <v>0</v>
      </c>
      <c r="Q873" s="180">
        <f t="shared" si="413"/>
        <v>0</v>
      </c>
      <c r="R873" s="180">
        <f t="shared" si="414"/>
        <v>0</v>
      </c>
      <c r="S873" s="180">
        <f t="shared" si="415"/>
        <v>0</v>
      </c>
      <c r="T873" s="394">
        <f t="shared" si="410"/>
        <v>0</v>
      </c>
      <c r="U873" s="394">
        <f t="shared" si="411"/>
        <v>0</v>
      </c>
      <c r="V873" s="142">
        <f t="shared" si="416"/>
        <v>0</v>
      </c>
      <c r="W873" s="142">
        <f t="shared" si="417"/>
        <v>21998.16</v>
      </c>
      <c r="X873" s="142">
        <f t="shared" si="418"/>
        <v>0</v>
      </c>
      <c r="Y873" s="142">
        <f t="shared" si="419"/>
        <v>21998.16</v>
      </c>
      <c r="Z873" s="51"/>
      <c r="AA873" s="35"/>
      <c r="AB873" s="226"/>
      <c r="AC873" s="226"/>
      <c r="AD873" s="226"/>
      <c r="AE873" s="226"/>
      <c r="AF873" s="226"/>
      <c r="AG873" s="226"/>
      <c r="AH873" s="226"/>
      <c r="AI873" s="226"/>
      <c r="AJ873" s="226"/>
      <c r="AK873" s="226"/>
      <c r="AL873" s="226"/>
      <c r="AM873" s="226"/>
      <c r="AN873" s="226"/>
      <c r="AO873" s="226"/>
    </row>
    <row r="874" spans="1:41" ht="30" hidden="1" outlineLevel="1">
      <c r="A874" s="44">
        <v>756</v>
      </c>
      <c r="B874" s="73">
        <v>690</v>
      </c>
      <c r="C874" s="42" t="s">
        <v>266</v>
      </c>
      <c r="D874" s="44" t="s">
        <v>26</v>
      </c>
      <c r="E874" s="53">
        <v>1.1000000000000001</v>
      </c>
      <c r="F874" s="14">
        <f t="shared" si="304"/>
        <v>115.5</v>
      </c>
      <c r="G874" s="14">
        <f t="shared" si="305"/>
        <v>254.1</v>
      </c>
      <c r="H874" s="14">
        <f t="shared" si="306"/>
        <v>369.6</v>
      </c>
      <c r="I874" s="45">
        <v>105</v>
      </c>
      <c r="J874" s="53">
        <v>231</v>
      </c>
      <c r="K874" s="53"/>
      <c r="L874" s="51"/>
      <c r="M874" s="51"/>
      <c r="N874" s="51"/>
      <c r="O874" s="451">
        <f t="shared" si="422"/>
        <v>147</v>
      </c>
      <c r="P874" s="180">
        <f t="shared" si="412"/>
        <v>231</v>
      </c>
      <c r="Q874" s="180">
        <f t="shared" si="413"/>
        <v>161.69999999999999</v>
      </c>
      <c r="R874" s="180">
        <f t="shared" si="414"/>
        <v>254.1</v>
      </c>
      <c r="S874" s="180">
        <f t="shared" si="415"/>
        <v>415.8</v>
      </c>
      <c r="T874" s="394">
        <f t="shared" si="410"/>
        <v>218.58</v>
      </c>
      <c r="U874" s="394">
        <f t="shared" si="411"/>
        <v>343.49</v>
      </c>
      <c r="V874" s="142">
        <f t="shared" si="416"/>
        <v>562.07000000000005</v>
      </c>
      <c r="W874" s="142">
        <f t="shared" si="417"/>
        <v>198.71</v>
      </c>
      <c r="X874" s="142">
        <f t="shared" si="418"/>
        <v>312.26</v>
      </c>
      <c r="Y874" s="142">
        <f t="shared" si="419"/>
        <v>510.97</v>
      </c>
      <c r="Z874" s="51"/>
      <c r="AA874" s="35"/>
      <c r="AB874" s="226"/>
      <c r="AC874" s="226"/>
      <c r="AD874" s="226"/>
      <c r="AE874" s="226"/>
      <c r="AF874" s="226"/>
      <c r="AG874" s="226"/>
      <c r="AH874" s="226"/>
      <c r="AI874" s="226"/>
      <c r="AJ874" s="226"/>
      <c r="AK874" s="226"/>
      <c r="AL874" s="226"/>
      <c r="AM874" s="226"/>
      <c r="AN874" s="226"/>
      <c r="AO874" s="226"/>
    </row>
    <row r="875" spans="1:41" ht="45" hidden="1" outlineLevel="1">
      <c r="A875" s="44">
        <v>757</v>
      </c>
      <c r="B875" s="73">
        <v>691</v>
      </c>
      <c r="C875" s="42" t="s">
        <v>265</v>
      </c>
      <c r="D875" s="44" t="s">
        <v>34</v>
      </c>
      <c r="E875" s="53">
        <v>0.01</v>
      </c>
      <c r="F875" s="14">
        <f t="shared" si="304"/>
        <v>116.24</v>
      </c>
      <c r="G875" s="14">
        <f t="shared" si="305"/>
        <v>0</v>
      </c>
      <c r="H875" s="14">
        <f t="shared" si="306"/>
        <v>116.24</v>
      </c>
      <c r="I875" s="45">
        <v>11624</v>
      </c>
      <c r="J875" s="53"/>
      <c r="K875" s="53"/>
      <c r="L875" s="51"/>
      <c r="M875" s="51"/>
      <c r="N875" s="51"/>
      <c r="O875" s="451">
        <f t="shared" si="422"/>
        <v>16273.6</v>
      </c>
      <c r="P875" s="180">
        <f t="shared" si="412"/>
        <v>0</v>
      </c>
      <c r="Q875" s="180">
        <f t="shared" si="413"/>
        <v>162.74</v>
      </c>
      <c r="R875" s="180">
        <f t="shared" si="414"/>
        <v>0</v>
      </c>
      <c r="S875" s="180">
        <f t="shared" si="415"/>
        <v>162.74</v>
      </c>
      <c r="T875" s="394">
        <f t="shared" si="410"/>
        <v>219.98</v>
      </c>
      <c r="U875" s="394">
        <f t="shared" si="411"/>
        <v>0</v>
      </c>
      <c r="V875" s="142">
        <f t="shared" si="416"/>
        <v>219.98</v>
      </c>
      <c r="W875" s="142">
        <f t="shared" si="417"/>
        <v>21998.16</v>
      </c>
      <c r="X875" s="142">
        <f t="shared" si="418"/>
        <v>0</v>
      </c>
      <c r="Y875" s="142">
        <f t="shared" si="419"/>
        <v>21998.16</v>
      </c>
      <c r="Z875" s="51"/>
      <c r="AA875" s="35"/>
      <c r="AB875" s="226"/>
      <c r="AC875" s="226"/>
      <c r="AD875" s="226"/>
      <c r="AE875" s="226"/>
      <c r="AF875" s="226"/>
      <c r="AG875" s="226"/>
      <c r="AH875" s="226"/>
      <c r="AI875" s="226"/>
      <c r="AJ875" s="226"/>
      <c r="AK875" s="226"/>
      <c r="AL875" s="226"/>
      <c r="AM875" s="226"/>
      <c r="AN875" s="226"/>
      <c r="AO875" s="226"/>
    </row>
    <row r="876" spans="1:41" ht="30" hidden="1" outlineLevel="1">
      <c r="A876" s="44">
        <v>758</v>
      </c>
      <c r="B876" s="73">
        <v>692</v>
      </c>
      <c r="C876" s="42" t="s">
        <v>274</v>
      </c>
      <c r="D876" s="44" t="s">
        <v>26</v>
      </c>
      <c r="E876" s="53">
        <v>1.1000000000000001</v>
      </c>
      <c r="F876" s="14">
        <f t="shared" si="304"/>
        <v>734.8</v>
      </c>
      <c r="G876" s="14">
        <f t="shared" si="305"/>
        <v>3388</v>
      </c>
      <c r="H876" s="14">
        <f t="shared" si="306"/>
        <v>4122.8</v>
      </c>
      <c r="I876" s="45">
        <v>668</v>
      </c>
      <c r="J876" s="53">
        <v>3080</v>
      </c>
      <c r="K876" s="53"/>
      <c r="L876" s="51"/>
      <c r="M876" s="51"/>
      <c r="N876" s="51"/>
      <c r="O876" s="451">
        <f t="shared" si="422"/>
        <v>935.2</v>
      </c>
      <c r="P876" s="180">
        <f t="shared" si="412"/>
        <v>3080</v>
      </c>
      <c r="Q876" s="180">
        <f t="shared" si="413"/>
        <v>1028.72</v>
      </c>
      <c r="R876" s="180">
        <f t="shared" si="414"/>
        <v>3388</v>
      </c>
      <c r="S876" s="180">
        <f t="shared" si="415"/>
        <v>4416.72</v>
      </c>
      <c r="T876" s="394">
        <f t="shared" si="410"/>
        <v>1390.59</v>
      </c>
      <c r="U876" s="394">
        <f t="shared" si="411"/>
        <v>4579.8</v>
      </c>
      <c r="V876" s="142">
        <f t="shared" si="416"/>
        <v>5970.39</v>
      </c>
      <c r="W876" s="142">
        <f t="shared" si="417"/>
        <v>1264.17</v>
      </c>
      <c r="X876" s="142">
        <f t="shared" si="418"/>
        <v>4163.45</v>
      </c>
      <c r="Y876" s="142">
        <f t="shared" si="419"/>
        <v>5427.62</v>
      </c>
      <c r="Z876" s="51"/>
      <c r="AA876" s="35"/>
      <c r="AB876" s="226"/>
      <c r="AC876" s="226"/>
      <c r="AD876" s="226"/>
      <c r="AE876" s="226"/>
      <c r="AF876" s="226"/>
      <c r="AG876" s="226"/>
      <c r="AH876" s="226"/>
      <c r="AI876" s="226"/>
      <c r="AJ876" s="226"/>
      <c r="AK876" s="226"/>
      <c r="AL876" s="226"/>
      <c r="AM876" s="226"/>
      <c r="AN876" s="226"/>
      <c r="AO876" s="226"/>
    </row>
    <row r="877" spans="1:41" ht="45" hidden="1" outlineLevel="1">
      <c r="A877" s="44">
        <v>759</v>
      </c>
      <c r="B877" s="73">
        <v>693</v>
      </c>
      <c r="C877" s="42" t="s">
        <v>390</v>
      </c>
      <c r="D877" s="44" t="s">
        <v>101</v>
      </c>
      <c r="E877" s="53">
        <v>42.22</v>
      </c>
      <c r="F877" s="14">
        <f t="shared" si="304"/>
        <v>6670.76</v>
      </c>
      <c r="G877" s="14">
        <f t="shared" si="305"/>
        <v>3630.92</v>
      </c>
      <c r="H877" s="14">
        <f t="shared" si="306"/>
        <v>10301.68</v>
      </c>
      <c r="I877" s="45">
        <v>158</v>
      </c>
      <c r="J877" s="53">
        <v>86</v>
      </c>
      <c r="K877" s="53"/>
      <c r="L877" s="51"/>
      <c r="M877" s="51"/>
      <c r="N877" s="51"/>
      <c r="O877" s="451">
        <f t="shared" si="422"/>
        <v>221.2</v>
      </c>
      <c r="P877" s="180">
        <f t="shared" si="412"/>
        <v>86</v>
      </c>
      <c r="Q877" s="180">
        <f t="shared" si="413"/>
        <v>9339.06</v>
      </c>
      <c r="R877" s="180">
        <f t="shared" si="414"/>
        <v>3630.92</v>
      </c>
      <c r="S877" s="180">
        <f t="shared" si="415"/>
        <v>12969.98</v>
      </c>
      <c r="T877" s="394">
        <f t="shared" si="410"/>
        <v>12624.2</v>
      </c>
      <c r="U877" s="394">
        <f t="shared" si="411"/>
        <v>4908.08</v>
      </c>
      <c r="V877" s="142">
        <f t="shared" si="416"/>
        <v>17532.28</v>
      </c>
      <c r="W877" s="142">
        <f t="shared" si="417"/>
        <v>299.01</v>
      </c>
      <c r="X877" s="142">
        <f t="shared" si="418"/>
        <v>116.25</v>
      </c>
      <c r="Y877" s="142">
        <f t="shared" si="419"/>
        <v>415.26</v>
      </c>
      <c r="Z877" s="51"/>
      <c r="AA877" s="35"/>
      <c r="AB877" s="226"/>
      <c r="AC877" s="226"/>
      <c r="AD877" s="226"/>
      <c r="AE877" s="226"/>
      <c r="AF877" s="226"/>
      <c r="AG877" s="226"/>
      <c r="AH877" s="226"/>
      <c r="AI877" s="226"/>
      <c r="AJ877" s="226"/>
      <c r="AK877" s="226"/>
      <c r="AL877" s="226"/>
      <c r="AM877" s="226"/>
      <c r="AN877" s="226"/>
      <c r="AO877" s="226"/>
    </row>
    <row r="878" spans="1:41" ht="30" hidden="1" outlineLevel="1">
      <c r="A878" s="44">
        <v>760</v>
      </c>
      <c r="B878" s="73">
        <v>694</v>
      </c>
      <c r="C878" s="42" t="s">
        <v>107</v>
      </c>
      <c r="D878" s="44" t="s">
        <v>26</v>
      </c>
      <c r="E878" s="53">
        <v>1.3</v>
      </c>
      <c r="F878" s="14">
        <f t="shared" si="304"/>
        <v>386.02</v>
      </c>
      <c r="G878" s="14">
        <f t="shared" si="305"/>
        <v>57.2</v>
      </c>
      <c r="H878" s="14">
        <f t="shared" si="306"/>
        <v>443.22</v>
      </c>
      <c r="I878" s="45">
        <v>296.94</v>
      </c>
      <c r="J878" s="53">
        <v>44</v>
      </c>
      <c r="K878" s="53"/>
      <c r="L878" s="51"/>
      <c r="M878" s="51"/>
      <c r="N878" s="51"/>
      <c r="O878" s="451">
        <f t="shared" si="422"/>
        <v>415.72</v>
      </c>
      <c r="P878" s="180">
        <f t="shared" si="412"/>
        <v>44</v>
      </c>
      <c r="Q878" s="180">
        <f t="shared" si="413"/>
        <v>540.44000000000005</v>
      </c>
      <c r="R878" s="180">
        <f t="shared" si="414"/>
        <v>57.2</v>
      </c>
      <c r="S878" s="180">
        <f t="shared" si="415"/>
        <v>597.64</v>
      </c>
      <c r="T878" s="394">
        <f t="shared" si="410"/>
        <v>730.55</v>
      </c>
      <c r="U878" s="394">
        <f t="shared" si="411"/>
        <v>77.319999999999993</v>
      </c>
      <c r="V878" s="142">
        <f t="shared" si="416"/>
        <v>807.87</v>
      </c>
      <c r="W878" s="142">
        <f t="shared" si="417"/>
        <v>561.96</v>
      </c>
      <c r="X878" s="142">
        <f t="shared" si="418"/>
        <v>59.48</v>
      </c>
      <c r="Y878" s="142">
        <f t="shared" si="419"/>
        <v>621.44000000000005</v>
      </c>
      <c r="Z878" s="51"/>
      <c r="AA878" s="35"/>
      <c r="AB878" s="226"/>
      <c r="AC878" s="226"/>
      <c r="AD878" s="226"/>
      <c r="AE878" s="226"/>
      <c r="AF878" s="226"/>
      <c r="AG878" s="226"/>
      <c r="AH878" s="226"/>
      <c r="AI878" s="226"/>
      <c r="AJ878" s="226"/>
      <c r="AK878" s="226"/>
      <c r="AL878" s="226"/>
      <c r="AM878" s="226"/>
      <c r="AN878" s="226"/>
      <c r="AO878" s="226"/>
    </row>
    <row r="879" spans="1:41" ht="15" hidden="1" outlineLevel="1">
      <c r="A879" s="44"/>
      <c r="B879" s="73"/>
      <c r="C879" s="52" t="s">
        <v>225</v>
      </c>
      <c r="D879" s="44"/>
      <c r="E879" s="53"/>
      <c r="F879" s="14">
        <f t="shared" si="304"/>
        <v>0</v>
      </c>
      <c r="G879" s="14">
        <f t="shared" si="305"/>
        <v>0</v>
      </c>
      <c r="H879" s="14">
        <f t="shared" si="306"/>
        <v>0</v>
      </c>
      <c r="I879" s="45"/>
      <c r="J879" s="53"/>
      <c r="K879" s="53"/>
      <c r="L879" s="51"/>
      <c r="M879" s="51"/>
      <c r="N879" s="51"/>
      <c r="O879" s="186"/>
      <c r="P879" s="180">
        <f t="shared" si="412"/>
        <v>0</v>
      </c>
      <c r="Q879" s="180">
        <f t="shared" si="413"/>
        <v>0</v>
      </c>
      <c r="R879" s="180">
        <f t="shared" si="414"/>
        <v>0</v>
      </c>
      <c r="S879" s="180">
        <f t="shared" si="415"/>
        <v>0</v>
      </c>
      <c r="T879" s="394">
        <f t="shared" si="410"/>
        <v>0</v>
      </c>
      <c r="U879" s="394">
        <f t="shared" si="411"/>
        <v>0</v>
      </c>
      <c r="V879" s="142">
        <f t="shared" si="416"/>
        <v>0</v>
      </c>
      <c r="W879" s="142">
        <f t="shared" si="417"/>
        <v>0</v>
      </c>
      <c r="X879" s="142">
        <f t="shared" si="418"/>
        <v>0</v>
      </c>
      <c r="Y879" s="142">
        <f t="shared" si="419"/>
        <v>0</v>
      </c>
      <c r="Z879" s="51"/>
      <c r="AA879" s="35"/>
      <c r="AB879" s="226"/>
      <c r="AC879" s="226"/>
      <c r="AD879" s="226"/>
      <c r="AE879" s="226"/>
      <c r="AF879" s="226"/>
      <c r="AG879" s="226"/>
      <c r="AH879" s="226"/>
      <c r="AI879" s="226"/>
      <c r="AJ879" s="226"/>
      <c r="AK879" s="226"/>
      <c r="AL879" s="226"/>
      <c r="AM879" s="226"/>
      <c r="AN879" s="226"/>
      <c r="AO879" s="226"/>
    </row>
    <row r="880" spans="1:41" ht="15" hidden="1" outlineLevel="1">
      <c r="A880" s="44"/>
      <c r="B880" s="73"/>
      <c r="C880" s="52" t="s">
        <v>391</v>
      </c>
      <c r="D880" s="44"/>
      <c r="E880" s="53"/>
      <c r="F880" s="14">
        <f t="shared" si="304"/>
        <v>0</v>
      </c>
      <c r="G880" s="14">
        <f t="shared" si="305"/>
        <v>0</v>
      </c>
      <c r="H880" s="14">
        <f t="shared" si="306"/>
        <v>0</v>
      </c>
      <c r="I880" s="45"/>
      <c r="J880" s="53"/>
      <c r="K880" s="53"/>
      <c r="L880" s="51"/>
      <c r="M880" s="51"/>
      <c r="N880" s="51"/>
      <c r="O880" s="186"/>
      <c r="P880" s="180">
        <f t="shared" si="412"/>
        <v>0</v>
      </c>
      <c r="Q880" s="180">
        <f t="shared" si="413"/>
        <v>0</v>
      </c>
      <c r="R880" s="180">
        <f t="shared" si="414"/>
        <v>0</v>
      </c>
      <c r="S880" s="180">
        <f t="shared" si="415"/>
        <v>0</v>
      </c>
      <c r="T880" s="394">
        <f t="shared" si="410"/>
        <v>0</v>
      </c>
      <c r="U880" s="394">
        <f t="shared" si="411"/>
        <v>0</v>
      </c>
      <c r="V880" s="142">
        <f t="shared" si="416"/>
        <v>0</v>
      </c>
      <c r="W880" s="142">
        <f t="shared" si="417"/>
        <v>0</v>
      </c>
      <c r="X880" s="142">
        <f t="shared" si="418"/>
        <v>0</v>
      </c>
      <c r="Y880" s="142">
        <f t="shared" si="419"/>
        <v>0</v>
      </c>
      <c r="Z880" s="51"/>
      <c r="AA880" s="35"/>
      <c r="AB880" s="226"/>
      <c r="AC880" s="226"/>
      <c r="AD880" s="226"/>
      <c r="AE880" s="226"/>
      <c r="AF880" s="226"/>
      <c r="AG880" s="226"/>
      <c r="AH880" s="226"/>
      <c r="AI880" s="226"/>
      <c r="AJ880" s="226"/>
      <c r="AK880" s="226"/>
      <c r="AL880" s="226"/>
      <c r="AM880" s="226"/>
      <c r="AN880" s="226"/>
      <c r="AO880" s="226"/>
    </row>
    <row r="881" spans="1:41" ht="15" hidden="1" outlineLevel="1">
      <c r="A881" s="44">
        <v>761</v>
      </c>
      <c r="B881" s="73">
        <v>695</v>
      </c>
      <c r="C881" s="42" t="s">
        <v>264</v>
      </c>
      <c r="D881" s="44" t="s">
        <v>34</v>
      </c>
      <c r="E881" s="53">
        <v>0.04</v>
      </c>
      <c r="F881" s="14">
        <f t="shared" si="304"/>
        <v>950.28</v>
      </c>
      <c r="G881" s="14">
        <f t="shared" si="305"/>
        <v>0</v>
      </c>
      <c r="H881" s="14">
        <f t="shared" si="306"/>
        <v>950.28</v>
      </c>
      <c r="I881" s="45">
        <v>23757</v>
      </c>
      <c r="J881" s="53"/>
      <c r="K881" s="53"/>
      <c r="L881" s="51"/>
      <c r="M881" s="51"/>
      <c r="N881" s="51"/>
      <c r="O881" s="448">
        <f>I881*$L$3</f>
        <v>40386.9</v>
      </c>
      <c r="P881" s="180">
        <f t="shared" si="412"/>
        <v>0</v>
      </c>
      <c r="Q881" s="180">
        <f t="shared" si="413"/>
        <v>1615.48</v>
      </c>
      <c r="R881" s="180">
        <f t="shared" si="414"/>
        <v>0</v>
      </c>
      <c r="S881" s="180">
        <f t="shared" si="415"/>
        <v>1615.48</v>
      </c>
      <c r="T881" s="394">
        <f t="shared" si="410"/>
        <v>2183.75</v>
      </c>
      <c r="U881" s="394">
        <f t="shared" si="411"/>
        <v>0</v>
      </c>
      <c r="V881" s="142">
        <f t="shared" si="416"/>
        <v>2183.75</v>
      </c>
      <c r="W881" s="142">
        <f t="shared" si="417"/>
        <v>54593.79</v>
      </c>
      <c r="X881" s="142">
        <f t="shared" si="418"/>
        <v>0</v>
      </c>
      <c r="Y881" s="142">
        <f t="shared" si="419"/>
        <v>54593.79</v>
      </c>
      <c r="Z881" s="51"/>
      <c r="AA881" s="35"/>
      <c r="AB881" s="226"/>
      <c r="AC881" s="226"/>
      <c r="AD881" s="226"/>
      <c r="AE881" s="226"/>
      <c r="AF881" s="226"/>
      <c r="AG881" s="226"/>
      <c r="AH881" s="226"/>
      <c r="AI881" s="226"/>
      <c r="AJ881" s="226"/>
      <c r="AK881" s="226"/>
      <c r="AL881" s="226"/>
      <c r="AM881" s="226"/>
      <c r="AN881" s="226"/>
      <c r="AO881" s="226"/>
    </row>
    <row r="882" spans="1:41" ht="15" hidden="1" outlineLevel="1">
      <c r="A882" s="44">
        <v>762</v>
      </c>
      <c r="B882" s="73">
        <v>696</v>
      </c>
      <c r="C882" s="42" t="s">
        <v>389</v>
      </c>
      <c r="D882" s="44" t="s">
        <v>103</v>
      </c>
      <c r="E882" s="53">
        <v>4</v>
      </c>
      <c r="F882" s="14">
        <f t="shared" si="304"/>
        <v>1240</v>
      </c>
      <c r="G882" s="14">
        <f t="shared" si="305"/>
        <v>0</v>
      </c>
      <c r="H882" s="14">
        <f t="shared" si="306"/>
        <v>1240</v>
      </c>
      <c r="I882" s="45">
        <v>310</v>
      </c>
      <c r="J882" s="53"/>
      <c r="K882" s="53"/>
      <c r="L882" s="51"/>
      <c r="M882" s="51"/>
      <c r="N882" s="51"/>
      <c r="O882" s="451">
        <f t="shared" ref="O882:O890" si="423">I882*$M$3</f>
        <v>434</v>
      </c>
      <c r="P882" s="180">
        <f t="shared" si="412"/>
        <v>0</v>
      </c>
      <c r="Q882" s="180">
        <f t="shared" si="413"/>
        <v>1736</v>
      </c>
      <c r="R882" s="180">
        <f t="shared" si="414"/>
        <v>0</v>
      </c>
      <c r="S882" s="180">
        <f t="shared" si="415"/>
        <v>1736</v>
      </c>
      <c r="T882" s="394">
        <f t="shared" si="410"/>
        <v>2346.6799999999998</v>
      </c>
      <c r="U882" s="394">
        <f t="shared" si="411"/>
        <v>0</v>
      </c>
      <c r="V882" s="142">
        <f t="shared" si="416"/>
        <v>2346.6799999999998</v>
      </c>
      <c r="W882" s="142">
        <f t="shared" si="417"/>
        <v>586.66999999999996</v>
      </c>
      <c r="X882" s="142">
        <f t="shared" si="418"/>
        <v>0</v>
      </c>
      <c r="Y882" s="142">
        <f t="shared" si="419"/>
        <v>586.66999999999996</v>
      </c>
      <c r="Z882" s="51"/>
      <c r="AA882" s="35"/>
      <c r="AB882" s="226"/>
      <c r="AC882" s="226"/>
      <c r="AD882" s="226"/>
      <c r="AE882" s="226"/>
      <c r="AF882" s="226"/>
      <c r="AG882" s="226"/>
      <c r="AH882" s="226"/>
      <c r="AI882" s="226"/>
      <c r="AJ882" s="226"/>
      <c r="AK882" s="226"/>
      <c r="AL882" s="226"/>
      <c r="AM882" s="226"/>
      <c r="AN882" s="226"/>
      <c r="AO882" s="226"/>
    </row>
    <row r="883" spans="1:41" ht="15" hidden="1" outlineLevel="1">
      <c r="A883" s="44">
        <v>763</v>
      </c>
      <c r="B883" s="73">
        <v>697</v>
      </c>
      <c r="C883" s="42" t="s">
        <v>56</v>
      </c>
      <c r="D883" s="44" t="s">
        <v>26</v>
      </c>
      <c r="E883" s="53">
        <v>1.8</v>
      </c>
      <c r="F883" s="14">
        <f t="shared" si="304"/>
        <v>3171.67</v>
      </c>
      <c r="G883" s="14">
        <f t="shared" si="305"/>
        <v>0</v>
      </c>
      <c r="H883" s="14">
        <f t="shared" si="306"/>
        <v>3171.67</v>
      </c>
      <c r="I883" s="45">
        <v>1762.04</v>
      </c>
      <c r="J883" s="53"/>
      <c r="K883" s="53"/>
      <c r="L883" s="51"/>
      <c r="M883" s="51"/>
      <c r="N883" s="51"/>
      <c r="O883" s="451">
        <f t="shared" si="423"/>
        <v>2466.86</v>
      </c>
      <c r="P883" s="180">
        <f t="shared" si="412"/>
        <v>0</v>
      </c>
      <c r="Q883" s="180">
        <f t="shared" si="413"/>
        <v>4440.3500000000004</v>
      </c>
      <c r="R883" s="180">
        <f t="shared" si="414"/>
        <v>0</v>
      </c>
      <c r="S883" s="180">
        <f t="shared" si="415"/>
        <v>4440.3500000000004</v>
      </c>
      <c r="T883" s="394">
        <f t="shared" si="410"/>
        <v>6002.33</v>
      </c>
      <c r="U883" s="394">
        <f t="shared" si="411"/>
        <v>0</v>
      </c>
      <c r="V883" s="142">
        <f t="shared" si="416"/>
        <v>6002.33</v>
      </c>
      <c r="W883" s="142">
        <f t="shared" si="417"/>
        <v>3334.63</v>
      </c>
      <c r="X883" s="142">
        <f t="shared" si="418"/>
        <v>0</v>
      </c>
      <c r="Y883" s="142">
        <f t="shared" si="419"/>
        <v>3334.63</v>
      </c>
      <c r="Z883" s="51"/>
      <c r="AA883" s="35"/>
      <c r="AB883" s="226"/>
      <c r="AC883" s="226"/>
      <c r="AD883" s="226"/>
      <c r="AE883" s="226"/>
      <c r="AF883" s="226"/>
      <c r="AG883" s="226"/>
      <c r="AH883" s="226"/>
      <c r="AI883" s="226"/>
      <c r="AJ883" s="226"/>
      <c r="AK883" s="226"/>
      <c r="AL883" s="226"/>
      <c r="AM883" s="226"/>
      <c r="AN883" s="226"/>
      <c r="AO883" s="226"/>
    </row>
    <row r="884" spans="1:41" ht="15" hidden="1" outlineLevel="1">
      <c r="A884" s="44">
        <v>764</v>
      </c>
      <c r="B884" s="73">
        <v>698</v>
      </c>
      <c r="C884" s="42" t="s">
        <v>218</v>
      </c>
      <c r="D884" s="44" t="s">
        <v>26</v>
      </c>
      <c r="E884" s="53">
        <v>1.8</v>
      </c>
      <c r="F884" s="14">
        <f t="shared" si="304"/>
        <v>266.54000000000002</v>
      </c>
      <c r="G884" s="14">
        <f t="shared" si="305"/>
        <v>0</v>
      </c>
      <c r="H884" s="14">
        <f t="shared" si="306"/>
        <v>266.54000000000002</v>
      </c>
      <c r="I884" s="45">
        <v>148.08000000000001</v>
      </c>
      <c r="J884" s="53"/>
      <c r="K884" s="53"/>
      <c r="L884" s="51"/>
      <c r="M884" s="51"/>
      <c r="N884" s="51"/>
      <c r="O884" s="451">
        <f t="shared" si="423"/>
        <v>207.31</v>
      </c>
      <c r="P884" s="180">
        <f t="shared" si="412"/>
        <v>0</v>
      </c>
      <c r="Q884" s="180">
        <f t="shared" si="413"/>
        <v>373.16</v>
      </c>
      <c r="R884" s="180">
        <f t="shared" si="414"/>
        <v>0</v>
      </c>
      <c r="S884" s="180">
        <f t="shared" si="415"/>
        <v>373.16</v>
      </c>
      <c r="T884" s="394">
        <f t="shared" si="410"/>
        <v>504.43</v>
      </c>
      <c r="U884" s="394">
        <f t="shared" si="411"/>
        <v>0</v>
      </c>
      <c r="V884" s="142">
        <f t="shared" si="416"/>
        <v>504.43</v>
      </c>
      <c r="W884" s="142">
        <f t="shared" si="417"/>
        <v>280.24</v>
      </c>
      <c r="X884" s="142">
        <f t="shared" si="418"/>
        <v>0</v>
      </c>
      <c r="Y884" s="142">
        <f t="shared" si="419"/>
        <v>280.24</v>
      </c>
      <c r="Z884" s="51"/>
      <c r="AA884" s="35"/>
      <c r="AB884" s="226"/>
      <c r="AC884" s="226"/>
      <c r="AD884" s="226"/>
      <c r="AE884" s="226"/>
      <c r="AF884" s="226"/>
      <c r="AG884" s="226"/>
      <c r="AH884" s="226"/>
      <c r="AI884" s="226"/>
      <c r="AJ884" s="226"/>
      <c r="AK884" s="226"/>
      <c r="AL884" s="226"/>
      <c r="AM884" s="226"/>
      <c r="AN884" s="226"/>
      <c r="AO884" s="226"/>
    </row>
    <row r="885" spans="1:41" ht="45" hidden="1" outlineLevel="1">
      <c r="A885" s="44">
        <v>765</v>
      </c>
      <c r="B885" s="73">
        <v>699</v>
      </c>
      <c r="C885" s="42" t="s">
        <v>265</v>
      </c>
      <c r="D885" s="44" t="s">
        <v>34</v>
      </c>
      <c r="E885" s="53">
        <v>0</v>
      </c>
      <c r="F885" s="14">
        <f t="shared" si="304"/>
        <v>0</v>
      </c>
      <c r="G885" s="14">
        <f t="shared" si="305"/>
        <v>0</v>
      </c>
      <c r="H885" s="14">
        <f t="shared" si="306"/>
        <v>0</v>
      </c>
      <c r="I885" s="45">
        <v>11624</v>
      </c>
      <c r="J885" s="53"/>
      <c r="K885" s="53"/>
      <c r="L885" s="51"/>
      <c r="M885" s="51"/>
      <c r="N885" s="51"/>
      <c r="O885" s="451">
        <f t="shared" si="423"/>
        <v>16273.6</v>
      </c>
      <c r="P885" s="180">
        <f t="shared" si="412"/>
        <v>0</v>
      </c>
      <c r="Q885" s="180">
        <f t="shared" si="413"/>
        <v>0</v>
      </c>
      <c r="R885" s="180">
        <f t="shared" si="414"/>
        <v>0</v>
      </c>
      <c r="S885" s="180">
        <f t="shared" si="415"/>
        <v>0</v>
      </c>
      <c r="T885" s="394">
        <f t="shared" si="410"/>
        <v>0</v>
      </c>
      <c r="U885" s="394">
        <f t="shared" si="411"/>
        <v>0</v>
      </c>
      <c r="V885" s="142">
        <f t="shared" si="416"/>
        <v>0</v>
      </c>
      <c r="W885" s="142">
        <f t="shared" si="417"/>
        <v>21998.16</v>
      </c>
      <c r="X885" s="142">
        <f t="shared" si="418"/>
        <v>0</v>
      </c>
      <c r="Y885" s="142">
        <f t="shared" si="419"/>
        <v>21998.16</v>
      </c>
      <c r="Z885" s="51"/>
      <c r="AA885" s="35"/>
      <c r="AB885" s="226"/>
      <c r="AC885" s="226"/>
      <c r="AD885" s="226"/>
      <c r="AE885" s="226"/>
      <c r="AF885" s="226"/>
      <c r="AG885" s="226"/>
      <c r="AH885" s="226"/>
      <c r="AI885" s="226"/>
      <c r="AJ885" s="226"/>
      <c r="AK885" s="226"/>
      <c r="AL885" s="226"/>
      <c r="AM885" s="226"/>
      <c r="AN885" s="226"/>
      <c r="AO885" s="226"/>
    </row>
    <row r="886" spans="1:41" ht="30" hidden="1" outlineLevel="1">
      <c r="A886" s="44">
        <v>766</v>
      </c>
      <c r="B886" s="73">
        <v>700</v>
      </c>
      <c r="C886" s="42" t="s">
        <v>266</v>
      </c>
      <c r="D886" s="44" t="s">
        <v>26</v>
      </c>
      <c r="E886" s="53">
        <v>1.8</v>
      </c>
      <c r="F886" s="14">
        <f t="shared" si="304"/>
        <v>189</v>
      </c>
      <c r="G886" s="14">
        <f t="shared" si="305"/>
        <v>415.8</v>
      </c>
      <c r="H886" s="14">
        <f t="shared" si="306"/>
        <v>604.79999999999995</v>
      </c>
      <c r="I886" s="45">
        <v>105</v>
      </c>
      <c r="J886" s="53">
        <v>231</v>
      </c>
      <c r="K886" s="53"/>
      <c r="L886" s="51"/>
      <c r="M886" s="51"/>
      <c r="N886" s="51"/>
      <c r="O886" s="451">
        <f t="shared" si="423"/>
        <v>147</v>
      </c>
      <c r="P886" s="180">
        <f t="shared" si="412"/>
        <v>231</v>
      </c>
      <c r="Q886" s="180">
        <f t="shared" si="413"/>
        <v>264.60000000000002</v>
      </c>
      <c r="R886" s="180">
        <f t="shared" si="414"/>
        <v>415.8</v>
      </c>
      <c r="S886" s="180">
        <f t="shared" si="415"/>
        <v>680.4</v>
      </c>
      <c r="T886" s="394">
        <f t="shared" si="410"/>
        <v>357.68</v>
      </c>
      <c r="U886" s="394">
        <f t="shared" si="411"/>
        <v>562.07000000000005</v>
      </c>
      <c r="V886" s="142">
        <f t="shared" si="416"/>
        <v>919.75</v>
      </c>
      <c r="W886" s="142">
        <f t="shared" si="417"/>
        <v>198.71</v>
      </c>
      <c r="X886" s="142">
        <f t="shared" si="418"/>
        <v>312.26</v>
      </c>
      <c r="Y886" s="142">
        <f t="shared" si="419"/>
        <v>510.97</v>
      </c>
      <c r="Z886" s="51"/>
      <c r="AA886" s="35"/>
      <c r="AB886" s="226"/>
      <c r="AC886" s="226"/>
      <c r="AD886" s="226"/>
      <c r="AE886" s="226"/>
      <c r="AF886" s="226"/>
      <c r="AG886" s="226"/>
      <c r="AH886" s="226"/>
      <c r="AI886" s="226"/>
      <c r="AJ886" s="226"/>
      <c r="AK886" s="226"/>
      <c r="AL886" s="226"/>
      <c r="AM886" s="226"/>
      <c r="AN886" s="226"/>
      <c r="AO886" s="226"/>
    </row>
    <row r="887" spans="1:41" ht="45" hidden="1" outlineLevel="1">
      <c r="A887" s="44">
        <v>767</v>
      </c>
      <c r="B887" s="73">
        <v>701</v>
      </c>
      <c r="C887" s="42" t="s">
        <v>265</v>
      </c>
      <c r="D887" s="44" t="s">
        <v>34</v>
      </c>
      <c r="E887" s="53">
        <v>0.02</v>
      </c>
      <c r="F887" s="14">
        <f t="shared" si="304"/>
        <v>232.48</v>
      </c>
      <c r="G887" s="14">
        <f t="shared" si="305"/>
        <v>0</v>
      </c>
      <c r="H887" s="14">
        <f t="shared" si="306"/>
        <v>232.48</v>
      </c>
      <c r="I887" s="45">
        <v>11624</v>
      </c>
      <c r="J887" s="53"/>
      <c r="K887" s="53"/>
      <c r="L887" s="51"/>
      <c r="M887" s="51"/>
      <c r="N887" s="51"/>
      <c r="O887" s="451">
        <f t="shared" si="423"/>
        <v>16273.6</v>
      </c>
      <c r="P887" s="180">
        <f t="shared" si="412"/>
        <v>0</v>
      </c>
      <c r="Q887" s="180">
        <f t="shared" si="413"/>
        <v>325.47000000000003</v>
      </c>
      <c r="R887" s="180">
        <f t="shared" si="414"/>
        <v>0</v>
      </c>
      <c r="S887" s="180">
        <f t="shared" si="415"/>
        <v>325.47000000000003</v>
      </c>
      <c r="T887" s="394">
        <f t="shared" si="410"/>
        <v>439.96</v>
      </c>
      <c r="U887" s="394">
        <f t="shared" si="411"/>
        <v>0</v>
      </c>
      <c r="V887" s="142">
        <f t="shared" si="416"/>
        <v>439.96</v>
      </c>
      <c r="W887" s="142">
        <f t="shared" si="417"/>
        <v>21998.16</v>
      </c>
      <c r="X887" s="142">
        <f t="shared" si="418"/>
        <v>0</v>
      </c>
      <c r="Y887" s="142">
        <f t="shared" si="419"/>
        <v>21998.16</v>
      </c>
      <c r="Z887" s="51"/>
      <c r="AA887" s="35"/>
      <c r="AB887" s="226"/>
      <c r="AC887" s="226"/>
      <c r="AD887" s="226"/>
      <c r="AE887" s="226"/>
      <c r="AF887" s="226"/>
      <c r="AG887" s="226"/>
      <c r="AH887" s="226"/>
      <c r="AI887" s="226"/>
      <c r="AJ887" s="226"/>
      <c r="AK887" s="226"/>
      <c r="AL887" s="226"/>
      <c r="AM887" s="226"/>
      <c r="AN887" s="226"/>
      <c r="AO887" s="226"/>
    </row>
    <row r="888" spans="1:41" ht="30" hidden="1" outlineLevel="1">
      <c r="A888" s="44">
        <v>768</v>
      </c>
      <c r="B888" s="73">
        <v>702</v>
      </c>
      <c r="C888" s="42" t="s">
        <v>274</v>
      </c>
      <c r="D888" s="44" t="s">
        <v>26</v>
      </c>
      <c r="E888" s="53">
        <v>1.8</v>
      </c>
      <c r="F888" s="14">
        <f t="shared" si="304"/>
        <v>1202.4000000000001</v>
      </c>
      <c r="G888" s="14">
        <f t="shared" si="305"/>
        <v>5544</v>
      </c>
      <c r="H888" s="14">
        <f t="shared" si="306"/>
        <v>6746.4</v>
      </c>
      <c r="I888" s="45">
        <v>668</v>
      </c>
      <c r="J888" s="53">
        <v>3080</v>
      </c>
      <c r="K888" s="53"/>
      <c r="L888" s="51"/>
      <c r="M888" s="51"/>
      <c r="N888" s="51"/>
      <c r="O888" s="451">
        <f t="shared" si="423"/>
        <v>935.2</v>
      </c>
      <c r="P888" s="180">
        <f t="shared" si="412"/>
        <v>3080</v>
      </c>
      <c r="Q888" s="180">
        <f t="shared" si="413"/>
        <v>1683.36</v>
      </c>
      <c r="R888" s="180">
        <f t="shared" si="414"/>
        <v>5544</v>
      </c>
      <c r="S888" s="180">
        <f t="shared" si="415"/>
        <v>7227.36</v>
      </c>
      <c r="T888" s="394">
        <f t="shared" si="410"/>
        <v>2275.5100000000002</v>
      </c>
      <c r="U888" s="394">
        <f t="shared" si="411"/>
        <v>7494.21</v>
      </c>
      <c r="V888" s="142">
        <f t="shared" si="416"/>
        <v>9769.7199999999993</v>
      </c>
      <c r="W888" s="142">
        <f t="shared" si="417"/>
        <v>1264.17</v>
      </c>
      <c r="X888" s="142">
        <f t="shared" si="418"/>
        <v>4163.45</v>
      </c>
      <c r="Y888" s="142">
        <f t="shared" si="419"/>
        <v>5427.62</v>
      </c>
      <c r="Z888" s="51"/>
      <c r="AA888" s="35"/>
      <c r="AB888" s="226"/>
      <c r="AC888" s="226"/>
      <c r="AD888" s="226"/>
      <c r="AE888" s="226"/>
      <c r="AF888" s="226"/>
      <c r="AG888" s="226"/>
      <c r="AH888" s="226"/>
      <c r="AI888" s="226"/>
      <c r="AJ888" s="226"/>
      <c r="AK888" s="226"/>
      <c r="AL888" s="226"/>
      <c r="AM888" s="226"/>
      <c r="AN888" s="226"/>
      <c r="AO888" s="226"/>
    </row>
    <row r="889" spans="1:41" ht="45" hidden="1" outlineLevel="1">
      <c r="A889" s="44">
        <v>769</v>
      </c>
      <c r="B889" s="73">
        <v>703</v>
      </c>
      <c r="C889" s="42" t="s">
        <v>390</v>
      </c>
      <c r="D889" s="44" t="s">
        <v>101</v>
      </c>
      <c r="E889" s="53">
        <v>35.020000000000003</v>
      </c>
      <c r="F889" s="14">
        <f t="shared" si="304"/>
        <v>5533.16</v>
      </c>
      <c r="G889" s="14">
        <f t="shared" si="305"/>
        <v>3011.72</v>
      </c>
      <c r="H889" s="14">
        <f t="shared" si="306"/>
        <v>8544.8799999999992</v>
      </c>
      <c r="I889" s="45">
        <v>158</v>
      </c>
      <c r="J889" s="53">
        <v>86</v>
      </c>
      <c r="K889" s="53"/>
      <c r="L889" s="51"/>
      <c r="M889" s="51"/>
      <c r="N889" s="51"/>
      <c r="O889" s="451">
        <f t="shared" si="423"/>
        <v>221.2</v>
      </c>
      <c r="P889" s="180">
        <f t="shared" si="412"/>
        <v>86</v>
      </c>
      <c r="Q889" s="180">
        <f t="shared" si="413"/>
        <v>7746.42</v>
      </c>
      <c r="R889" s="180">
        <f t="shared" si="414"/>
        <v>3011.72</v>
      </c>
      <c r="S889" s="180">
        <f t="shared" si="415"/>
        <v>10758.14</v>
      </c>
      <c r="T889" s="394">
        <f t="shared" si="410"/>
        <v>10471.33</v>
      </c>
      <c r="U889" s="394">
        <f t="shared" si="411"/>
        <v>4071.08</v>
      </c>
      <c r="V889" s="142">
        <f t="shared" si="416"/>
        <v>14542.41</v>
      </c>
      <c r="W889" s="142">
        <f t="shared" si="417"/>
        <v>299.01</v>
      </c>
      <c r="X889" s="142">
        <f t="shared" si="418"/>
        <v>116.25</v>
      </c>
      <c r="Y889" s="142">
        <f t="shared" si="419"/>
        <v>415.26</v>
      </c>
      <c r="Z889" s="51"/>
      <c r="AA889" s="35"/>
      <c r="AB889" s="226"/>
      <c r="AC889" s="226"/>
      <c r="AD889" s="226"/>
      <c r="AE889" s="226"/>
      <c r="AF889" s="226"/>
      <c r="AG889" s="226"/>
      <c r="AH889" s="226"/>
      <c r="AI889" s="226"/>
      <c r="AJ889" s="226"/>
      <c r="AK889" s="226"/>
      <c r="AL889" s="226"/>
      <c r="AM889" s="226"/>
      <c r="AN889" s="226"/>
      <c r="AO889" s="226"/>
    </row>
    <row r="890" spans="1:41" ht="30" hidden="1" outlineLevel="1">
      <c r="A890" s="44">
        <v>770</v>
      </c>
      <c r="B890" s="73">
        <v>704</v>
      </c>
      <c r="C890" s="42" t="s">
        <v>107</v>
      </c>
      <c r="D890" s="44" t="s">
        <v>26</v>
      </c>
      <c r="E890" s="53">
        <v>2.2000000000000002</v>
      </c>
      <c r="F890" s="14">
        <f t="shared" si="304"/>
        <v>653.27</v>
      </c>
      <c r="G890" s="14">
        <f t="shared" si="305"/>
        <v>96.8</v>
      </c>
      <c r="H890" s="14">
        <f t="shared" si="306"/>
        <v>750.07</v>
      </c>
      <c r="I890" s="45">
        <v>296.94</v>
      </c>
      <c r="J890" s="53">
        <v>44</v>
      </c>
      <c r="K890" s="53"/>
      <c r="L890" s="51"/>
      <c r="M890" s="51"/>
      <c r="N890" s="51"/>
      <c r="O890" s="451">
        <f t="shared" si="423"/>
        <v>415.72</v>
      </c>
      <c r="P890" s="180">
        <f t="shared" si="412"/>
        <v>44</v>
      </c>
      <c r="Q890" s="180">
        <f t="shared" si="413"/>
        <v>914.58</v>
      </c>
      <c r="R890" s="180">
        <f t="shared" si="414"/>
        <v>96.8</v>
      </c>
      <c r="S890" s="180">
        <f t="shared" si="415"/>
        <v>1011.38</v>
      </c>
      <c r="T890" s="394">
        <f t="shared" si="410"/>
        <v>1236.31</v>
      </c>
      <c r="U890" s="394">
        <f t="shared" si="411"/>
        <v>130.86000000000001</v>
      </c>
      <c r="V890" s="142">
        <f t="shared" si="416"/>
        <v>1367.17</v>
      </c>
      <c r="W890" s="142">
        <f t="shared" si="417"/>
        <v>561.96</v>
      </c>
      <c r="X890" s="142">
        <f t="shared" si="418"/>
        <v>59.48</v>
      </c>
      <c r="Y890" s="142">
        <f t="shared" si="419"/>
        <v>621.44000000000005</v>
      </c>
      <c r="Z890" s="51"/>
      <c r="AA890" s="35"/>
      <c r="AB890" s="226"/>
      <c r="AC890" s="226"/>
      <c r="AD890" s="226"/>
      <c r="AE890" s="226"/>
      <c r="AF890" s="226"/>
      <c r="AG890" s="226"/>
      <c r="AH890" s="226"/>
      <c r="AI890" s="226"/>
      <c r="AJ890" s="226"/>
      <c r="AK890" s="226"/>
      <c r="AL890" s="226"/>
      <c r="AM890" s="226"/>
      <c r="AN890" s="226"/>
      <c r="AO890" s="226"/>
    </row>
    <row r="891" spans="1:41" ht="15" hidden="1" outlineLevel="1">
      <c r="A891" s="44"/>
      <c r="B891" s="73"/>
      <c r="C891" s="52" t="s">
        <v>394</v>
      </c>
      <c r="D891" s="44"/>
      <c r="E891" s="53"/>
      <c r="F891" s="14">
        <f t="shared" si="304"/>
        <v>0</v>
      </c>
      <c r="G891" s="14">
        <f t="shared" si="305"/>
        <v>0</v>
      </c>
      <c r="H891" s="14">
        <f t="shared" si="306"/>
        <v>0</v>
      </c>
      <c r="I891" s="45"/>
      <c r="J891" s="53"/>
      <c r="K891" s="53"/>
      <c r="L891" s="51"/>
      <c r="M891" s="51"/>
      <c r="N891" s="51"/>
      <c r="O891" s="186"/>
      <c r="P891" s="180">
        <f t="shared" si="412"/>
        <v>0</v>
      </c>
      <c r="Q891" s="180">
        <f t="shared" si="413"/>
        <v>0</v>
      </c>
      <c r="R891" s="180">
        <f t="shared" si="414"/>
        <v>0</v>
      </c>
      <c r="S891" s="180">
        <f t="shared" si="415"/>
        <v>0</v>
      </c>
      <c r="T891" s="394">
        <f t="shared" si="410"/>
        <v>0</v>
      </c>
      <c r="U891" s="394">
        <f t="shared" si="411"/>
        <v>0</v>
      </c>
      <c r="V891" s="142">
        <f t="shared" si="416"/>
        <v>0</v>
      </c>
      <c r="W891" s="142">
        <f t="shared" si="417"/>
        <v>0</v>
      </c>
      <c r="X891" s="142">
        <f t="shared" si="418"/>
        <v>0</v>
      </c>
      <c r="Y891" s="142">
        <f t="shared" si="419"/>
        <v>0</v>
      </c>
      <c r="Z891" s="51"/>
      <c r="AA891" s="35"/>
      <c r="AB891" s="226"/>
      <c r="AC891" s="226"/>
      <c r="AD891" s="226"/>
      <c r="AE891" s="226"/>
      <c r="AF891" s="226"/>
      <c r="AG891" s="226"/>
      <c r="AH891" s="226"/>
      <c r="AI891" s="226"/>
      <c r="AJ891" s="226"/>
      <c r="AK891" s="226"/>
      <c r="AL891" s="226"/>
      <c r="AM891" s="226"/>
      <c r="AN891" s="226"/>
      <c r="AO891" s="226"/>
    </row>
    <row r="892" spans="1:41" ht="15" hidden="1" outlineLevel="1">
      <c r="A892" s="44">
        <v>771</v>
      </c>
      <c r="B892" s="73">
        <v>705</v>
      </c>
      <c r="C892" s="42" t="s">
        <v>264</v>
      </c>
      <c r="D892" s="44" t="s">
        <v>34</v>
      </c>
      <c r="E892" s="53">
        <v>0.04</v>
      </c>
      <c r="F892" s="14">
        <f t="shared" si="304"/>
        <v>950.28</v>
      </c>
      <c r="G892" s="14">
        <f t="shared" si="305"/>
        <v>0</v>
      </c>
      <c r="H892" s="14">
        <f t="shared" si="306"/>
        <v>950.28</v>
      </c>
      <c r="I892" s="45">
        <v>23757</v>
      </c>
      <c r="J892" s="53"/>
      <c r="K892" s="53"/>
      <c r="L892" s="51"/>
      <c r="M892" s="51"/>
      <c r="N892" s="51"/>
      <c r="O892" s="448">
        <f>I892*$L$3</f>
        <v>40386.9</v>
      </c>
      <c r="P892" s="180">
        <f t="shared" si="412"/>
        <v>0</v>
      </c>
      <c r="Q892" s="180">
        <f t="shared" si="413"/>
        <v>1615.48</v>
      </c>
      <c r="R892" s="180">
        <f t="shared" si="414"/>
        <v>0</v>
      </c>
      <c r="S892" s="180">
        <f t="shared" si="415"/>
        <v>1615.48</v>
      </c>
      <c r="T892" s="394">
        <f t="shared" si="410"/>
        <v>2183.75</v>
      </c>
      <c r="U892" s="394">
        <f t="shared" si="411"/>
        <v>0</v>
      </c>
      <c r="V892" s="142">
        <f t="shared" si="416"/>
        <v>2183.75</v>
      </c>
      <c r="W892" s="142">
        <f t="shared" si="417"/>
        <v>54593.79</v>
      </c>
      <c r="X892" s="142">
        <f t="shared" si="418"/>
        <v>0</v>
      </c>
      <c r="Y892" s="142">
        <f t="shared" si="419"/>
        <v>54593.79</v>
      </c>
      <c r="Z892" s="51"/>
      <c r="AA892" s="35"/>
      <c r="AB892" s="226"/>
      <c r="AC892" s="226"/>
      <c r="AD892" s="226"/>
      <c r="AE892" s="226"/>
      <c r="AF892" s="226"/>
      <c r="AG892" s="226"/>
      <c r="AH892" s="226"/>
      <c r="AI892" s="226"/>
      <c r="AJ892" s="226"/>
      <c r="AK892" s="226"/>
      <c r="AL892" s="226"/>
      <c r="AM892" s="226"/>
      <c r="AN892" s="226"/>
      <c r="AO892" s="226"/>
    </row>
    <row r="893" spans="1:41" ht="15" hidden="1" outlineLevel="1">
      <c r="A893" s="44">
        <v>772</v>
      </c>
      <c r="B893" s="73">
        <v>706</v>
      </c>
      <c r="C893" s="42" t="s">
        <v>389</v>
      </c>
      <c r="D893" s="44" t="s">
        <v>103</v>
      </c>
      <c r="E893" s="53">
        <v>4</v>
      </c>
      <c r="F893" s="14">
        <f t="shared" si="304"/>
        <v>1240</v>
      </c>
      <c r="G893" s="14">
        <f t="shared" si="305"/>
        <v>0</v>
      </c>
      <c r="H893" s="14">
        <f t="shared" si="306"/>
        <v>1240</v>
      </c>
      <c r="I893" s="45">
        <v>310</v>
      </c>
      <c r="J893" s="53"/>
      <c r="K893" s="53"/>
      <c r="L893" s="51"/>
      <c r="M893" s="51"/>
      <c r="N893" s="51"/>
      <c r="O893" s="451">
        <f t="shared" ref="O893:O901" si="424">I893*$M$3</f>
        <v>434</v>
      </c>
      <c r="P893" s="180">
        <f t="shared" si="412"/>
        <v>0</v>
      </c>
      <c r="Q893" s="180">
        <f t="shared" si="413"/>
        <v>1736</v>
      </c>
      <c r="R893" s="180">
        <f t="shared" si="414"/>
        <v>0</v>
      </c>
      <c r="S893" s="180">
        <f t="shared" si="415"/>
        <v>1736</v>
      </c>
      <c r="T893" s="394">
        <f t="shared" si="410"/>
        <v>2346.6799999999998</v>
      </c>
      <c r="U893" s="394">
        <f t="shared" si="411"/>
        <v>0</v>
      </c>
      <c r="V893" s="142">
        <f t="shared" si="416"/>
        <v>2346.6799999999998</v>
      </c>
      <c r="W893" s="142">
        <f t="shared" si="417"/>
        <v>586.66999999999996</v>
      </c>
      <c r="X893" s="142">
        <f t="shared" si="418"/>
        <v>0</v>
      </c>
      <c r="Y893" s="142">
        <f t="shared" si="419"/>
        <v>586.66999999999996</v>
      </c>
      <c r="Z893" s="51"/>
      <c r="AA893" s="35"/>
      <c r="AB893" s="226"/>
      <c r="AC893" s="226"/>
      <c r="AD893" s="226"/>
      <c r="AE893" s="226"/>
      <c r="AF893" s="226"/>
      <c r="AG893" s="226"/>
      <c r="AH893" s="226"/>
      <c r="AI893" s="226"/>
      <c r="AJ893" s="226"/>
      <c r="AK893" s="226"/>
      <c r="AL893" s="226"/>
      <c r="AM893" s="226"/>
      <c r="AN893" s="226"/>
      <c r="AO893" s="226"/>
    </row>
    <row r="894" spans="1:41" ht="15" hidden="1" outlineLevel="1">
      <c r="A894" s="44">
        <v>773</v>
      </c>
      <c r="B894" s="73">
        <v>707</v>
      </c>
      <c r="C894" s="42" t="s">
        <v>56</v>
      </c>
      <c r="D894" s="44" t="s">
        <v>26</v>
      </c>
      <c r="E894" s="53">
        <v>1.8</v>
      </c>
      <c r="F894" s="14">
        <f t="shared" si="304"/>
        <v>3171.67</v>
      </c>
      <c r="G894" s="14">
        <f t="shared" si="305"/>
        <v>0</v>
      </c>
      <c r="H894" s="14">
        <f t="shared" si="306"/>
        <v>3171.67</v>
      </c>
      <c r="I894" s="45">
        <v>1762.04</v>
      </c>
      <c r="J894" s="53"/>
      <c r="K894" s="53"/>
      <c r="L894" s="51"/>
      <c r="M894" s="51"/>
      <c r="N894" s="51"/>
      <c r="O894" s="451">
        <f t="shared" si="424"/>
        <v>2466.86</v>
      </c>
      <c r="P894" s="180">
        <f t="shared" si="412"/>
        <v>0</v>
      </c>
      <c r="Q894" s="180">
        <f t="shared" si="413"/>
        <v>4440.3500000000004</v>
      </c>
      <c r="R894" s="180">
        <f t="shared" si="414"/>
        <v>0</v>
      </c>
      <c r="S894" s="180">
        <f t="shared" si="415"/>
        <v>4440.3500000000004</v>
      </c>
      <c r="T894" s="394">
        <f t="shared" si="410"/>
        <v>6002.33</v>
      </c>
      <c r="U894" s="394">
        <f t="shared" si="411"/>
        <v>0</v>
      </c>
      <c r="V894" s="142">
        <f t="shared" si="416"/>
        <v>6002.33</v>
      </c>
      <c r="W894" s="142">
        <f t="shared" si="417"/>
        <v>3334.63</v>
      </c>
      <c r="X894" s="142">
        <f t="shared" si="418"/>
        <v>0</v>
      </c>
      <c r="Y894" s="142">
        <f t="shared" si="419"/>
        <v>3334.63</v>
      </c>
      <c r="Z894" s="51"/>
      <c r="AA894" s="35"/>
      <c r="AB894" s="226"/>
      <c r="AC894" s="226"/>
      <c r="AD894" s="226"/>
      <c r="AE894" s="226"/>
      <c r="AF894" s="226"/>
      <c r="AG894" s="226"/>
      <c r="AH894" s="226"/>
      <c r="AI894" s="226"/>
      <c r="AJ894" s="226"/>
      <c r="AK894" s="226"/>
      <c r="AL894" s="226"/>
      <c r="AM894" s="226"/>
      <c r="AN894" s="226"/>
      <c r="AO894" s="226"/>
    </row>
    <row r="895" spans="1:41" ht="15" hidden="1" outlineLevel="1">
      <c r="A895" s="44">
        <v>774</v>
      </c>
      <c r="B895" s="73">
        <v>708</v>
      </c>
      <c r="C895" s="42" t="s">
        <v>218</v>
      </c>
      <c r="D895" s="44" t="s">
        <v>26</v>
      </c>
      <c r="E895" s="53">
        <v>1.8</v>
      </c>
      <c r="F895" s="14">
        <f t="shared" si="304"/>
        <v>266.54000000000002</v>
      </c>
      <c r="G895" s="14">
        <f t="shared" si="305"/>
        <v>0</v>
      </c>
      <c r="H895" s="14">
        <f t="shared" si="306"/>
        <v>266.54000000000002</v>
      </c>
      <c r="I895" s="45">
        <v>148.08000000000001</v>
      </c>
      <c r="J895" s="53"/>
      <c r="K895" s="53"/>
      <c r="L895" s="51"/>
      <c r="M895" s="51"/>
      <c r="N895" s="51"/>
      <c r="O895" s="451">
        <f t="shared" si="424"/>
        <v>207.31</v>
      </c>
      <c r="P895" s="180">
        <f t="shared" si="412"/>
        <v>0</v>
      </c>
      <c r="Q895" s="180">
        <f t="shared" si="413"/>
        <v>373.16</v>
      </c>
      <c r="R895" s="180">
        <f t="shared" si="414"/>
        <v>0</v>
      </c>
      <c r="S895" s="180">
        <f t="shared" si="415"/>
        <v>373.16</v>
      </c>
      <c r="T895" s="394">
        <f t="shared" si="410"/>
        <v>504.43</v>
      </c>
      <c r="U895" s="394">
        <f t="shared" si="411"/>
        <v>0</v>
      </c>
      <c r="V895" s="142">
        <f t="shared" si="416"/>
        <v>504.43</v>
      </c>
      <c r="W895" s="142">
        <f t="shared" si="417"/>
        <v>280.24</v>
      </c>
      <c r="X895" s="142">
        <f t="shared" si="418"/>
        <v>0</v>
      </c>
      <c r="Y895" s="142">
        <f t="shared" si="419"/>
        <v>280.24</v>
      </c>
      <c r="Z895" s="51"/>
      <c r="AA895" s="35"/>
      <c r="AB895" s="226"/>
      <c r="AC895" s="226"/>
      <c r="AD895" s="226"/>
      <c r="AE895" s="226"/>
      <c r="AF895" s="226"/>
      <c r="AG895" s="226"/>
      <c r="AH895" s="226"/>
      <c r="AI895" s="226"/>
      <c r="AJ895" s="226"/>
      <c r="AK895" s="226"/>
      <c r="AL895" s="226"/>
      <c r="AM895" s="226"/>
      <c r="AN895" s="226"/>
      <c r="AO895" s="226"/>
    </row>
    <row r="896" spans="1:41" ht="45" hidden="1" outlineLevel="1">
      <c r="A896" s="44">
        <v>775</v>
      </c>
      <c r="B896" s="73">
        <v>709</v>
      </c>
      <c r="C896" s="42" t="s">
        <v>265</v>
      </c>
      <c r="D896" s="44" t="s">
        <v>34</v>
      </c>
      <c r="E896" s="53">
        <v>0</v>
      </c>
      <c r="F896" s="14">
        <f t="shared" si="304"/>
        <v>0</v>
      </c>
      <c r="G896" s="14">
        <f t="shared" si="305"/>
        <v>0</v>
      </c>
      <c r="H896" s="14">
        <f t="shared" si="306"/>
        <v>0</v>
      </c>
      <c r="I896" s="45">
        <v>11624</v>
      </c>
      <c r="J896" s="53"/>
      <c r="K896" s="53"/>
      <c r="L896" s="51"/>
      <c r="M896" s="51"/>
      <c r="N896" s="51"/>
      <c r="O896" s="451">
        <f t="shared" si="424"/>
        <v>16273.6</v>
      </c>
      <c r="P896" s="180">
        <f t="shared" si="412"/>
        <v>0</v>
      </c>
      <c r="Q896" s="180">
        <f t="shared" si="413"/>
        <v>0</v>
      </c>
      <c r="R896" s="180">
        <f t="shared" si="414"/>
        <v>0</v>
      </c>
      <c r="S896" s="180">
        <f t="shared" si="415"/>
        <v>0</v>
      </c>
      <c r="T896" s="394">
        <f t="shared" si="410"/>
        <v>0</v>
      </c>
      <c r="U896" s="394">
        <f t="shared" si="411"/>
        <v>0</v>
      </c>
      <c r="V896" s="142">
        <f t="shared" si="416"/>
        <v>0</v>
      </c>
      <c r="W896" s="142">
        <f t="shared" si="417"/>
        <v>21998.16</v>
      </c>
      <c r="X896" s="142">
        <f t="shared" si="418"/>
        <v>0</v>
      </c>
      <c r="Y896" s="142">
        <f t="shared" si="419"/>
        <v>21998.16</v>
      </c>
      <c r="Z896" s="51"/>
      <c r="AA896" s="35"/>
      <c r="AB896" s="226"/>
      <c r="AC896" s="226"/>
      <c r="AD896" s="226"/>
      <c r="AE896" s="226"/>
      <c r="AF896" s="226"/>
      <c r="AG896" s="226"/>
      <c r="AH896" s="226"/>
      <c r="AI896" s="226"/>
      <c r="AJ896" s="226"/>
      <c r="AK896" s="226"/>
      <c r="AL896" s="226"/>
      <c r="AM896" s="226"/>
      <c r="AN896" s="226"/>
      <c r="AO896" s="226"/>
    </row>
    <row r="897" spans="1:41" ht="30" hidden="1" outlineLevel="1">
      <c r="A897" s="44">
        <v>776</v>
      </c>
      <c r="B897" s="73">
        <v>710</v>
      </c>
      <c r="C897" s="42" t="s">
        <v>266</v>
      </c>
      <c r="D897" s="44" t="s">
        <v>26</v>
      </c>
      <c r="E897" s="53">
        <v>1.8</v>
      </c>
      <c r="F897" s="14">
        <f t="shared" si="304"/>
        <v>189</v>
      </c>
      <c r="G897" s="14">
        <f t="shared" si="305"/>
        <v>415.8</v>
      </c>
      <c r="H897" s="14">
        <f t="shared" si="306"/>
        <v>604.79999999999995</v>
      </c>
      <c r="I897" s="45">
        <v>105</v>
      </c>
      <c r="J897" s="53">
        <v>231</v>
      </c>
      <c r="K897" s="53"/>
      <c r="L897" s="51"/>
      <c r="M897" s="51"/>
      <c r="N897" s="51"/>
      <c r="O897" s="451">
        <f t="shared" si="424"/>
        <v>147</v>
      </c>
      <c r="P897" s="180">
        <f t="shared" si="412"/>
        <v>231</v>
      </c>
      <c r="Q897" s="180">
        <f t="shared" si="413"/>
        <v>264.60000000000002</v>
      </c>
      <c r="R897" s="180">
        <f t="shared" si="414"/>
        <v>415.8</v>
      </c>
      <c r="S897" s="180">
        <f t="shared" si="415"/>
        <v>680.4</v>
      </c>
      <c r="T897" s="394">
        <f t="shared" si="410"/>
        <v>357.68</v>
      </c>
      <c r="U897" s="394">
        <f t="shared" si="411"/>
        <v>562.07000000000005</v>
      </c>
      <c r="V897" s="142">
        <f t="shared" si="416"/>
        <v>919.75</v>
      </c>
      <c r="W897" s="142">
        <f t="shared" si="417"/>
        <v>198.71</v>
      </c>
      <c r="X897" s="142">
        <f t="shared" si="418"/>
        <v>312.26</v>
      </c>
      <c r="Y897" s="142">
        <f t="shared" si="419"/>
        <v>510.97</v>
      </c>
      <c r="Z897" s="51"/>
      <c r="AA897" s="35"/>
      <c r="AB897" s="226"/>
      <c r="AC897" s="226"/>
      <c r="AD897" s="226"/>
      <c r="AE897" s="226"/>
      <c r="AF897" s="226"/>
      <c r="AG897" s="226"/>
      <c r="AH897" s="226"/>
      <c r="AI897" s="226"/>
      <c r="AJ897" s="226"/>
      <c r="AK897" s="226"/>
      <c r="AL897" s="226"/>
      <c r="AM897" s="226"/>
      <c r="AN897" s="226"/>
      <c r="AO897" s="226"/>
    </row>
    <row r="898" spans="1:41" ht="45" hidden="1" outlineLevel="1">
      <c r="A898" s="44">
        <v>777</v>
      </c>
      <c r="B898" s="73">
        <v>711</v>
      </c>
      <c r="C898" s="42" t="s">
        <v>265</v>
      </c>
      <c r="D898" s="44" t="s">
        <v>34</v>
      </c>
      <c r="E898" s="53">
        <v>0.02</v>
      </c>
      <c r="F898" s="14">
        <f t="shared" si="304"/>
        <v>232.48</v>
      </c>
      <c r="G898" s="14">
        <f t="shared" si="305"/>
        <v>0</v>
      </c>
      <c r="H898" s="14">
        <f t="shared" si="306"/>
        <v>232.48</v>
      </c>
      <c r="I898" s="45">
        <v>11624</v>
      </c>
      <c r="J898" s="53"/>
      <c r="K898" s="53"/>
      <c r="L898" s="51"/>
      <c r="M898" s="51"/>
      <c r="N898" s="51"/>
      <c r="O898" s="451">
        <f t="shared" si="424"/>
        <v>16273.6</v>
      </c>
      <c r="P898" s="180">
        <f t="shared" si="412"/>
        <v>0</v>
      </c>
      <c r="Q898" s="180">
        <f t="shared" si="413"/>
        <v>325.47000000000003</v>
      </c>
      <c r="R898" s="180">
        <f t="shared" si="414"/>
        <v>0</v>
      </c>
      <c r="S898" s="180">
        <f t="shared" si="415"/>
        <v>325.47000000000003</v>
      </c>
      <c r="T898" s="394">
        <f t="shared" si="410"/>
        <v>439.96</v>
      </c>
      <c r="U898" s="394">
        <f t="shared" si="411"/>
        <v>0</v>
      </c>
      <c r="V898" s="142">
        <f t="shared" si="416"/>
        <v>439.96</v>
      </c>
      <c r="W898" s="142">
        <f t="shared" si="417"/>
        <v>21998.16</v>
      </c>
      <c r="X898" s="142">
        <f t="shared" si="418"/>
        <v>0</v>
      </c>
      <c r="Y898" s="142">
        <f t="shared" si="419"/>
        <v>21998.16</v>
      </c>
      <c r="Z898" s="51"/>
      <c r="AA898" s="35"/>
      <c r="AB898" s="226"/>
      <c r="AC898" s="226"/>
      <c r="AD898" s="226"/>
      <c r="AE898" s="226"/>
      <c r="AF898" s="226"/>
      <c r="AG898" s="226"/>
      <c r="AH898" s="226"/>
      <c r="AI898" s="226"/>
      <c r="AJ898" s="226"/>
      <c r="AK898" s="226"/>
      <c r="AL898" s="226"/>
      <c r="AM898" s="226"/>
      <c r="AN898" s="226"/>
      <c r="AO898" s="226"/>
    </row>
    <row r="899" spans="1:41" ht="30" hidden="1" outlineLevel="1">
      <c r="A899" s="44">
        <v>778</v>
      </c>
      <c r="B899" s="73">
        <v>712</v>
      </c>
      <c r="C899" s="42" t="s">
        <v>274</v>
      </c>
      <c r="D899" s="44" t="s">
        <v>26</v>
      </c>
      <c r="E899" s="53">
        <v>1.8</v>
      </c>
      <c r="F899" s="14">
        <f t="shared" si="304"/>
        <v>1202.4000000000001</v>
      </c>
      <c r="G899" s="14">
        <f t="shared" si="305"/>
        <v>5544</v>
      </c>
      <c r="H899" s="14">
        <f t="shared" si="306"/>
        <v>6746.4</v>
      </c>
      <c r="I899" s="45">
        <v>668</v>
      </c>
      <c r="J899" s="53">
        <v>3080</v>
      </c>
      <c r="K899" s="53"/>
      <c r="L899" s="51"/>
      <c r="M899" s="51"/>
      <c r="N899" s="51"/>
      <c r="O899" s="451">
        <f t="shared" si="424"/>
        <v>935.2</v>
      </c>
      <c r="P899" s="180">
        <f t="shared" si="412"/>
        <v>3080</v>
      </c>
      <c r="Q899" s="180">
        <f t="shared" si="413"/>
        <v>1683.36</v>
      </c>
      <c r="R899" s="180">
        <f t="shared" si="414"/>
        <v>5544</v>
      </c>
      <c r="S899" s="180">
        <f t="shared" si="415"/>
        <v>7227.36</v>
      </c>
      <c r="T899" s="394">
        <f t="shared" si="410"/>
        <v>2275.5100000000002</v>
      </c>
      <c r="U899" s="394">
        <f t="shared" si="411"/>
        <v>7494.21</v>
      </c>
      <c r="V899" s="142">
        <f t="shared" si="416"/>
        <v>9769.7199999999993</v>
      </c>
      <c r="W899" s="142">
        <f t="shared" si="417"/>
        <v>1264.17</v>
      </c>
      <c r="X899" s="142">
        <f t="shared" si="418"/>
        <v>4163.45</v>
      </c>
      <c r="Y899" s="142">
        <f t="shared" si="419"/>
        <v>5427.62</v>
      </c>
      <c r="Z899" s="51"/>
      <c r="AA899" s="35"/>
      <c r="AB899" s="226"/>
      <c r="AC899" s="226"/>
      <c r="AD899" s="226"/>
      <c r="AE899" s="226"/>
      <c r="AF899" s="226"/>
      <c r="AG899" s="226"/>
      <c r="AH899" s="226"/>
      <c r="AI899" s="226"/>
      <c r="AJ899" s="226"/>
      <c r="AK899" s="226"/>
      <c r="AL899" s="226"/>
      <c r="AM899" s="226"/>
      <c r="AN899" s="226"/>
      <c r="AO899" s="226"/>
    </row>
    <row r="900" spans="1:41" ht="45" hidden="1" outlineLevel="1">
      <c r="A900" s="44">
        <v>779</v>
      </c>
      <c r="B900" s="73">
        <v>713</v>
      </c>
      <c r="C900" s="42" t="s">
        <v>390</v>
      </c>
      <c r="D900" s="44" t="s">
        <v>101</v>
      </c>
      <c r="E900" s="53">
        <v>35.020000000000003</v>
      </c>
      <c r="F900" s="14">
        <f t="shared" si="304"/>
        <v>5533.16</v>
      </c>
      <c r="G900" s="14">
        <f t="shared" si="305"/>
        <v>3011.72</v>
      </c>
      <c r="H900" s="14">
        <f t="shared" si="306"/>
        <v>8544.8799999999992</v>
      </c>
      <c r="I900" s="45">
        <v>158</v>
      </c>
      <c r="J900" s="53">
        <v>86</v>
      </c>
      <c r="K900" s="53"/>
      <c r="L900" s="51"/>
      <c r="M900" s="51"/>
      <c r="N900" s="51"/>
      <c r="O900" s="451">
        <f t="shared" si="424"/>
        <v>221.2</v>
      </c>
      <c r="P900" s="180">
        <f t="shared" si="412"/>
        <v>86</v>
      </c>
      <c r="Q900" s="180">
        <f t="shared" si="413"/>
        <v>7746.42</v>
      </c>
      <c r="R900" s="180">
        <f t="shared" si="414"/>
        <v>3011.72</v>
      </c>
      <c r="S900" s="180">
        <f t="shared" si="415"/>
        <v>10758.14</v>
      </c>
      <c r="T900" s="394">
        <f t="shared" si="410"/>
        <v>10471.33</v>
      </c>
      <c r="U900" s="394">
        <f t="shared" si="411"/>
        <v>4071.08</v>
      </c>
      <c r="V900" s="142">
        <f t="shared" si="416"/>
        <v>14542.41</v>
      </c>
      <c r="W900" s="142">
        <f t="shared" si="417"/>
        <v>299.01</v>
      </c>
      <c r="X900" s="142">
        <f t="shared" si="418"/>
        <v>116.25</v>
      </c>
      <c r="Y900" s="142">
        <f t="shared" si="419"/>
        <v>415.26</v>
      </c>
      <c r="Z900" s="51"/>
      <c r="AA900" s="35"/>
      <c r="AB900" s="226"/>
      <c r="AC900" s="226"/>
      <c r="AD900" s="226"/>
      <c r="AE900" s="226"/>
      <c r="AF900" s="226"/>
      <c r="AG900" s="226"/>
      <c r="AH900" s="226"/>
      <c r="AI900" s="226"/>
      <c r="AJ900" s="226"/>
      <c r="AK900" s="226"/>
      <c r="AL900" s="226"/>
      <c r="AM900" s="226"/>
      <c r="AN900" s="226"/>
      <c r="AO900" s="226"/>
    </row>
    <row r="901" spans="1:41" ht="30" hidden="1" outlineLevel="1">
      <c r="A901" s="44">
        <v>780</v>
      </c>
      <c r="B901" s="73">
        <v>714</v>
      </c>
      <c r="C901" s="42" t="s">
        <v>107</v>
      </c>
      <c r="D901" s="44" t="s">
        <v>26</v>
      </c>
      <c r="E901" s="53">
        <v>2.2000000000000002</v>
      </c>
      <c r="F901" s="14">
        <f t="shared" si="304"/>
        <v>653.27</v>
      </c>
      <c r="G901" s="14">
        <f t="shared" si="305"/>
        <v>96.8</v>
      </c>
      <c r="H901" s="14">
        <f t="shared" si="306"/>
        <v>750.07</v>
      </c>
      <c r="I901" s="45">
        <v>296.94</v>
      </c>
      <c r="J901" s="53">
        <v>44</v>
      </c>
      <c r="K901" s="53"/>
      <c r="L901" s="51"/>
      <c r="M901" s="51"/>
      <c r="N901" s="51"/>
      <c r="O901" s="451">
        <f t="shared" si="424"/>
        <v>415.72</v>
      </c>
      <c r="P901" s="180">
        <f t="shared" si="412"/>
        <v>44</v>
      </c>
      <c r="Q901" s="180">
        <f t="shared" si="413"/>
        <v>914.58</v>
      </c>
      <c r="R901" s="180">
        <f t="shared" si="414"/>
        <v>96.8</v>
      </c>
      <c r="S901" s="180">
        <f t="shared" si="415"/>
        <v>1011.38</v>
      </c>
      <c r="T901" s="394">
        <f t="shared" si="410"/>
        <v>1236.31</v>
      </c>
      <c r="U901" s="394">
        <f t="shared" si="411"/>
        <v>130.86000000000001</v>
      </c>
      <c r="V901" s="142">
        <f t="shared" si="416"/>
        <v>1367.17</v>
      </c>
      <c r="W901" s="142">
        <f t="shared" si="417"/>
        <v>561.96</v>
      </c>
      <c r="X901" s="142">
        <f t="shared" si="418"/>
        <v>59.48</v>
      </c>
      <c r="Y901" s="142">
        <f t="shared" si="419"/>
        <v>621.44000000000005</v>
      </c>
      <c r="Z901" s="51"/>
      <c r="AA901" s="35"/>
      <c r="AB901" s="226"/>
      <c r="AC901" s="226"/>
      <c r="AD901" s="226"/>
      <c r="AE901" s="226"/>
      <c r="AF901" s="226"/>
      <c r="AG901" s="226"/>
      <c r="AH901" s="226"/>
      <c r="AI901" s="226"/>
      <c r="AJ901" s="226"/>
      <c r="AK901" s="226"/>
      <c r="AL901" s="226"/>
      <c r="AM901" s="226"/>
      <c r="AN901" s="226"/>
      <c r="AO901" s="226"/>
    </row>
    <row r="902" spans="1:41" ht="15" hidden="1" outlineLevel="1">
      <c r="A902" s="44"/>
      <c r="B902" s="73"/>
      <c r="C902" s="52" t="s">
        <v>395</v>
      </c>
      <c r="D902" s="44"/>
      <c r="E902" s="53"/>
      <c r="F902" s="14">
        <f t="shared" si="304"/>
        <v>0</v>
      </c>
      <c r="G902" s="14">
        <f t="shared" si="305"/>
        <v>0</v>
      </c>
      <c r="H902" s="14">
        <f t="shared" si="306"/>
        <v>0</v>
      </c>
      <c r="I902" s="45"/>
      <c r="J902" s="53"/>
      <c r="K902" s="53"/>
      <c r="L902" s="51"/>
      <c r="M902" s="51"/>
      <c r="N902" s="51"/>
      <c r="O902" s="186"/>
      <c r="P902" s="180">
        <f t="shared" si="412"/>
        <v>0</v>
      </c>
      <c r="Q902" s="180">
        <f t="shared" si="413"/>
        <v>0</v>
      </c>
      <c r="R902" s="180">
        <f t="shared" si="414"/>
        <v>0</v>
      </c>
      <c r="S902" s="180">
        <f t="shared" si="415"/>
        <v>0</v>
      </c>
      <c r="T902" s="394">
        <f t="shared" si="410"/>
        <v>0</v>
      </c>
      <c r="U902" s="394">
        <f t="shared" si="411"/>
        <v>0</v>
      </c>
      <c r="V902" s="142">
        <f t="shared" si="416"/>
        <v>0</v>
      </c>
      <c r="W902" s="142">
        <f t="shared" si="417"/>
        <v>0</v>
      </c>
      <c r="X902" s="142">
        <f t="shared" si="418"/>
        <v>0</v>
      </c>
      <c r="Y902" s="142">
        <f t="shared" si="419"/>
        <v>0</v>
      </c>
      <c r="Z902" s="51"/>
      <c r="AA902" s="35"/>
      <c r="AB902" s="226"/>
      <c r="AC902" s="226"/>
      <c r="AD902" s="226"/>
      <c r="AE902" s="226"/>
      <c r="AF902" s="226"/>
      <c r="AG902" s="226"/>
      <c r="AH902" s="226"/>
      <c r="AI902" s="226"/>
      <c r="AJ902" s="226"/>
      <c r="AK902" s="226"/>
      <c r="AL902" s="226"/>
      <c r="AM902" s="226"/>
      <c r="AN902" s="226"/>
      <c r="AO902" s="226"/>
    </row>
    <row r="903" spans="1:41" ht="15" hidden="1" outlineLevel="1">
      <c r="A903" s="44">
        <v>781</v>
      </c>
      <c r="B903" s="73">
        <v>715</v>
      </c>
      <c r="C903" s="42" t="s">
        <v>264</v>
      </c>
      <c r="D903" s="44" t="s">
        <v>34</v>
      </c>
      <c r="E903" s="53">
        <v>0.02</v>
      </c>
      <c r="F903" s="14">
        <f t="shared" si="304"/>
        <v>475.14</v>
      </c>
      <c r="G903" s="14">
        <f t="shared" si="305"/>
        <v>0</v>
      </c>
      <c r="H903" s="14">
        <f t="shared" si="306"/>
        <v>475.14</v>
      </c>
      <c r="I903" s="45">
        <v>23757</v>
      </c>
      <c r="J903" s="53"/>
      <c r="K903" s="53"/>
      <c r="L903" s="51"/>
      <c r="M903" s="51"/>
      <c r="N903" s="51"/>
      <c r="O903" s="448">
        <f>I903*$L$3</f>
        <v>40386.9</v>
      </c>
      <c r="P903" s="180">
        <f t="shared" si="412"/>
        <v>0</v>
      </c>
      <c r="Q903" s="180">
        <f t="shared" si="413"/>
        <v>807.74</v>
      </c>
      <c r="R903" s="180">
        <f t="shared" si="414"/>
        <v>0</v>
      </c>
      <c r="S903" s="180">
        <f t="shared" si="415"/>
        <v>807.74</v>
      </c>
      <c r="T903" s="394">
        <f t="shared" si="410"/>
        <v>1091.8800000000001</v>
      </c>
      <c r="U903" s="394">
        <f t="shared" si="411"/>
        <v>0</v>
      </c>
      <c r="V903" s="142">
        <f t="shared" si="416"/>
        <v>1091.8800000000001</v>
      </c>
      <c r="W903" s="142">
        <f t="shared" si="417"/>
        <v>54593.79</v>
      </c>
      <c r="X903" s="142">
        <f t="shared" si="418"/>
        <v>0</v>
      </c>
      <c r="Y903" s="142">
        <f t="shared" si="419"/>
        <v>54593.79</v>
      </c>
      <c r="Z903" s="51"/>
      <c r="AA903" s="35"/>
      <c r="AB903" s="226"/>
      <c r="AC903" s="226"/>
      <c r="AD903" s="226"/>
      <c r="AE903" s="226"/>
      <c r="AF903" s="226"/>
      <c r="AG903" s="226"/>
      <c r="AH903" s="226"/>
      <c r="AI903" s="226"/>
      <c r="AJ903" s="226"/>
      <c r="AK903" s="226"/>
      <c r="AL903" s="226"/>
      <c r="AM903" s="226"/>
      <c r="AN903" s="226"/>
      <c r="AO903" s="226"/>
    </row>
    <row r="904" spans="1:41" ht="15" hidden="1" outlineLevel="1">
      <c r="A904" s="44">
        <v>782</v>
      </c>
      <c r="B904" s="73">
        <v>716</v>
      </c>
      <c r="C904" s="42" t="s">
        <v>389</v>
      </c>
      <c r="D904" s="44" t="s">
        <v>103</v>
      </c>
      <c r="E904" s="53">
        <v>2</v>
      </c>
      <c r="F904" s="14">
        <f t="shared" si="304"/>
        <v>620</v>
      </c>
      <c r="G904" s="14">
        <f t="shared" si="305"/>
        <v>0</v>
      </c>
      <c r="H904" s="14">
        <f t="shared" si="306"/>
        <v>620</v>
      </c>
      <c r="I904" s="45">
        <v>310</v>
      </c>
      <c r="J904" s="53"/>
      <c r="K904" s="53"/>
      <c r="L904" s="51"/>
      <c r="M904" s="51"/>
      <c r="N904" s="51"/>
      <c r="O904" s="451">
        <f t="shared" ref="O904:O912" si="425">I904*$M$3</f>
        <v>434</v>
      </c>
      <c r="P904" s="180">
        <f t="shared" si="412"/>
        <v>0</v>
      </c>
      <c r="Q904" s="180">
        <f t="shared" si="413"/>
        <v>868</v>
      </c>
      <c r="R904" s="180">
        <f t="shared" si="414"/>
        <v>0</v>
      </c>
      <c r="S904" s="180">
        <f t="shared" si="415"/>
        <v>868</v>
      </c>
      <c r="T904" s="394">
        <f t="shared" ref="T904:T967" si="426">E904*W904</f>
        <v>1173.3399999999999</v>
      </c>
      <c r="U904" s="394">
        <f t="shared" ref="U904:U967" si="427">E904*X904</f>
        <v>0</v>
      </c>
      <c r="V904" s="142">
        <f t="shared" si="416"/>
        <v>1173.3399999999999</v>
      </c>
      <c r="W904" s="142">
        <f t="shared" si="417"/>
        <v>586.66999999999996</v>
      </c>
      <c r="X904" s="142">
        <f t="shared" si="418"/>
        <v>0</v>
      </c>
      <c r="Y904" s="142">
        <f t="shared" si="419"/>
        <v>586.66999999999996</v>
      </c>
      <c r="Z904" s="51"/>
      <c r="AA904" s="35"/>
      <c r="AB904" s="226"/>
      <c r="AC904" s="226"/>
      <c r="AD904" s="226"/>
      <c r="AE904" s="226"/>
      <c r="AF904" s="226"/>
      <c r="AG904" s="226"/>
      <c r="AH904" s="226"/>
      <c r="AI904" s="226"/>
      <c r="AJ904" s="226"/>
      <c r="AK904" s="226"/>
      <c r="AL904" s="226"/>
      <c r="AM904" s="226"/>
      <c r="AN904" s="226"/>
      <c r="AO904" s="226"/>
    </row>
    <row r="905" spans="1:41" ht="15" hidden="1" outlineLevel="1">
      <c r="A905" s="44">
        <v>783</v>
      </c>
      <c r="B905" s="73">
        <v>717</v>
      </c>
      <c r="C905" s="42" t="s">
        <v>56</v>
      </c>
      <c r="D905" s="44" t="s">
        <v>26</v>
      </c>
      <c r="E905" s="53">
        <v>0.9</v>
      </c>
      <c r="F905" s="14">
        <f t="shared" si="304"/>
        <v>1585.84</v>
      </c>
      <c r="G905" s="14">
        <f t="shared" si="305"/>
        <v>0</v>
      </c>
      <c r="H905" s="14">
        <f t="shared" si="306"/>
        <v>1585.84</v>
      </c>
      <c r="I905" s="45">
        <v>1762.04</v>
      </c>
      <c r="J905" s="53"/>
      <c r="K905" s="53"/>
      <c r="L905" s="51"/>
      <c r="M905" s="51"/>
      <c r="N905" s="51"/>
      <c r="O905" s="451">
        <f t="shared" si="425"/>
        <v>2466.86</v>
      </c>
      <c r="P905" s="180">
        <f t="shared" ref="P905:P968" si="428">J905</f>
        <v>0</v>
      </c>
      <c r="Q905" s="180">
        <f t="shared" ref="Q905:Q968" si="429">O905*E905</f>
        <v>2220.17</v>
      </c>
      <c r="R905" s="180">
        <f t="shared" ref="R905:R968" si="430">P905*E905</f>
        <v>0</v>
      </c>
      <c r="S905" s="180">
        <f t="shared" ref="S905:S968" si="431">Q905+R905</f>
        <v>2220.17</v>
      </c>
      <c r="T905" s="394">
        <f t="shared" si="426"/>
        <v>3001.17</v>
      </c>
      <c r="U905" s="394">
        <f t="shared" si="427"/>
        <v>0</v>
      </c>
      <c r="V905" s="142">
        <f t="shared" ref="V905:V968" si="432">T905+U905</f>
        <v>3001.17</v>
      </c>
      <c r="W905" s="142">
        <f t="shared" ref="W905:W968" si="433">O905*0.9*$X$1259</f>
        <v>3334.63</v>
      </c>
      <c r="X905" s="142">
        <f t="shared" ref="X905:X968" si="434">P905*0.9*$X$1259</f>
        <v>0</v>
      </c>
      <c r="Y905" s="142">
        <f t="shared" ref="Y905:Y968" si="435">W905+X905</f>
        <v>3334.63</v>
      </c>
      <c r="Z905" s="51"/>
      <c r="AA905" s="35"/>
      <c r="AB905" s="226"/>
      <c r="AC905" s="226"/>
      <c r="AD905" s="226"/>
      <c r="AE905" s="226"/>
      <c r="AF905" s="226"/>
      <c r="AG905" s="226"/>
      <c r="AH905" s="226"/>
      <c r="AI905" s="226"/>
      <c r="AJ905" s="226"/>
      <c r="AK905" s="226"/>
      <c r="AL905" s="226"/>
      <c r="AM905" s="226"/>
      <c r="AN905" s="226"/>
      <c r="AO905" s="226"/>
    </row>
    <row r="906" spans="1:41" ht="15" hidden="1" outlineLevel="1">
      <c r="A906" s="44">
        <v>784</v>
      </c>
      <c r="B906" s="73">
        <v>718</v>
      </c>
      <c r="C906" s="42" t="s">
        <v>218</v>
      </c>
      <c r="D906" s="44" t="s">
        <v>26</v>
      </c>
      <c r="E906" s="53">
        <v>0.9</v>
      </c>
      <c r="F906" s="14">
        <f t="shared" si="304"/>
        <v>133.27000000000001</v>
      </c>
      <c r="G906" s="14">
        <f t="shared" si="305"/>
        <v>0</v>
      </c>
      <c r="H906" s="14">
        <f t="shared" si="306"/>
        <v>133.27000000000001</v>
      </c>
      <c r="I906" s="45">
        <v>148.08000000000001</v>
      </c>
      <c r="J906" s="53"/>
      <c r="K906" s="53"/>
      <c r="L906" s="51"/>
      <c r="M906" s="51"/>
      <c r="N906" s="51"/>
      <c r="O906" s="451">
        <f t="shared" si="425"/>
        <v>207.31</v>
      </c>
      <c r="P906" s="180">
        <f t="shared" si="428"/>
        <v>0</v>
      </c>
      <c r="Q906" s="180">
        <f t="shared" si="429"/>
        <v>186.58</v>
      </c>
      <c r="R906" s="180">
        <f t="shared" si="430"/>
        <v>0</v>
      </c>
      <c r="S906" s="180">
        <f t="shared" si="431"/>
        <v>186.58</v>
      </c>
      <c r="T906" s="394">
        <f t="shared" si="426"/>
        <v>252.22</v>
      </c>
      <c r="U906" s="394">
        <f t="shared" si="427"/>
        <v>0</v>
      </c>
      <c r="V906" s="142">
        <f t="shared" si="432"/>
        <v>252.22</v>
      </c>
      <c r="W906" s="142">
        <f t="shared" si="433"/>
        <v>280.24</v>
      </c>
      <c r="X906" s="142">
        <f t="shared" si="434"/>
        <v>0</v>
      </c>
      <c r="Y906" s="142">
        <f t="shared" si="435"/>
        <v>280.24</v>
      </c>
      <c r="Z906" s="51"/>
      <c r="AA906" s="35"/>
      <c r="AB906" s="226"/>
      <c r="AC906" s="226"/>
      <c r="AD906" s="226"/>
      <c r="AE906" s="226"/>
      <c r="AF906" s="226"/>
      <c r="AG906" s="226"/>
      <c r="AH906" s="226"/>
      <c r="AI906" s="226"/>
      <c r="AJ906" s="226"/>
      <c r="AK906" s="226"/>
      <c r="AL906" s="226"/>
      <c r="AM906" s="226"/>
      <c r="AN906" s="226"/>
      <c r="AO906" s="226"/>
    </row>
    <row r="907" spans="1:41" ht="45" hidden="1" outlineLevel="1">
      <c r="A907" s="44">
        <v>785</v>
      </c>
      <c r="B907" s="73">
        <v>719</v>
      </c>
      <c r="C907" s="42" t="s">
        <v>265</v>
      </c>
      <c r="D907" s="44" t="s">
        <v>34</v>
      </c>
      <c r="E907" s="53">
        <v>0</v>
      </c>
      <c r="F907" s="14">
        <f t="shared" si="304"/>
        <v>0</v>
      </c>
      <c r="G907" s="14">
        <f t="shared" si="305"/>
        <v>0</v>
      </c>
      <c r="H907" s="14">
        <f t="shared" si="306"/>
        <v>0</v>
      </c>
      <c r="I907" s="45">
        <v>11624</v>
      </c>
      <c r="J907" s="53"/>
      <c r="K907" s="53"/>
      <c r="L907" s="51"/>
      <c r="M907" s="51"/>
      <c r="N907" s="51"/>
      <c r="O907" s="451">
        <f t="shared" si="425"/>
        <v>16273.6</v>
      </c>
      <c r="P907" s="180">
        <f t="shared" si="428"/>
        <v>0</v>
      </c>
      <c r="Q907" s="180">
        <f t="shared" si="429"/>
        <v>0</v>
      </c>
      <c r="R907" s="180">
        <f t="shared" si="430"/>
        <v>0</v>
      </c>
      <c r="S907" s="180">
        <f t="shared" si="431"/>
        <v>0</v>
      </c>
      <c r="T907" s="394">
        <f t="shared" si="426"/>
        <v>0</v>
      </c>
      <c r="U907" s="394">
        <f t="shared" si="427"/>
        <v>0</v>
      </c>
      <c r="V907" s="142">
        <f t="shared" si="432"/>
        <v>0</v>
      </c>
      <c r="W907" s="142">
        <f t="shared" si="433"/>
        <v>21998.16</v>
      </c>
      <c r="X907" s="142">
        <f t="shared" si="434"/>
        <v>0</v>
      </c>
      <c r="Y907" s="142">
        <f t="shared" si="435"/>
        <v>21998.16</v>
      </c>
      <c r="Z907" s="51"/>
      <c r="AA907" s="35"/>
      <c r="AB907" s="226"/>
      <c r="AC907" s="226"/>
      <c r="AD907" s="226"/>
      <c r="AE907" s="226"/>
      <c r="AF907" s="226"/>
      <c r="AG907" s="226"/>
      <c r="AH907" s="226"/>
      <c r="AI907" s="226"/>
      <c r="AJ907" s="226"/>
      <c r="AK907" s="226"/>
      <c r="AL907" s="226"/>
      <c r="AM907" s="226"/>
      <c r="AN907" s="226"/>
      <c r="AO907" s="226"/>
    </row>
    <row r="908" spans="1:41" ht="30" hidden="1" outlineLevel="1">
      <c r="A908" s="44">
        <v>786</v>
      </c>
      <c r="B908" s="73">
        <v>720</v>
      </c>
      <c r="C908" s="42" t="s">
        <v>266</v>
      </c>
      <c r="D908" s="44" t="s">
        <v>26</v>
      </c>
      <c r="E908" s="53">
        <v>0.9</v>
      </c>
      <c r="F908" s="14">
        <f t="shared" si="304"/>
        <v>94.5</v>
      </c>
      <c r="G908" s="14">
        <f t="shared" si="305"/>
        <v>207.9</v>
      </c>
      <c r="H908" s="14">
        <f t="shared" si="306"/>
        <v>302.39999999999998</v>
      </c>
      <c r="I908" s="45">
        <v>105</v>
      </c>
      <c r="J908" s="53">
        <v>231</v>
      </c>
      <c r="K908" s="53"/>
      <c r="L908" s="51"/>
      <c r="M908" s="51"/>
      <c r="N908" s="51"/>
      <c r="O908" s="451">
        <f t="shared" si="425"/>
        <v>147</v>
      </c>
      <c r="P908" s="180">
        <f t="shared" si="428"/>
        <v>231</v>
      </c>
      <c r="Q908" s="180">
        <f t="shared" si="429"/>
        <v>132.30000000000001</v>
      </c>
      <c r="R908" s="180">
        <f t="shared" si="430"/>
        <v>207.9</v>
      </c>
      <c r="S908" s="180">
        <f t="shared" si="431"/>
        <v>340.2</v>
      </c>
      <c r="T908" s="394">
        <f t="shared" si="426"/>
        <v>178.84</v>
      </c>
      <c r="U908" s="394">
        <f t="shared" si="427"/>
        <v>281.02999999999997</v>
      </c>
      <c r="V908" s="142">
        <f t="shared" si="432"/>
        <v>459.87</v>
      </c>
      <c r="W908" s="142">
        <f t="shared" si="433"/>
        <v>198.71</v>
      </c>
      <c r="X908" s="142">
        <f t="shared" si="434"/>
        <v>312.26</v>
      </c>
      <c r="Y908" s="142">
        <f t="shared" si="435"/>
        <v>510.97</v>
      </c>
      <c r="Z908" s="51"/>
      <c r="AA908" s="35"/>
      <c r="AB908" s="226"/>
      <c r="AC908" s="226"/>
      <c r="AD908" s="226"/>
      <c r="AE908" s="226"/>
      <c r="AF908" s="226"/>
      <c r="AG908" s="226"/>
      <c r="AH908" s="226"/>
      <c r="AI908" s="226"/>
      <c r="AJ908" s="226"/>
      <c r="AK908" s="226"/>
      <c r="AL908" s="226"/>
      <c r="AM908" s="226"/>
      <c r="AN908" s="226"/>
      <c r="AO908" s="226"/>
    </row>
    <row r="909" spans="1:41" ht="45" hidden="1" outlineLevel="1">
      <c r="A909" s="44">
        <v>787</v>
      </c>
      <c r="B909" s="73">
        <v>721</v>
      </c>
      <c r="C909" s="42" t="s">
        <v>265</v>
      </c>
      <c r="D909" s="44" t="s">
        <v>34</v>
      </c>
      <c r="E909" s="53">
        <v>0.01</v>
      </c>
      <c r="F909" s="14">
        <f t="shared" si="304"/>
        <v>116.24</v>
      </c>
      <c r="G909" s="14">
        <f t="shared" si="305"/>
        <v>0</v>
      </c>
      <c r="H909" s="14">
        <f t="shared" si="306"/>
        <v>116.24</v>
      </c>
      <c r="I909" s="45">
        <v>11624</v>
      </c>
      <c r="J909" s="53"/>
      <c r="K909" s="53"/>
      <c r="L909" s="51"/>
      <c r="M909" s="51"/>
      <c r="N909" s="51"/>
      <c r="O909" s="451">
        <f t="shared" si="425"/>
        <v>16273.6</v>
      </c>
      <c r="P909" s="180">
        <f t="shared" si="428"/>
        <v>0</v>
      </c>
      <c r="Q909" s="180">
        <f t="shared" si="429"/>
        <v>162.74</v>
      </c>
      <c r="R909" s="180">
        <f t="shared" si="430"/>
        <v>0</v>
      </c>
      <c r="S909" s="180">
        <f t="shared" si="431"/>
        <v>162.74</v>
      </c>
      <c r="T909" s="394">
        <f t="shared" si="426"/>
        <v>219.98</v>
      </c>
      <c r="U909" s="394">
        <f t="shared" si="427"/>
        <v>0</v>
      </c>
      <c r="V909" s="142">
        <f t="shared" si="432"/>
        <v>219.98</v>
      </c>
      <c r="W909" s="142">
        <f t="shared" si="433"/>
        <v>21998.16</v>
      </c>
      <c r="X909" s="142">
        <f t="shared" si="434"/>
        <v>0</v>
      </c>
      <c r="Y909" s="142">
        <f t="shared" si="435"/>
        <v>21998.16</v>
      </c>
      <c r="Z909" s="51"/>
      <c r="AA909" s="35"/>
      <c r="AB909" s="226"/>
      <c r="AC909" s="226"/>
      <c r="AD909" s="226"/>
      <c r="AE909" s="226"/>
      <c r="AF909" s="226"/>
      <c r="AG909" s="226"/>
      <c r="AH909" s="226"/>
      <c r="AI909" s="226"/>
      <c r="AJ909" s="226"/>
      <c r="AK909" s="226"/>
      <c r="AL909" s="226"/>
      <c r="AM909" s="226"/>
      <c r="AN909" s="226"/>
      <c r="AO909" s="226"/>
    </row>
    <row r="910" spans="1:41" ht="30" hidden="1" outlineLevel="1">
      <c r="A910" s="44">
        <v>788</v>
      </c>
      <c r="B910" s="73">
        <v>722</v>
      </c>
      <c r="C910" s="42" t="s">
        <v>274</v>
      </c>
      <c r="D910" s="44" t="s">
        <v>26</v>
      </c>
      <c r="E910" s="53">
        <v>0.9</v>
      </c>
      <c r="F910" s="14">
        <f t="shared" si="304"/>
        <v>601.20000000000005</v>
      </c>
      <c r="G910" s="14">
        <f t="shared" si="305"/>
        <v>2772</v>
      </c>
      <c r="H910" s="14">
        <f t="shared" si="306"/>
        <v>3373.2</v>
      </c>
      <c r="I910" s="45">
        <v>668</v>
      </c>
      <c r="J910" s="53">
        <v>3080</v>
      </c>
      <c r="K910" s="53"/>
      <c r="L910" s="51"/>
      <c r="M910" s="51"/>
      <c r="N910" s="51"/>
      <c r="O910" s="451">
        <f t="shared" si="425"/>
        <v>935.2</v>
      </c>
      <c r="P910" s="180">
        <f t="shared" si="428"/>
        <v>3080</v>
      </c>
      <c r="Q910" s="180">
        <f t="shared" si="429"/>
        <v>841.68</v>
      </c>
      <c r="R910" s="180">
        <f t="shared" si="430"/>
        <v>2772</v>
      </c>
      <c r="S910" s="180">
        <f t="shared" si="431"/>
        <v>3613.68</v>
      </c>
      <c r="T910" s="394">
        <f t="shared" si="426"/>
        <v>1137.75</v>
      </c>
      <c r="U910" s="394">
        <f t="shared" si="427"/>
        <v>3747.11</v>
      </c>
      <c r="V910" s="142">
        <f t="shared" si="432"/>
        <v>4884.8599999999997</v>
      </c>
      <c r="W910" s="142">
        <f t="shared" si="433"/>
        <v>1264.17</v>
      </c>
      <c r="X910" s="142">
        <f t="shared" si="434"/>
        <v>4163.45</v>
      </c>
      <c r="Y910" s="142">
        <f t="shared" si="435"/>
        <v>5427.62</v>
      </c>
      <c r="Z910" s="51"/>
      <c r="AA910" s="35"/>
      <c r="AB910" s="226"/>
      <c r="AC910" s="226"/>
      <c r="AD910" s="226"/>
      <c r="AE910" s="226"/>
      <c r="AF910" s="226"/>
      <c r="AG910" s="226"/>
      <c r="AH910" s="226"/>
      <c r="AI910" s="226"/>
      <c r="AJ910" s="226"/>
      <c r="AK910" s="226"/>
      <c r="AL910" s="226"/>
      <c r="AM910" s="226"/>
      <c r="AN910" s="226"/>
      <c r="AO910" s="226"/>
    </row>
    <row r="911" spans="1:41" ht="45" hidden="1" outlineLevel="1">
      <c r="A911" s="44">
        <v>789</v>
      </c>
      <c r="B911" s="73">
        <v>723</v>
      </c>
      <c r="C911" s="42" t="s">
        <v>390</v>
      </c>
      <c r="D911" s="44" t="s">
        <v>101</v>
      </c>
      <c r="E911" s="53">
        <v>35.020000000000003</v>
      </c>
      <c r="F911" s="14">
        <f t="shared" si="304"/>
        <v>5533.16</v>
      </c>
      <c r="G911" s="14">
        <f t="shared" si="305"/>
        <v>3011.72</v>
      </c>
      <c r="H911" s="14">
        <f t="shared" si="306"/>
        <v>8544.8799999999992</v>
      </c>
      <c r="I911" s="45">
        <v>158</v>
      </c>
      <c r="J911" s="53">
        <v>86</v>
      </c>
      <c r="K911" s="53"/>
      <c r="L911" s="51"/>
      <c r="M911" s="51"/>
      <c r="N911" s="51"/>
      <c r="O911" s="451">
        <f t="shared" si="425"/>
        <v>221.2</v>
      </c>
      <c r="P911" s="180">
        <f t="shared" si="428"/>
        <v>86</v>
      </c>
      <c r="Q911" s="180">
        <f t="shared" si="429"/>
        <v>7746.42</v>
      </c>
      <c r="R911" s="180">
        <f t="shared" si="430"/>
        <v>3011.72</v>
      </c>
      <c r="S911" s="180">
        <f t="shared" si="431"/>
        <v>10758.14</v>
      </c>
      <c r="T911" s="394">
        <f t="shared" si="426"/>
        <v>10471.33</v>
      </c>
      <c r="U911" s="394">
        <f t="shared" si="427"/>
        <v>4071.08</v>
      </c>
      <c r="V911" s="142">
        <f t="shared" si="432"/>
        <v>14542.41</v>
      </c>
      <c r="W911" s="142">
        <f t="shared" si="433"/>
        <v>299.01</v>
      </c>
      <c r="X911" s="142">
        <f t="shared" si="434"/>
        <v>116.25</v>
      </c>
      <c r="Y911" s="142">
        <f t="shared" si="435"/>
        <v>415.26</v>
      </c>
      <c r="Z911" s="51"/>
      <c r="AA911" s="35"/>
      <c r="AB911" s="226"/>
      <c r="AC911" s="226"/>
      <c r="AD911" s="226"/>
      <c r="AE911" s="226"/>
      <c r="AF911" s="226"/>
      <c r="AG911" s="226"/>
      <c r="AH911" s="226"/>
      <c r="AI911" s="226"/>
      <c r="AJ911" s="226"/>
      <c r="AK911" s="226"/>
      <c r="AL911" s="226"/>
      <c r="AM911" s="226"/>
      <c r="AN911" s="226"/>
      <c r="AO911" s="226"/>
    </row>
    <row r="912" spans="1:41" ht="30" hidden="1" outlineLevel="1">
      <c r="A912" s="44">
        <v>790</v>
      </c>
      <c r="B912" s="73">
        <v>724</v>
      </c>
      <c r="C912" s="42" t="s">
        <v>107</v>
      </c>
      <c r="D912" s="44" t="s">
        <v>26</v>
      </c>
      <c r="E912" s="53">
        <v>1.1000000000000001</v>
      </c>
      <c r="F912" s="14">
        <f t="shared" si="304"/>
        <v>326.63</v>
      </c>
      <c r="G912" s="14">
        <f t="shared" si="305"/>
        <v>48.4</v>
      </c>
      <c r="H912" s="14">
        <f t="shared" si="306"/>
        <v>375.03</v>
      </c>
      <c r="I912" s="45">
        <v>296.94</v>
      </c>
      <c r="J912" s="53">
        <v>44</v>
      </c>
      <c r="K912" s="53"/>
      <c r="L912" s="51"/>
      <c r="M912" s="51"/>
      <c r="N912" s="51"/>
      <c r="O912" s="451">
        <f t="shared" si="425"/>
        <v>415.72</v>
      </c>
      <c r="P912" s="180">
        <f t="shared" si="428"/>
        <v>44</v>
      </c>
      <c r="Q912" s="180">
        <f t="shared" si="429"/>
        <v>457.29</v>
      </c>
      <c r="R912" s="180">
        <f t="shared" si="430"/>
        <v>48.4</v>
      </c>
      <c r="S912" s="180">
        <f t="shared" si="431"/>
        <v>505.69</v>
      </c>
      <c r="T912" s="394">
        <f t="shared" si="426"/>
        <v>618.16</v>
      </c>
      <c r="U912" s="394">
        <f t="shared" si="427"/>
        <v>65.430000000000007</v>
      </c>
      <c r="V912" s="142">
        <f t="shared" si="432"/>
        <v>683.59</v>
      </c>
      <c r="W912" s="142">
        <f t="shared" si="433"/>
        <v>561.96</v>
      </c>
      <c r="X912" s="142">
        <f t="shared" si="434"/>
        <v>59.48</v>
      </c>
      <c r="Y912" s="142">
        <f t="shared" si="435"/>
        <v>621.44000000000005</v>
      </c>
      <c r="Z912" s="51"/>
      <c r="AA912" s="35"/>
      <c r="AB912" s="226"/>
      <c r="AC912" s="226"/>
      <c r="AD912" s="226"/>
      <c r="AE912" s="226"/>
      <c r="AF912" s="226"/>
      <c r="AG912" s="226"/>
      <c r="AH912" s="226"/>
      <c r="AI912" s="226"/>
      <c r="AJ912" s="226"/>
      <c r="AK912" s="226"/>
      <c r="AL912" s="226"/>
      <c r="AM912" s="226"/>
      <c r="AN912" s="226"/>
      <c r="AO912" s="226"/>
    </row>
    <row r="913" spans="1:41" ht="15" hidden="1" outlineLevel="1">
      <c r="A913" s="44"/>
      <c r="B913" s="73"/>
      <c r="C913" s="52" t="s">
        <v>396</v>
      </c>
      <c r="D913" s="44"/>
      <c r="E913" s="53"/>
      <c r="F913" s="14">
        <f t="shared" si="304"/>
        <v>0</v>
      </c>
      <c r="G913" s="14">
        <f t="shared" si="305"/>
        <v>0</v>
      </c>
      <c r="H913" s="14">
        <f t="shared" si="306"/>
        <v>0</v>
      </c>
      <c r="I913" s="45"/>
      <c r="J913" s="53"/>
      <c r="K913" s="53"/>
      <c r="L913" s="51"/>
      <c r="M913" s="51"/>
      <c r="N913" s="51"/>
      <c r="O913" s="186"/>
      <c r="P913" s="180">
        <f t="shared" si="428"/>
        <v>0</v>
      </c>
      <c r="Q913" s="180">
        <f t="shared" si="429"/>
        <v>0</v>
      </c>
      <c r="R913" s="180">
        <f t="shared" si="430"/>
        <v>0</v>
      </c>
      <c r="S913" s="180">
        <f t="shared" si="431"/>
        <v>0</v>
      </c>
      <c r="T913" s="394">
        <f t="shared" si="426"/>
        <v>0</v>
      </c>
      <c r="U913" s="394">
        <f t="shared" si="427"/>
        <v>0</v>
      </c>
      <c r="V913" s="142">
        <f t="shared" si="432"/>
        <v>0</v>
      </c>
      <c r="W913" s="142">
        <f t="shared" si="433"/>
        <v>0</v>
      </c>
      <c r="X913" s="142">
        <f t="shared" si="434"/>
        <v>0</v>
      </c>
      <c r="Y913" s="142">
        <f t="shared" si="435"/>
        <v>0</v>
      </c>
      <c r="Z913" s="51"/>
      <c r="AA913" s="35"/>
      <c r="AB913" s="226"/>
      <c r="AC913" s="226"/>
      <c r="AD913" s="226"/>
      <c r="AE913" s="226"/>
      <c r="AF913" s="226"/>
      <c r="AG913" s="226"/>
      <c r="AH913" s="226"/>
      <c r="AI913" s="226"/>
      <c r="AJ913" s="226"/>
      <c r="AK913" s="226"/>
      <c r="AL913" s="226"/>
      <c r="AM913" s="226"/>
      <c r="AN913" s="226"/>
      <c r="AO913" s="226"/>
    </row>
    <row r="914" spans="1:41" ht="15" hidden="1" outlineLevel="1">
      <c r="A914" s="44">
        <v>791</v>
      </c>
      <c r="B914" s="73">
        <v>725</v>
      </c>
      <c r="C914" s="42" t="s">
        <v>264</v>
      </c>
      <c r="D914" s="44" t="s">
        <v>34</v>
      </c>
      <c r="E914" s="53">
        <v>0.08</v>
      </c>
      <c r="F914" s="14">
        <f t="shared" si="304"/>
        <v>1900.56</v>
      </c>
      <c r="G914" s="14">
        <f t="shared" si="305"/>
        <v>0</v>
      </c>
      <c r="H914" s="14">
        <f t="shared" si="306"/>
        <v>1900.56</v>
      </c>
      <c r="I914" s="45">
        <v>23757</v>
      </c>
      <c r="J914" s="53"/>
      <c r="K914" s="53"/>
      <c r="L914" s="51"/>
      <c r="M914" s="51"/>
      <c r="N914" s="51"/>
      <c r="O914" s="448">
        <f>I914*$L$3</f>
        <v>40386.9</v>
      </c>
      <c r="P914" s="180">
        <f t="shared" si="428"/>
        <v>0</v>
      </c>
      <c r="Q914" s="180">
        <f t="shared" si="429"/>
        <v>3230.95</v>
      </c>
      <c r="R914" s="180">
        <f t="shared" si="430"/>
        <v>0</v>
      </c>
      <c r="S914" s="180">
        <f t="shared" si="431"/>
        <v>3230.95</v>
      </c>
      <c r="T914" s="394">
        <f t="shared" si="426"/>
        <v>4367.5</v>
      </c>
      <c r="U914" s="394">
        <f t="shared" si="427"/>
        <v>0</v>
      </c>
      <c r="V914" s="142">
        <f t="shared" si="432"/>
        <v>4367.5</v>
      </c>
      <c r="W914" s="142">
        <f t="shared" si="433"/>
        <v>54593.79</v>
      </c>
      <c r="X914" s="142">
        <f t="shared" si="434"/>
        <v>0</v>
      </c>
      <c r="Y914" s="142">
        <f t="shared" si="435"/>
        <v>54593.79</v>
      </c>
      <c r="Z914" s="51"/>
      <c r="AA914" s="35"/>
      <c r="AB914" s="226"/>
      <c r="AC914" s="226"/>
      <c r="AD914" s="226"/>
      <c r="AE914" s="226"/>
      <c r="AF914" s="226"/>
      <c r="AG914" s="226"/>
      <c r="AH914" s="226"/>
      <c r="AI914" s="226"/>
      <c r="AJ914" s="226"/>
      <c r="AK914" s="226"/>
      <c r="AL914" s="226"/>
      <c r="AM914" s="226"/>
      <c r="AN914" s="226"/>
      <c r="AO914" s="226"/>
    </row>
    <row r="915" spans="1:41" ht="15" hidden="1" outlineLevel="1">
      <c r="A915" s="44">
        <v>792</v>
      </c>
      <c r="B915" s="73">
        <v>726</v>
      </c>
      <c r="C915" s="42" t="s">
        <v>389</v>
      </c>
      <c r="D915" s="44" t="s">
        <v>103</v>
      </c>
      <c r="E915" s="53">
        <v>6</v>
      </c>
      <c r="F915" s="14">
        <f t="shared" si="304"/>
        <v>1860</v>
      </c>
      <c r="G915" s="14">
        <f t="shared" si="305"/>
        <v>0</v>
      </c>
      <c r="H915" s="14">
        <f t="shared" si="306"/>
        <v>1860</v>
      </c>
      <c r="I915" s="45">
        <v>310</v>
      </c>
      <c r="J915" s="53"/>
      <c r="K915" s="53"/>
      <c r="L915" s="51"/>
      <c r="M915" s="51"/>
      <c r="N915" s="51"/>
      <c r="O915" s="451">
        <f t="shared" ref="O915:O923" si="436">I915*$M$3</f>
        <v>434</v>
      </c>
      <c r="P915" s="180">
        <f t="shared" si="428"/>
        <v>0</v>
      </c>
      <c r="Q915" s="180">
        <f t="shared" si="429"/>
        <v>2604</v>
      </c>
      <c r="R915" s="180">
        <f t="shared" si="430"/>
        <v>0</v>
      </c>
      <c r="S915" s="180">
        <f t="shared" si="431"/>
        <v>2604</v>
      </c>
      <c r="T915" s="394">
        <f t="shared" si="426"/>
        <v>3520.02</v>
      </c>
      <c r="U915" s="394">
        <f t="shared" si="427"/>
        <v>0</v>
      </c>
      <c r="V915" s="142">
        <f t="shared" si="432"/>
        <v>3520.02</v>
      </c>
      <c r="W915" s="142">
        <f t="shared" si="433"/>
        <v>586.66999999999996</v>
      </c>
      <c r="X915" s="142">
        <f t="shared" si="434"/>
        <v>0</v>
      </c>
      <c r="Y915" s="142">
        <f t="shared" si="435"/>
        <v>586.66999999999996</v>
      </c>
      <c r="Z915" s="51"/>
      <c r="AA915" s="35"/>
      <c r="AB915" s="226"/>
      <c r="AC915" s="226"/>
      <c r="AD915" s="226"/>
      <c r="AE915" s="226"/>
      <c r="AF915" s="226"/>
      <c r="AG915" s="226"/>
      <c r="AH915" s="226"/>
      <c r="AI915" s="226"/>
      <c r="AJ915" s="226"/>
      <c r="AK915" s="226"/>
      <c r="AL915" s="226"/>
      <c r="AM915" s="226"/>
      <c r="AN915" s="226"/>
      <c r="AO915" s="226"/>
    </row>
    <row r="916" spans="1:41" ht="15" hidden="1" outlineLevel="1">
      <c r="A916" s="44">
        <v>793</v>
      </c>
      <c r="B916" s="73">
        <v>727</v>
      </c>
      <c r="C916" s="42" t="s">
        <v>56</v>
      </c>
      <c r="D916" s="44" t="s">
        <v>26</v>
      </c>
      <c r="E916" s="53">
        <v>2</v>
      </c>
      <c r="F916" s="14">
        <f t="shared" si="304"/>
        <v>3524.08</v>
      </c>
      <c r="G916" s="14">
        <f t="shared" si="305"/>
        <v>0</v>
      </c>
      <c r="H916" s="14">
        <f t="shared" si="306"/>
        <v>3524.08</v>
      </c>
      <c r="I916" s="45">
        <v>1762.04</v>
      </c>
      <c r="J916" s="53"/>
      <c r="K916" s="53"/>
      <c r="L916" s="51"/>
      <c r="M916" s="51"/>
      <c r="N916" s="51"/>
      <c r="O916" s="451">
        <f t="shared" si="436"/>
        <v>2466.86</v>
      </c>
      <c r="P916" s="180">
        <f t="shared" si="428"/>
        <v>0</v>
      </c>
      <c r="Q916" s="180">
        <f t="shared" si="429"/>
        <v>4933.72</v>
      </c>
      <c r="R916" s="180">
        <f t="shared" si="430"/>
        <v>0</v>
      </c>
      <c r="S916" s="180">
        <f t="shared" si="431"/>
        <v>4933.72</v>
      </c>
      <c r="T916" s="394">
        <f t="shared" si="426"/>
        <v>6669.26</v>
      </c>
      <c r="U916" s="394">
        <f t="shared" si="427"/>
        <v>0</v>
      </c>
      <c r="V916" s="142">
        <f t="shared" si="432"/>
        <v>6669.26</v>
      </c>
      <c r="W916" s="142">
        <f t="shared" si="433"/>
        <v>3334.63</v>
      </c>
      <c r="X916" s="142">
        <f t="shared" si="434"/>
        <v>0</v>
      </c>
      <c r="Y916" s="142">
        <f t="shared" si="435"/>
        <v>3334.63</v>
      </c>
      <c r="Z916" s="51"/>
      <c r="AA916" s="35"/>
      <c r="AB916" s="226"/>
      <c r="AC916" s="226"/>
      <c r="AD916" s="226"/>
      <c r="AE916" s="226"/>
      <c r="AF916" s="226"/>
      <c r="AG916" s="226"/>
      <c r="AH916" s="226"/>
      <c r="AI916" s="226"/>
      <c r="AJ916" s="226"/>
      <c r="AK916" s="226"/>
      <c r="AL916" s="226"/>
      <c r="AM916" s="226"/>
      <c r="AN916" s="226"/>
      <c r="AO916" s="226"/>
    </row>
    <row r="917" spans="1:41" ht="15" hidden="1" outlineLevel="1">
      <c r="A917" s="44">
        <v>794</v>
      </c>
      <c r="B917" s="73">
        <v>728</v>
      </c>
      <c r="C917" s="42" t="s">
        <v>218</v>
      </c>
      <c r="D917" s="44" t="s">
        <v>26</v>
      </c>
      <c r="E917" s="53">
        <v>2</v>
      </c>
      <c r="F917" s="14">
        <f t="shared" si="304"/>
        <v>296.16000000000003</v>
      </c>
      <c r="G917" s="14">
        <f t="shared" si="305"/>
        <v>0</v>
      </c>
      <c r="H917" s="14">
        <f t="shared" si="306"/>
        <v>296.16000000000003</v>
      </c>
      <c r="I917" s="45">
        <v>148.08000000000001</v>
      </c>
      <c r="J917" s="53"/>
      <c r="K917" s="53"/>
      <c r="L917" s="51"/>
      <c r="M917" s="51"/>
      <c r="N917" s="51"/>
      <c r="O917" s="451">
        <f t="shared" si="436"/>
        <v>207.31</v>
      </c>
      <c r="P917" s="180">
        <f t="shared" si="428"/>
        <v>0</v>
      </c>
      <c r="Q917" s="180">
        <f t="shared" si="429"/>
        <v>414.62</v>
      </c>
      <c r="R917" s="180">
        <f t="shared" si="430"/>
        <v>0</v>
      </c>
      <c r="S917" s="180">
        <f t="shared" si="431"/>
        <v>414.62</v>
      </c>
      <c r="T917" s="394">
        <f t="shared" si="426"/>
        <v>560.48</v>
      </c>
      <c r="U917" s="394">
        <f t="shared" si="427"/>
        <v>0</v>
      </c>
      <c r="V917" s="142">
        <f t="shared" si="432"/>
        <v>560.48</v>
      </c>
      <c r="W917" s="142">
        <f t="shared" si="433"/>
        <v>280.24</v>
      </c>
      <c r="X917" s="142">
        <f t="shared" si="434"/>
        <v>0</v>
      </c>
      <c r="Y917" s="142">
        <f t="shared" si="435"/>
        <v>280.24</v>
      </c>
      <c r="Z917" s="51"/>
      <c r="AA917" s="35"/>
      <c r="AB917" s="226"/>
      <c r="AC917" s="226"/>
      <c r="AD917" s="226"/>
      <c r="AE917" s="226"/>
      <c r="AF917" s="226"/>
      <c r="AG917" s="226"/>
      <c r="AH917" s="226"/>
      <c r="AI917" s="226"/>
      <c r="AJ917" s="226"/>
      <c r="AK917" s="226"/>
      <c r="AL917" s="226"/>
      <c r="AM917" s="226"/>
      <c r="AN917" s="226"/>
      <c r="AO917" s="226"/>
    </row>
    <row r="918" spans="1:41" ht="45" hidden="1" outlineLevel="1">
      <c r="A918" s="44">
        <v>795</v>
      </c>
      <c r="B918" s="73">
        <v>729</v>
      </c>
      <c r="C918" s="42" t="s">
        <v>265</v>
      </c>
      <c r="D918" s="44" t="s">
        <v>34</v>
      </c>
      <c r="E918" s="53">
        <v>0</v>
      </c>
      <c r="F918" s="14">
        <f t="shared" si="304"/>
        <v>0</v>
      </c>
      <c r="G918" s="14">
        <f t="shared" si="305"/>
        <v>0</v>
      </c>
      <c r="H918" s="14">
        <f t="shared" si="306"/>
        <v>0</v>
      </c>
      <c r="I918" s="45">
        <v>11624</v>
      </c>
      <c r="J918" s="53"/>
      <c r="K918" s="53"/>
      <c r="L918" s="51"/>
      <c r="M918" s="51"/>
      <c r="N918" s="51"/>
      <c r="O918" s="451">
        <f t="shared" si="436"/>
        <v>16273.6</v>
      </c>
      <c r="P918" s="180">
        <f t="shared" si="428"/>
        <v>0</v>
      </c>
      <c r="Q918" s="180">
        <f t="shared" si="429"/>
        <v>0</v>
      </c>
      <c r="R918" s="180">
        <f t="shared" si="430"/>
        <v>0</v>
      </c>
      <c r="S918" s="180">
        <f t="shared" si="431"/>
        <v>0</v>
      </c>
      <c r="T918" s="394">
        <f t="shared" si="426"/>
        <v>0</v>
      </c>
      <c r="U918" s="394">
        <f t="shared" si="427"/>
        <v>0</v>
      </c>
      <c r="V918" s="142">
        <f t="shared" si="432"/>
        <v>0</v>
      </c>
      <c r="W918" s="142">
        <f t="shared" si="433"/>
        <v>21998.16</v>
      </c>
      <c r="X918" s="142">
        <f t="shared" si="434"/>
        <v>0</v>
      </c>
      <c r="Y918" s="142">
        <f t="shared" si="435"/>
        <v>21998.16</v>
      </c>
      <c r="Z918" s="51"/>
      <c r="AA918" s="35"/>
      <c r="AB918" s="226"/>
      <c r="AC918" s="226"/>
      <c r="AD918" s="226"/>
      <c r="AE918" s="226"/>
      <c r="AF918" s="226"/>
      <c r="AG918" s="226"/>
      <c r="AH918" s="226"/>
      <c r="AI918" s="226"/>
      <c r="AJ918" s="226"/>
      <c r="AK918" s="226"/>
      <c r="AL918" s="226"/>
      <c r="AM918" s="226"/>
      <c r="AN918" s="226"/>
      <c r="AO918" s="226"/>
    </row>
    <row r="919" spans="1:41" ht="30" hidden="1" outlineLevel="1">
      <c r="A919" s="44">
        <v>796</v>
      </c>
      <c r="B919" s="73">
        <v>730</v>
      </c>
      <c r="C919" s="42" t="s">
        <v>266</v>
      </c>
      <c r="D919" s="44" t="s">
        <v>26</v>
      </c>
      <c r="E919" s="53">
        <v>2</v>
      </c>
      <c r="F919" s="14">
        <f t="shared" si="304"/>
        <v>210</v>
      </c>
      <c r="G919" s="14">
        <f t="shared" si="305"/>
        <v>462</v>
      </c>
      <c r="H919" s="14">
        <f t="shared" si="306"/>
        <v>672</v>
      </c>
      <c r="I919" s="45">
        <v>105</v>
      </c>
      <c r="J919" s="53">
        <v>231</v>
      </c>
      <c r="K919" s="53"/>
      <c r="L919" s="51"/>
      <c r="M919" s="51"/>
      <c r="N919" s="51"/>
      <c r="O919" s="451">
        <f t="shared" si="436"/>
        <v>147</v>
      </c>
      <c r="P919" s="180">
        <f t="shared" si="428"/>
        <v>231</v>
      </c>
      <c r="Q919" s="180">
        <f t="shared" si="429"/>
        <v>294</v>
      </c>
      <c r="R919" s="180">
        <f t="shared" si="430"/>
        <v>462</v>
      </c>
      <c r="S919" s="180">
        <f t="shared" si="431"/>
        <v>756</v>
      </c>
      <c r="T919" s="394">
        <f t="shared" si="426"/>
        <v>397.42</v>
      </c>
      <c r="U919" s="394">
        <f t="shared" si="427"/>
        <v>624.52</v>
      </c>
      <c r="V919" s="142">
        <f t="shared" si="432"/>
        <v>1021.94</v>
      </c>
      <c r="W919" s="142">
        <f t="shared" si="433"/>
        <v>198.71</v>
      </c>
      <c r="X919" s="142">
        <f t="shared" si="434"/>
        <v>312.26</v>
      </c>
      <c r="Y919" s="142">
        <f t="shared" si="435"/>
        <v>510.97</v>
      </c>
      <c r="Z919" s="51"/>
      <c r="AA919" s="35"/>
      <c r="AB919" s="226"/>
      <c r="AC919" s="226"/>
      <c r="AD919" s="226"/>
      <c r="AE919" s="226"/>
      <c r="AF919" s="226"/>
      <c r="AG919" s="226"/>
      <c r="AH919" s="226"/>
      <c r="AI919" s="226"/>
      <c r="AJ919" s="226"/>
      <c r="AK919" s="226"/>
      <c r="AL919" s="226"/>
      <c r="AM919" s="226"/>
      <c r="AN919" s="226"/>
      <c r="AO919" s="226"/>
    </row>
    <row r="920" spans="1:41" ht="45" hidden="1" outlineLevel="1">
      <c r="A920" s="44">
        <v>797</v>
      </c>
      <c r="B920" s="73">
        <v>731</v>
      </c>
      <c r="C920" s="42" t="s">
        <v>265</v>
      </c>
      <c r="D920" s="44" t="s">
        <v>34</v>
      </c>
      <c r="E920" s="53">
        <v>0.02</v>
      </c>
      <c r="F920" s="14">
        <f t="shared" si="304"/>
        <v>232.48</v>
      </c>
      <c r="G920" s="14">
        <f t="shared" si="305"/>
        <v>0</v>
      </c>
      <c r="H920" s="14">
        <f t="shared" si="306"/>
        <v>232.48</v>
      </c>
      <c r="I920" s="45">
        <v>11624</v>
      </c>
      <c r="J920" s="53"/>
      <c r="K920" s="53"/>
      <c r="L920" s="51"/>
      <c r="M920" s="51"/>
      <c r="N920" s="51"/>
      <c r="O920" s="451">
        <f t="shared" si="436"/>
        <v>16273.6</v>
      </c>
      <c r="P920" s="180">
        <f t="shared" si="428"/>
        <v>0</v>
      </c>
      <c r="Q920" s="180">
        <f t="shared" si="429"/>
        <v>325.47000000000003</v>
      </c>
      <c r="R920" s="180">
        <f t="shared" si="430"/>
        <v>0</v>
      </c>
      <c r="S920" s="180">
        <f t="shared" si="431"/>
        <v>325.47000000000003</v>
      </c>
      <c r="T920" s="394">
        <f t="shared" si="426"/>
        <v>439.96</v>
      </c>
      <c r="U920" s="394">
        <f t="shared" si="427"/>
        <v>0</v>
      </c>
      <c r="V920" s="142">
        <f t="shared" si="432"/>
        <v>439.96</v>
      </c>
      <c r="W920" s="142">
        <f t="shared" si="433"/>
        <v>21998.16</v>
      </c>
      <c r="X920" s="142">
        <f t="shared" si="434"/>
        <v>0</v>
      </c>
      <c r="Y920" s="142">
        <f t="shared" si="435"/>
        <v>21998.16</v>
      </c>
      <c r="Z920" s="51"/>
      <c r="AA920" s="35"/>
      <c r="AB920" s="226"/>
      <c r="AC920" s="226"/>
      <c r="AD920" s="226"/>
      <c r="AE920" s="226"/>
      <c r="AF920" s="226"/>
      <c r="AG920" s="226"/>
      <c r="AH920" s="226"/>
      <c r="AI920" s="226"/>
      <c r="AJ920" s="226"/>
      <c r="AK920" s="226"/>
      <c r="AL920" s="226"/>
      <c r="AM920" s="226"/>
      <c r="AN920" s="226"/>
      <c r="AO920" s="226"/>
    </row>
    <row r="921" spans="1:41" ht="30" hidden="1" outlineLevel="1">
      <c r="A921" s="44">
        <v>798</v>
      </c>
      <c r="B921" s="73">
        <v>732</v>
      </c>
      <c r="C921" s="42" t="s">
        <v>274</v>
      </c>
      <c r="D921" s="44" t="s">
        <v>26</v>
      </c>
      <c r="E921" s="53">
        <v>2</v>
      </c>
      <c r="F921" s="14">
        <f t="shared" si="304"/>
        <v>1336</v>
      </c>
      <c r="G921" s="14">
        <f t="shared" si="305"/>
        <v>6160</v>
      </c>
      <c r="H921" s="14">
        <f t="shared" si="306"/>
        <v>7496</v>
      </c>
      <c r="I921" s="45">
        <v>668</v>
      </c>
      <c r="J921" s="53">
        <v>3080</v>
      </c>
      <c r="K921" s="53"/>
      <c r="L921" s="51"/>
      <c r="M921" s="51"/>
      <c r="N921" s="51"/>
      <c r="O921" s="451">
        <f t="shared" si="436"/>
        <v>935.2</v>
      </c>
      <c r="P921" s="180">
        <f t="shared" si="428"/>
        <v>3080</v>
      </c>
      <c r="Q921" s="180">
        <f t="shared" si="429"/>
        <v>1870.4</v>
      </c>
      <c r="R921" s="180">
        <f t="shared" si="430"/>
        <v>6160</v>
      </c>
      <c r="S921" s="180">
        <f t="shared" si="431"/>
        <v>8030.4</v>
      </c>
      <c r="T921" s="394">
        <f t="shared" si="426"/>
        <v>2528.34</v>
      </c>
      <c r="U921" s="394">
        <f t="shared" si="427"/>
        <v>8326.9</v>
      </c>
      <c r="V921" s="142">
        <f t="shared" si="432"/>
        <v>10855.24</v>
      </c>
      <c r="W921" s="142">
        <f t="shared" si="433"/>
        <v>1264.17</v>
      </c>
      <c r="X921" s="142">
        <f t="shared" si="434"/>
        <v>4163.45</v>
      </c>
      <c r="Y921" s="142">
        <f t="shared" si="435"/>
        <v>5427.62</v>
      </c>
      <c r="Z921" s="51"/>
      <c r="AA921" s="35"/>
      <c r="AB921" s="226"/>
      <c r="AC921" s="226"/>
      <c r="AD921" s="226"/>
      <c r="AE921" s="226"/>
      <c r="AF921" s="226"/>
      <c r="AG921" s="226"/>
      <c r="AH921" s="226"/>
      <c r="AI921" s="226"/>
      <c r="AJ921" s="226"/>
      <c r="AK921" s="226"/>
      <c r="AL921" s="226"/>
      <c r="AM921" s="226"/>
      <c r="AN921" s="226"/>
      <c r="AO921" s="226"/>
    </row>
    <row r="922" spans="1:41" ht="45" hidden="1" outlineLevel="1">
      <c r="A922" s="44">
        <v>799</v>
      </c>
      <c r="B922" s="73">
        <v>733</v>
      </c>
      <c r="C922" s="42" t="s">
        <v>390</v>
      </c>
      <c r="D922" s="44" t="s">
        <v>101</v>
      </c>
      <c r="E922" s="53">
        <v>88.24</v>
      </c>
      <c r="F922" s="14">
        <f t="shared" si="304"/>
        <v>13941.92</v>
      </c>
      <c r="G922" s="14">
        <f t="shared" si="305"/>
        <v>7588.64</v>
      </c>
      <c r="H922" s="14">
        <f t="shared" si="306"/>
        <v>21530.560000000001</v>
      </c>
      <c r="I922" s="45">
        <v>158</v>
      </c>
      <c r="J922" s="53">
        <v>86</v>
      </c>
      <c r="K922" s="53"/>
      <c r="L922" s="51"/>
      <c r="M922" s="51"/>
      <c r="N922" s="51"/>
      <c r="O922" s="451">
        <f t="shared" si="436"/>
        <v>221.2</v>
      </c>
      <c r="P922" s="180">
        <f t="shared" si="428"/>
        <v>86</v>
      </c>
      <c r="Q922" s="180">
        <f t="shared" si="429"/>
        <v>19518.689999999999</v>
      </c>
      <c r="R922" s="180">
        <f t="shared" si="430"/>
        <v>7588.64</v>
      </c>
      <c r="S922" s="180">
        <f t="shared" si="431"/>
        <v>27107.33</v>
      </c>
      <c r="T922" s="394">
        <f t="shared" si="426"/>
        <v>26384.639999999999</v>
      </c>
      <c r="U922" s="394">
        <f t="shared" si="427"/>
        <v>10257.9</v>
      </c>
      <c r="V922" s="142">
        <f t="shared" si="432"/>
        <v>36642.54</v>
      </c>
      <c r="W922" s="142">
        <f t="shared" si="433"/>
        <v>299.01</v>
      </c>
      <c r="X922" s="142">
        <f t="shared" si="434"/>
        <v>116.25</v>
      </c>
      <c r="Y922" s="142">
        <f t="shared" si="435"/>
        <v>415.26</v>
      </c>
      <c r="Z922" s="51"/>
      <c r="AA922" s="35"/>
      <c r="AB922" s="226"/>
      <c r="AC922" s="226"/>
      <c r="AD922" s="226"/>
      <c r="AE922" s="226"/>
      <c r="AF922" s="226"/>
      <c r="AG922" s="226"/>
      <c r="AH922" s="226"/>
      <c r="AI922" s="226"/>
      <c r="AJ922" s="226"/>
      <c r="AK922" s="226"/>
      <c r="AL922" s="226"/>
      <c r="AM922" s="226"/>
      <c r="AN922" s="226"/>
      <c r="AO922" s="226"/>
    </row>
    <row r="923" spans="1:41" ht="30" hidden="1" outlineLevel="1">
      <c r="A923" s="44">
        <v>800</v>
      </c>
      <c r="B923" s="73">
        <v>734</v>
      </c>
      <c r="C923" s="42" t="s">
        <v>107</v>
      </c>
      <c r="D923" s="44" t="s">
        <v>26</v>
      </c>
      <c r="E923" s="53">
        <v>2.5</v>
      </c>
      <c r="F923" s="14">
        <f t="shared" si="304"/>
        <v>742.35</v>
      </c>
      <c r="G923" s="14">
        <f t="shared" si="305"/>
        <v>110</v>
      </c>
      <c r="H923" s="14">
        <f t="shared" si="306"/>
        <v>852.35</v>
      </c>
      <c r="I923" s="45">
        <v>296.94</v>
      </c>
      <c r="J923" s="53">
        <v>44</v>
      </c>
      <c r="K923" s="53"/>
      <c r="L923" s="51"/>
      <c r="M923" s="51"/>
      <c r="N923" s="51"/>
      <c r="O923" s="451">
        <f t="shared" si="436"/>
        <v>415.72</v>
      </c>
      <c r="P923" s="180">
        <f t="shared" si="428"/>
        <v>44</v>
      </c>
      <c r="Q923" s="180">
        <f t="shared" si="429"/>
        <v>1039.3</v>
      </c>
      <c r="R923" s="180">
        <f t="shared" si="430"/>
        <v>110</v>
      </c>
      <c r="S923" s="180">
        <f t="shared" si="431"/>
        <v>1149.3</v>
      </c>
      <c r="T923" s="394">
        <f t="shared" si="426"/>
        <v>1404.9</v>
      </c>
      <c r="U923" s="394">
        <f t="shared" si="427"/>
        <v>148.69999999999999</v>
      </c>
      <c r="V923" s="142">
        <f t="shared" si="432"/>
        <v>1553.6</v>
      </c>
      <c r="W923" s="142">
        <f t="shared" si="433"/>
        <v>561.96</v>
      </c>
      <c r="X923" s="142">
        <f t="shared" si="434"/>
        <v>59.48</v>
      </c>
      <c r="Y923" s="142">
        <f t="shared" si="435"/>
        <v>621.44000000000005</v>
      </c>
      <c r="Z923" s="51"/>
      <c r="AA923" s="35"/>
      <c r="AB923" s="226"/>
      <c r="AC923" s="226"/>
      <c r="AD923" s="226"/>
      <c r="AE923" s="226"/>
      <c r="AF923" s="226"/>
      <c r="AG923" s="226"/>
      <c r="AH923" s="226"/>
      <c r="AI923" s="226"/>
      <c r="AJ923" s="226"/>
      <c r="AK923" s="226"/>
      <c r="AL923" s="226"/>
      <c r="AM923" s="226"/>
      <c r="AN923" s="226"/>
      <c r="AO923" s="226"/>
    </row>
    <row r="924" spans="1:41" ht="15" hidden="1" outlineLevel="1">
      <c r="A924" s="44"/>
      <c r="B924" s="73"/>
      <c r="C924" s="52" t="s">
        <v>397</v>
      </c>
      <c r="D924" s="44"/>
      <c r="E924" s="53"/>
      <c r="F924" s="14">
        <f t="shared" si="304"/>
        <v>0</v>
      </c>
      <c r="G924" s="14">
        <f t="shared" si="305"/>
        <v>0</v>
      </c>
      <c r="H924" s="14">
        <f t="shared" si="306"/>
        <v>0</v>
      </c>
      <c r="I924" s="45"/>
      <c r="J924" s="53"/>
      <c r="K924" s="53"/>
      <c r="L924" s="51"/>
      <c r="M924" s="51"/>
      <c r="N924" s="51"/>
      <c r="O924" s="186"/>
      <c r="P924" s="180">
        <f t="shared" si="428"/>
        <v>0</v>
      </c>
      <c r="Q924" s="180">
        <f t="shared" si="429"/>
        <v>0</v>
      </c>
      <c r="R924" s="180">
        <f t="shared" si="430"/>
        <v>0</v>
      </c>
      <c r="S924" s="180">
        <f t="shared" si="431"/>
        <v>0</v>
      </c>
      <c r="T924" s="394">
        <f t="shared" si="426"/>
        <v>0</v>
      </c>
      <c r="U924" s="394">
        <f t="shared" si="427"/>
        <v>0</v>
      </c>
      <c r="V924" s="142">
        <f t="shared" si="432"/>
        <v>0</v>
      </c>
      <c r="W924" s="142">
        <f t="shared" si="433"/>
        <v>0</v>
      </c>
      <c r="X924" s="142">
        <f t="shared" si="434"/>
        <v>0</v>
      </c>
      <c r="Y924" s="142">
        <f t="shared" si="435"/>
        <v>0</v>
      </c>
      <c r="Z924" s="51"/>
      <c r="AA924" s="35"/>
      <c r="AB924" s="226"/>
      <c r="AC924" s="226"/>
      <c r="AD924" s="226"/>
      <c r="AE924" s="226"/>
      <c r="AF924" s="226"/>
      <c r="AG924" s="226"/>
      <c r="AH924" s="226"/>
      <c r="AI924" s="226"/>
      <c r="AJ924" s="226"/>
      <c r="AK924" s="226"/>
      <c r="AL924" s="226"/>
      <c r="AM924" s="226"/>
      <c r="AN924" s="226"/>
      <c r="AO924" s="226"/>
    </row>
    <row r="925" spans="1:41" ht="15" hidden="1" outlineLevel="1">
      <c r="A925" s="44"/>
      <c r="B925" s="73"/>
      <c r="C925" s="52" t="s">
        <v>393</v>
      </c>
      <c r="D925" s="44"/>
      <c r="E925" s="53"/>
      <c r="F925" s="14">
        <f t="shared" si="304"/>
        <v>0</v>
      </c>
      <c r="G925" s="14">
        <f t="shared" si="305"/>
        <v>0</v>
      </c>
      <c r="H925" s="14">
        <f t="shared" si="306"/>
        <v>0</v>
      </c>
      <c r="I925" s="45"/>
      <c r="J925" s="53"/>
      <c r="K925" s="53"/>
      <c r="L925" s="51"/>
      <c r="M925" s="51"/>
      <c r="N925" s="51"/>
      <c r="O925" s="186"/>
      <c r="P925" s="180">
        <f t="shared" si="428"/>
        <v>0</v>
      </c>
      <c r="Q925" s="180">
        <f t="shared" si="429"/>
        <v>0</v>
      </c>
      <c r="R925" s="180">
        <f t="shared" si="430"/>
        <v>0</v>
      </c>
      <c r="S925" s="180">
        <f t="shared" si="431"/>
        <v>0</v>
      </c>
      <c r="T925" s="394">
        <f t="shared" si="426"/>
        <v>0</v>
      </c>
      <c r="U925" s="394">
        <f t="shared" si="427"/>
        <v>0</v>
      </c>
      <c r="V925" s="142">
        <f t="shared" si="432"/>
        <v>0</v>
      </c>
      <c r="W925" s="142">
        <f t="shared" si="433"/>
        <v>0</v>
      </c>
      <c r="X925" s="142">
        <f t="shared" si="434"/>
        <v>0</v>
      </c>
      <c r="Y925" s="142">
        <f t="shared" si="435"/>
        <v>0</v>
      </c>
      <c r="Z925" s="51"/>
      <c r="AA925" s="35"/>
      <c r="AB925" s="226"/>
      <c r="AC925" s="226"/>
      <c r="AD925" s="226"/>
      <c r="AE925" s="226"/>
      <c r="AF925" s="226"/>
      <c r="AG925" s="226"/>
      <c r="AH925" s="226"/>
      <c r="AI925" s="226"/>
      <c r="AJ925" s="226"/>
      <c r="AK925" s="226"/>
      <c r="AL925" s="226"/>
      <c r="AM925" s="226"/>
      <c r="AN925" s="226"/>
      <c r="AO925" s="226"/>
    </row>
    <row r="926" spans="1:41" ht="15" hidden="1" outlineLevel="1">
      <c r="A926" s="44">
        <v>801</v>
      </c>
      <c r="B926" s="73">
        <v>735</v>
      </c>
      <c r="C926" s="42" t="s">
        <v>264</v>
      </c>
      <c r="D926" s="44" t="s">
        <v>34</v>
      </c>
      <c r="E926" s="53">
        <v>0.02</v>
      </c>
      <c r="F926" s="14">
        <f t="shared" si="304"/>
        <v>475.14</v>
      </c>
      <c r="G926" s="14">
        <f t="shared" si="305"/>
        <v>0</v>
      </c>
      <c r="H926" s="14">
        <f t="shared" si="306"/>
        <v>475.14</v>
      </c>
      <c r="I926" s="45">
        <v>23757</v>
      </c>
      <c r="J926" s="53"/>
      <c r="K926" s="53"/>
      <c r="L926" s="51"/>
      <c r="M926" s="51"/>
      <c r="N926" s="51"/>
      <c r="O926" s="448">
        <f>I926*$L$3</f>
        <v>40386.9</v>
      </c>
      <c r="P926" s="180">
        <f t="shared" si="428"/>
        <v>0</v>
      </c>
      <c r="Q926" s="180">
        <f t="shared" si="429"/>
        <v>807.74</v>
      </c>
      <c r="R926" s="180">
        <f t="shared" si="430"/>
        <v>0</v>
      </c>
      <c r="S926" s="180">
        <f t="shared" si="431"/>
        <v>807.74</v>
      </c>
      <c r="T926" s="394">
        <f t="shared" si="426"/>
        <v>1091.8800000000001</v>
      </c>
      <c r="U926" s="394">
        <f t="shared" si="427"/>
        <v>0</v>
      </c>
      <c r="V926" s="142">
        <f t="shared" si="432"/>
        <v>1091.8800000000001</v>
      </c>
      <c r="W926" s="142">
        <f t="shared" si="433"/>
        <v>54593.79</v>
      </c>
      <c r="X926" s="142">
        <f t="shared" si="434"/>
        <v>0</v>
      </c>
      <c r="Y926" s="142">
        <f t="shared" si="435"/>
        <v>54593.79</v>
      </c>
      <c r="Z926" s="51"/>
      <c r="AA926" s="35"/>
      <c r="AB926" s="226"/>
      <c r="AC926" s="226"/>
      <c r="AD926" s="226"/>
      <c r="AE926" s="226"/>
      <c r="AF926" s="226"/>
      <c r="AG926" s="226"/>
      <c r="AH926" s="226"/>
      <c r="AI926" s="226"/>
      <c r="AJ926" s="226"/>
      <c r="AK926" s="226"/>
      <c r="AL926" s="226"/>
      <c r="AM926" s="226"/>
      <c r="AN926" s="226"/>
      <c r="AO926" s="226"/>
    </row>
    <row r="927" spans="1:41" ht="15" hidden="1" outlineLevel="1">
      <c r="A927" s="44">
        <v>802</v>
      </c>
      <c r="B927" s="73">
        <v>736</v>
      </c>
      <c r="C927" s="42" t="s">
        <v>389</v>
      </c>
      <c r="D927" s="44" t="s">
        <v>103</v>
      </c>
      <c r="E927" s="53">
        <v>2</v>
      </c>
      <c r="F927" s="14">
        <f t="shared" si="304"/>
        <v>620</v>
      </c>
      <c r="G927" s="14">
        <f t="shared" si="305"/>
        <v>0</v>
      </c>
      <c r="H927" s="14">
        <f t="shared" si="306"/>
        <v>620</v>
      </c>
      <c r="I927" s="45">
        <v>310</v>
      </c>
      <c r="J927" s="53"/>
      <c r="K927" s="53"/>
      <c r="L927" s="51"/>
      <c r="M927" s="51"/>
      <c r="N927" s="51"/>
      <c r="O927" s="451">
        <f t="shared" ref="O927:O935" si="437">I927*$M$3</f>
        <v>434</v>
      </c>
      <c r="P927" s="180">
        <f t="shared" si="428"/>
        <v>0</v>
      </c>
      <c r="Q927" s="180">
        <f t="shared" si="429"/>
        <v>868</v>
      </c>
      <c r="R927" s="180">
        <f t="shared" si="430"/>
        <v>0</v>
      </c>
      <c r="S927" s="180">
        <f t="shared" si="431"/>
        <v>868</v>
      </c>
      <c r="T927" s="394">
        <f t="shared" si="426"/>
        <v>1173.3399999999999</v>
      </c>
      <c r="U927" s="394">
        <f t="shared" si="427"/>
        <v>0</v>
      </c>
      <c r="V927" s="142">
        <f t="shared" si="432"/>
        <v>1173.3399999999999</v>
      </c>
      <c r="W927" s="142">
        <f t="shared" si="433"/>
        <v>586.66999999999996</v>
      </c>
      <c r="X927" s="142">
        <f t="shared" si="434"/>
        <v>0</v>
      </c>
      <c r="Y927" s="142">
        <f t="shared" si="435"/>
        <v>586.66999999999996</v>
      </c>
      <c r="Z927" s="51"/>
      <c r="AA927" s="35"/>
      <c r="AB927" s="226"/>
      <c r="AC927" s="226"/>
      <c r="AD927" s="226"/>
      <c r="AE927" s="226"/>
      <c r="AF927" s="226"/>
      <c r="AG927" s="226"/>
      <c r="AH927" s="226"/>
      <c r="AI927" s="226"/>
      <c r="AJ927" s="226"/>
      <c r="AK927" s="226"/>
      <c r="AL927" s="226"/>
      <c r="AM927" s="226"/>
      <c r="AN927" s="226"/>
      <c r="AO927" s="226"/>
    </row>
    <row r="928" spans="1:41" ht="15" hidden="1" outlineLevel="1">
      <c r="A928" s="44">
        <v>803</v>
      </c>
      <c r="B928" s="73">
        <v>737</v>
      </c>
      <c r="C928" s="42" t="s">
        <v>56</v>
      </c>
      <c r="D928" s="44" t="s">
        <v>26</v>
      </c>
      <c r="E928" s="53">
        <v>0.9</v>
      </c>
      <c r="F928" s="14">
        <f t="shared" si="304"/>
        <v>1585.84</v>
      </c>
      <c r="G928" s="14">
        <f t="shared" si="305"/>
        <v>0</v>
      </c>
      <c r="H928" s="14">
        <f t="shared" si="306"/>
        <v>1585.84</v>
      </c>
      <c r="I928" s="45">
        <v>1762.04</v>
      </c>
      <c r="J928" s="53"/>
      <c r="K928" s="53"/>
      <c r="L928" s="51"/>
      <c r="M928" s="51"/>
      <c r="N928" s="51"/>
      <c r="O928" s="451">
        <f t="shared" si="437"/>
        <v>2466.86</v>
      </c>
      <c r="P928" s="180">
        <f t="shared" si="428"/>
        <v>0</v>
      </c>
      <c r="Q928" s="180">
        <f t="shared" si="429"/>
        <v>2220.17</v>
      </c>
      <c r="R928" s="180">
        <f t="shared" si="430"/>
        <v>0</v>
      </c>
      <c r="S928" s="180">
        <f t="shared" si="431"/>
        <v>2220.17</v>
      </c>
      <c r="T928" s="394">
        <f t="shared" si="426"/>
        <v>3001.17</v>
      </c>
      <c r="U928" s="394">
        <f t="shared" si="427"/>
        <v>0</v>
      </c>
      <c r="V928" s="142">
        <f t="shared" si="432"/>
        <v>3001.17</v>
      </c>
      <c r="W928" s="142">
        <f t="shared" si="433"/>
        <v>3334.63</v>
      </c>
      <c r="X928" s="142">
        <f t="shared" si="434"/>
        <v>0</v>
      </c>
      <c r="Y928" s="142">
        <f t="shared" si="435"/>
        <v>3334.63</v>
      </c>
      <c r="Z928" s="51"/>
      <c r="AA928" s="35"/>
      <c r="AB928" s="226"/>
      <c r="AC928" s="226"/>
      <c r="AD928" s="226"/>
      <c r="AE928" s="226"/>
      <c r="AF928" s="226"/>
      <c r="AG928" s="226"/>
      <c r="AH928" s="226"/>
      <c r="AI928" s="226"/>
      <c r="AJ928" s="226"/>
      <c r="AK928" s="226"/>
      <c r="AL928" s="226"/>
      <c r="AM928" s="226"/>
      <c r="AN928" s="226"/>
      <c r="AO928" s="226"/>
    </row>
    <row r="929" spans="1:41" ht="15" hidden="1" outlineLevel="1">
      <c r="A929" s="44">
        <v>804</v>
      </c>
      <c r="B929" s="73">
        <v>738</v>
      </c>
      <c r="C929" s="42" t="s">
        <v>218</v>
      </c>
      <c r="D929" s="44" t="s">
        <v>26</v>
      </c>
      <c r="E929" s="53">
        <v>0.9</v>
      </c>
      <c r="F929" s="14">
        <f t="shared" si="304"/>
        <v>133.27000000000001</v>
      </c>
      <c r="G929" s="14">
        <f t="shared" si="305"/>
        <v>0</v>
      </c>
      <c r="H929" s="14">
        <f t="shared" si="306"/>
        <v>133.27000000000001</v>
      </c>
      <c r="I929" s="45">
        <v>148.08000000000001</v>
      </c>
      <c r="J929" s="53"/>
      <c r="K929" s="53"/>
      <c r="L929" s="51"/>
      <c r="M929" s="51"/>
      <c r="N929" s="51"/>
      <c r="O929" s="451">
        <f t="shared" si="437"/>
        <v>207.31</v>
      </c>
      <c r="P929" s="180">
        <f t="shared" si="428"/>
        <v>0</v>
      </c>
      <c r="Q929" s="180">
        <f t="shared" si="429"/>
        <v>186.58</v>
      </c>
      <c r="R929" s="180">
        <f t="shared" si="430"/>
        <v>0</v>
      </c>
      <c r="S929" s="180">
        <f t="shared" si="431"/>
        <v>186.58</v>
      </c>
      <c r="T929" s="394">
        <f t="shared" si="426"/>
        <v>252.22</v>
      </c>
      <c r="U929" s="394">
        <f t="shared" si="427"/>
        <v>0</v>
      </c>
      <c r="V929" s="142">
        <f t="shared" si="432"/>
        <v>252.22</v>
      </c>
      <c r="W929" s="142">
        <f t="shared" si="433"/>
        <v>280.24</v>
      </c>
      <c r="X929" s="142">
        <f t="shared" si="434"/>
        <v>0</v>
      </c>
      <c r="Y929" s="142">
        <f t="shared" si="435"/>
        <v>280.24</v>
      </c>
      <c r="Z929" s="51"/>
      <c r="AA929" s="35"/>
      <c r="AB929" s="226"/>
      <c r="AC929" s="226"/>
      <c r="AD929" s="226"/>
      <c r="AE929" s="226"/>
      <c r="AF929" s="226"/>
      <c r="AG929" s="226"/>
      <c r="AH929" s="226"/>
      <c r="AI929" s="226"/>
      <c r="AJ929" s="226"/>
      <c r="AK929" s="226"/>
      <c r="AL929" s="226"/>
      <c r="AM929" s="226"/>
      <c r="AN929" s="226"/>
      <c r="AO929" s="226"/>
    </row>
    <row r="930" spans="1:41" ht="45" hidden="1" outlineLevel="1">
      <c r="A930" s="44">
        <v>805</v>
      </c>
      <c r="B930" s="73">
        <v>739</v>
      </c>
      <c r="C930" s="42" t="s">
        <v>265</v>
      </c>
      <c r="D930" s="44" t="s">
        <v>34</v>
      </c>
      <c r="E930" s="53">
        <v>0</v>
      </c>
      <c r="F930" s="14">
        <f t="shared" si="304"/>
        <v>0</v>
      </c>
      <c r="G930" s="14">
        <f t="shared" si="305"/>
        <v>0</v>
      </c>
      <c r="H930" s="14">
        <f t="shared" si="306"/>
        <v>0</v>
      </c>
      <c r="I930" s="45">
        <v>11624</v>
      </c>
      <c r="J930" s="53"/>
      <c r="K930" s="53"/>
      <c r="L930" s="51"/>
      <c r="M930" s="51"/>
      <c r="N930" s="51"/>
      <c r="O930" s="451">
        <f t="shared" si="437"/>
        <v>16273.6</v>
      </c>
      <c r="P930" s="180">
        <f t="shared" si="428"/>
        <v>0</v>
      </c>
      <c r="Q930" s="180">
        <f t="shared" si="429"/>
        <v>0</v>
      </c>
      <c r="R930" s="180">
        <f t="shared" si="430"/>
        <v>0</v>
      </c>
      <c r="S930" s="180">
        <f t="shared" si="431"/>
        <v>0</v>
      </c>
      <c r="T930" s="394">
        <f t="shared" si="426"/>
        <v>0</v>
      </c>
      <c r="U930" s="394">
        <f t="shared" si="427"/>
        <v>0</v>
      </c>
      <c r="V930" s="142">
        <f t="shared" si="432"/>
        <v>0</v>
      </c>
      <c r="W930" s="142">
        <f t="shared" si="433"/>
        <v>21998.16</v>
      </c>
      <c r="X930" s="142">
        <f t="shared" si="434"/>
        <v>0</v>
      </c>
      <c r="Y930" s="142">
        <f t="shared" si="435"/>
        <v>21998.16</v>
      </c>
      <c r="Z930" s="51"/>
      <c r="AA930" s="35"/>
      <c r="AB930" s="226"/>
      <c r="AC930" s="226"/>
      <c r="AD930" s="226"/>
      <c r="AE930" s="226"/>
      <c r="AF930" s="226"/>
      <c r="AG930" s="226"/>
      <c r="AH930" s="226"/>
      <c r="AI930" s="226"/>
      <c r="AJ930" s="226"/>
      <c r="AK930" s="226"/>
      <c r="AL930" s="226"/>
      <c r="AM930" s="226"/>
      <c r="AN930" s="226"/>
      <c r="AO930" s="226"/>
    </row>
    <row r="931" spans="1:41" ht="30" hidden="1" outlineLevel="1">
      <c r="A931" s="44">
        <v>806</v>
      </c>
      <c r="B931" s="73">
        <v>740</v>
      </c>
      <c r="C931" s="42" t="s">
        <v>266</v>
      </c>
      <c r="D931" s="44" t="s">
        <v>26</v>
      </c>
      <c r="E931" s="53">
        <v>0.9</v>
      </c>
      <c r="F931" s="14">
        <f t="shared" si="304"/>
        <v>94.5</v>
      </c>
      <c r="G931" s="14">
        <f t="shared" si="305"/>
        <v>207.9</v>
      </c>
      <c r="H931" s="14">
        <f t="shared" si="306"/>
        <v>302.39999999999998</v>
      </c>
      <c r="I931" s="45">
        <v>105</v>
      </c>
      <c r="J931" s="53">
        <v>231</v>
      </c>
      <c r="K931" s="53"/>
      <c r="L931" s="51"/>
      <c r="M931" s="51"/>
      <c r="N931" s="51"/>
      <c r="O931" s="451">
        <f t="shared" si="437"/>
        <v>147</v>
      </c>
      <c r="P931" s="180">
        <f t="shared" si="428"/>
        <v>231</v>
      </c>
      <c r="Q931" s="180">
        <f t="shared" si="429"/>
        <v>132.30000000000001</v>
      </c>
      <c r="R931" s="180">
        <f t="shared" si="430"/>
        <v>207.9</v>
      </c>
      <c r="S931" s="180">
        <f t="shared" si="431"/>
        <v>340.2</v>
      </c>
      <c r="T931" s="394">
        <f t="shared" si="426"/>
        <v>178.84</v>
      </c>
      <c r="U931" s="394">
        <f t="shared" si="427"/>
        <v>281.02999999999997</v>
      </c>
      <c r="V931" s="142">
        <f t="shared" si="432"/>
        <v>459.87</v>
      </c>
      <c r="W931" s="142">
        <f t="shared" si="433"/>
        <v>198.71</v>
      </c>
      <c r="X931" s="142">
        <f t="shared" si="434"/>
        <v>312.26</v>
      </c>
      <c r="Y931" s="142">
        <f t="shared" si="435"/>
        <v>510.97</v>
      </c>
      <c r="Z931" s="51"/>
      <c r="AA931" s="35"/>
      <c r="AB931" s="226"/>
      <c r="AC931" s="226"/>
      <c r="AD931" s="226"/>
      <c r="AE931" s="226"/>
      <c r="AF931" s="226"/>
      <c r="AG931" s="226"/>
      <c r="AH931" s="226"/>
      <c r="AI931" s="226"/>
      <c r="AJ931" s="226"/>
      <c r="AK931" s="226"/>
      <c r="AL931" s="226"/>
      <c r="AM931" s="226"/>
      <c r="AN931" s="226"/>
      <c r="AO931" s="226"/>
    </row>
    <row r="932" spans="1:41" ht="45" hidden="1" outlineLevel="1">
      <c r="A932" s="44">
        <v>807</v>
      </c>
      <c r="B932" s="73">
        <v>741</v>
      </c>
      <c r="C932" s="42" t="s">
        <v>265</v>
      </c>
      <c r="D932" s="44" t="s">
        <v>34</v>
      </c>
      <c r="E932" s="53">
        <v>0.01</v>
      </c>
      <c r="F932" s="14">
        <f t="shared" si="304"/>
        <v>116.24</v>
      </c>
      <c r="G932" s="14">
        <f t="shared" si="305"/>
        <v>0</v>
      </c>
      <c r="H932" s="14">
        <f t="shared" si="306"/>
        <v>116.24</v>
      </c>
      <c r="I932" s="45">
        <v>11624</v>
      </c>
      <c r="J932" s="53"/>
      <c r="K932" s="53"/>
      <c r="L932" s="51"/>
      <c r="M932" s="51"/>
      <c r="N932" s="51"/>
      <c r="O932" s="451">
        <f t="shared" si="437"/>
        <v>16273.6</v>
      </c>
      <c r="P932" s="180">
        <f t="shared" si="428"/>
        <v>0</v>
      </c>
      <c r="Q932" s="180">
        <f t="shared" si="429"/>
        <v>162.74</v>
      </c>
      <c r="R932" s="180">
        <f t="shared" si="430"/>
        <v>0</v>
      </c>
      <c r="S932" s="180">
        <f t="shared" si="431"/>
        <v>162.74</v>
      </c>
      <c r="T932" s="394">
        <f t="shared" si="426"/>
        <v>219.98</v>
      </c>
      <c r="U932" s="394">
        <f t="shared" si="427"/>
        <v>0</v>
      </c>
      <c r="V932" s="142">
        <f t="shared" si="432"/>
        <v>219.98</v>
      </c>
      <c r="W932" s="142">
        <f t="shared" si="433"/>
        <v>21998.16</v>
      </c>
      <c r="X932" s="142">
        <f t="shared" si="434"/>
        <v>0</v>
      </c>
      <c r="Y932" s="142">
        <f t="shared" si="435"/>
        <v>21998.16</v>
      </c>
      <c r="Z932" s="51"/>
      <c r="AA932" s="35"/>
      <c r="AB932" s="226"/>
      <c r="AC932" s="226"/>
      <c r="AD932" s="226"/>
      <c r="AE932" s="226"/>
      <c r="AF932" s="226"/>
      <c r="AG932" s="226"/>
      <c r="AH932" s="226"/>
      <c r="AI932" s="226"/>
      <c r="AJ932" s="226"/>
      <c r="AK932" s="226"/>
      <c r="AL932" s="226"/>
      <c r="AM932" s="226"/>
      <c r="AN932" s="226"/>
      <c r="AO932" s="226"/>
    </row>
    <row r="933" spans="1:41" ht="30" hidden="1" outlineLevel="1">
      <c r="A933" s="44">
        <v>808</v>
      </c>
      <c r="B933" s="73">
        <v>742</v>
      </c>
      <c r="C933" s="42" t="s">
        <v>274</v>
      </c>
      <c r="D933" s="44" t="s">
        <v>26</v>
      </c>
      <c r="E933" s="53">
        <v>0.9</v>
      </c>
      <c r="F933" s="14">
        <f t="shared" si="304"/>
        <v>601.20000000000005</v>
      </c>
      <c r="G933" s="14">
        <f t="shared" si="305"/>
        <v>2772</v>
      </c>
      <c r="H933" s="14">
        <f t="shared" si="306"/>
        <v>3373.2</v>
      </c>
      <c r="I933" s="45">
        <v>668</v>
      </c>
      <c r="J933" s="53">
        <v>3080</v>
      </c>
      <c r="K933" s="53"/>
      <c r="L933" s="51"/>
      <c r="M933" s="51"/>
      <c r="N933" s="51"/>
      <c r="O933" s="451">
        <f t="shared" si="437"/>
        <v>935.2</v>
      </c>
      <c r="P933" s="180">
        <f t="shared" si="428"/>
        <v>3080</v>
      </c>
      <c r="Q933" s="180">
        <f t="shared" si="429"/>
        <v>841.68</v>
      </c>
      <c r="R933" s="180">
        <f t="shared" si="430"/>
        <v>2772</v>
      </c>
      <c r="S933" s="180">
        <f t="shared" si="431"/>
        <v>3613.68</v>
      </c>
      <c r="T933" s="394">
        <f t="shared" si="426"/>
        <v>1137.75</v>
      </c>
      <c r="U933" s="394">
        <f t="shared" si="427"/>
        <v>3747.11</v>
      </c>
      <c r="V933" s="142">
        <f t="shared" si="432"/>
        <v>4884.8599999999997</v>
      </c>
      <c r="W933" s="142">
        <f t="shared" si="433"/>
        <v>1264.17</v>
      </c>
      <c r="X933" s="142">
        <f t="shared" si="434"/>
        <v>4163.45</v>
      </c>
      <c r="Y933" s="142">
        <f t="shared" si="435"/>
        <v>5427.62</v>
      </c>
      <c r="Z933" s="51"/>
      <c r="AA933" s="35"/>
      <c r="AB933" s="226"/>
      <c r="AC933" s="226"/>
      <c r="AD933" s="226"/>
      <c r="AE933" s="226"/>
      <c r="AF933" s="226"/>
      <c r="AG933" s="226"/>
      <c r="AH933" s="226"/>
      <c r="AI933" s="226"/>
      <c r="AJ933" s="226"/>
      <c r="AK933" s="226"/>
      <c r="AL933" s="226"/>
      <c r="AM933" s="226"/>
      <c r="AN933" s="226"/>
      <c r="AO933" s="226"/>
    </row>
    <row r="934" spans="1:41" ht="45" hidden="1" outlineLevel="1">
      <c r="A934" s="44">
        <v>809</v>
      </c>
      <c r="B934" s="73">
        <v>743</v>
      </c>
      <c r="C934" s="42" t="s">
        <v>390</v>
      </c>
      <c r="D934" s="44" t="s">
        <v>101</v>
      </c>
      <c r="E934" s="53">
        <v>35.020000000000003</v>
      </c>
      <c r="F934" s="14">
        <f t="shared" si="304"/>
        <v>5533.16</v>
      </c>
      <c r="G934" s="14">
        <f t="shared" si="305"/>
        <v>3011.72</v>
      </c>
      <c r="H934" s="14">
        <f t="shared" si="306"/>
        <v>8544.8799999999992</v>
      </c>
      <c r="I934" s="45">
        <v>158</v>
      </c>
      <c r="J934" s="53">
        <v>86</v>
      </c>
      <c r="K934" s="53"/>
      <c r="L934" s="51"/>
      <c r="M934" s="51"/>
      <c r="N934" s="51"/>
      <c r="O934" s="451">
        <f t="shared" si="437"/>
        <v>221.2</v>
      </c>
      <c r="P934" s="180">
        <f t="shared" si="428"/>
        <v>86</v>
      </c>
      <c r="Q934" s="180">
        <f t="shared" si="429"/>
        <v>7746.42</v>
      </c>
      <c r="R934" s="180">
        <f t="shared" si="430"/>
        <v>3011.72</v>
      </c>
      <c r="S934" s="180">
        <f t="shared" si="431"/>
        <v>10758.14</v>
      </c>
      <c r="T934" s="394">
        <f t="shared" si="426"/>
        <v>10471.33</v>
      </c>
      <c r="U934" s="394">
        <f t="shared" si="427"/>
        <v>4071.08</v>
      </c>
      <c r="V934" s="142">
        <f t="shared" si="432"/>
        <v>14542.41</v>
      </c>
      <c r="W934" s="142">
        <f t="shared" si="433"/>
        <v>299.01</v>
      </c>
      <c r="X934" s="142">
        <f t="shared" si="434"/>
        <v>116.25</v>
      </c>
      <c r="Y934" s="142">
        <f t="shared" si="435"/>
        <v>415.26</v>
      </c>
      <c r="Z934" s="51"/>
      <c r="AA934" s="35"/>
      <c r="AB934" s="226"/>
      <c r="AC934" s="226"/>
      <c r="AD934" s="226"/>
      <c r="AE934" s="226"/>
      <c r="AF934" s="226"/>
      <c r="AG934" s="226"/>
      <c r="AH934" s="226"/>
      <c r="AI934" s="226"/>
      <c r="AJ934" s="226"/>
      <c r="AK934" s="226"/>
      <c r="AL934" s="226"/>
      <c r="AM934" s="226"/>
      <c r="AN934" s="226"/>
      <c r="AO934" s="226"/>
    </row>
    <row r="935" spans="1:41" ht="30" hidden="1" outlineLevel="1">
      <c r="A935" s="44">
        <v>810</v>
      </c>
      <c r="B935" s="73">
        <v>744</v>
      </c>
      <c r="C935" s="42" t="s">
        <v>107</v>
      </c>
      <c r="D935" s="44" t="s">
        <v>26</v>
      </c>
      <c r="E935" s="53">
        <v>1.1000000000000001</v>
      </c>
      <c r="F935" s="14">
        <f t="shared" si="304"/>
        <v>326.63</v>
      </c>
      <c r="G935" s="14">
        <f t="shared" si="305"/>
        <v>48.4</v>
      </c>
      <c r="H935" s="14">
        <f t="shared" si="306"/>
        <v>375.03</v>
      </c>
      <c r="I935" s="45">
        <v>296.94</v>
      </c>
      <c r="J935" s="53">
        <v>44</v>
      </c>
      <c r="K935" s="53"/>
      <c r="L935" s="51"/>
      <c r="M935" s="51"/>
      <c r="N935" s="51"/>
      <c r="O935" s="451">
        <f t="shared" si="437"/>
        <v>415.72</v>
      </c>
      <c r="P935" s="180">
        <f t="shared" si="428"/>
        <v>44</v>
      </c>
      <c r="Q935" s="180">
        <f t="shared" si="429"/>
        <v>457.29</v>
      </c>
      <c r="R935" s="180">
        <f t="shared" si="430"/>
        <v>48.4</v>
      </c>
      <c r="S935" s="180">
        <f t="shared" si="431"/>
        <v>505.69</v>
      </c>
      <c r="T935" s="394">
        <f t="shared" si="426"/>
        <v>618.16</v>
      </c>
      <c r="U935" s="394">
        <f t="shared" si="427"/>
        <v>65.430000000000007</v>
      </c>
      <c r="V935" s="142">
        <f t="shared" si="432"/>
        <v>683.59</v>
      </c>
      <c r="W935" s="142">
        <f t="shared" si="433"/>
        <v>561.96</v>
      </c>
      <c r="X935" s="142">
        <f t="shared" si="434"/>
        <v>59.48</v>
      </c>
      <c r="Y935" s="142">
        <f t="shared" si="435"/>
        <v>621.44000000000005</v>
      </c>
      <c r="Z935" s="51"/>
      <c r="AA935" s="35"/>
      <c r="AB935" s="226"/>
      <c r="AC935" s="226"/>
      <c r="AD935" s="226"/>
      <c r="AE935" s="226"/>
      <c r="AF935" s="226"/>
      <c r="AG935" s="226"/>
      <c r="AH935" s="226"/>
      <c r="AI935" s="226"/>
      <c r="AJ935" s="226"/>
      <c r="AK935" s="226"/>
      <c r="AL935" s="226"/>
      <c r="AM935" s="226"/>
      <c r="AN935" s="226"/>
      <c r="AO935" s="226"/>
    </row>
    <row r="936" spans="1:41" ht="15" hidden="1" outlineLevel="1">
      <c r="A936" s="44"/>
      <c r="B936" s="73"/>
      <c r="C936" s="52" t="s">
        <v>398</v>
      </c>
      <c r="D936" s="44"/>
      <c r="E936" s="53"/>
      <c r="F936" s="14">
        <f t="shared" si="304"/>
        <v>0</v>
      </c>
      <c r="G936" s="14">
        <f t="shared" si="305"/>
        <v>0</v>
      </c>
      <c r="H936" s="14">
        <f t="shared" si="306"/>
        <v>0</v>
      </c>
      <c r="I936" s="45"/>
      <c r="J936" s="53"/>
      <c r="K936" s="53"/>
      <c r="L936" s="51"/>
      <c r="M936" s="51"/>
      <c r="N936" s="51"/>
      <c r="O936" s="186"/>
      <c r="P936" s="180">
        <f t="shared" si="428"/>
        <v>0</v>
      </c>
      <c r="Q936" s="180">
        <f t="shared" si="429"/>
        <v>0</v>
      </c>
      <c r="R936" s="180">
        <f t="shared" si="430"/>
        <v>0</v>
      </c>
      <c r="S936" s="180">
        <f t="shared" si="431"/>
        <v>0</v>
      </c>
      <c r="T936" s="394">
        <f t="shared" si="426"/>
        <v>0</v>
      </c>
      <c r="U936" s="394">
        <f t="shared" si="427"/>
        <v>0</v>
      </c>
      <c r="V936" s="142">
        <f t="shared" si="432"/>
        <v>0</v>
      </c>
      <c r="W936" s="142">
        <f t="shared" si="433"/>
        <v>0</v>
      </c>
      <c r="X936" s="142">
        <f t="shared" si="434"/>
        <v>0</v>
      </c>
      <c r="Y936" s="142">
        <f t="shared" si="435"/>
        <v>0</v>
      </c>
      <c r="Z936" s="51"/>
      <c r="AA936" s="35"/>
      <c r="AB936" s="226"/>
      <c r="AC936" s="226"/>
      <c r="AD936" s="226"/>
      <c r="AE936" s="226"/>
      <c r="AF936" s="226"/>
      <c r="AG936" s="226"/>
      <c r="AH936" s="226"/>
      <c r="AI936" s="226"/>
      <c r="AJ936" s="226"/>
      <c r="AK936" s="226"/>
      <c r="AL936" s="226"/>
      <c r="AM936" s="226"/>
      <c r="AN936" s="226"/>
      <c r="AO936" s="226"/>
    </row>
    <row r="937" spans="1:41" ht="15" hidden="1" outlineLevel="1">
      <c r="A937" s="44">
        <v>811</v>
      </c>
      <c r="B937" s="73">
        <v>745</v>
      </c>
      <c r="C937" s="42" t="s">
        <v>264</v>
      </c>
      <c r="D937" s="44" t="s">
        <v>34</v>
      </c>
      <c r="E937" s="53">
        <v>0.02</v>
      </c>
      <c r="F937" s="14">
        <f t="shared" si="304"/>
        <v>475.14</v>
      </c>
      <c r="G937" s="14">
        <f t="shared" si="305"/>
        <v>0</v>
      </c>
      <c r="H937" s="14">
        <f t="shared" si="306"/>
        <v>475.14</v>
      </c>
      <c r="I937" s="45">
        <v>23757</v>
      </c>
      <c r="J937" s="53"/>
      <c r="K937" s="53"/>
      <c r="L937" s="51"/>
      <c r="M937" s="51"/>
      <c r="N937" s="51"/>
      <c r="O937" s="448">
        <f>I937*$L$3</f>
        <v>40386.9</v>
      </c>
      <c r="P937" s="180">
        <f t="shared" si="428"/>
        <v>0</v>
      </c>
      <c r="Q937" s="180">
        <f t="shared" si="429"/>
        <v>807.74</v>
      </c>
      <c r="R937" s="180">
        <f t="shared" si="430"/>
        <v>0</v>
      </c>
      <c r="S937" s="180">
        <f t="shared" si="431"/>
        <v>807.74</v>
      </c>
      <c r="T937" s="394">
        <f t="shared" si="426"/>
        <v>1091.8800000000001</v>
      </c>
      <c r="U937" s="394">
        <f t="shared" si="427"/>
        <v>0</v>
      </c>
      <c r="V937" s="142">
        <f t="shared" si="432"/>
        <v>1091.8800000000001</v>
      </c>
      <c r="W937" s="142">
        <f t="shared" si="433"/>
        <v>54593.79</v>
      </c>
      <c r="X937" s="142">
        <f t="shared" si="434"/>
        <v>0</v>
      </c>
      <c r="Y937" s="142">
        <f t="shared" si="435"/>
        <v>54593.79</v>
      </c>
      <c r="Z937" s="51"/>
      <c r="AA937" s="35"/>
      <c r="AB937" s="226"/>
      <c r="AC937" s="226"/>
      <c r="AD937" s="226"/>
      <c r="AE937" s="226"/>
      <c r="AF937" s="226"/>
      <c r="AG937" s="226"/>
      <c r="AH937" s="226"/>
      <c r="AI937" s="226"/>
      <c r="AJ937" s="226"/>
      <c r="AK937" s="226"/>
      <c r="AL937" s="226"/>
      <c r="AM937" s="226"/>
      <c r="AN937" s="226"/>
      <c r="AO937" s="226"/>
    </row>
    <row r="938" spans="1:41" ht="15" hidden="1" outlineLevel="1">
      <c r="A938" s="44">
        <v>812</v>
      </c>
      <c r="B938" s="73">
        <v>746</v>
      </c>
      <c r="C938" s="42" t="s">
        <v>389</v>
      </c>
      <c r="D938" s="44" t="s">
        <v>103</v>
      </c>
      <c r="E938" s="53">
        <v>2</v>
      </c>
      <c r="F938" s="14">
        <f t="shared" si="304"/>
        <v>620</v>
      </c>
      <c r="G938" s="14">
        <f t="shared" si="305"/>
        <v>0</v>
      </c>
      <c r="H938" s="14">
        <f t="shared" si="306"/>
        <v>620</v>
      </c>
      <c r="I938" s="45">
        <v>310</v>
      </c>
      <c r="J938" s="53"/>
      <c r="K938" s="53"/>
      <c r="L938" s="51"/>
      <c r="M938" s="51"/>
      <c r="N938" s="51"/>
      <c r="O938" s="451">
        <f t="shared" ref="O938:O946" si="438">I938*$M$3</f>
        <v>434</v>
      </c>
      <c r="P938" s="180">
        <f t="shared" si="428"/>
        <v>0</v>
      </c>
      <c r="Q938" s="180">
        <f t="shared" si="429"/>
        <v>868</v>
      </c>
      <c r="R938" s="180">
        <f t="shared" si="430"/>
        <v>0</v>
      </c>
      <c r="S938" s="180">
        <f t="shared" si="431"/>
        <v>868</v>
      </c>
      <c r="T938" s="394">
        <f t="shared" si="426"/>
        <v>1173.3399999999999</v>
      </c>
      <c r="U938" s="394">
        <f t="shared" si="427"/>
        <v>0</v>
      </c>
      <c r="V938" s="142">
        <f t="shared" si="432"/>
        <v>1173.3399999999999</v>
      </c>
      <c r="W938" s="142">
        <f t="shared" si="433"/>
        <v>586.66999999999996</v>
      </c>
      <c r="X938" s="142">
        <f t="shared" si="434"/>
        <v>0</v>
      </c>
      <c r="Y938" s="142">
        <f t="shared" si="435"/>
        <v>586.66999999999996</v>
      </c>
      <c r="Z938" s="51"/>
      <c r="AA938" s="35"/>
      <c r="AB938" s="226"/>
      <c r="AC938" s="226"/>
      <c r="AD938" s="226"/>
      <c r="AE938" s="226"/>
      <c r="AF938" s="226"/>
      <c r="AG938" s="226"/>
      <c r="AH938" s="226"/>
      <c r="AI938" s="226"/>
      <c r="AJ938" s="226"/>
      <c r="AK938" s="226"/>
      <c r="AL938" s="226"/>
      <c r="AM938" s="226"/>
      <c r="AN938" s="226"/>
      <c r="AO938" s="226"/>
    </row>
    <row r="939" spans="1:41" ht="15" hidden="1" outlineLevel="1">
      <c r="A939" s="44">
        <v>813</v>
      </c>
      <c r="B939" s="73">
        <v>747</v>
      </c>
      <c r="C939" s="42" t="s">
        <v>56</v>
      </c>
      <c r="D939" s="44" t="s">
        <v>26</v>
      </c>
      <c r="E939" s="53">
        <v>0.9</v>
      </c>
      <c r="F939" s="14">
        <f t="shared" si="304"/>
        <v>1585.84</v>
      </c>
      <c r="G939" s="14">
        <f t="shared" si="305"/>
        <v>0</v>
      </c>
      <c r="H939" s="14">
        <f t="shared" si="306"/>
        <v>1585.84</v>
      </c>
      <c r="I939" s="45">
        <v>1762.04</v>
      </c>
      <c r="J939" s="53"/>
      <c r="K939" s="53"/>
      <c r="L939" s="51"/>
      <c r="M939" s="51"/>
      <c r="N939" s="51"/>
      <c r="O939" s="451">
        <f t="shared" si="438"/>
        <v>2466.86</v>
      </c>
      <c r="P939" s="180">
        <f t="shared" si="428"/>
        <v>0</v>
      </c>
      <c r="Q939" s="180">
        <f t="shared" si="429"/>
        <v>2220.17</v>
      </c>
      <c r="R939" s="180">
        <f t="shared" si="430"/>
        <v>0</v>
      </c>
      <c r="S939" s="180">
        <f t="shared" si="431"/>
        <v>2220.17</v>
      </c>
      <c r="T939" s="394">
        <f t="shared" si="426"/>
        <v>3001.17</v>
      </c>
      <c r="U939" s="394">
        <f t="shared" si="427"/>
        <v>0</v>
      </c>
      <c r="V939" s="142">
        <f t="shared" si="432"/>
        <v>3001.17</v>
      </c>
      <c r="W939" s="142">
        <f t="shared" si="433"/>
        <v>3334.63</v>
      </c>
      <c r="X939" s="142">
        <f t="shared" si="434"/>
        <v>0</v>
      </c>
      <c r="Y939" s="142">
        <f t="shared" si="435"/>
        <v>3334.63</v>
      </c>
      <c r="Z939" s="51"/>
      <c r="AA939" s="35"/>
      <c r="AB939" s="226"/>
      <c r="AC939" s="226"/>
      <c r="AD939" s="226"/>
      <c r="AE939" s="226"/>
      <c r="AF939" s="226"/>
      <c r="AG939" s="226"/>
      <c r="AH939" s="226"/>
      <c r="AI939" s="226"/>
      <c r="AJ939" s="226"/>
      <c r="AK939" s="226"/>
      <c r="AL939" s="226"/>
      <c r="AM939" s="226"/>
      <c r="AN939" s="226"/>
      <c r="AO939" s="226"/>
    </row>
    <row r="940" spans="1:41" ht="15" hidden="1" outlineLevel="1">
      <c r="A940" s="44">
        <v>814</v>
      </c>
      <c r="B940" s="73">
        <v>748</v>
      </c>
      <c r="C940" s="42" t="s">
        <v>218</v>
      </c>
      <c r="D940" s="44" t="s">
        <v>26</v>
      </c>
      <c r="E940" s="53">
        <v>0.9</v>
      </c>
      <c r="F940" s="14">
        <f t="shared" si="304"/>
        <v>133.27000000000001</v>
      </c>
      <c r="G940" s="14">
        <f t="shared" si="305"/>
        <v>0</v>
      </c>
      <c r="H940" s="14">
        <f t="shared" si="306"/>
        <v>133.27000000000001</v>
      </c>
      <c r="I940" s="45">
        <v>148.08000000000001</v>
      </c>
      <c r="J940" s="53"/>
      <c r="K940" s="53"/>
      <c r="L940" s="51"/>
      <c r="M940" s="51"/>
      <c r="N940" s="51"/>
      <c r="O940" s="451">
        <f t="shared" si="438"/>
        <v>207.31</v>
      </c>
      <c r="P940" s="180">
        <f t="shared" si="428"/>
        <v>0</v>
      </c>
      <c r="Q940" s="180">
        <f t="shared" si="429"/>
        <v>186.58</v>
      </c>
      <c r="R940" s="180">
        <f t="shared" si="430"/>
        <v>0</v>
      </c>
      <c r="S940" s="180">
        <f t="shared" si="431"/>
        <v>186.58</v>
      </c>
      <c r="T940" s="394">
        <f t="shared" si="426"/>
        <v>252.22</v>
      </c>
      <c r="U940" s="394">
        <f t="shared" si="427"/>
        <v>0</v>
      </c>
      <c r="V940" s="142">
        <f t="shared" si="432"/>
        <v>252.22</v>
      </c>
      <c r="W940" s="142">
        <f t="shared" si="433"/>
        <v>280.24</v>
      </c>
      <c r="X940" s="142">
        <f t="shared" si="434"/>
        <v>0</v>
      </c>
      <c r="Y940" s="142">
        <f t="shared" si="435"/>
        <v>280.24</v>
      </c>
      <c r="Z940" s="51"/>
      <c r="AA940" s="35"/>
      <c r="AB940" s="226"/>
      <c r="AC940" s="226"/>
      <c r="AD940" s="226"/>
      <c r="AE940" s="226"/>
      <c r="AF940" s="226"/>
      <c r="AG940" s="226"/>
      <c r="AH940" s="226"/>
      <c r="AI940" s="226"/>
      <c r="AJ940" s="226"/>
      <c r="AK940" s="226"/>
      <c r="AL940" s="226"/>
      <c r="AM940" s="226"/>
      <c r="AN940" s="226"/>
      <c r="AO940" s="226"/>
    </row>
    <row r="941" spans="1:41" ht="45" hidden="1" outlineLevel="1">
      <c r="A941" s="44">
        <v>815</v>
      </c>
      <c r="B941" s="73">
        <v>749</v>
      </c>
      <c r="C941" s="42" t="s">
        <v>265</v>
      </c>
      <c r="D941" s="44" t="s">
        <v>34</v>
      </c>
      <c r="E941" s="53">
        <v>0</v>
      </c>
      <c r="F941" s="14">
        <f t="shared" si="304"/>
        <v>0</v>
      </c>
      <c r="G941" s="14">
        <f t="shared" si="305"/>
        <v>0</v>
      </c>
      <c r="H941" s="14">
        <f t="shared" si="306"/>
        <v>0</v>
      </c>
      <c r="I941" s="45">
        <v>11624</v>
      </c>
      <c r="J941" s="53"/>
      <c r="K941" s="53"/>
      <c r="L941" s="51"/>
      <c r="M941" s="51"/>
      <c r="N941" s="51"/>
      <c r="O941" s="451">
        <f t="shared" si="438"/>
        <v>16273.6</v>
      </c>
      <c r="P941" s="180">
        <f t="shared" si="428"/>
        <v>0</v>
      </c>
      <c r="Q941" s="180">
        <f t="shared" si="429"/>
        <v>0</v>
      </c>
      <c r="R941" s="180">
        <f t="shared" si="430"/>
        <v>0</v>
      </c>
      <c r="S941" s="180">
        <f t="shared" si="431"/>
        <v>0</v>
      </c>
      <c r="T941" s="394">
        <f t="shared" si="426"/>
        <v>0</v>
      </c>
      <c r="U941" s="394">
        <f t="shared" si="427"/>
        <v>0</v>
      </c>
      <c r="V941" s="142">
        <f t="shared" si="432"/>
        <v>0</v>
      </c>
      <c r="W941" s="142">
        <f t="shared" si="433"/>
        <v>21998.16</v>
      </c>
      <c r="X941" s="142">
        <f t="shared" si="434"/>
        <v>0</v>
      </c>
      <c r="Y941" s="142">
        <f t="shared" si="435"/>
        <v>21998.16</v>
      </c>
      <c r="Z941" s="51"/>
      <c r="AA941" s="35"/>
      <c r="AB941" s="226"/>
      <c r="AC941" s="226"/>
      <c r="AD941" s="226"/>
      <c r="AE941" s="226"/>
      <c r="AF941" s="226"/>
      <c r="AG941" s="226"/>
      <c r="AH941" s="226"/>
      <c r="AI941" s="226"/>
      <c r="AJ941" s="226"/>
      <c r="AK941" s="226"/>
      <c r="AL941" s="226"/>
      <c r="AM941" s="226"/>
      <c r="AN941" s="226"/>
      <c r="AO941" s="226"/>
    </row>
    <row r="942" spans="1:41" ht="30" hidden="1" outlineLevel="1">
      <c r="A942" s="44">
        <v>816</v>
      </c>
      <c r="B942" s="73">
        <v>750</v>
      </c>
      <c r="C942" s="42" t="s">
        <v>266</v>
      </c>
      <c r="D942" s="44" t="s">
        <v>26</v>
      </c>
      <c r="E942" s="53">
        <v>0.9</v>
      </c>
      <c r="F942" s="14">
        <f t="shared" si="304"/>
        <v>94.5</v>
      </c>
      <c r="G942" s="14">
        <f t="shared" si="305"/>
        <v>207.9</v>
      </c>
      <c r="H942" s="14">
        <f t="shared" si="306"/>
        <v>302.39999999999998</v>
      </c>
      <c r="I942" s="45">
        <v>105</v>
      </c>
      <c r="J942" s="53">
        <v>231</v>
      </c>
      <c r="K942" s="53"/>
      <c r="L942" s="51"/>
      <c r="M942" s="51"/>
      <c r="N942" s="51"/>
      <c r="O942" s="451">
        <f t="shared" si="438"/>
        <v>147</v>
      </c>
      <c r="P942" s="180">
        <f t="shared" si="428"/>
        <v>231</v>
      </c>
      <c r="Q942" s="180">
        <f t="shared" si="429"/>
        <v>132.30000000000001</v>
      </c>
      <c r="R942" s="180">
        <f t="shared" si="430"/>
        <v>207.9</v>
      </c>
      <c r="S942" s="180">
        <f t="shared" si="431"/>
        <v>340.2</v>
      </c>
      <c r="T942" s="394">
        <f t="shared" si="426"/>
        <v>178.84</v>
      </c>
      <c r="U942" s="394">
        <f t="shared" si="427"/>
        <v>281.02999999999997</v>
      </c>
      <c r="V942" s="142">
        <f t="shared" si="432"/>
        <v>459.87</v>
      </c>
      <c r="W942" s="142">
        <f t="shared" si="433"/>
        <v>198.71</v>
      </c>
      <c r="X942" s="142">
        <f t="shared" si="434"/>
        <v>312.26</v>
      </c>
      <c r="Y942" s="142">
        <f t="shared" si="435"/>
        <v>510.97</v>
      </c>
      <c r="Z942" s="51"/>
      <c r="AA942" s="35"/>
      <c r="AB942" s="226"/>
      <c r="AC942" s="226"/>
      <c r="AD942" s="226"/>
      <c r="AE942" s="226"/>
      <c r="AF942" s="226"/>
      <c r="AG942" s="226"/>
      <c r="AH942" s="226"/>
      <c r="AI942" s="226"/>
      <c r="AJ942" s="226"/>
      <c r="AK942" s="226"/>
      <c r="AL942" s="226"/>
      <c r="AM942" s="226"/>
      <c r="AN942" s="226"/>
      <c r="AO942" s="226"/>
    </row>
    <row r="943" spans="1:41" ht="45" hidden="1" outlineLevel="1">
      <c r="A943" s="44">
        <v>817</v>
      </c>
      <c r="B943" s="73">
        <v>751</v>
      </c>
      <c r="C943" s="42" t="s">
        <v>265</v>
      </c>
      <c r="D943" s="44" t="s">
        <v>34</v>
      </c>
      <c r="E943" s="53">
        <v>0.01</v>
      </c>
      <c r="F943" s="14">
        <f t="shared" si="304"/>
        <v>116.24</v>
      </c>
      <c r="G943" s="14">
        <f t="shared" si="305"/>
        <v>0</v>
      </c>
      <c r="H943" s="14">
        <f t="shared" si="306"/>
        <v>116.24</v>
      </c>
      <c r="I943" s="45">
        <v>11624</v>
      </c>
      <c r="J943" s="53"/>
      <c r="K943" s="53"/>
      <c r="L943" s="51"/>
      <c r="M943" s="51"/>
      <c r="N943" s="51"/>
      <c r="O943" s="451">
        <f t="shared" si="438"/>
        <v>16273.6</v>
      </c>
      <c r="P943" s="180">
        <f t="shared" si="428"/>
        <v>0</v>
      </c>
      <c r="Q943" s="180">
        <f t="shared" si="429"/>
        <v>162.74</v>
      </c>
      <c r="R943" s="180">
        <f t="shared" si="430"/>
        <v>0</v>
      </c>
      <c r="S943" s="180">
        <f t="shared" si="431"/>
        <v>162.74</v>
      </c>
      <c r="T943" s="394">
        <f t="shared" si="426"/>
        <v>219.98</v>
      </c>
      <c r="U943" s="394">
        <f t="shared" si="427"/>
        <v>0</v>
      </c>
      <c r="V943" s="142">
        <f t="shared" si="432"/>
        <v>219.98</v>
      </c>
      <c r="W943" s="142">
        <f t="shared" si="433"/>
        <v>21998.16</v>
      </c>
      <c r="X943" s="142">
        <f t="shared" si="434"/>
        <v>0</v>
      </c>
      <c r="Y943" s="142">
        <f t="shared" si="435"/>
        <v>21998.16</v>
      </c>
      <c r="Z943" s="51"/>
      <c r="AA943" s="35"/>
      <c r="AB943" s="226"/>
      <c r="AC943" s="226"/>
      <c r="AD943" s="226"/>
      <c r="AE943" s="226"/>
      <c r="AF943" s="226"/>
      <c r="AG943" s="226"/>
      <c r="AH943" s="226"/>
      <c r="AI943" s="226"/>
      <c r="AJ943" s="226"/>
      <c r="AK943" s="226"/>
      <c r="AL943" s="226"/>
      <c r="AM943" s="226"/>
      <c r="AN943" s="226"/>
      <c r="AO943" s="226"/>
    </row>
    <row r="944" spans="1:41" ht="30" hidden="1" outlineLevel="1">
      <c r="A944" s="44">
        <v>818</v>
      </c>
      <c r="B944" s="73">
        <v>752</v>
      </c>
      <c r="C944" s="42" t="s">
        <v>274</v>
      </c>
      <c r="D944" s="44" t="s">
        <v>26</v>
      </c>
      <c r="E944" s="53">
        <v>0.9</v>
      </c>
      <c r="F944" s="14">
        <f t="shared" si="304"/>
        <v>601.20000000000005</v>
      </c>
      <c r="G944" s="14">
        <f t="shared" si="305"/>
        <v>2772</v>
      </c>
      <c r="H944" s="14">
        <f t="shared" si="306"/>
        <v>3373.2</v>
      </c>
      <c r="I944" s="45">
        <v>668</v>
      </c>
      <c r="J944" s="53">
        <v>3080</v>
      </c>
      <c r="K944" s="53"/>
      <c r="L944" s="51"/>
      <c r="M944" s="51"/>
      <c r="N944" s="51"/>
      <c r="O944" s="451">
        <f t="shared" si="438"/>
        <v>935.2</v>
      </c>
      <c r="P944" s="180">
        <f t="shared" si="428"/>
        <v>3080</v>
      </c>
      <c r="Q944" s="180">
        <f t="shared" si="429"/>
        <v>841.68</v>
      </c>
      <c r="R944" s="180">
        <f t="shared" si="430"/>
        <v>2772</v>
      </c>
      <c r="S944" s="180">
        <f t="shared" si="431"/>
        <v>3613.68</v>
      </c>
      <c r="T944" s="394">
        <f t="shared" si="426"/>
        <v>1137.75</v>
      </c>
      <c r="U944" s="394">
        <f t="shared" si="427"/>
        <v>3747.11</v>
      </c>
      <c r="V944" s="142">
        <f t="shared" si="432"/>
        <v>4884.8599999999997</v>
      </c>
      <c r="W944" s="142">
        <f t="shared" si="433"/>
        <v>1264.17</v>
      </c>
      <c r="X944" s="142">
        <f t="shared" si="434"/>
        <v>4163.45</v>
      </c>
      <c r="Y944" s="142">
        <f t="shared" si="435"/>
        <v>5427.62</v>
      </c>
      <c r="Z944" s="51"/>
      <c r="AA944" s="35"/>
      <c r="AB944" s="226"/>
      <c r="AC944" s="226"/>
      <c r="AD944" s="226"/>
      <c r="AE944" s="226"/>
      <c r="AF944" s="226"/>
      <c r="AG944" s="226"/>
      <c r="AH944" s="226"/>
      <c r="AI944" s="226"/>
      <c r="AJ944" s="226"/>
      <c r="AK944" s="226"/>
      <c r="AL944" s="226"/>
      <c r="AM944" s="226"/>
      <c r="AN944" s="226"/>
      <c r="AO944" s="226"/>
    </row>
    <row r="945" spans="1:41" ht="45" hidden="1" outlineLevel="1">
      <c r="A945" s="44">
        <v>819</v>
      </c>
      <c r="B945" s="73">
        <v>753</v>
      </c>
      <c r="C945" s="42" t="s">
        <v>390</v>
      </c>
      <c r="D945" s="44" t="s">
        <v>101</v>
      </c>
      <c r="E945" s="53">
        <v>35.020000000000003</v>
      </c>
      <c r="F945" s="14">
        <f t="shared" si="304"/>
        <v>5533.16</v>
      </c>
      <c r="G945" s="14">
        <f t="shared" si="305"/>
        <v>3011.72</v>
      </c>
      <c r="H945" s="14">
        <f t="shared" si="306"/>
        <v>8544.8799999999992</v>
      </c>
      <c r="I945" s="45">
        <v>158</v>
      </c>
      <c r="J945" s="53">
        <v>86</v>
      </c>
      <c r="K945" s="53"/>
      <c r="L945" s="51"/>
      <c r="M945" s="51"/>
      <c r="N945" s="51"/>
      <c r="O945" s="451">
        <f t="shared" si="438"/>
        <v>221.2</v>
      </c>
      <c r="P945" s="180">
        <f t="shared" si="428"/>
        <v>86</v>
      </c>
      <c r="Q945" s="180">
        <f t="shared" si="429"/>
        <v>7746.42</v>
      </c>
      <c r="R945" s="180">
        <f t="shared" si="430"/>
        <v>3011.72</v>
      </c>
      <c r="S945" s="180">
        <f t="shared" si="431"/>
        <v>10758.14</v>
      </c>
      <c r="T945" s="394">
        <f t="shared" si="426"/>
        <v>10471.33</v>
      </c>
      <c r="U945" s="394">
        <f t="shared" si="427"/>
        <v>4071.08</v>
      </c>
      <c r="V945" s="142">
        <f t="shared" si="432"/>
        <v>14542.41</v>
      </c>
      <c r="W945" s="142">
        <f t="shared" si="433"/>
        <v>299.01</v>
      </c>
      <c r="X945" s="142">
        <f t="shared" si="434"/>
        <v>116.25</v>
      </c>
      <c r="Y945" s="142">
        <f t="shared" si="435"/>
        <v>415.26</v>
      </c>
      <c r="Z945" s="51"/>
      <c r="AA945" s="35"/>
      <c r="AB945" s="226"/>
      <c r="AC945" s="226"/>
      <c r="AD945" s="226"/>
      <c r="AE945" s="226"/>
      <c r="AF945" s="226"/>
      <c r="AG945" s="226"/>
      <c r="AH945" s="226"/>
      <c r="AI945" s="226"/>
      <c r="AJ945" s="226"/>
      <c r="AK945" s="226"/>
      <c r="AL945" s="226"/>
      <c r="AM945" s="226"/>
      <c r="AN945" s="226"/>
      <c r="AO945" s="226"/>
    </row>
    <row r="946" spans="1:41" ht="30" hidden="1" outlineLevel="1">
      <c r="A946" s="44">
        <v>820</v>
      </c>
      <c r="B946" s="73">
        <v>754</v>
      </c>
      <c r="C946" s="42" t="s">
        <v>107</v>
      </c>
      <c r="D946" s="44" t="s">
        <v>26</v>
      </c>
      <c r="E946" s="53">
        <v>1.1000000000000001</v>
      </c>
      <c r="F946" s="14">
        <f t="shared" si="304"/>
        <v>326.63</v>
      </c>
      <c r="G946" s="14">
        <f t="shared" si="305"/>
        <v>48.4</v>
      </c>
      <c r="H946" s="14">
        <f t="shared" si="306"/>
        <v>375.03</v>
      </c>
      <c r="I946" s="45">
        <v>296.94</v>
      </c>
      <c r="J946" s="53">
        <v>44</v>
      </c>
      <c r="K946" s="53"/>
      <c r="L946" s="51"/>
      <c r="M946" s="51"/>
      <c r="N946" s="51"/>
      <c r="O946" s="451">
        <f t="shared" si="438"/>
        <v>415.72</v>
      </c>
      <c r="P946" s="180">
        <f t="shared" si="428"/>
        <v>44</v>
      </c>
      <c r="Q946" s="180">
        <f t="shared" si="429"/>
        <v>457.29</v>
      </c>
      <c r="R946" s="180">
        <f t="shared" si="430"/>
        <v>48.4</v>
      </c>
      <c r="S946" s="180">
        <f t="shared" si="431"/>
        <v>505.69</v>
      </c>
      <c r="T946" s="394">
        <f t="shared" si="426"/>
        <v>618.16</v>
      </c>
      <c r="U946" s="394">
        <f t="shared" si="427"/>
        <v>65.430000000000007</v>
      </c>
      <c r="V946" s="142">
        <f t="shared" si="432"/>
        <v>683.59</v>
      </c>
      <c r="W946" s="142">
        <f t="shared" si="433"/>
        <v>561.96</v>
      </c>
      <c r="X946" s="142">
        <f t="shared" si="434"/>
        <v>59.48</v>
      </c>
      <c r="Y946" s="142">
        <f t="shared" si="435"/>
        <v>621.44000000000005</v>
      </c>
      <c r="Z946" s="51"/>
      <c r="AA946" s="35"/>
      <c r="AB946" s="226"/>
      <c r="AC946" s="226"/>
      <c r="AD946" s="226"/>
      <c r="AE946" s="226"/>
      <c r="AF946" s="226"/>
      <c r="AG946" s="226"/>
      <c r="AH946" s="226"/>
      <c r="AI946" s="226"/>
      <c r="AJ946" s="226"/>
      <c r="AK946" s="226"/>
      <c r="AL946" s="226"/>
      <c r="AM946" s="226"/>
      <c r="AN946" s="226"/>
      <c r="AO946" s="226"/>
    </row>
    <row r="947" spans="1:41" ht="15" hidden="1" outlineLevel="1">
      <c r="A947" s="44"/>
      <c r="B947" s="73"/>
      <c r="C947" s="52" t="s">
        <v>399</v>
      </c>
      <c r="D947" s="44"/>
      <c r="E947" s="53"/>
      <c r="F947" s="14">
        <f t="shared" si="304"/>
        <v>0</v>
      </c>
      <c r="G947" s="14">
        <f t="shared" si="305"/>
        <v>0</v>
      </c>
      <c r="H947" s="14">
        <f t="shared" si="306"/>
        <v>0</v>
      </c>
      <c r="I947" s="45"/>
      <c r="J947" s="53"/>
      <c r="K947" s="53"/>
      <c r="L947" s="51"/>
      <c r="M947" s="51"/>
      <c r="N947" s="51"/>
      <c r="O947" s="186"/>
      <c r="P947" s="180">
        <f t="shared" si="428"/>
        <v>0</v>
      </c>
      <c r="Q947" s="180">
        <f t="shared" si="429"/>
        <v>0</v>
      </c>
      <c r="R947" s="180">
        <f t="shared" si="430"/>
        <v>0</v>
      </c>
      <c r="S947" s="180">
        <f t="shared" si="431"/>
        <v>0</v>
      </c>
      <c r="T947" s="394">
        <f t="shared" si="426"/>
        <v>0</v>
      </c>
      <c r="U947" s="394">
        <f t="shared" si="427"/>
        <v>0</v>
      </c>
      <c r="V947" s="142">
        <f t="shared" si="432"/>
        <v>0</v>
      </c>
      <c r="W947" s="142">
        <f t="shared" si="433"/>
        <v>0</v>
      </c>
      <c r="X947" s="142">
        <f t="shared" si="434"/>
        <v>0</v>
      </c>
      <c r="Y947" s="142">
        <f t="shared" si="435"/>
        <v>0</v>
      </c>
      <c r="Z947" s="51"/>
      <c r="AA947" s="35"/>
      <c r="AB947" s="226"/>
      <c r="AC947" s="226"/>
      <c r="AD947" s="226"/>
      <c r="AE947" s="226"/>
      <c r="AF947" s="226"/>
      <c r="AG947" s="226"/>
      <c r="AH947" s="226"/>
      <c r="AI947" s="226"/>
      <c r="AJ947" s="226"/>
      <c r="AK947" s="226"/>
      <c r="AL947" s="226"/>
      <c r="AM947" s="226"/>
      <c r="AN947" s="226"/>
      <c r="AO947" s="226"/>
    </row>
    <row r="948" spans="1:41" ht="15" hidden="1" outlineLevel="1">
      <c r="A948" s="44">
        <v>821</v>
      </c>
      <c r="B948" s="73">
        <v>755</v>
      </c>
      <c r="C948" s="42" t="s">
        <v>264</v>
      </c>
      <c r="D948" s="44" t="s">
        <v>34</v>
      </c>
      <c r="E948" s="53">
        <v>0.08</v>
      </c>
      <c r="F948" s="14">
        <f t="shared" si="304"/>
        <v>1900.56</v>
      </c>
      <c r="G948" s="14">
        <f t="shared" si="305"/>
        <v>0</v>
      </c>
      <c r="H948" s="14">
        <f t="shared" si="306"/>
        <v>1900.56</v>
      </c>
      <c r="I948" s="45">
        <v>23757</v>
      </c>
      <c r="J948" s="53"/>
      <c r="K948" s="53"/>
      <c r="L948" s="51"/>
      <c r="M948" s="51"/>
      <c r="N948" s="51"/>
      <c r="O948" s="448">
        <f>I948*$L$3</f>
        <v>40386.9</v>
      </c>
      <c r="P948" s="180">
        <f t="shared" si="428"/>
        <v>0</v>
      </c>
      <c r="Q948" s="180">
        <f t="shared" si="429"/>
        <v>3230.95</v>
      </c>
      <c r="R948" s="180">
        <f t="shared" si="430"/>
        <v>0</v>
      </c>
      <c r="S948" s="180">
        <f t="shared" si="431"/>
        <v>3230.95</v>
      </c>
      <c r="T948" s="394">
        <f t="shared" si="426"/>
        <v>4367.5</v>
      </c>
      <c r="U948" s="394">
        <f t="shared" si="427"/>
        <v>0</v>
      </c>
      <c r="V948" s="142">
        <f t="shared" si="432"/>
        <v>4367.5</v>
      </c>
      <c r="W948" s="142">
        <f t="shared" si="433"/>
        <v>54593.79</v>
      </c>
      <c r="X948" s="142">
        <f t="shared" si="434"/>
        <v>0</v>
      </c>
      <c r="Y948" s="142">
        <f t="shared" si="435"/>
        <v>54593.79</v>
      </c>
      <c r="Z948" s="51"/>
      <c r="AA948" s="35"/>
      <c r="AB948" s="226"/>
      <c r="AC948" s="226"/>
      <c r="AD948" s="226"/>
      <c r="AE948" s="226"/>
      <c r="AF948" s="226"/>
      <c r="AG948" s="226"/>
      <c r="AH948" s="226"/>
      <c r="AI948" s="226"/>
      <c r="AJ948" s="226"/>
      <c r="AK948" s="226"/>
      <c r="AL948" s="226"/>
      <c r="AM948" s="226"/>
      <c r="AN948" s="226"/>
      <c r="AO948" s="226"/>
    </row>
    <row r="949" spans="1:41" ht="15" hidden="1" outlineLevel="1">
      <c r="A949" s="44">
        <v>822</v>
      </c>
      <c r="B949" s="73">
        <v>756</v>
      </c>
      <c r="C949" s="42" t="s">
        <v>389</v>
      </c>
      <c r="D949" s="44" t="s">
        <v>103</v>
      </c>
      <c r="E949" s="53">
        <v>5</v>
      </c>
      <c r="F949" s="14">
        <f t="shared" si="304"/>
        <v>1550</v>
      </c>
      <c r="G949" s="14">
        <f t="shared" si="305"/>
        <v>0</v>
      </c>
      <c r="H949" s="14">
        <f t="shared" si="306"/>
        <v>1550</v>
      </c>
      <c r="I949" s="45">
        <v>310</v>
      </c>
      <c r="J949" s="53"/>
      <c r="K949" s="53"/>
      <c r="L949" s="51"/>
      <c r="M949" s="51"/>
      <c r="N949" s="51"/>
      <c r="O949" s="451">
        <f t="shared" ref="O949:O957" si="439">I949*$M$3</f>
        <v>434</v>
      </c>
      <c r="P949" s="180">
        <f t="shared" si="428"/>
        <v>0</v>
      </c>
      <c r="Q949" s="180">
        <f t="shared" si="429"/>
        <v>2170</v>
      </c>
      <c r="R949" s="180">
        <f t="shared" si="430"/>
        <v>0</v>
      </c>
      <c r="S949" s="180">
        <f t="shared" si="431"/>
        <v>2170</v>
      </c>
      <c r="T949" s="394">
        <f t="shared" si="426"/>
        <v>2933.35</v>
      </c>
      <c r="U949" s="394">
        <f t="shared" si="427"/>
        <v>0</v>
      </c>
      <c r="V949" s="142">
        <f t="shared" si="432"/>
        <v>2933.35</v>
      </c>
      <c r="W949" s="142">
        <f t="shared" si="433"/>
        <v>586.66999999999996</v>
      </c>
      <c r="X949" s="142">
        <f t="shared" si="434"/>
        <v>0</v>
      </c>
      <c r="Y949" s="142">
        <f t="shared" si="435"/>
        <v>586.66999999999996</v>
      </c>
      <c r="Z949" s="51"/>
      <c r="AA949" s="35"/>
      <c r="AB949" s="226"/>
      <c r="AC949" s="226"/>
      <c r="AD949" s="226"/>
      <c r="AE949" s="226"/>
      <c r="AF949" s="226"/>
      <c r="AG949" s="226"/>
      <c r="AH949" s="226"/>
      <c r="AI949" s="226"/>
      <c r="AJ949" s="226"/>
      <c r="AK949" s="226"/>
      <c r="AL949" s="226"/>
      <c r="AM949" s="226"/>
      <c r="AN949" s="226"/>
      <c r="AO949" s="226"/>
    </row>
    <row r="950" spans="1:41" ht="15" hidden="1" outlineLevel="1">
      <c r="A950" s="44">
        <v>823</v>
      </c>
      <c r="B950" s="73">
        <v>757</v>
      </c>
      <c r="C950" s="42" t="s">
        <v>56</v>
      </c>
      <c r="D950" s="44" t="s">
        <v>26</v>
      </c>
      <c r="E950" s="53">
        <v>2</v>
      </c>
      <c r="F950" s="14">
        <f t="shared" si="304"/>
        <v>3524.08</v>
      </c>
      <c r="G950" s="14">
        <f t="shared" si="305"/>
        <v>0</v>
      </c>
      <c r="H950" s="14">
        <f t="shared" si="306"/>
        <v>3524.08</v>
      </c>
      <c r="I950" s="45">
        <v>1762.04</v>
      </c>
      <c r="J950" s="53"/>
      <c r="K950" s="53"/>
      <c r="L950" s="51"/>
      <c r="M950" s="51"/>
      <c r="N950" s="51"/>
      <c r="O950" s="451">
        <f t="shared" si="439"/>
        <v>2466.86</v>
      </c>
      <c r="P950" s="180">
        <f t="shared" si="428"/>
        <v>0</v>
      </c>
      <c r="Q950" s="180">
        <f t="shared" si="429"/>
        <v>4933.72</v>
      </c>
      <c r="R950" s="180">
        <f t="shared" si="430"/>
        <v>0</v>
      </c>
      <c r="S950" s="180">
        <f t="shared" si="431"/>
        <v>4933.72</v>
      </c>
      <c r="T950" s="394">
        <f t="shared" si="426"/>
        <v>6669.26</v>
      </c>
      <c r="U950" s="394">
        <f t="shared" si="427"/>
        <v>0</v>
      </c>
      <c r="V950" s="142">
        <f t="shared" si="432"/>
        <v>6669.26</v>
      </c>
      <c r="W950" s="142">
        <f t="shared" si="433"/>
        <v>3334.63</v>
      </c>
      <c r="X950" s="142">
        <f t="shared" si="434"/>
        <v>0</v>
      </c>
      <c r="Y950" s="142">
        <f t="shared" si="435"/>
        <v>3334.63</v>
      </c>
      <c r="Z950" s="51"/>
      <c r="AA950" s="35"/>
      <c r="AB950" s="226"/>
      <c r="AC950" s="226"/>
      <c r="AD950" s="226"/>
      <c r="AE950" s="226"/>
      <c r="AF950" s="226"/>
      <c r="AG950" s="226"/>
      <c r="AH950" s="226"/>
      <c r="AI950" s="226"/>
      <c r="AJ950" s="226"/>
      <c r="AK950" s="226"/>
      <c r="AL950" s="226"/>
      <c r="AM950" s="226"/>
      <c r="AN950" s="226"/>
      <c r="AO950" s="226"/>
    </row>
    <row r="951" spans="1:41" ht="15" hidden="1" outlineLevel="1">
      <c r="A951" s="44">
        <v>824</v>
      </c>
      <c r="B951" s="73">
        <v>758</v>
      </c>
      <c r="C951" s="42" t="s">
        <v>218</v>
      </c>
      <c r="D951" s="44" t="s">
        <v>26</v>
      </c>
      <c r="E951" s="53">
        <v>2</v>
      </c>
      <c r="F951" s="14">
        <f t="shared" si="304"/>
        <v>296.16000000000003</v>
      </c>
      <c r="G951" s="14">
        <f t="shared" si="305"/>
        <v>0</v>
      </c>
      <c r="H951" s="14">
        <f t="shared" si="306"/>
        <v>296.16000000000003</v>
      </c>
      <c r="I951" s="45">
        <v>148.08000000000001</v>
      </c>
      <c r="J951" s="53"/>
      <c r="K951" s="53"/>
      <c r="L951" s="51"/>
      <c r="M951" s="51"/>
      <c r="N951" s="51"/>
      <c r="O951" s="451">
        <f t="shared" si="439"/>
        <v>207.31</v>
      </c>
      <c r="P951" s="180">
        <f t="shared" si="428"/>
        <v>0</v>
      </c>
      <c r="Q951" s="180">
        <f t="shared" si="429"/>
        <v>414.62</v>
      </c>
      <c r="R951" s="180">
        <f t="shared" si="430"/>
        <v>0</v>
      </c>
      <c r="S951" s="180">
        <f t="shared" si="431"/>
        <v>414.62</v>
      </c>
      <c r="T951" s="394">
        <f t="shared" si="426"/>
        <v>560.48</v>
      </c>
      <c r="U951" s="394">
        <f t="shared" si="427"/>
        <v>0</v>
      </c>
      <c r="V951" s="142">
        <f t="shared" si="432"/>
        <v>560.48</v>
      </c>
      <c r="W951" s="142">
        <f t="shared" si="433"/>
        <v>280.24</v>
      </c>
      <c r="X951" s="142">
        <f t="shared" si="434"/>
        <v>0</v>
      </c>
      <c r="Y951" s="142">
        <f t="shared" si="435"/>
        <v>280.24</v>
      </c>
      <c r="Z951" s="51"/>
      <c r="AA951" s="35"/>
      <c r="AB951" s="226"/>
      <c r="AC951" s="226"/>
      <c r="AD951" s="226"/>
      <c r="AE951" s="226"/>
      <c r="AF951" s="226"/>
      <c r="AG951" s="226"/>
      <c r="AH951" s="226"/>
      <c r="AI951" s="226"/>
      <c r="AJ951" s="226"/>
      <c r="AK951" s="226"/>
      <c r="AL951" s="226"/>
      <c r="AM951" s="226"/>
      <c r="AN951" s="226"/>
      <c r="AO951" s="226"/>
    </row>
    <row r="952" spans="1:41" ht="45" hidden="1" outlineLevel="1">
      <c r="A952" s="44">
        <v>825</v>
      </c>
      <c r="B952" s="73">
        <v>759</v>
      </c>
      <c r="C952" s="42" t="s">
        <v>265</v>
      </c>
      <c r="D952" s="44" t="s">
        <v>34</v>
      </c>
      <c r="E952" s="53">
        <v>0</v>
      </c>
      <c r="F952" s="14">
        <f t="shared" si="304"/>
        <v>0</v>
      </c>
      <c r="G952" s="14">
        <f t="shared" si="305"/>
        <v>0</v>
      </c>
      <c r="H952" s="14">
        <f t="shared" si="306"/>
        <v>0</v>
      </c>
      <c r="I952" s="45">
        <v>11624</v>
      </c>
      <c r="J952" s="53"/>
      <c r="K952" s="53"/>
      <c r="L952" s="51"/>
      <c r="M952" s="51"/>
      <c r="N952" s="51"/>
      <c r="O952" s="451">
        <f t="shared" si="439"/>
        <v>16273.6</v>
      </c>
      <c r="P952" s="180">
        <f t="shared" si="428"/>
        <v>0</v>
      </c>
      <c r="Q952" s="180">
        <f t="shared" si="429"/>
        <v>0</v>
      </c>
      <c r="R952" s="180">
        <f t="shared" si="430"/>
        <v>0</v>
      </c>
      <c r="S952" s="180">
        <f t="shared" si="431"/>
        <v>0</v>
      </c>
      <c r="T952" s="394">
        <f t="shared" si="426"/>
        <v>0</v>
      </c>
      <c r="U952" s="394">
        <f t="shared" si="427"/>
        <v>0</v>
      </c>
      <c r="V952" s="142">
        <f t="shared" si="432"/>
        <v>0</v>
      </c>
      <c r="W952" s="142">
        <f t="shared" si="433"/>
        <v>21998.16</v>
      </c>
      <c r="X952" s="142">
        <f t="shared" si="434"/>
        <v>0</v>
      </c>
      <c r="Y952" s="142">
        <f t="shared" si="435"/>
        <v>21998.16</v>
      </c>
      <c r="Z952" s="51"/>
      <c r="AA952" s="35"/>
      <c r="AB952" s="226"/>
      <c r="AC952" s="226"/>
      <c r="AD952" s="226"/>
      <c r="AE952" s="226"/>
      <c r="AF952" s="226"/>
      <c r="AG952" s="226"/>
      <c r="AH952" s="226"/>
      <c r="AI952" s="226"/>
      <c r="AJ952" s="226"/>
      <c r="AK952" s="226"/>
      <c r="AL952" s="226"/>
      <c r="AM952" s="226"/>
      <c r="AN952" s="226"/>
      <c r="AO952" s="226"/>
    </row>
    <row r="953" spans="1:41" ht="30" hidden="1" outlineLevel="1">
      <c r="A953" s="44">
        <v>826</v>
      </c>
      <c r="B953" s="73">
        <v>760</v>
      </c>
      <c r="C953" s="42" t="s">
        <v>266</v>
      </c>
      <c r="D953" s="44" t="s">
        <v>26</v>
      </c>
      <c r="E953" s="53">
        <v>2</v>
      </c>
      <c r="F953" s="14">
        <f t="shared" si="304"/>
        <v>210</v>
      </c>
      <c r="G953" s="14">
        <f t="shared" si="305"/>
        <v>462</v>
      </c>
      <c r="H953" s="14">
        <f t="shared" si="306"/>
        <v>672</v>
      </c>
      <c r="I953" s="45">
        <v>105</v>
      </c>
      <c r="J953" s="53">
        <v>231</v>
      </c>
      <c r="K953" s="53"/>
      <c r="L953" s="51"/>
      <c r="M953" s="51"/>
      <c r="N953" s="51"/>
      <c r="O953" s="451">
        <f t="shared" si="439"/>
        <v>147</v>
      </c>
      <c r="P953" s="180">
        <f t="shared" si="428"/>
        <v>231</v>
      </c>
      <c r="Q953" s="180">
        <f t="shared" si="429"/>
        <v>294</v>
      </c>
      <c r="R953" s="180">
        <f t="shared" si="430"/>
        <v>462</v>
      </c>
      <c r="S953" s="180">
        <f t="shared" si="431"/>
        <v>756</v>
      </c>
      <c r="T953" s="394">
        <f t="shared" si="426"/>
        <v>397.42</v>
      </c>
      <c r="U953" s="394">
        <f t="shared" si="427"/>
        <v>624.52</v>
      </c>
      <c r="V953" s="142">
        <f t="shared" si="432"/>
        <v>1021.94</v>
      </c>
      <c r="W953" s="142">
        <f t="shared" si="433"/>
        <v>198.71</v>
      </c>
      <c r="X953" s="142">
        <f t="shared" si="434"/>
        <v>312.26</v>
      </c>
      <c r="Y953" s="142">
        <f t="shared" si="435"/>
        <v>510.97</v>
      </c>
      <c r="Z953" s="51"/>
      <c r="AA953" s="35"/>
      <c r="AB953" s="226"/>
      <c r="AC953" s="226"/>
      <c r="AD953" s="226"/>
      <c r="AE953" s="226"/>
      <c r="AF953" s="226"/>
      <c r="AG953" s="226"/>
      <c r="AH953" s="226"/>
      <c r="AI953" s="226"/>
      <c r="AJ953" s="226"/>
      <c r="AK953" s="226"/>
      <c r="AL953" s="226"/>
      <c r="AM953" s="226"/>
      <c r="AN953" s="226"/>
      <c r="AO953" s="226"/>
    </row>
    <row r="954" spans="1:41" ht="45" hidden="1" outlineLevel="1">
      <c r="A954" s="44">
        <v>827</v>
      </c>
      <c r="B954" s="73">
        <v>761</v>
      </c>
      <c r="C954" s="42" t="s">
        <v>265</v>
      </c>
      <c r="D954" s="44" t="s">
        <v>34</v>
      </c>
      <c r="E954" s="53">
        <v>0.02</v>
      </c>
      <c r="F954" s="14">
        <f t="shared" si="304"/>
        <v>232.48</v>
      </c>
      <c r="G954" s="14">
        <f t="shared" si="305"/>
        <v>0</v>
      </c>
      <c r="H954" s="14">
        <f t="shared" si="306"/>
        <v>232.48</v>
      </c>
      <c r="I954" s="45">
        <v>11624</v>
      </c>
      <c r="J954" s="53"/>
      <c r="K954" s="53"/>
      <c r="L954" s="51"/>
      <c r="M954" s="51"/>
      <c r="N954" s="51"/>
      <c r="O954" s="451">
        <f t="shared" si="439"/>
        <v>16273.6</v>
      </c>
      <c r="P954" s="180">
        <f t="shared" si="428"/>
        <v>0</v>
      </c>
      <c r="Q954" s="180">
        <f t="shared" si="429"/>
        <v>325.47000000000003</v>
      </c>
      <c r="R954" s="180">
        <f t="shared" si="430"/>
        <v>0</v>
      </c>
      <c r="S954" s="180">
        <f t="shared" si="431"/>
        <v>325.47000000000003</v>
      </c>
      <c r="T954" s="394">
        <f t="shared" si="426"/>
        <v>439.96</v>
      </c>
      <c r="U954" s="394">
        <f t="shared" si="427"/>
        <v>0</v>
      </c>
      <c r="V954" s="142">
        <f t="shared" si="432"/>
        <v>439.96</v>
      </c>
      <c r="W954" s="142">
        <f t="shared" si="433"/>
        <v>21998.16</v>
      </c>
      <c r="X954" s="142">
        <f t="shared" si="434"/>
        <v>0</v>
      </c>
      <c r="Y954" s="142">
        <f t="shared" si="435"/>
        <v>21998.16</v>
      </c>
      <c r="Z954" s="51"/>
      <c r="AA954" s="35"/>
      <c r="AB954" s="226"/>
      <c r="AC954" s="226"/>
      <c r="AD954" s="226"/>
      <c r="AE954" s="226"/>
      <c r="AF954" s="226"/>
      <c r="AG954" s="226"/>
      <c r="AH954" s="226"/>
      <c r="AI954" s="226"/>
      <c r="AJ954" s="226"/>
      <c r="AK954" s="226"/>
      <c r="AL954" s="226"/>
      <c r="AM954" s="226"/>
      <c r="AN954" s="226"/>
      <c r="AO954" s="226"/>
    </row>
    <row r="955" spans="1:41" ht="30" hidden="1" outlineLevel="1">
      <c r="A955" s="44">
        <v>828</v>
      </c>
      <c r="B955" s="73">
        <v>762</v>
      </c>
      <c r="C955" s="42" t="s">
        <v>274</v>
      </c>
      <c r="D955" s="44" t="s">
        <v>26</v>
      </c>
      <c r="E955" s="53">
        <v>2</v>
      </c>
      <c r="F955" s="14">
        <f t="shared" si="304"/>
        <v>1336</v>
      </c>
      <c r="G955" s="14">
        <f t="shared" si="305"/>
        <v>6160</v>
      </c>
      <c r="H955" s="14">
        <f t="shared" si="306"/>
        <v>7496</v>
      </c>
      <c r="I955" s="45">
        <v>668</v>
      </c>
      <c r="J955" s="53">
        <v>3080</v>
      </c>
      <c r="K955" s="53"/>
      <c r="L955" s="51"/>
      <c r="M955" s="51"/>
      <c r="N955" s="51"/>
      <c r="O955" s="451">
        <f t="shared" si="439"/>
        <v>935.2</v>
      </c>
      <c r="P955" s="180">
        <f t="shared" si="428"/>
        <v>3080</v>
      </c>
      <c r="Q955" s="180">
        <f t="shared" si="429"/>
        <v>1870.4</v>
      </c>
      <c r="R955" s="180">
        <f t="shared" si="430"/>
        <v>6160</v>
      </c>
      <c r="S955" s="180">
        <f t="shared" si="431"/>
        <v>8030.4</v>
      </c>
      <c r="T955" s="394">
        <f t="shared" si="426"/>
        <v>2528.34</v>
      </c>
      <c r="U955" s="394">
        <f t="shared" si="427"/>
        <v>8326.9</v>
      </c>
      <c r="V955" s="142">
        <f t="shared" si="432"/>
        <v>10855.24</v>
      </c>
      <c r="W955" s="142">
        <f t="shared" si="433"/>
        <v>1264.17</v>
      </c>
      <c r="X955" s="142">
        <f t="shared" si="434"/>
        <v>4163.45</v>
      </c>
      <c r="Y955" s="142">
        <f t="shared" si="435"/>
        <v>5427.62</v>
      </c>
      <c r="Z955" s="51"/>
      <c r="AA955" s="35"/>
      <c r="AB955" s="226"/>
      <c r="AC955" s="226"/>
      <c r="AD955" s="226"/>
      <c r="AE955" s="226"/>
      <c r="AF955" s="226"/>
      <c r="AG955" s="226"/>
      <c r="AH955" s="226"/>
      <c r="AI955" s="226"/>
      <c r="AJ955" s="226"/>
      <c r="AK955" s="226"/>
      <c r="AL955" s="226"/>
      <c r="AM955" s="226"/>
      <c r="AN955" s="226"/>
      <c r="AO955" s="226"/>
    </row>
    <row r="956" spans="1:41" ht="45" hidden="1" outlineLevel="1">
      <c r="A956" s="44">
        <v>829</v>
      </c>
      <c r="B956" s="73">
        <v>763</v>
      </c>
      <c r="C956" s="42" t="s">
        <v>390</v>
      </c>
      <c r="D956" s="44" t="s">
        <v>101</v>
      </c>
      <c r="E956" s="53">
        <v>85.13</v>
      </c>
      <c r="F956" s="14">
        <f t="shared" si="304"/>
        <v>13450.54</v>
      </c>
      <c r="G956" s="14">
        <f t="shared" si="305"/>
        <v>7321.18</v>
      </c>
      <c r="H956" s="14">
        <f t="shared" si="306"/>
        <v>20771.72</v>
      </c>
      <c r="I956" s="45">
        <v>158</v>
      </c>
      <c r="J956" s="53">
        <v>86</v>
      </c>
      <c r="K956" s="53"/>
      <c r="L956" s="51"/>
      <c r="M956" s="51"/>
      <c r="N956" s="51"/>
      <c r="O956" s="451">
        <f t="shared" si="439"/>
        <v>221.2</v>
      </c>
      <c r="P956" s="180">
        <f t="shared" si="428"/>
        <v>86</v>
      </c>
      <c r="Q956" s="180">
        <f t="shared" si="429"/>
        <v>18830.759999999998</v>
      </c>
      <c r="R956" s="180">
        <f t="shared" si="430"/>
        <v>7321.18</v>
      </c>
      <c r="S956" s="180">
        <f t="shared" si="431"/>
        <v>26151.94</v>
      </c>
      <c r="T956" s="394">
        <f t="shared" si="426"/>
        <v>25454.720000000001</v>
      </c>
      <c r="U956" s="394">
        <f t="shared" si="427"/>
        <v>9896.36</v>
      </c>
      <c r="V956" s="142">
        <f t="shared" si="432"/>
        <v>35351.08</v>
      </c>
      <c r="W956" s="142">
        <f t="shared" si="433"/>
        <v>299.01</v>
      </c>
      <c r="X956" s="142">
        <f t="shared" si="434"/>
        <v>116.25</v>
      </c>
      <c r="Y956" s="142">
        <f t="shared" si="435"/>
        <v>415.26</v>
      </c>
      <c r="Z956" s="51"/>
      <c r="AA956" s="35"/>
      <c r="AB956" s="226"/>
      <c r="AC956" s="226"/>
      <c r="AD956" s="226"/>
      <c r="AE956" s="226"/>
      <c r="AF956" s="226"/>
      <c r="AG956" s="226"/>
      <c r="AH956" s="226"/>
      <c r="AI956" s="226"/>
      <c r="AJ956" s="226"/>
      <c r="AK956" s="226"/>
      <c r="AL956" s="226"/>
      <c r="AM956" s="226"/>
      <c r="AN956" s="226"/>
      <c r="AO956" s="226"/>
    </row>
    <row r="957" spans="1:41" ht="30" hidden="1" outlineLevel="1">
      <c r="A957" s="44">
        <v>830</v>
      </c>
      <c r="B957" s="73">
        <v>764</v>
      </c>
      <c r="C957" s="42" t="s">
        <v>107</v>
      </c>
      <c r="D957" s="44" t="s">
        <v>26</v>
      </c>
      <c r="E957" s="53">
        <v>2.5</v>
      </c>
      <c r="F957" s="14">
        <f t="shared" si="304"/>
        <v>742.35</v>
      </c>
      <c r="G957" s="14">
        <f t="shared" si="305"/>
        <v>110</v>
      </c>
      <c r="H957" s="14">
        <f t="shared" si="306"/>
        <v>852.35</v>
      </c>
      <c r="I957" s="45">
        <v>296.94</v>
      </c>
      <c r="J957" s="53">
        <v>44</v>
      </c>
      <c r="K957" s="53"/>
      <c r="L957" s="51"/>
      <c r="M957" s="51"/>
      <c r="N957" s="51"/>
      <c r="O957" s="451">
        <f t="shared" si="439"/>
        <v>415.72</v>
      </c>
      <c r="P957" s="180">
        <f t="shared" si="428"/>
        <v>44</v>
      </c>
      <c r="Q957" s="180">
        <f t="shared" si="429"/>
        <v>1039.3</v>
      </c>
      <c r="R957" s="180">
        <f t="shared" si="430"/>
        <v>110</v>
      </c>
      <c r="S957" s="180">
        <f t="shared" si="431"/>
        <v>1149.3</v>
      </c>
      <c r="T957" s="394">
        <f t="shared" si="426"/>
        <v>1404.9</v>
      </c>
      <c r="U957" s="394">
        <f t="shared" si="427"/>
        <v>148.69999999999999</v>
      </c>
      <c r="V957" s="142">
        <f t="shared" si="432"/>
        <v>1553.6</v>
      </c>
      <c r="W957" s="142">
        <f t="shared" si="433"/>
        <v>561.96</v>
      </c>
      <c r="X957" s="142">
        <f t="shared" si="434"/>
        <v>59.48</v>
      </c>
      <c r="Y957" s="142">
        <f t="shared" si="435"/>
        <v>621.44000000000005</v>
      </c>
      <c r="Z957" s="51"/>
      <c r="AA957" s="35"/>
      <c r="AB957" s="226"/>
      <c r="AC957" s="226"/>
      <c r="AD957" s="226"/>
      <c r="AE957" s="226"/>
      <c r="AF957" s="226"/>
      <c r="AG957" s="226"/>
      <c r="AH957" s="226"/>
      <c r="AI957" s="226"/>
      <c r="AJ957" s="226"/>
      <c r="AK957" s="226"/>
      <c r="AL957" s="226"/>
      <c r="AM957" s="226"/>
      <c r="AN957" s="226"/>
      <c r="AO957" s="226"/>
    </row>
    <row r="958" spans="1:41" ht="15" hidden="1" outlineLevel="1">
      <c r="A958" s="44"/>
      <c r="B958" s="73"/>
      <c r="C958" s="52" t="s">
        <v>400</v>
      </c>
      <c r="D958" s="44"/>
      <c r="E958" s="53"/>
      <c r="F958" s="14">
        <f t="shared" si="304"/>
        <v>0</v>
      </c>
      <c r="G958" s="14">
        <f t="shared" si="305"/>
        <v>0</v>
      </c>
      <c r="H958" s="14">
        <f t="shared" si="306"/>
        <v>0</v>
      </c>
      <c r="I958" s="45"/>
      <c r="J958" s="53"/>
      <c r="K958" s="53"/>
      <c r="L958" s="51"/>
      <c r="M958" s="51"/>
      <c r="N958" s="51"/>
      <c r="O958" s="186"/>
      <c r="P958" s="180">
        <f t="shared" si="428"/>
        <v>0</v>
      </c>
      <c r="Q958" s="180">
        <f t="shared" si="429"/>
        <v>0</v>
      </c>
      <c r="R958" s="180">
        <f t="shared" si="430"/>
        <v>0</v>
      </c>
      <c r="S958" s="180">
        <f t="shared" si="431"/>
        <v>0</v>
      </c>
      <c r="T958" s="394">
        <f t="shared" si="426"/>
        <v>0</v>
      </c>
      <c r="U958" s="394">
        <f t="shared" si="427"/>
        <v>0</v>
      </c>
      <c r="V958" s="142">
        <f t="shared" si="432"/>
        <v>0</v>
      </c>
      <c r="W958" s="142">
        <f t="shared" si="433"/>
        <v>0</v>
      </c>
      <c r="X958" s="142">
        <f t="shared" si="434"/>
        <v>0</v>
      </c>
      <c r="Y958" s="142">
        <f t="shared" si="435"/>
        <v>0</v>
      </c>
      <c r="Z958" s="51"/>
      <c r="AA958" s="35"/>
      <c r="AB958" s="226"/>
      <c r="AC958" s="226"/>
      <c r="AD958" s="226"/>
      <c r="AE958" s="226"/>
      <c r="AF958" s="226"/>
      <c r="AG958" s="226"/>
      <c r="AH958" s="226"/>
      <c r="AI958" s="226"/>
      <c r="AJ958" s="226"/>
      <c r="AK958" s="226"/>
      <c r="AL958" s="226"/>
      <c r="AM958" s="226"/>
      <c r="AN958" s="226"/>
      <c r="AO958" s="226"/>
    </row>
    <row r="959" spans="1:41" ht="15" hidden="1" outlineLevel="1">
      <c r="A959" s="44">
        <v>831</v>
      </c>
      <c r="B959" s="73">
        <v>765</v>
      </c>
      <c r="C959" s="42" t="s">
        <v>264</v>
      </c>
      <c r="D959" s="44" t="s">
        <v>34</v>
      </c>
      <c r="E959" s="53">
        <v>0.05</v>
      </c>
      <c r="F959" s="14">
        <f t="shared" si="304"/>
        <v>1187.8499999999999</v>
      </c>
      <c r="G959" s="14">
        <f t="shared" si="305"/>
        <v>0</v>
      </c>
      <c r="H959" s="14">
        <f t="shared" si="306"/>
        <v>1187.8499999999999</v>
      </c>
      <c r="I959" s="45">
        <v>23757</v>
      </c>
      <c r="J959" s="53"/>
      <c r="K959" s="53"/>
      <c r="L959" s="51"/>
      <c r="M959" s="51"/>
      <c r="N959" s="51"/>
      <c r="O959" s="448">
        <f>I959*$L$3</f>
        <v>40386.9</v>
      </c>
      <c r="P959" s="180">
        <f t="shared" si="428"/>
        <v>0</v>
      </c>
      <c r="Q959" s="180">
        <f t="shared" si="429"/>
        <v>2019.35</v>
      </c>
      <c r="R959" s="180">
        <f t="shared" si="430"/>
        <v>0</v>
      </c>
      <c r="S959" s="180">
        <f t="shared" si="431"/>
        <v>2019.35</v>
      </c>
      <c r="T959" s="394">
        <f t="shared" si="426"/>
        <v>2729.69</v>
      </c>
      <c r="U959" s="394">
        <f t="shared" si="427"/>
        <v>0</v>
      </c>
      <c r="V959" s="142">
        <f t="shared" si="432"/>
        <v>2729.69</v>
      </c>
      <c r="W959" s="142">
        <f t="shared" si="433"/>
        <v>54593.79</v>
      </c>
      <c r="X959" s="142">
        <f t="shared" si="434"/>
        <v>0</v>
      </c>
      <c r="Y959" s="142">
        <f t="shared" si="435"/>
        <v>54593.79</v>
      </c>
      <c r="Z959" s="51"/>
      <c r="AA959" s="35"/>
      <c r="AB959" s="226"/>
      <c r="AC959" s="226"/>
      <c r="AD959" s="226"/>
      <c r="AE959" s="226"/>
      <c r="AF959" s="226"/>
      <c r="AG959" s="226"/>
      <c r="AH959" s="226"/>
      <c r="AI959" s="226"/>
      <c r="AJ959" s="226"/>
      <c r="AK959" s="226"/>
      <c r="AL959" s="226"/>
      <c r="AM959" s="226"/>
      <c r="AN959" s="226"/>
      <c r="AO959" s="226"/>
    </row>
    <row r="960" spans="1:41" ht="15" hidden="1" outlineLevel="1">
      <c r="A960" s="44">
        <v>832</v>
      </c>
      <c r="B960" s="73">
        <v>766</v>
      </c>
      <c r="C960" s="42" t="s">
        <v>389</v>
      </c>
      <c r="D960" s="44" t="s">
        <v>103</v>
      </c>
      <c r="E960" s="53">
        <v>4</v>
      </c>
      <c r="F960" s="14">
        <f t="shared" si="304"/>
        <v>1240</v>
      </c>
      <c r="G960" s="14">
        <f t="shared" si="305"/>
        <v>0</v>
      </c>
      <c r="H960" s="14">
        <f t="shared" si="306"/>
        <v>1240</v>
      </c>
      <c r="I960" s="45">
        <v>310</v>
      </c>
      <c r="J960" s="53"/>
      <c r="K960" s="53"/>
      <c r="L960" s="51"/>
      <c r="M960" s="51"/>
      <c r="N960" s="51"/>
      <c r="O960" s="451">
        <f t="shared" ref="O960:O968" si="440">I960*$M$3</f>
        <v>434</v>
      </c>
      <c r="P960" s="180">
        <f t="shared" si="428"/>
        <v>0</v>
      </c>
      <c r="Q960" s="180">
        <f t="shared" si="429"/>
        <v>1736</v>
      </c>
      <c r="R960" s="180">
        <f t="shared" si="430"/>
        <v>0</v>
      </c>
      <c r="S960" s="180">
        <f t="shared" si="431"/>
        <v>1736</v>
      </c>
      <c r="T960" s="394">
        <f t="shared" si="426"/>
        <v>2346.6799999999998</v>
      </c>
      <c r="U960" s="394">
        <f t="shared" si="427"/>
        <v>0</v>
      </c>
      <c r="V960" s="142">
        <f t="shared" si="432"/>
        <v>2346.6799999999998</v>
      </c>
      <c r="W960" s="142">
        <f t="shared" si="433"/>
        <v>586.66999999999996</v>
      </c>
      <c r="X960" s="142">
        <f t="shared" si="434"/>
        <v>0</v>
      </c>
      <c r="Y960" s="142">
        <f t="shared" si="435"/>
        <v>586.66999999999996</v>
      </c>
      <c r="Z960" s="51"/>
      <c r="AA960" s="35"/>
      <c r="AB960" s="226"/>
      <c r="AC960" s="226"/>
      <c r="AD960" s="226"/>
      <c r="AE960" s="226"/>
      <c r="AF960" s="226"/>
      <c r="AG960" s="226"/>
      <c r="AH960" s="226"/>
      <c r="AI960" s="226"/>
      <c r="AJ960" s="226"/>
      <c r="AK960" s="226"/>
      <c r="AL960" s="226"/>
      <c r="AM960" s="226"/>
      <c r="AN960" s="226"/>
      <c r="AO960" s="226"/>
    </row>
    <row r="961" spans="1:41" ht="15" hidden="1" outlineLevel="1">
      <c r="A961" s="44">
        <v>833</v>
      </c>
      <c r="B961" s="73">
        <v>767</v>
      </c>
      <c r="C961" s="42" t="s">
        <v>56</v>
      </c>
      <c r="D961" s="44" t="s">
        <v>26</v>
      </c>
      <c r="E961" s="53">
        <v>1.4</v>
      </c>
      <c r="F961" s="14">
        <f t="shared" si="304"/>
        <v>2466.86</v>
      </c>
      <c r="G961" s="14">
        <f t="shared" si="305"/>
        <v>0</v>
      </c>
      <c r="H961" s="14">
        <f t="shared" si="306"/>
        <v>2466.86</v>
      </c>
      <c r="I961" s="45">
        <v>1762.04</v>
      </c>
      <c r="J961" s="53"/>
      <c r="K961" s="53"/>
      <c r="L961" s="51"/>
      <c r="M961" s="51"/>
      <c r="N961" s="51"/>
      <c r="O961" s="451">
        <f t="shared" si="440"/>
        <v>2466.86</v>
      </c>
      <c r="P961" s="180">
        <f t="shared" si="428"/>
        <v>0</v>
      </c>
      <c r="Q961" s="180">
        <f t="shared" si="429"/>
        <v>3453.6</v>
      </c>
      <c r="R961" s="180">
        <f t="shared" si="430"/>
        <v>0</v>
      </c>
      <c r="S961" s="180">
        <f t="shared" si="431"/>
        <v>3453.6</v>
      </c>
      <c r="T961" s="394">
        <f t="shared" si="426"/>
        <v>4668.4799999999996</v>
      </c>
      <c r="U961" s="394">
        <f t="shared" si="427"/>
        <v>0</v>
      </c>
      <c r="V961" s="142">
        <f t="shared" si="432"/>
        <v>4668.4799999999996</v>
      </c>
      <c r="W961" s="142">
        <f t="shared" si="433"/>
        <v>3334.63</v>
      </c>
      <c r="X961" s="142">
        <f t="shared" si="434"/>
        <v>0</v>
      </c>
      <c r="Y961" s="142">
        <f t="shared" si="435"/>
        <v>3334.63</v>
      </c>
      <c r="Z961" s="51"/>
      <c r="AA961" s="35"/>
      <c r="AB961" s="226"/>
      <c r="AC961" s="226"/>
      <c r="AD961" s="226"/>
      <c r="AE961" s="226"/>
      <c r="AF961" s="226"/>
      <c r="AG961" s="226"/>
      <c r="AH961" s="226"/>
      <c r="AI961" s="226"/>
      <c r="AJ961" s="226"/>
      <c r="AK961" s="226"/>
      <c r="AL961" s="226"/>
      <c r="AM961" s="226"/>
      <c r="AN961" s="226"/>
      <c r="AO961" s="226"/>
    </row>
    <row r="962" spans="1:41" ht="15" hidden="1" outlineLevel="1">
      <c r="A962" s="44">
        <v>834</v>
      </c>
      <c r="B962" s="73">
        <v>768</v>
      </c>
      <c r="C962" s="42" t="s">
        <v>218</v>
      </c>
      <c r="D962" s="44" t="s">
        <v>26</v>
      </c>
      <c r="E962" s="53">
        <v>1.4</v>
      </c>
      <c r="F962" s="14">
        <f t="shared" si="304"/>
        <v>207.31</v>
      </c>
      <c r="G962" s="14">
        <f t="shared" si="305"/>
        <v>0</v>
      </c>
      <c r="H962" s="14">
        <f t="shared" si="306"/>
        <v>207.31</v>
      </c>
      <c r="I962" s="45">
        <v>148.08000000000001</v>
      </c>
      <c r="J962" s="53"/>
      <c r="K962" s="53"/>
      <c r="L962" s="51"/>
      <c r="M962" s="51"/>
      <c r="N962" s="51"/>
      <c r="O962" s="451">
        <f t="shared" si="440"/>
        <v>207.31</v>
      </c>
      <c r="P962" s="180">
        <f t="shared" si="428"/>
        <v>0</v>
      </c>
      <c r="Q962" s="180">
        <f t="shared" si="429"/>
        <v>290.23</v>
      </c>
      <c r="R962" s="180">
        <f t="shared" si="430"/>
        <v>0</v>
      </c>
      <c r="S962" s="180">
        <f t="shared" si="431"/>
        <v>290.23</v>
      </c>
      <c r="T962" s="394">
        <f t="shared" si="426"/>
        <v>392.34</v>
      </c>
      <c r="U962" s="394">
        <f t="shared" si="427"/>
        <v>0</v>
      </c>
      <c r="V962" s="142">
        <f t="shared" si="432"/>
        <v>392.34</v>
      </c>
      <c r="W962" s="142">
        <f t="shared" si="433"/>
        <v>280.24</v>
      </c>
      <c r="X962" s="142">
        <f t="shared" si="434"/>
        <v>0</v>
      </c>
      <c r="Y962" s="142">
        <f t="shared" si="435"/>
        <v>280.24</v>
      </c>
      <c r="Z962" s="51"/>
      <c r="AA962" s="35"/>
      <c r="AB962" s="226"/>
      <c r="AC962" s="226"/>
      <c r="AD962" s="226"/>
      <c r="AE962" s="226"/>
      <c r="AF962" s="226"/>
      <c r="AG962" s="226"/>
      <c r="AH962" s="226"/>
      <c r="AI962" s="226"/>
      <c r="AJ962" s="226"/>
      <c r="AK962" s="226"/>
      <c r="AL962" s="226"/>
      <c r="AM962" s="226"/>
      <c r="AN962" s="226"/>
      <c r="AO962" s="226"/>
    </row>
    <row r="963" spans="1:41" ht="45" hidden="1" outlineLevel="1">
      <c r="A963" s="44">
        <v>835</v>
      </c>
      <c r="B963" s="73">
        <v>769</v>
      </c>
      <c r="C963" s="42" t="s">
        <v>265</v>
      </c>
      <c r="D963" s="44" t="s">
        <v>34</v>
      </c>
      <c r="E963" s="53">
        <v>0</v>
      </c>
      <c r="F963" s="14">
        <f t="shared" si="304"/>
        <v>0</v>
      </c>
      <c r="G963" s="14">
        <f t="shared" si="305"/>
        <v>0</v>
      </c>
      <c r="H963" s="14">
        <f t="shared" si="306"/>
        <v>0</v>
      </c>
      <c r="I963" s="45">
        <v>11624</v>
      </c>
      <c r="J963" s="53"/>
      <c r="K963" s="53"/>
      <c r="L963" s="51"/>
      <c r="M963" s="51"/>
      <c r="N963" s="51"/>
      <c r="O963" s="451">
        <f t="shared" si="440"/>
        <v>16273.6</v>
      </c>
      <c r="P963" s="180">
        <f t="shared" si="428"/>
        <v>0</v>
      </c>
      <c r="Q963" s="180">
        <f t="shared" si="429"/>
        <v>0</v>
      </c>
      <c r="R963" s="180">
        <f t="shared" si="430"/>
        <v>0</v>
      </c>
      <c r="S963" s="180">
        <f t="shared" si="431"/>
        <v>0</v>
      </c>
      <c r="T963" s="394">
        <f t="shared" si="426"/>
        <v>0</v>
      </c>
      <c r="U963" s="394">
        <f t="shared" si="427"/>
        <v>0</v>
      </c>
      <c r="V963" s="142">
        <f t="shared" si="432"/>
        <v>0</v>
      </c>
      <c r="W963" s="142">
        <f t="shared" si="433"/>
        <v>21998.16</v>
      </c>
      <c r="X963" s="142">
        <f t="shared" si="434"/>
        <v>0</v>
      </c>
      <c r="Y963" s="142">
        <f t="shared" si="435"/>
        <v>21998.16</v>
      </c>
      <c r="Z963" s="51"/>
      <c r="AA963" s="35"/>
      <c r="AB963" s="226"/>
      <c r="AC963" s="226"/>
      <c r="AD963" s="226"/>
      <c r="AE963" s="226"/>
      <c r="AF963" s="226"/>
      <c r="AG963" s="226"/>
      <c r="AH963" s="226"/>
      <c r="AI963" s="226"/>
      <c r="AJ963" s="226"/>
      <c r="AK963" s="226"/>
      <c r="AL963" s="226"/>
      <c r="AM963" s="226"/>
      <c r="AN963" s="226"/>
      <c r="AO963" s="226"/>
    </row>
    <row r="964" spans="1:41" ht="30" hidden="1" outlineLevel="1">
      <c r="A964" s="44">
        <v>836</v>
      </c>
      <c r="B964" s="73">
        <v>770</v>
      </c>
      <c r="C964" s="42" t="s">
        <v>266</v>
      </c>
      <c r="D964" s="44" t="s">
        <v>26</v>
      </c>
      <c r="E964" s="53">
        <v>1.4</v>
      </c>
      <c r="F964" s="14">
        <f t="shared" si="304"/>
        <v>147</v>
      </c>
      <c r="G964" s="14">
        <f t="shared" si="305"/>
        <v>323.39999999999998</v>
      </c>
      <c r="H964" s="14">
        <f t="shared" si="306"/>
        <v>470.4</v>
      </c>
      <c r="I964" s="45">
        <v>105</v>
      </c>
      <c r="J964" s="53">
        <v>231</v>
      </c>
      <c r="K964" s="53"/>
      <c r="L964" s="51"/>
      <c r="M964" s="51"/>
      <c r="N964" s="51"/>
      <c r="O964" s="451">
        <f t="shared" si="440"/>
        <v>147</v>
      </c>
      <c r="P964" s="180">
        <f t="shared" si="428"/>
        <v>231</v>
      </c>
      <c r="Q964" s="180">
        <f t="shared" si="429"/>
        <v>205.8</v>
      </c>
      <c r="R964" s="180">
        <f t="shared" si="430"/>
        <v>323.39999999999998</v>
      </c>
      <c r="S964" s="180">
        <f t="shared" si="431"/>
        <v>529.20000000000005</v>
      </c>
      <c r="T964" s="394">
        <f t="shared" si="426"/>
        <v>278.19</v>
      </c>
      <c r="U964" s="394">
        <f t="shared" si="427"/>
        <v>437.16</v>
      </c>
      <c r="V964" s="142">
        <f t="shared" si="432"/>
        <v>715.35</v>
      </c>
      <c r="W964" s="142">
        <f t="shared" si="433"/>
        <v>198.71</v>
      </c>
      <c r="X964" s="142">
        <f t="shared" si="434"/>
        <v>312.26</v>
      </c>
      <c r="Y964" s="142">
        <f t="shared" si="435"/>
        <v>510.97</v>
      </c>
      <c r="Z964" s="51"/>
      <c r="AA964" s="35"/>
      <c r="AB964" s="226"/>
      <c r="AC964" s="226"/>
      <c r="AD964" s="226"/>
      <c r="AE964" s="226"/>
      <c r="AF964" s="226"/>
      <c r="AG964" s="226"/>
      <c r="AH964" s="226"/>
      <c r="AI964" s="226"/>
      <c r="AJ964" s="226"/>
      <c r="AK964" s="226"/>
      <c r="AL964" s="226"/>
      <c r="AM964" s="226"/>
      <c r="AN964" s="226"/>
      <c r="AO964" s="226"/>
    </row>
    <row r="965" spans="1:41" ht="45" hidden="1" outlineLevel="1">
      <c r="A965" s="44">
        <v>837</v>
      </c>
      <c r="B965" s="73">
        <v>771</v>
      </c>
      <c r="C965" s="42" t="s">
        <v>265</v>
      </c>
      <c r="D965" s="44" t="s">
        <v>34</v>
      </c>
      <c r="E965" s="53">
        <v>0.01</v>
      </c>
      <c r="F965" s="14">
        <f t="shared" si="304"/>
        <v>116.24</v>
      </c>
      <c r="G965" s="14">
        <f t="shared" si="305"/>
        <v>0</v>
      </c>
      <c r="H965" s="14">
        <f t="shared" si="306"/>
        <v>116.24</v>
      </c>
      <c r="I965" s="45">
        <v>11624</v>
      </c>
      <c r="J965" s="53"/>
      <c r="K965" s="53"/>
      <c r="L965" s="51"/>
      <c r="M965" s="51"/>
      <c r="N965" s="51"/>
      <c r="O965" s="451">
        <f t="shared" si="440"/>
        <v>16273.6</v>
      </c>
      <c r="P965" s="180">
        <f t="shared" si="428"/>
        <v>0</v>
      </c>
      <c r="Q965" s="180">
        <f t="shared" si="429"/>
        <v>162.74</v>
      </c>
      <c r="R965" s="180">
        <f t="shared" si="430"/>
        <v>0</v>
      </c>
      <c r="S965" s="180">
        <f t="shared" si="431"/>
        <v>162.74</v>
      </c>
      <c r="T965" s="394">
        <f t="shared" si="426"/>
        <v>219.98</v>
      </c>
      <c r="U965" s="394">
        <f t="shared" si="427"/>
        <v>0</v>
      </c>
      <c r="V965" s="142">
        <f t="shared" si="432"/>
        <v>219.98</v>
      </c>
      <c r="W965" s="142">
        <f t="shared" si="433"/>
        <v>21998.16</v>
      </c>
      <c r="X965" s="142">
        <f t="shared" si="434"/>
        <v>0</v>
      </c>
      <c r="Y965" s="142">
        <f t="shared" si="435"/>
        <v>21998.16</v>
      </c>
      <c r="Z965" s="51"/>
      <c r="AA965" s="35"/>
      <c r="AB965" s="226"/>
      <c r="AC965" s="226"/>
      <c r="AD965" s="226"/>
      <c r="AE965" s="226"/>
      <c r="AF965" s="226"/>
      <c r="AG965" s="226"/>
      <c r="AH965" s="226"/>
      <c r="AI965" s="226"/>
      <c r="AJ965" s="226"/>
      <c r="AK965" s="226"/>
      <c r="AL965" s="226"/>
      <c r="AM965" s="226"/>
      <c r="AN965" s="226"/>
      <c r="AO965" s="226"/>
    </row>
    <row r="966" spans="1:41" ht="30" hidden="1" outlineLevel="1">
      <c r="A966" s="44">
        <v>838</v>
      </c>
      <c r="B966" s="73">
        <v>772</v>
      </c>
      <c r="C966" s="42" t="s">
        <v>274</v>
      </c>
      <c r="D966" s="44" t="s">
        <v>26</v>
      </c>
      <c r="E966" s="53">
        <v>1.4</v>
      </c>
      <c r="F966" s="14">
        <f t="shared" si="304"/>
        <v>935.2</v>
      </c>
      <c r="G966" s="14">
        <f t="shared" si="305"/>
        <v>4312</v>
      </c>
      <c r="H966" s="14">
        <f t="shared" si="306"/>
        <v>5247.2</v>
      </c>
      <c r="I966" s="45">
        <v>668</v>
      </c>
      <c r="J966" s="53">
        <v>3080</v>
      </c>
      <c r="K966" s="53"/>
      <c r="L966" s="51"/>
      <c r="M966" s="51"/>
      <c r="N966" s="51"/>
      <c r="O966" s="451">
        <f t="shared" si="440"/>
        <v>935.2</v>
      </c>
      <c r="P966" s="180">
        <f t="shared" si="428"/>
        <v>3080</v>
      </c>
      <c r="Q966" s="180">
        <f t="shared" si="429"/>
        <v>1309.28</v>
      </c>
      <c r="R966" s="180">
        <f t="shared" si="430"/>
        <v>4312</v>
      </c>
      <c r="S966" s="180">
        <f t="shared" si="431"/>
        <v>5621.28</v>
      </c>
      <c r="T966" s="394">
        <f t="shared" si="426"/>
        <v>1769.84</v>
      </c>
      <c r="U966" s="394">
        <f t="shared" si="427"/>
        <v>5828.83</v>
      </c>
      <c r="V966" s="142">
        <f t="shared" si="432"/>
        <v>7598.67</v>
      </c>
      <c r="W966" s="142">
        <f t="shared" si="433"/>
        <v>1264.17</v>
      </c>
      <c r="X966" s="142">
        <f t="shared" si="434"/>
        <v>4163.45</v>
      </c>
      <c r="Y966" s="142">
        <f t="shared" si="435"/>
        <v>5427.62</v>
      </c>
      <c r="Z966" s="51"/>
      <c r="AA966" s="35"/>
      <c r="AB966" s="226"/>
      <c r="AC966" s="226"/>
      <c r="AD966" s="226"/>
      <c r="AE966" s="226"/>
      <c r="AF966" s="226"/>
      <c r="AG966" s="226"/>
      <c r="AH966" s="226"/>
      <c r="AI966" s="226"/>
      <c r="AJ966" s="226"/>
      <c r="AK966" s="226"/>
      <c r="AL966" s="226"/>
      <c r="AM966" s="226"/>
      <c r="AN966" s="226"/>
      <c r="AO966" s="226"/>
    </row>
    <row r="967" spans="1:41" ht="45" hidden="1" outlineLevel="1">
      <c r="A967" s="44">
        <v>839</v>
      </c>
      <c r="B967" s="73">
        <v>773</v>
      </c>
      <c r="C967" s="42" t="s">
        <v>390</v>
      </c>
      <c r="D967" s="44" t="s">
        <v>101</v>
      </c>
      <c r="E967" s="53">
        <v>60.43</v>
      </c>
      <c r="F967" s="14">
        <f t="shared" si="304"/>
        <v>9547.94</v>
      </c>
      <c r="G967" s="14">
        <f t="shared" si="305"/>
        <v>5196.9799999999996</v>
      </c>
      <c r="H967" s="14">
        <f t="shared" si="306"/>
        <v>14744.92</v>
      </c>
      <c r="I967" s="45">
        <v>158</v>
      </c>
      <c r="J967" s="53">
        <v>86</v>
      </c>
      <c r="K967" s="53"/>
      <c r="L967" s="51"/>
      <c r="M967" s="51"/>
      <c r="N967" s="51"/>
      <c r="O967" s="451">
        <f t="shared" si="440"/>
        <v>221.2</v>
      </c>
      <c r="P967" s="180">
        <f t="shared" si="428"/>
        <v>86</v>
      </c>
      <c r="Q967" s="180">
        <f t="shared" si="429"/>
        <v>13367.12</v>
      </c>
      <c r="R967" s="180">
        <f t="shared" si="430"/>
        <v>5196.9799999999996</v>
      </c>
      <c r="S967" s="180">
        <f t="shared" si="431"/>
        <v>18564.099999999999</v>
      </c>
      <c r="T967" s="394">
        <f t="shared" si="426"/>
        <v>18069.169999999998</v>
      </c>
      <c r="U967" s="394">
        <f t="shared" si="427"/>
        <v>7024.99</v>
      </c>
      <c r="V967" s="142">
        <f t="shared" si="432"/>
        <v>25094.16</v>
      </c>
      <c r="W967" s="142">
        <f t="shared" si="433"/>
        <v>299.01</v>
      </c>
      <c r="X967" s="142">
        <f t="shared" si="434"/>
        <v>116.25</v>
      </c>
      <c r="Y967" s="142">
        <f t="shared" si="435"/>
        <v>415.26</v>
      </c>
      <c r="Z967" s="51"/>
      <c r="AA967" s="35"/>
      <c r="AB967" s="226"/>
      <c r="AC967" s="226"/>
      <c r="AD967" s="226"/>
      <c r="AE967" s="226"/>
      <c r="AF967" s="226"/>
      <c r="AG967" s="226"/>
      <c r="AH967" s="226"/>
      <c r="AI967" s="226"/>
      <c r="AJ967" s="226"/>
      <c r="AK967" s="226"/>
      <c r="AL967" s="226"/>
      <c r="AM967" s="226"/>
      <c r="AN967" s="226"/>
      <c r="AO967" s="226"/>
    </row>
    <row r="968" spans="1:41" ht="30" hidden="1" outlineLevel="1">
      <c r="A968" s="44">
        <v>840</v>
      </c>
      <c r="B968" s="73">
        <v>774</v>
      </c>
      <c r="C968" s="42" t="s">
        <v>107</v>
      </c>
      <c r="D968" s="44" t="s">
        <v>26</v>
      </c>
      <c r="E968" s="53">
        <v>1.9</v>
      </c>
      <c r="F968" s="14">
        <f t="shared" si="304"/>
        <v>564.19000000000005</v>
      </c>
      <c r="G968" s="14">
        <f t="shared" si="305"/>
        <v>83.6</v>
      </c>
      <c r="H968" s="14">
        <f t="shared" si="306"/>
        <v>647.79</v>
      </c>
      <c r="I968" s="45">
        <v>296.94</v>
      </c>
      <c r="J968" s="53">
        <v>44</v>
      </c>
      <c r="K968" s="53"/>
      <c r="L968" s="51"/>
      <c r="M968" s="51"/>
      <c r="N968" s="51"/>
      <c r="O968" s="451">
        <f t="shared" si="440"/>
        <v>415.72</v>
      </c>
      <c r="P968" s="180">
        <f t="shared" si="428"/>
        <v>44</v>
      </c>
      <c r="Q968" s="180">
        <f t="shared" si="429"/>
        <v>789.87</v>
      </c>
      <c r="R968" s="180">
        <f t="shared" si="430"/>
        <v>83.6</v>
      </c>
      <c r="S968" s="180">
        <f t="shared" si="431"/>
        <v>873.47</v>
      </c>
      <c r="T968" s="394">
        <f t="shared" ref="T968:T1031" si="441">E968*W968</f>
        <v>1067.72</v>
      </c>
      <c r="U968" s="394">
        <f t="shared" ref="U968:U1031" si="442">E968*X968</f>
        <v>113.01</v>
      </c>
      <c r="V968" s="142">
        <f t="shared" si="432"/>
        <v>1180.73</v>
      </c>
      <c r="W968" s="142">
        <f t="shared" si="433"/>
        <v>561.96</v>
      </c>
      <c r="X968" s="142">
        <f t="shared" si="434"/>
        <v>59.48</v>
      </c>
      <c r="Y968" s="142">
        <f t="shared" si="435"/>
        <v>621.44000000000005</v>
      </c>
      <c r="Z968" s="51"/>
      <c r="AA968" s="35"/>
      <c r="AB968" s="226"/>
      <c r="AC968" s="226"/>
      <c r="AD968" s="226"/>
      <c r="AE968" s="226"/>
      <c r="AF968" s="226"/>
      <c r="AG968" s="226"/>
      <c r="AH968" s="226"/>
      <c r="AI968" s="226"/>
      <c r="AJ968" s="226"/>
      <c r="AK968" s="226"/>
      <c r="AL968" s="226"/>
      <c r="AM968" s="226"/>
      <c r="AN968" s="226"/>
      <c r="AO968" s="226"/>
    </row>
    <row r="969" spans="1:41" ht="15" hidden="1" outlineLevel="1">
      <c r="A969" s="44"/>
      <c r="B969" s="73"/>
      <c r="C969" s="52" t="s">
        <v>401</v>
      </c>
      <c r="D969" s="44"/>
      <c r="E969" s="53"/>
      <c r="F969" s="14">
        <f t="shared" si="304"/>
        <v>0</v>
      </c>
      <c r="G969" s="14">
        <f t="shared" si="305"/>
        <v>0</v>
      </c>
      <c r="H969" s="14">
        <f t="shared" si="306"/>
        <v>0</v>
      </c>
      <c r="I969" s="45"/>
      <c r="J969" s="53"/>
      <c r="K969" s="53"/>
      <c r="L969" s="51"/>
      <c r="M969" s="51"/>
      <c r="N969" s="51"/>
      <c r="O969" s="186"/>
      <c r="P969" s="180">
        <f t="shared" ref="P969:P1032" si="443">J969</f>
        <v>0</v>
      </c>
      <c r="Q969" s="180">
        <f t="shared" ref="Q969:Q1032" si="444">O969*E969</f>
        <v>0</v>
      </c>
      <c r="R969" s="180">
        <f t="shared" ref="R969:R1032" si="445">P969*E969</f>
        <v>0</v>
      </c>
      <c r="S969" s="180">
        <f t="shared" ref="S969:S1032" si="446">Q969+R969</f>
        <v>0</v>
      </c>
      <c r="T969" s="394">
        <f t="shared" si="441"/>
        <v>0</v>
      </c>
      <c r="U969" s="394">
        <f t="shared" si="442"/>
        <v>0</v>
      </c>
      <c r="V969" s="142">
        <f t="shared" ref="V969:V1032" si="447">T969+U969</f>
        <v>0</v>
      </c>
      <c r="W969" s="142">
        <f t="shared" ref="W969:W1032" si="448">O969*0.9*$X$1259</f>
        <v>0</v>
      </c>
      <c r="X969" s="142">
        <f t="shared" ref="X969:X1032" si="449">P969*0.9*$X$1259</f>
        <v>0</v>
      </c>
      <c r="Y969" s="142">
        <f t="shared" ref="Y969:Y1032" si="450">W969+X969</f>
        <v>0</v>
      </c>
      <c r="Z969" s="51"/>
      <c r="AA969" s="35"/>
      <c r="AB969" s="226"/>
      <c r="AC969" s="226"/>
      <c r="AD969" s="226"/>
      <c r="AE969" s="226"/>
      <c r="AF969" s="226"/>
      <c r="AG969" s="226"/>
      <c r="AH969" s="226"/>
      <c r="AI969" s="226"/>
      <c r="AJ969" s="226"/>
      <c r="AK969" s="226"/>
      <c r="AL969" s="226"/>
      <c r="AM969" s="226"/>
      <c r="AN969" s="226"/>
      <c r="AO969" s="226"/>
    </row>
    <row r="970" spans="1:41" ht="15" hidden="1" outlineLevel="1">
      <c r="A970" s="44">
        <v>841</v>
      </c>
      <c r="B970" s="73">
        <v>775</v>
      </c>
      <c r="C970" s="42" t="s">
        <v>264</v>
      </c>
      <c r="D970" s="44" t="s">
        <v>34</v>
      </c>
      <c r="E970" s="53">
        <v>0.04</v>
      </c>
      <c r="F970" s="14">
        <f t="shared" si="304"/>
        <v>950.28</v>
      </c>
      <c r="G970" s="14">
        <f t="shared" si="305"/>
        <v>0</v>
      </c>
      <c r="H970" s="14">
        <f t="shared" si="306"/>
        <v>950.28</v>
      </c>
      <c r="I970" s="45">
        <v>23757</v>
      </c>
      <c r="J970" s="53"/>
      <c r="K970" s="53"/>
      <c r="L970" s="51"/>
      <c r="M970" s="51"/>
      <c r="N970" s="51"/>
      <c r="O970" s="448">
        <f>I970*$L$3</f>
        <v>40386.9</v>
      </c>
      <c r="P970" s="180">
        <f t="shared" si="443"/>
        <v>0</v>
      </c>
      <c r="Q970" s="180">
        <f t="shared" si="444"/>
        <v>1615.48</v>
      </c>
      <c r="R970" s="180">
        <f t="shared" si="445"/>
        <v>0</v>
      </c>
      <c r="S970" s="180">
        <f t="shared" si="446"/>
        <v>1615.48</v>
      </c>
      <c r="T970" s="394">
        <f t="shared" si="441"/>
        <v>2183.75</v>
      </c>
      <c r="U970" s="394">
        <f t="shared" si="442"/>
        <v>0</v>
      </c>
      <c r="V970" s="142">
        <f t="shared" si="447"/>
        <v>2183.75</v>
      </c>
      <c r="W970" s="142">
        <f t="shared" si="448"/>
        <v>54593.79</v>
      </c>
      <c r="X970" s="142">
        <f t="shared" si="449"/>
        <v>0</v>
      </c>
      <c r="Y970" s="142">
        <f t="shared" si="450"/>
        <v>54593.79</v>
      </c>
      <c r="Z970" s="51"/>
      <c r="AA970" s="35"/>
      <c r="AB970" s="226"/>
      <c r="AC970" s="226"/>
      <c r="AD970" s="226"/>
      <c r="AE970" s="226"/>
      <c r="AF970" s="226"/>
      <c r="AG970" s="226"/>
      <c r="AH970" s="226"/>
      <c r="AI970" s="226"/>
      <c r="AJ970" s="226"/>
      <c r="AK970" s="226"/>
      <c r="AL970" s="226"/>
      <c r="AM970" s="226"/>
      <c r="AN970" s="226"/>
      <c r="AO970" s="226"/>
    </row>
    <row r="971" spans="1:41" ht="15" hidden="1" outlineLevel="1">
      <c r="A971" s="44">
        <v>842</v>
      </c>
      <c r="B971" s="73">
        <v>776</v>
      </c>
      <c r="C971" s="42" t="s">
        <v>389</v>
      </c>
      <c r="D971" s="44" t="s">
        <v>103</v>
      </c>
      <c r="E971" s="53">
        <v>4</v>
      </c>
      <c r="F971" s="14">
        <f t="shared" si="304"/>
        <v>1240</v>
      </c>
      <c r="G971" s="14">
        <f t="shared" si="305"/>
        <v>0</v>
      </c>
      <c r="H971" s="14">
        <f t="shared" si="306"/>
        <v>1240</v>
      </c>
      <c r="I971" s="45">
        <v>310</v>
      </c>
      <c r="J971" s="53"/>
      <c r="K971" s="53"/>
      <c r="L971" s="51"/>
      <c r="M971" s="51"/>
      <c r="N971" s="51"/>
      <c r="O971" s="451">
        <f t="shared" ref="O971:O977" si="451">I971*$M$3</f>
        <v>434</v>
      </c>
      <c r="P971" s="180">
        <f t="shared" si="443"/>
        <v>0</v>
      </c>
      <c r="Q971" s="180">
        <f t="shared" si="444"/>
        <v>1736</v>
      </c>
      <c r="R971" s="180">
        <f t="shared" si="445"/>
        <v>0</v>
      </c>
      <c r="S971" s="180">
        <f t="shared" si="446"/>
        <v>1736</v>
      </c>
      <c r="T971" s="394">
        <f t="shared" si="441"/>
        <v>2346.6799999999998</v>
      </c>
      <c r="U971" s="394">
        <f t="shared" si="442"/>
        <v>0</v>
      </c>
      <c r="V971" s="142">
        <f t="shared" si="447"/>
        <v>2346.6799999999998</v>
      </c>
      <c r="W971" s="142">
        <f t="shared" si="448"/>
        <v>586.66999999999996</v>
      </c>
      <c r="X971" s="142">
        <f t="shared" si="449"/>
        <v>0</v>
      </c>
      <c r="Y971" s="142">
        <f t="shared" si="450"/>
        <v>586.66999999999996</v>
      </c>
      <c r="Z971" s="51"/>
      <c r="AA971" s="35"/>
      <c r="AB971" s="226"/>
      <c r="AC971" s="226"/>
      <c r="AD971" s="226"/>
      <c r="AE971" s="226"/>
      <c r="AF971" s="226"/>
      <c r="AG971" s="226"/>
      <c r="AH971" s="226"/>
      <c r="AI971" s="226"/>
      <c r="AJ971" s="226"/>
      <c r="AK971" s="226"/>
      <c r="AL971" s="226"/>
      <c r="AM971" s="226"/>
      <c r="AN971" s="226"/>
      <c r="AO971" s="226"/>
    </row>
    <row r="972" spans="1:41" ht="15" hidden="1" outlineLevel="1">
      <c r="A972" s="44">
        <v>843</v>
      </c>
      <c r="B972" s="73">
        <v>777</v>
      </c>
      <c r="C972" s="42" t="s">
        <v>56</v>
      </c>
      <c r="D972" s="44" t="s">
        <v>26</v>
      </c>
      <c r="E972" s="53">
        <v>1.3</v>
      </c>
      <c r="F972" s="14">
        <f t="shared" si="304"/>
        <v>2290.65</v>
      </c>
      <c r="G972" s="14">
        <f t="shared" si="305"/>
        <v>0</v>
      </c>
      <c r="H972" s="14">
        <f t="shared" si="306"/>
        <v>2290.65</v>
      </c>
      <c r="I972" s="45">
        <v>1762.04</v>
      </c>
      <c r="J972" s="53"/>
      <c r="K972" s="53"/>
      <c r="L972" s="51"/>
      <c r="M972" s="51"/>
      <c r="N972" s="51"/>
      <c r="O972" s="451">
        <f t="shared" si="451"/>
        <v>2466.86</v>
      </c>
      <c r="P972" s="180">
        <f t="shared" si="443"/>
        <v>0</v>
      </c>
      <c r="Q972" s="180">
        <f t="shared" si="444"/>
        <v>3206.92</v>
      </c>
      <c r="R972" s="180">
        <f t="shared" si="445"/>
        <v>0</v>
      </c>
      <c r="S972" s="180">
        <f t="shared" si="446"/>
        <v>3206.92</v>
      </c>
      <c r="T972" s="394">
        <f t="shared" si="441"/>
        <v>4335.0200000000004</v>
      </c>
      <c r="U972" s="394">
        <f t="shared" si="442"/>
        <v>0</v>
      </c>
      <c r="V972" s="142">
        <f t="shared" si="447"/>
        <v>4335.0200000000004</v>
      </c>
      <c r="W972" s="142">
        <f t="shared" si="448"/>
        <v>3334.63</v>
      </c>
      <c r="X972" s="142">
        <f t="shared" si="449"/>
        <v>0</v>
      </c>
      <c r="Y972" s="142">
        <f t="shared" si="450"/>
        <v>3334.63</v>
      </c>
      <c r="Z972" s="51"/>
      <c r="AA972" s="35"/>
      <c r="AB972" s="226"/>
      <c r="AC972" s="226"/>
      <c r="AD972" s="226"/>
      <c r="AE972" s="226"/>
      <c r="AF972" s="226"/>
      <c r="AG972" s="226"/>
      <c r="AH972" s="226"/>
      <c r="AI972" s="226"/>
      <c r="AJ972" s="226"/>
      <c r="AK972" s="226"/>
      <c r="AL972" s="226"/>
      <c r="AM972" s="226"/>
      <c r="AN972" s="226"/>
      <c r="AO972" s="226"/>
    </row>
    <row r="973" spans="1:41" ht="15" hidden="1" outlineLevel="1">
      <c r="A973" s="44">
        <v>844</v>
      </c>
      <c r="B973" s="73">
        <v>778</v>
      </c>
      <c r="C973" s="42" t="s">
        <v>218</v>
      </c>
      <c r="D973" s="44" t="s">
        <v>26</v>
      </c>
      <c r="E973" s="53">
        <v>1.3</v>
      </c>
      <c r="F973" s="14">
        <f t="shared" si="304"/>
        <v>192.5</v>
      </c>
      <c r="G973" s="14">
        <f t="shared" si="305"/>
        <v>0</v>
      </c>
      <c r="H973" s="14">
        <f t="shared" si="306"/>
        <v>192.5</v>
      </c>
      <c r="I973" s="45">
        <v>148.08000000000001</v>
      </c>
      <c r="J973" s="53"/>
      <c r="K973" s="53"/>
      <c r="L973" s="51"/>
      <c r="M973" s="51"/>
      <c r="N973" s="51"/>
      <c r="O973" s="451">
        <f t="shared" si="451"/>
        <v>207.31</v>
      </c>
      <c r="P973" s="180">
        <f t="shared" si="443"/>
        <v>0</v>
      </c>
      <c r="Q973" s="180">
        <f t="shared" si="444"/>
        <v>269.5</v>
      </c>
      <c r="R973" s="180">
        <f t="shared" si="445"/>
        <v>0</v>
      </c>
      <c r="S973" s="180">
        <f t="shared" si="446"/>
        <v>269.5</v>
      </c>
      <c r="T973" s="394">
        <f t="shared" si="441"/>
        <v>364.31</v>
      </c>
      <c r="U973" s="394">
        <f t="shared" si="442"/>
        <v>0</v>
      </c>
      <c r="V973" s="142">
        <f t="shared" si="447"/>
        <v>364.31</v>
      </c>
      <c r="W973" s="142">
        <f t="shared" si="448"/>
        <v>280.24</v>
      </c>
      <c r="X973" s="142">
        <f t="shared" si="449"/>
        <v>0</v>
      </c>
      <c r="Y973" s="142">
        <f t="shared" si="450"/>
        <v>280.24</v>
      </c>
      <c r="Z973" s="51"/>
      <c r="AA973" s="35"/>
      <c r="AB973" s="226"/>
      <c r="AC973" s="226"/>
      <c r="AD973" s="226"/>
      <c r="AE973" s="226"/>
      <c r="AF973" s="226"/>
      <c r="AG973" s="226"/>
      <c r="AH973" s="226"/>
      <c r="AI973" s="226"/>
      <c r="AJ973" s="226"/>
      <c r="AK973" s="226"/>
      <c r="AL973" s="226"/>
      <c r="AM973" s="226"/>
      <c r="AN973" s="226"/>
      <c r="AO973" s="226"/>
    </row>
    <row r="974" spans="1:41" ht="45" hidden="1" outlineLevel="1">
      <c r="A974" s="44">
        <v>845</v>
      </c>
      <c r="B974" s="73">
        <v>779</v>
      </c>
      <c r="C974" s="42" t="s">
        <v>265</v>
      </c>
      <c r="D974" s="44" t="s">
        <v>34</v>
      </c>
      <c r="E974" s="53">
        <v>0</v>
      </c>
      <c r="F974" s="14">
        <f t="shared" si="304"/>
        <v>0</v>
      </c>
      <c r="G974" s="14">
        <f t="shared" si="305"/>
        <v>0</v>
      </c>
      <c r="H974" s="14">
        <f t="shared" si="306"/>
        <v>0</v>
      </c>
      <c r="I974" s="45">
        <v>11624</v>
      </c>
      <c r="J974" s="53"/>
      <c r="K974" s="53"/>
      <c r="L974" s="51"/>
      <c r="M974" s="51"/>
      <c r="N974" s="51"/>
      <c r="O974" s="451">
        <f t="shared" si="451"/>
        <v>16273.6</v>
      </c>
      <c r="P974" s="180">
        <f t="shared" si="443"/>
        <v>0</v>
      </c>
      <c r="Q974" s="180">
        <f t="shared" si="444"/>
        <v>0</v>
      </c>
      <c r="R974" s="180">
        <f t="shared" si="445"/>
        <v>0</v>
      </c>
      <c r="S974" s="180">
        <f t="shared" si="446"/>
        <v>0</v>
      </c>
      <c r="T974" s="394">
        <f t="shared" si="441"/>
        <v>0</v>
      </c>
      <c r="U974" s="394">
        <f t="shared" si="442"/>
        <v>0</v>
      </c>
      <c r="V974" s="142">
        <f t="shared" si="447"/>
        <v>0</v>
      </c>
      <c r="W974" s="142">
        <f t="shared" si="448"/>
        <v>21998.16</v>
      </c>
      <c r="X974" s="142">
        <f t="shared" si="449"/>
        <v>0</v>
      </c>
      <c r="Y974" s="142">
        <f t="shared" si="450"/>
        <v>21998.16</v>
      </c>
      <c r="Z974" s="51"/>
      <c r="AA974" s="35"/>
      <c r="AB974" s="226"/>
      <c r="AC974" s="226"/>
      <c r="AD974" s="226"/>
      <c r="AE974" s="226"/>
      <c r="AF974" s="226"/>
      <c r="AG974" s="226"/>
      <c r="AH974" s="226"/>
      <c r="AI974" s="226"/>
      <c r="AJ974" s="226"/>
      <c r="AK974" s="226"/>
      <c r="AL974" s="226"/>
      <c r="AM974" s="226"/>
      <c r="AN974" s="226"/>
      <c r="AO974" s="226"/>
    </row>
    <row r="975" spans="1:41" ht="30" hidden="1" outlineLevel="1">
      <c r="A975" s="44">
        <v>846</v>
      </c>
      <c r="B975" s="73">
        <v>780</v>
      </c>
      <c r="C975" s="42" t="s">
        <v>266</v>
      </c>
      <c r="D975" s="44" t="s">
        <v>26</v>
      </c>
      <c r="E975" s="53">
        <v>1.3</v>
      </c>
      <c r="F975" s="14">
        <f t="shared" si="304"/>
        <v>136.5</v>
      </c>
      <c r="G975" s="14">
        <f t="shared" si="305"/>
        <v>300.3</v>
      </c>
      <c r="H975" s="14">
        <f t="shared" si="306"/>
        <v>436.8</v>
      </c>
      <c r="I975" s="45">
        <v>105</v>
      </c>
      <c r="J975" s="53">
        <v>231</v>
      </c>
      <c r="K975" s="53"/>
      <c r="L975" s="51"/>
      <c r="M975" s="51"/>
      <c r="N975" s="51"/>
      <c r="O975" s="451">
        <f t="shared" si="451"/>
        <v>147</v>
      </c>
      <c r="P975" s="180">
        <f t="shared" si="443"/>
        <v>231</v>
      </c>
      <c r="Q975" s="180">
        <f t="shared" si="444"/>
        <v>191.1</v>
      </c>
      <c r="R975" s="180">
        <f t="shared" si="445"/>
        <v>300.3</v>
      </c>
      <c r="S975" s="180">
        <f t="shared" si="446"/>
        <v>491.4</v>
      </c>
      <c r="T975" s="394">
        <f t="shared" si="441"/>
        <v>258.32</v>
      </c>
      <c r="U975" s="394">
        <f t="shared" si="442"/>
        <v>405.94</v>
      </c>
      <c r="V975" s="142">
        <f t="shared" si="447"/>
        <v>664.26</v>
      </c>
      <c r="W975" s="142">
        <f t="shared" si="448"/>
        <v>198.71</v>
      </c>
      <c r="X975" s="142">
        <f t="shared" si="449"/>
        <v>312.26</v>
      </c>
      <c r="Y975" s="142">
        <f t="shared" si="450"/>
        <v>510.97</v>
      </c>
      <c r="Z975" s="51"/>
      <c r="AA975" s="35"/>
      <c r="AB975" s="226"/>
      <c r="AC975" s="226"/>
      <c r="AD975" s="226"/>
      <c r="AE975" s="226"/>
      <c r="AF975" s="226"/>
      <c r="AG975" s="226"/>
      <c r="AH975" s="226"/>
      <c r="AI975" s="226"/>
      <c r="AJ975" s="226"/>
      <c r="AK975" s="226"/>
      <c r="AL975" s="226"/>
      <c r="AM975" s="226"/>
      <c r="AN975" s="226"/>
      <c r="AO975" s="226"/>
    </row>
    <row r="976" spans="1:41" ht="45" hidden="1" outlineLevel="1">
      <c r="A976" s="44">
        <v>847</v>
      </c>
      <c r="B976" s="73">
        <v>781</v>
      </c>
      <c r="C976" s="42" t="s">
        <v>265</v>
      </c>
      <c r="D976" s="44" t="s">
        <v>34</v>
      </c>
      <c r="E976" s="53">
        <v>0.01</v>
      </c>
      <c r="F976" s="14">
        <f t="shared" si="304"/>
        <v>116.24</v>
      </c>
      <c r="G976" s="14">
        <f t="shared" si="305"/>
        <v>0</v>
      </c>
      <c r="H976" s="14">
        <f t="shared" si="306"/>
        <v>116.24</v>
      </c>
      <c r="I976" s="45">
        <v>11624</v>
      </c>
      <c r="J976" s="53"/>
      <c r="K976" s="53"/>
      <c r="L976" s="51"/>
      <c r="M976" s="51"/>
      <c r="N976" s="51"/>
      <c r="O976" s="451">
        <f t="shared" si="451"/>
        <v>16273.6</v>
      </c>
      <c r="P976" s="180">
        <f t="shared" si="443"/>
        <v>0</v>
      </c>
      <c r="Q976" s="180">
        <f t="shared" si="444"/>
        <v>162.74</v>
      </c>
      <c r="R976" s="180">
        <f t="shared" si="445"/>
        <v>0</v>
      </c>
      <c r="S976" s="180">
        <f t="shared" si="446"/>
        <v>162.74</v>
      </c>
      <c r="T976" s="394">
        <f t="shared" si="441"/>
        <v>219.98</v>
      </c>
      <c r="U976" s="394">
        <f t="shared" si="442"/>
        <v>0</v>
      </c>
      <c r="V976" s="142">
        <f t="shared" si="447"/>
        <v>219.98</v>
      </c>
      <c r="W976" s="142">
        <f t="shared" si="448"/>
        <v>21998.16</v>
      </c>
      <c r="X976" s="142">
        <f t="shared" si="449"/>
        <v>0</v>
      </c>
      <c r="Y976" s="142">
        <f t="shared" si="450"/>
        <v>21998.16</v>
      </c>
      <c r="Z976" s="51"/>
      <c r="AA976" s="35"/>
      <c r="AB976" s="226"/>
      <c r="AC976" s="226"/>
      <c r="AD976" s="226"/>
      <c r="AE976" s="226"/>
      <c r="AF976" s="226"/>
      <c r="AG976" s="226"/>
      <c r="AH976" s="226"/>
      <c r="AI976" s="226"/>
      <c r="AJ976" s="226"/>
      <c r="AK976" s="226"/>
      <c r="AL976" s="226"/>
      <c r="AM976" s="226"/>
      <c r="AN976" s="226"/>
      <c r="AO976" s="226"/>
    </row>
    <row r="977" spans="1:41" ht="30" hidden="1" outlineLevel="1">
      <c r="A977" s="44">
        <v>848</v>
      </c>
      <c r="B977" s="73">
        <v>782</v>
      </c>
      <c r="C977" s="42" t="s">
        <v>274</v>
      </c>
      <c r="D977" s="44" t="s">
        <v>26</v>
      </c>
      <c r="E977" s="53">
        <v>1.3</v>
      </c>
      <c r="F977" s="14">
        <f t="shared" si="304"/>
        <v>868.4</v>
      </c>
      <c r="G977" s="14">
        <f t="shared" si="305"/>
        <v>4004</v>
      </c>
      <c r="H977" s="14">
        <f t="shared" si="306"/>
        <v>4872.3999999999996</v>
      </c>
      <c r="I977" s="45">
        <v>668</v>
      </c>
      <c r="J977" s="53">
        <v>3080</v>
      </c>
      <c r="K977" s="53"/>
      <c r="L977" s="51"/>
      <c r="M977" s="51"/>
      <c r="N977" s="51"/>
      <c r="O977" s="451">
        <f t="shared" si="451"/>
        <v>935.2</v>
      </c>
      <c r="P977" s="180">
        <f t="shared" si="443"/>
        <v>3080</v>
      </c>
      <c r="Q977" s="180">
        <f t="shared" si="444"/>
        <v>1215.76</v>
      </c>
      <c r="R977" s="180">
        <f t="shared" si="445"/>
        <v>4004</v>
      </c>
      <c r="S977" s="180">
        <f t="shared" si="446"/>
        <v>5219.76</v>
      </c>
      <c r="T977" s="394">
        <f t="shared" si="441"/>
        <v>1643.42</v>
      </c>
      <c r="U977" s="394">
        <f t="shared" si="442"/>
        <v>5412.49</v>
      </c>
      <c r="V977" s="142">
        <f t="shared" si="447"/>
        <v>7055.91</v>
      </c>
      <c r="W977" s="142">
        <f t="shared" si="448"/>
        <v>1264.17</v>
      </c>
      <c r="X977" s="142">
        <f t="shared" si="449"/>
        <v>4163.45</v>
      </c>
      <c r="Y977" s="142">
        <f t="shared" si="450"/>
        <v>5427.62</v>
      </c>
      <c r="Z977" s="51"/>
      <c r="AA977" s="35"/>
      <c r="AB977" s="226"/>
      <c r="AC977" s="226"/>
      <c r="AD977" s="226"/>
      <c r="AE977" s="226"/>
      <c r="AF977" s="226"/>
      <c r="AG977" s="226"/>
      <c r="AH977" s="226"/>
      <c r="AI977" s="226"/>
      <c r="AJ977" s="226"/>
      <c r="AK977" s="226"/>
      <c r="AL977" s="226"/>
      <c r="AM977" s="226"/>
      <c r="AN977" s="226"/>
      <c r="AO977" s="226"/>
    </row>
    <row r="978" spans="1:41" ht="15" hidden="1" outlineLevel="1">
      <c r="A978" s="44"/>
      <c r="B978" s="73"/>
      <c r="C978" s="52" t="s">
        <v>402</v>
      </c>
      <c r="D978" s="44"/>
      <c r="E978" s="53"/>
      <c r="F978" s="14">
        <f t="shared" si="304"/>
        <v>0</v>
      </c>
      <c r="G978" s="14">
        <f t="shared" si="305"/>
        <v>0</v>
      </c>
      <c r="H978" s="14">
        <f t="shared" si="306"/>
        <v>0</v>
      </c>
      <c r="I978" s="45"/>
      <c r="J978" s="53"/>
      <c r="K978" s="53"/>
      <c r="L978" s="51"/>
      <c r="M978" s="51"/>
      <c r="N978" s="51"/>
      <c r="O978" s="186"/>
      <c r="P978" s="180">
        <f t="shared" si="443"/>
        <v>0</v>
      </c>
      <c r="Q978" s="180">
        <f t="shared" si="444"/>
        <v>0</v>
      </c>
      <c r="R978" s="180">
        <f t="shared" si="445"/>
        <v>0</v>
      </c>
      <c r="S978" s="180">
        <f t="shared" si="446"/>
        <v>0</v>
      </c>
      <c r="T978" s="394">
        <f t="shared" si="441"/>
        <v>0</v>
      </c>
      <c r="U978" s="394">
        <f t="shared" si="442"/>
        <v>0</v>
      </c>
      <c r="V978" s="142">
        <f t="shared" si="447"/>
        <v>0</v>
      </c>
      <c r="W978" s="142">
        <f t="shared" si="448"/>
        <v>0</v>
      </c>
      <c r="X978" s="142">
        <f t="shared" si="449"/>
        <v>0</v>
      </c>
      <c r="Y978" s="142">
        <f t="shared" si="450"/>
        <v>0</v>
      </c>
      <c r="Z978" s="51"/>
      <c r="AA978" s="35"/>
      <c r="AB978" s="226"/>
      <c r="AC978" s="226"/>
      <c r="AD978" s="226"/>
      <c r="AE978" s="226"/>
      <c r="AF978" s="226"/>
      <c r="AG978" s="226"/>
      <c r="AH978" s="226"/>
      <c r="AI978" s="226"/>
      <c r="AJ978" s="226"/>
      <c r="AK978" s="226"/>
      <c r="AL978" s="226"/>
      <c r="AM978" s="226"/>
      <c r="AN978" s="226"/>
      <c r="AO978" s="226"/>
    </row>
    <row r="979" spans="1:41" ht="15" hidden="1" outlineLevel="1">
      <c r="A979" s="44"/>
      <c r="B979" s="73"/>
      <c r="C979" s="52" t="s">
        <v>403</v>
      </c>
      <c r="D979" s="44"/>
      <c r="E979" s="53"/>
      <c r="F979" s="14">
        <f t="shared" si="304"/>
        <v>0</v>
      </c>
      <c r="G979" s="14">
        <f t="shared" si="305"/>
        <v>0</v>
      </c>
      <c r="H979" s="14">
        <f t="shared" si="306"/>
        <v>0</v>
      </c>
      <c r="I979" s="45"/>
      <c r="J979" s="53"/>
      <c r="K979" s="53"/>
      <c r="L979" s="51"/>
      <c r="M979" s="51"/>
      <c r="N979" s="51"/>
      <c r="O979" s="186"/>
      <c r="P979" s="180">
        <f t="shared" si="443"/>
        <v>0</v>
      </c>
      <c r="Q979" s="180">
        <f t="shared" si="444"/>
        <v>0</v>
      </c>
      <c r="R979" s="180">
        <f t="shared" si="445"/>
        <v>0</v>
      </c>
      <c r="S979" s="180">
        <f t="shared" si="446"/>
        <v>0</v>
      </c>
      <c r="T979" s="394">
        <f t="shared" si="441"/>
        <v>0</v>
      </c>
      <c r="U979" s="394">
        <f t="shared" si="442"/>
        <v>0</v>
      </c>
      <c r="V979" s="142">
        <f t="shared" si="447"/>
        <v>0</v>
      </c>
      <c r="W979" s="142">
        <f t="shared" si="448"/>
        <v>0</v>
      </c>
      <c r="X979" s="142">
        <f t="shared" si="449"/>
        <v>0</v>
      </c>
      <c r="Y979" s="142">
        <f t="shared" si="450"/>
        <v>0</v>
      </c>
      <c r="Z979" s="51"/>
      <c r="AA979" s="35"/>
      <c r="AB979" s="226"/>
      <c r="AC979" s="226"/>
      <c r="AD979" s="226"/>
      <c r="AE979" s="226"/>
      <c r="AF979" s="226"/>
      <c r="AG979" s="226"/>
      <c r="AH979" s="226"/>
      <c r="AI979" s="226"/>
      <c r="AJ979" s="226"/>
      <c r="AK979" s="226"/>
      <c r="AL979" s="226"/>
      <c r="AM979" s="226"/>
      <c r="AN979" s="226"/>
      <c r="AO979" s="226"/>
    </row>
    <row r="980" spans="1:41" ht="15" hidden="1" outlineLevel="1">
      <c r="A980" s="44">
        <v>849</v>
      </c>
      <c r="B980" s="73">
        <v>783</v>
      </c>
      <c r="C980" s="42" t="s">
        <v>264</v>
      </c>
      <c r="D980" s="44" t="s">
        <v>34</v>
      </c>
      <c r="E980" s="53">
        <v>0.06</v>
      </c>
      <c r="F980" s="14">
        <f t="shared" si="304"/>
        <v>1425.42</v>
      </c>
      <c r="G980" s="14">
        <f t="shared" si="305"/>
        <v>0</v>
      </c>
      <c r="H980" s="14">
        <f t="shared" si="306"/>
        <v>1425.42</v>
      </c>
      <c r="I980" s="45">
        <v>23757</v>
      </c>
      <c r="J980" s="53"/>
      <c r="K980" s="53"/>
      <c r="L980" s="51"/>
      <c r="M980" s="51"/>
      <c r="N980" s="51"/>
      <c r="O980" s="448">
        <f>I980*$L$3</f>
        <v>40386.9</v>
      </c>
      <c r="P980" s="180">
        <f t="shared" si="443"/>
        <v>0</v>
      </c>
      <c r="Q980" s="180">
        <f t="shared" si="444"/>
        <v>2423.21</v>
      </c>
      <c r="R980" s="180">
        <f t="shared" si="445"/>
        <v>0</v>
      </c>
      <c r="S980" s="180">
        <f t="shared" si="446"/>
        <v>2423.21</v>
      </c>
      <c r="T980" s="394">
        <f t="shared" si="441"/>
        <v>3275.63</v>
      </c>
      <c r="U980" s="394">
        <f t="shared" si="442"/>
        <v>0</v>
      </c>
      <c r="V980" s="142">
        <f t="shared" si="447"/>
        <v>3275.63</v>
      </c>
      <c r="W980" s="142">
        <f t="shared" si="448"/>
        <v>54593.79</v>
      </c>
      <c r="X980" s="142">
        <f t="shared" si="449"/>
        <v>0</v>
      </c>
      <c r="Y980" s="142">
        <f t="shared" si="450"/>
        <v>54593.79</v>
      </c>
      <c r="Z980" s="51"/>
      <c r="AA980" s="35"/>
      <c r="AB980" s="226"/>
      <c r="AC980" s="226"/>
      <c r="AD980" s="226"/>
      <c r="AE980" s="226"/>
      <c r="AF980" s="226"/>
      <c r="AG980" s="226"/>
      <c r="AH980" s="226"/>
      <c r="AI980" s="226"/>
      <c r="AJ980" s="226"/>
      <c r="AK980" s="226"/>
      <c r="AL980" s="226"/>
      <c r="AM980" s="226"/>
      <c r="AN980" s="226"/>
      <c r="AO980" s="226"/>
    </row>
    <row r="981" spans="1:41" ht="15" hidden="1" outlineLevel="1">
      <c r="A981" s="44">
        <v>850</v>
      </c>
      <c r="B981" s="73">
        <v>784</v>
      </c>
      <c r="C981" s="42" t="s">
        <v>389</v>
      </c>
      <c r="D981" s="44" t="s">
        <v>103</v>
      </c>
      <c r="E981" s="53">
        <v>18</v>
      </c>
      <c r="F981" s="14">
        <f t="shared" si="304"/>
        <v>5580</v>
      </c>
      <c r="G981" s="14">
        <f t="shared" si="305"/>
        <v>0</v>
      </c>
      <c r="H981" s="14">
        <f t="shared" si="306"/>
        <v>5580</v>
      </c>
      <c r="I981" s="45">
        <v>310</v>
      </c>
      <c r="J981" s="53"/>
      <c r="K981" s="53"/>
      <c r="L981" s="51"/>
      <c r="M981" s="51"/>
      <c r="N981" s="51"/>
      <c r="O981" s="451">
        <f t="shared" ref="O981:O989" si="452">I981*$M$3</f>
        <v>434</v>
      </c>
      <c r="P981" s="180">
        <f t="shared" si="443"/>
        <v>0</v>
      </c>
      <c r="Q981" s="180">
        <f t="shared" si="444"/>
        <v>7812</v>
      </c>
      <c r="R981" s="180">
        <f t="shared" si="445"/>
        <v>0</v>
      </c>
      <c r="S981" s="180">
        <f t="shared" si="446"/>
        <v>7812</v>
      </c>
      <c r="T981" s="394">
        <f t="shared" si="441"/>
        <v>10560.06</v>
      </c>
      <c r="U981" s="394">
        <f t="shared" si="442"/>
        <v>0</v>
      </c>
      <c r="V981" s="142">
        <f t="shared" si="447"/>
        <v>10560.06</v>
      </c>
      <c r="W981" s="142">
        <f t="shared" si="448"/>
        <v>586.66999999999996</v>
      </c>
      <c r="X981" s="142">
        <f t="shared" si="449"/>
        <v>0</v>
      </c>
      <c r="Y981" s="142">
        <f t="shared" si="450"/>
        <v>586.66999999999996</v>
      </c>
      <c r="Z981" s="51"/>
      <c r="AA981" s="35"/>
      <c r="AB981" s="226"/>
      <c r="AC981" s="226"/>
      <c r="AD981" s="226"/>
      <c r="AE981" s="226"/>
      <c r="AF981" s="226"/>
      <c r="AG981" s="226"/>
      <c r="AH981" s="226"/>
      <c r="AI981" s="226"/>
      <c r="AJ981" s="226"/>
      <c r="AK981" s="226"/>
      <c r="AL981" s="226"/>
      <c r="AM981" s="226"/>
      <c r="AN981" s="226"/>
      <c r="AO981" s="226"/>
    </row>
    <row r="982" spans="1:41" ht="15" hidden="1" outlineLevel="1">
      <c r="A982" s="44">
        <v>851</v>
      </c>
      <c r="B982" s="73">
        <v>785</v>
      </c>
      <c r="C982" s="42" t="s">
        <v>56</v>
      </c>
      <c r="D982" s="44" t="s">
        <v>26</v>
      </c>
      <c r="E982" s="53">
        <v>4.8</v>
      </c>
      <c r="F982" s="14">
        <f t="shared" si="304"/>
        <v>8457.7900000000009</v>
      </c>
      <c r="G982" s="14">
        <f t="shared" si="305"/>
        <v>0</v>
      </c>
      <c r="H982" s="14">
        <f t="shared" si="306"/>
        <v>8457.7900000000009</v>
      </c>
      <c r="I982" s="45">
        <v>1762.04</v>
      </c>
      <c r="J982" s="53"/>
      <c r="K982" s="53"/>
      <c r="L982" s="51"/>
      <c r="M982" s="51"/>
      <c r="N982" s="51"/>
      <c r="O982" s="451">
        <f t="shared" si="452"/>
        <v>2466.86</v>
      </c>
      <c r="P982" s="180">
        <f t="shared" si="443"/>
        <v>0</v>
      </c>
      <c r="Q982" s="180">
        <f t="shared" si="444"/>
        <v>11840.93</v>
      </c>
      <c r="R982" s="180">
        <f t="shared" si="445"/>
        <v>0</v>
      </c>
      <c r="S982" s="180">
        <f t="shared" si="446"/>
        <v>11840.93</v>
      </c>
      <c r="T982" s="394">
        <f t="shared" si="441"/>
        <v>16006.22</v>
      </c>
      <c r="U982" s="394">
        <f t="shared" si="442"/>
        <v>0</v>
      </c>
      <c r="V982" s="142">
        <f t="shared" si="447"/>
        <v>16006.22</v>
      </c>
      <c r="W982" s="142">
        <f t="shared" si="448"/>
        <v>3334.63</v>
      </c>
      <c r="X982" s="142">
        <f t="shared" si="449"/>
        <v>0</v>
      </c>
      <c r="Y982" s="142">
        <f t="shared" si="450"/>
        <v>3334.63</v>
      </c>
      <c r="Z982" s="51"/>
      <c r="AA982" s="35"/>
      <c r="AB982" s="226"/>
      <c r="AC982" s="226"/>
      <c r="AD982" s="226"/>
      <c r="AE982" s="226"/>
      <c r="AF982" s="226"/>
      <c r="AG982" s="226"/>
      <c r="AH982" s="226"/>
      <c r="AI982" s="226"/>
      <c r="AJ982" s="226"/>
      <c r="AK982" s="226"/>
      <c r="AL982" s="226"/>
      <c r="AM982" s="226"/>
      <c r="AN982" s="226"/>
      <c r="AO982" s="226"/>
    </row>
    <row r="983" spans="1:41" ht="15" hidden="1" outlineLevel="1">
      <c r="A983" s="44">
        <v>852</v>
      </c>
      <c r="B983" s="73">
        <v>786</v>
      </c>
      <c r="C983" s="42" t="s">
        <v>218</v>
      </c>
      <c r="D983" s="44" t="s">
        <v>26</v>
      </c>
      <c r="E983" s="53">
        <v>4.8</v>
      </c>
      <c r="F983" s="14">
        <f t="shared" si="304"/>
        <v>710.78</v>
      </c>
      <c r="G983" s="14">
        <f t="shared" si="305"/>
        <v>0</v>
      </c>
      <c r="H983" s="14">
        <f t="shared" si="306"/>
        <v>710.78</v>
      </c>
      <c r="I983" s="45">
        <v>148.08000000000001</v>
      </c>
      <c r="J983" s="53"/>
      <c r="K983" s="53"/>
      <c r="L983" s="51"/>
      <c r="M983" s="51"/>
      <c r="N983" s="51"/>
      <c r="O983" s="451">
        <f t="shared" si="452"/>
        <v>207.31</v>
      </c>
      <c r="P983" s="180">
        <f t="shared" si="443"/>
        <v>0</v>
      </c>
      <c r="Q983" s="180">
        <f t="shared" si="444"/>
        <v>995.09</v>
      </c>
      <c r="R983" s="180">
        <f t="shared" si="445"/>
        <v>0</v>
      </c>
      <c r="S983" s="180">
        <f t="shared" si="446"/>
        <v>995.09</v>
      </c>
      <c r="T983" s="394">
        <f t="shared" si="441"/>
        <v>1345.15</v>
      </c>
      <c r="U983" s="394">
        <f t="shared" si="442"/>
        <v>0</v>
      </c>
      <c r="V983" s="142">
        <f t="shared" si="447"/>
        <v>1345.15</v>
      </c>
      <c r="W983" s="142">
        <f t="shared" si="448"/>
        <v>280.24</v>
      </c>
      <c r="X983" s="142">
        <f t="shared" si="449"/>
        <v>0</v>
      </c>
      <c r="Y983" s="142">
        <f t="shared" si="450"/>
        <v>280.24</v>
      </c>
      <c r="Z983" s="51"/>
      <c r="AA983" s="35"/>
      <c r="AB983" s="226"/>
      <c r="AC983" s="226"/>
      <c r="AD983" s="226"/>
      <c r="AE983" s="226"/>
      <c r="AF983" s="226"/>
      <c r="AG983" s="226"/>
      <c r="AH983" s="226"/>
      <c r="AI983" s="226"/>
      <c r="AJ983" s="226"/>
      <c r="AK983" s="226"/>
      <c r="AL983" s="226"/>
      <c r="AM983" s="226"/>
      <c r="AN983" s="226"/>
      <c r="AO983" s="226"/>
    </row>
    <row r="984" spans="1:41" ht="45" hidden="1" outlineLevel="1">
      <c r="A984" s="44">
        <v>853</v>
      </c>
      <c r="B984" s="73">
        <v>787</v>
      </c>
      <c r="C984" s="42" t="s">
        <v>265</v>
      </c>
      <c r="D984" s="44" t="s">
        <v>34</v>
      </c>
      <c r="E984" s="53">
        <v>0</v>
      </c>
      <c r="F984" s="14">
        <f t="shared" si="304"/>
        <v>0</v>
      </c>
      <c r="G984" s="14">
        <f t="shared" si="305"/>
        <v>0</v>
      </c>
      <c r="H984" s="14">
        <f t="shared" si="306"/>
        <v>0</v>
      </c>
      <c r="I984" s="45">
        <v>11624</v>
      </c>
      <c r="J984" s="53"/>
      <c r="K984" s="53"/>
      <c r="L984" s="51"/>
      <c r="M984" s="51"/>
      <c r="N984" s="51"/>
      <c r="O984" s="451">
        <f t="shared" si="452"/>
        <v>16273.6</v>
      </c>
      <c r="P984" s="180">
        <f t="shared" si="443"/>
        <v>0</v>
      </c>
      <c r="Q984" s="180">
        <f t="shared" si="444"/>
        <v>0</v>
      </c>
      <c r="R984" s="180">
        <f t="shared" si="445"/>
        <v>0</v>
      </c>
      <c r="S984" s="180">
        <f t="shared" si="446"/>
        <v>0</v>
      </c>
      <c r="T984" s="394">
        <f t="shared" si="441"/>
        <v>0</v>
      </c>
      <c r="U984" s="394">
        <f t="shared" si="442"/>
        <v>0</v>
      </c>
      <c r="V984" s="142">
        <f t="shared" si="447"/>
        <v>0</v>
      </c>
      <c r="W984" s="142">
        <f t="shared" si="448"/>
        <v>21998.16</v>
      </c>
      <c r="X984" s="142">
        <f t="shared" si="449"/>
        <v>0</v>
      </c>
      <c r="Y984" s="142">
        <f t="shared" si="450"/>
        <v>21998.16</v>
      </c>
      <c r="Z984" s="51"/>
      <c r="AA984" s="35"/>
      <c r="AB984" s="226"/>
      <c r="AC984" s="226"/>
      <c r="AD984" s="226"/>
      <c r="AE984" s="226"/>
      <c r="AF984" s="226"/>
      <c r="AG984" s="226"/>
      <c r="AH984" s="226"/>
      <c r="AI984" s="226"/>
      <c r="AJ984" s="226"/>
      <c r="AK984" s="226"/>
      <c r="AL984" s="226"/>
      <c r="AM984" s="226"/>
      <c r="AN984" s="226"/>
      <c r="AO984" s="226"/>
    </row>
    <row r="985" spans="1:41" ht="30" hidden="1" outlineLevel="1">
      <c r="A985" s="44">
        <v>854</v>
      </c>
      <c r="B985" s="73">
        <v>788</v>
      </c>
      <c r="C985" s="42" t="s">
        <v>266</v>
      </c>
      <c r="D985" s="44" t="s">
        <v>26</v>
      </c>
      <c r="E985" s="53">
        <v>4.8</v>
      </c>
      <c r="F985" s="14">
        <f t="shared" si="304"/>
        <v>504</v>
      </c>
      <c r="G985" s="14">
        <f t="shared" si="305"/>
        <v>1108.8</v>
      </c>
      <c r="H985" s="14">
        <f t="shared" si="306"/>
        <v>1612.8</v>
      </c>
      <c r="I985" s="45">
        <v>105</v>
      </c>
      <c r="J985" s="53">
        <v>231</v>
      </c>
      <c r="K985" s="53"/>
      <c r="L985" s="51"/>
      <c r="M985" s="51"/>
      <c r="N985" s="51"/>
      <c r="O985" s="451">
        <f t="shared" si="452"/>
        <v>147</v>
      </c>
      <c r="P985" s="180">
        <f t="shared" si="443"/>
        <v>231</v>
      </c>
      <c r="Q985" s="180">
        <f t="shared" si="444"/>
        <v>705.6</v>
      </c>
      <c r="R985" s="180">
        <f t="shared" si="445"/>
        <v>1108.8</v>
      </c>
      <c r="S985" s="180">
        <f t="shared" si="446"/>
        <v>1814.4</v>
      </c>
      <c r="T985" s="394">
        <f t="shared" si="441"/>
        <v>953.81</v>
      </c>
      <c r="U985" s="394">
        <f t="shared" si="442"/>
        <v>1498.85</v>
      </c>
      <c r="V985" s="142">
        <f t="shared" si="447"/>
        <v>2452.66</v>
      </c>
      <c r="W985" s="142">
        <f t="shared" si="448"/>
        <v>198.71</v>
      </c>
      <c r="X985" s="142">
        <f t="shared" si="449"/>
        <v>312.26</v>
      </c>
      <c r="Y985" s="142">
        <f t="shared" si="450"/>
        <v>510.97</v>
      </c>
      <c r="Z985" s="51"/>
      <c r="AA985" s="35"/>
      <c r="AB985" s="226"/>
      <c r="AC985" s="226"/>
      <c r="AD985" s="226"/>
      <c r="AE985" s="226"/>
      <c r="AF985" s="226"/>
      <c r="AG985" s="226"/>
      <c r="AH985" s="226"/>
      <c r="AI985" s="226"/>
      <c r="AJ985" s="226"/>
      <c r="AK985" s="226"/>
      <c r="AL985" s="226"/>
      <c r="AM985" s="226"/>
      <c r="AN985" s="226"/>
      <c r="AO985" s="226"/>
    </row>
    <row r="986" spans="1:41" ht="45" hidden="1" outlineLevel="1">
      <c r="A986" s="44">
        <v>855</v>
      </c>
      <c r="B986" s="73">
        <v>789</v>
      </c>
      <c r="C986" s="42" t="s">
        <v>265</v>
      </c>
      <c r="D986" s="44" t="s">
        <v>34</v>
      </c>
      <c r="E986" s="53">
        <v>0.05</v>
      </c>
      <c r="F986" s="14">
        <f t="shared" si="304"/>
        <v>581.20000000000005</v>
      </c>
      <c r="G986" s="14">
        <f t="shared" si="305"/>
        <v>0</v>
      </c>
      <c r="H986" s="14">
        <f t="shared" si="306"/>
        <v>581.20000000000005</v>
      </c>
      <c r="I986" s="45">
        <v>11624</v>
      </c>
      <c r="J986" s="53"/>
      <c r="K986" s="53"/>
      <c r="L986" s="51"/>
      <c r="M986" s="51"/>
      <c r="N986" s="51"/>
      <c r="O986" s="451">
        <f t="shared" si="452"/>
        <v>16273.6</v>
      </c>
      <c r="P986" s="180">
        <f t="shared" si="443"/>
        <v>0</v>
      </c>
      <c r="Q986" s="180">
        <f t="shared" si="444"/>
        <v>813.68</v>
      </c>
      <c r="R986" s="180">
        <f t="shared" si="445"/>
        <v>0</v>
      </c>
      <c r="S986" s="180">
        <f t="shared" si="446"/>
        <v>813.68</v>
      </c>
      <c r="T986" s="394">
        <f t="shared" si="441"/>
        <v>1099.9100000000001</v>
      </c>
      <c r="U986" s="394">
        <f t="shared" si="442"/>
        <v>0</v>
      </c>
      <c r="V986" s="142">
        <f t="shared" si="447"/>
        <v>1099.9100000000001</v>
      </c>
      <c r="W986" s="142">
        <f t="shared" si="448"/>
        <v>21998.16</v>
      </c>
      <c r="X986" s="142">
        <f t="shared" si="449"/>
        <v>0</v>
      </c>
      <c r="Y986" s="142">
        <f t="shared" si="450"/>
        <v>21998.16</v>
      </c>
      <c r="Z986" s="51"/>
      <c r="AA986" s="35"/>
      <c r="AB986" s="226"/>
      <c r="AC986" s="226"/>
      <c r="AD986" s="226"/>
      <c r="AE986" s="226"/>
      <c r="AF986" s="226"/>
      <c r="AG986" s="226"/>
      <c r="AH986" s="226"/>
      <c r="AI986" s="226"/>
      <c r="AJ986" s="226"/>
      <c r="AK986" s="226"/>
      <c r="AL986" s="226"/>
      <c r="AM986" s="226"/>
      <c r="AN986" s="226"/>
      <c r="AO986" s="226"/>
    </row>
    <row r="987" spans="1:41" ht="30" hidden="1" outlineLevel="1">
      <c r="A987" s="44">
        <v>856</v>
      </c>
      <c r="B987" s="73">
        <v>790</v>
      </c>
      <c r="C987" s="42" t="s">
        <v>274</v>
      </c>
      <c r="D987" s="44" t="s">
        <v>26</v>
      </c>
      <c r="E987" s="53">
        <v>4.8</v>
      </c>
      <c r="F987" s="14">
        <f t="shared" si="304"/>
        <v>3206.4</v>
      </c>
      <c r="G987" s="14">
        <f t="shared" si="305"/>
        <v>14784</v>
      </c>
      <c r="H987" s="14">
        <f t="shared" si="306"/>
        <v>17990.400000000001</v>
      </c>
      <c r="I987" s="45">
        <v>668</v>
      </c>
      <c r="J987" s="53">
        <v>3080</v>
      </c>
      <c r="K987" s="53"/>
      <c r="L987" s="51"/>
      <c r="M987" s="51"/>
      <c r="N987" s="51"/>
      <c r="O987" s="451">
        <f t="shared" si="452"/>
        <v>935.2</v>
      </c>
      <c r="P987" s="180">
        <f t="shared" si="443"/>
        <v>3080</v>
      </c>
      <c r="Q987" s="180">
        <f t="shared" si="444"/>
        <v>4488.96</v>
      </c>
      <c r="R987" s="180">
        <f t="shared" si="445"/>
        <v>14784</v>
      </c>
      <c r="S987" s="180">
        <f t="shared" si="446"/>
        <v>19272.96</v>
      </c>
      <c r="T987" s="394">
        <f t="shared" si="441"/>
        <v>6068.02</v>
      </c>
      <c r="U987" s="394">
        <f t="shared" si="442"/>
        <v>19984.560000000001</v>
      </c>
      <c r="V987" s="142">
        <f t="shared" si="447"/>
        <v>26052.58</v>
      </c>
      <c r="W987" s="142">
        <f t="shared" si="448"/>
        <v>1264.17</v>
      </c>
      <c r="X987" s="142">
        <f t="shared" si="449"/>
        <v>4163.45</v>
      </c>
      <c r="Y987" s="142">
        <f t="shared" si="450"/>
        <v>5427.62</v>
      </c>
      <c r="Z987" s="51"/>
      <c r="AA987" s="35"/>
      <c r="AB987" s="226"/>
      <c r="AC987" s="226"/>
      <c r="AD987" s="226"/>
      <c r="AE987" s="226"/>
      <c r="AF987" s="226"/>
      <c r="AG987" s="226"/>
      <c r="AH987" s="226"/>
      <c r="AI987" s="226"/>
      <c r="AJ987" s="226"/>
      <c r="AK987" s="226"/>
      <c r="AL987" s="226"/>
      <c r="AM987" s="226"/>
      <c r="AN987" s="226"/>
      <c r="AO987" s="226"/>
    </row>
    <row r="988" spans="1:41" ht="45" hidden="1" outlineLevel="1">
      <c r="A988" s="44">
        <v>857</v>
      </c>
      <c r="B988" s="73">
        <v>791</v>
      </c>
      <c r="C988" s="42" t="s">
        <v>390</v>
      </c>
      <c r="D988" s="44" t="s">
        <v>101</v>
      </c>
      <c r="E988" s="53">
        <v>223.43</v>
      </c>
      <c r="F988" s="14">
        <f t="shared" si="304"/>
        <v>35301.94</v>
      </c>
      <c r="G988" s="14">
        <f t="shared" si="305"/>
        <v>19214.98</v>
      </c>
      <c r="H988" s="14">
        <f t="shared" si="306"/>
        <v>54516.92</v>
      </c>
      <c r="I988" s="45">
        <v>158</v>
      </c>
      <c r="J988" s="53">
        <v>86</v>
      </c>
      <c r="K988" s="53"/>
      <c r="L988" s="51"/>
      <c r="M988" s="51"/>
      <c r="N988" s="51"/>
      <c r="O988" s="451">
        <f t="shared" si="452"/>
        <v>221.2</v>
      </c>
      <c r="P988" s="180">
        <f t="shared" si="443"/>
        <v>86</v>
      </c>
      <c r="Q988" s="180">
        <f t="shared" si="444"/>
        <v>49422.720000000001</v>
      </c>
      <c r="R988" s="180">
        <f t="shared" si="445"/>
        <v>19214.98</v>
      </c>
      <c r="S988" s="180">
        <f t="shared" si="446"/>
        <v>68637.7</v>
      </c>
      <c r="T988" s="394">
        <f t="shared" si="441"/>
        <v>66807.8</v>
      </c>
      <c r="U988" s="394">
        <f t="shared" si="442"/>
        <v>25973.74</v>
      </c>
      <c r="V988" s="142">
        <f t="shared" si="447"/>
        <v>92781.54</v>
      </c>
      <c r="W988" s="142">
        <f t="shared" si="448"/>
        <v>299.01</v>
      </c>
      <c r="X988" s="142">
        <f t="shared" si="449"/>
        <v>116.25</v>
      </c>
      <c r="Y988" s="142">
        <f t="shared" si="450"/>
        <v>415.26</v>
      </c>
      <c r="Z988" s="51"/>
      <c r="AA988" s="35"/>
      <c r="AB988" s="226"/>
      <c r="AC988" s="226"/>
      <c r="AD988" s="226"/>
      <c r="AE988" s="226"/>
      <c r="AF988" s="226"/>
      <c r="AG988" s="226"/>
      <c r="AH988" s="226"/>
      <c r="AI988" s="226"/>
      <c r="AJ988" s="226"/>
      <c r="AK988" s="226"/>
      <c r="AL988" s="226"/>
      <c r="AM988" s="226"/>
      <c r="AN988" s="226"/>
      <c r="AO988" s="226"/>
    </row>
    <row r="989" spans="1:41" ht="30" hidden="1" outlineLevel="1">
      <c r="A989" s="44">
        <v>858</v>
      </c>
      <c r="B989" s="73">
        <v>792</v>
      </c>
      <c r="C989" s="42" t="s">
        <v>107</v>
      </c>
      <c r="D989" s="44" t="s">
        <v>26</v>
      </c>
      <c r="E989" s="53">
        <v>6.4</v>
      </c>
      <c r="F989" s="14">
        <f t="shared" si="304"/>
        <v>1900.42</v>
      </c>
      <c r="G989" s="14">
        <f t="shared" si="305"/>
        <v>281.60000000000002</v>
      </c>
      <c r="H989" s="14">
        <f t="shared" si="306"/>
        <v>2182.02</v>
      </c>
      <c r="I989" s="45">
        <v>296.94</v>
      </c>
      <c r="J989" s="53">
        <v>44</v>
      </c>
      <c r="K989" s="53"/>
      <c r="L989" s="51"/>
      <c r="M989" s="51"/>
      <c r="N989" s="51"/>
      <c r="O989" s="451">
        <f t="shared" si="452"/>
        <v>415.72</v>
      </c>
      <c r="P989" s="180">
        <f t="shared" si="443"/>
        <v>44</v>
      </c>
      <c r="Q989" s="180">
        <f t="shared" si="444"/>
        <v>2660.61</v>
      </c>
      <c r="R989" s="180">
        <f t="shared" si="445"/>
        <v>281.60000000000002</v>
      </c>
      <c r="S989" s="180">
        <f t="shared" si="446"/>
        <v>2942.21</v>
      </c>
      <c r="T989" s="394">
        <f t="shared" si="441"/>
        <v>3596.54</v>
      </c>
      <c r="U989" s="394">
        <f t="shared" si="442"/>
        <v>380.67</v>
      </c>
      <c r="V989" s="142">
        <f t="shared" si="447"/>
        <v>3977.21</v>
      </c>
      <c r="W989" s="142">
        <f t="shared" si="448"/>
        <v>561.96</v>
      </c>
      <c r="X989" s="142">
        <f t="shared" si="449"/>
        <v>59.48</v>
      </c>
      <c r="Y989" s="142">
        <f t="shared" si="450"/>
        <v>621.44000000000005</v>
      </c>
      <c r="Z989" s="51"/>
      <c r="AA989" s="35"/>
      <c r="AB989" s="226"/>
      <c r="AC989" s="226"/>
      <c r="AD989" s="226"/>
      <c r="AE989" s="226"/>
      <c r="AF989" s="226"/>
      <c r="AG989" s="226"/>
      <c r="AH989" s="226"/>
      <c r="AI989" s="226"/>
      <c r="AJ989" s="226"/>
      <c r="AK989" s="226"/>
      <c r="AL989" s="226"/>
      <c r="AM989" s="226"/>
      <c r="AN989" s="226"/>
      <c r="AO989" s="226"/>
    </row>
    <row r="990" spans="1:41" ht="15" hidden="1" outlineLevel="1">
      <c r="A990" s="44"/>
      <c r="B990" s="73"/>
      <c r="C990" s="52" t="s">
        <v>261</v>
      </c>
      <c r="D990" s="44"/>
      <c r="E990" s="53"/>
      <c r="F990" s="14">
        <f t="shared" si="304"/>
        <v>0</v>
      </c>
      <c r="G990" s="14">
        <f t="shared" si="305"/>
        <v>0</v>
      </c>
      <c r="H990" s="14">
        <f t="shared" si="306"/>
        <v>0</v>
      </c>
      <c r="I990" s="45"/>
      <c r="J990" s="53"/>
      <c r="K990" s="53"/>
      <c r="L990" s="51"/>
      <c r="M990" s="51"/>
      <c r="N990" s="51"/>
      <c r="O990" s="186"/>
      <c r="P990" s="180">
        <f t="shared" si="443"/>
        <v>0</v>
      </c>
      <c r="Q990" s="180">
        <f t="shared" si="444"/>
        <v>0</v>
      </c>
      <c r="R990" s="180">
        <f t="shared" si="445"/>
        <v>0</v>
      </c>
      <c r="S990" s="180">
        <f t="shared" si="446"/>
        <v>0</v>
      </c>
      <c r="T990" s="394">
        <f t="shared" si="441"/>
        <v>0</v>
      </c>
      <c r="U990" s="394">
        <f t="shared" si="442"/>
        <v>0</v>
      </c>
      <c r="V990" s="142">
        <f t="shared" si="447"/>
        <v>0</v>
      </c>
      <c r="W990" s="142">
        <f t="shared" si="448"/>
        <v>0</v>
      </c>
      <c r="X990" s="142">
        <f t="shared" si="449"/>
        <v>0</v>
      </c>
      <c r="Y990" s="142">
        <f t="shared" si="450"/>
        <v>0</v>
      </c>
      <c r="Z990" s="51"/>
      <c r="AA990" s="35"/>
      <c r="AB990" s="226"/>
      <c r="AC990" s="226"/>
      <c r="AD990" s="226"/>
      <c r="AE990" s="226"/>
      <c r="AF990" s="226"/>
      <c r="AG990" s="226"/>
      <c r="AH990" s="226"/>
      <c r="AI990" s="226"/>
      <c r="AJ990" s="226"/>
      <c r="AK990" s="226"/>
      <c r="AL990" s="226"/>
      <c r="AM990" s="226"/>
      <c r="AN990" s="226"/>
      <c r="AO990" s="226"/>
    </row>
    <row r="991" spans="1:41" ht="45" hidden="1" outlineLevel="1">
      <c r="A991" s="44">
        <v>859</v>
      </c>
      <c r="B991" s="73">
        <v>793</v>
      </c>
      <c r="C991" s="42" t="s">
        <v>262</v>
      </c>
      <c r="D991" s="44" t="s">
        <v>404</v>
      </c>
      <c r="E991" s="53">
        <v>12.67</v>
      </c>
      <c r="F991" s="14">
        <f t="shared" si="304"/>
        <v>9181.9500000000007</v>
      </c>
      <c r="G991" s="14">
        <f t="shared" si="305"/>
        <v>0</v>
      </c>
      <c r="H991" s="14">
        <f t="shared" si="306"/>
        <v>9181.9500000000007</v>
      </c>
      <c r="I991" s="45">
        <v>724.7</v>
      </c>
      <c r="J991" s="53"/>
      <c r="K991" s="53"/>
      <c r="L991" s="51"/>
      <c r="M991" s="51"/>
      <c r="N991" s="51"/>
      <c r="O991" s="451">
        <f t="shared" ref="O991:O992" si="453">I991*$M$3</f>
        <v>1014.58</v>
      </c>
      <c r="P991" s="180">
        <f t="shared" si="443"/>
        <v>0</v>
      </c>
      <c r="Q991" s="180">
        <f t="shared" si="444"/>
        <v>12854.73</v>
      </c>
      <c r="R991" s="180">
        <f t="shared" si="445"/>
        <v>0</v>
      </c>
      <c r="S991" s="180">
        <f t="shared" si="446"/>
        <v>12854.73</v>
      </c>
      <c r="T991" s="394">
        <f t="shared" si="441"/>
        <v>17376.650000000001</v>
      </c>
      <c r="U991" s="394">
        <f t="shared" si="442"/>
        <v>0</v>
      </c>
      <c r="V991" s="142">
        <f t="shared" si="447"/>
        <v>17376.650000000001</v>
      </c>
      <c r="W991" s="142">
        <f t="shared" si="448"/>
        <v>1371.48</v>
      </c>
      <c r="X991" s="142">
        <f t="shared" si="449"/>
        <v>0</v>
      </c>
      <c r="Y991" s="142">
        <f t="shared" si="450"/>
        <v>1371.48</v>
      </c>
      <c r="Z991" s="51"/>
      <c r="AA991" s="35"/>
      <c r="AB991" s="226"/>
      <c r="AC991" s="226"/>
      <c r="AD991" s="226"/>
      <c r="AE991" s="226"/>
      <c r="AF991" s="226"/>
      <c r="AG991" s="226"/>
      <c r="AH991" s="226"/>
      <c r="AI991" s="226"/>
      <c r="AJ991" s="226"/>
      <c r="AK991" s="226"/>
      <c r="AL991" s="226"/>
      <c r="AM991" s="226"/>
      <c r="AN991" s="226"/>
      <c r="AO991" s="226"/>
    </row>
    <row r="992" spans="1:41" ht="60" hidden="1" outlineLevel="1">
      <c r="A992" s="44">
        <v>860</v>
      </c>
      <c r="B992" s="73">
        <v>794</v>
      </c>
      <c r="C992" s="42" t="s">
        <v>161</v>
      </c>
      <c r="D992" s="44" t="s">
        <v>404</v>
      </c>
      <c r="E992" s="53">
        <v>12.67</v>
      </c>
      <c r="F992" s="14">
        <f t="shared" si="304"/>
        <v>5730.39</v>
      </c>
      <c r="G992" s="14">
        <f t="shared" si="305"/>
        <v>0</v>
      </c>
      <c r="H992" s="14">
        <f t="shared" si="306"/>
        <v>5730.39</v>
      </c>
      <c r="I992" s="45">
        <v>452.28</v>
      </c>
      <c r="J992" s="53"/>
      <c r="K992" s="53"/>
      <c r="L992" s="51"/>
      <c r="M992" s="51"/>
      <c r="N992" s="51"/>
      <c r="O992" s="451">
        <f t="shared" si="453"/>
        <v>633.19000000000005</v>
      </c>
      <c r="P992" s="180">
        <f t="shared" si="443"/>
        <v>0</v>
      </c>
      <c r="Q992" s="180">
        <f t="shared" si="444"/>
        <v>8022.52</v>
      </c>
      <c r="R992" s="180">
        <f t="shared" si="445"/>
        <v>0</v>
      </c>
      <c r="S992" s="180">
        <f t="shared" si="446"/>
        <v>8022.52</v>
      </c>
      <c r="T992" s="394">
        <f t="shared" si="441"/>
        <v>10844.63</v>
      </c>
      <c r="U992" s="394">
        <f t="shared" si="442"/>
        <v>0</v>
      </c>
      <c r="V992" s="142">
        <f t="shared" si="447"/>
        <v>10844.63</v>
      </c>
      <c r="W992" s="142">
        <f t="shared" si="448"/>
        <v>855.93</v>
      </c>
      <c r="X992" s="142">
        <f t="shared" si="449"/>
        <v>0</v>
      </c>
      <c r="Y992" s="142">
        <f t="shared" si="450"/>
        <v>855.93</v>
      </c>
      <c r="Z992" s="51"/>
      <c r="AA992" s="35"/>
      <c r="AB992" s="226"/>
      <c r="AC992" s="226"/>
      <c r="AD992" s="226"/>
      <c r="AE992" s="226"/>
      <c r="AF992" s="226"/>
      <c r="AG992" s="226"/>
      <c r="AH992" s="226"/>
      <c r="AI992" s="226"/>
      <c r="AJ992" s="226"/>
      <c r="AK992" s="226"/>
      <c r="AL992" s="226"/>
      <c r="AM992" s="226"/>
      <c r="AN992" s="226"/>
      <c r="AO992" s="226"/>
    </row>
    <row r="993" spans="1:41" ht="15" hidden="1" outlineLevel="1">
      <c r="A993" s="44">
        <v>861</v>
      </c>
      <c r="B993" s="73">
        <v>795</v>
      </c>
      <c r="C993" s="42" t="s">
        <v>178</v>
      </c>
      <c r="D993" s="44" t="s">
        <v>404</v>
      </c>
      <c r="E993" s="53">
        <v>12.67</v>
      </c>
      <c r="F993" s="14">
        <f t="shared" si="304"/>
        <v>56064.75</v>
      </c>
      <c r="G993" s="14">
        <f t="shared" si="305"/>
        <v>0</v>
      </c>
      <c r="H993" s="89">
        <f t="shared" si="306"/>
        <v>56064.75</v>
      </c>
      <c r="I993" s="19">
        <v>4425</v>
      </c>
      <c r="J993" s="53"/>
      <c r="K993" s="53"/>
      <c r="L993" s="51"/>
      <c r="M993" s="51"/>
      <c r="N993" s="51"/>
      <c r="O993" s="186">
        <f>I993</f>
        <v>4425</v>
      </c>
      <c r="P993" s="180">
        <f t="shared" si="443"/>
        <v>0</v>
      </c>
      <c r="Q993" s="180">
        <f t="shared" si="444"/>
        <v>56064.75</v>
      </c>
      <c r="R993" s="180">
        <f t="shared" si="445"/>
        <v>0</v>
      </c>
      <c r="S993" s="180">
        <f t="shared" si="446"/>
        <v>56064.75</v>
      </c>
      <c r="T993" s="394">
        <f t="shared" si="441"/>
        <v>75786.62</v>
      </c>
      <c r="U993" s="394">
        <f t="shared" si="442"/>
        <v>0</v>
      </c>
      <c r="V993" s="142">
        <f t="shared" si="447"/>
        <v>75786.62</v>
      </c>
      <c r="W993" s="142">
        <f t="shared" si="448"/>
        <v>5981.58</v>
      </c>
      <c r="X993" s="142">
        <f t="shared" si="449"/>
        <v>0</v>
      </c>
      <c r="Y993" s="142">
        <f t="shared" si="450"/>
        <v>5981.58</v>
      </c>
      <c r="Z993" s="51"/>
      <c r="AA993" s="35"/>
      <c r="AB993" s="226"/>
      <c r="AC993" s="226"/>
      <c r="AD993" s="226"/>
      <c r="AE993" s="226"/>
      <c r="AF993" s="226"/>
      <c r="AG993" s="226"/>
      <c r="AH993" s="226"/>
      <c r="AI993" s="226"/>
      <c r="AJ993" s="226"/>
      <c r="AK993" s="226"/>
      <c r="AL993" s="226"/>
      <c r="AM993" s="226"/>
      <c r="AN993" s="226"/>
      <c r="AO993" s="226"/>
    </row>
    <row r="994" spans="1:41" s="428" customFormat="1" ht="15">
      <c r="A994" s="417"/>
      <c r="B994" s="418"/>
      <c r="C994" s="419" t="s">
        <v>405</v>
      </c>
      <c r="D994" s="418"/>
      <c r="E994" s="420"/>
      <c r="F994" s="421">
        <f>F81+F405</f>
        <v>18393430.149999999</v>
      </c>
      <c r="G994" s="421">
        <f t="shared" ref="G994:H994" si="454">G81+G405</f>
        <v>3884757.4</v>
      </c>
      <c r="H994" s="421">
        <f t="shared" si="454"/>
        <v>22278187.550000001</v>
      </c>
      <c r="I994" s="422"/>
      <c r="J994" s="422"/>
      <c r="K994" s="423"/>
      <c r="L994" s="424"/>
      <c r="M994" s="424"/>
      <c r="N994" s="424"/>
      <c r="O994" s="454"/>
      <c r="P994" s="455">
        <f t="shared" si="443"/>
        <v>0</v>
      </c>
      <c r="Q994" s="456">
        <f t="shared" ref="Q994:S994" si="455">Q81+Q405</f>
        <v>27482517.73</v>
      </c>
      <c r="R994" s="456">
        <f t="shared" si="455"/>
        <v>3884757.4</v>
      </c>
      <c r="S994" s="456">
        <f t="shared" si="455"/>
        <v>31367275.129999999</v>
      </c>
      <c r="T994" s="421">
        <f t="shared" ref="T994:V994" si="456">T81+T405</f>
        <v>37150031.880000003</v>
      </c>
      <c r="U994" s="421">
        <f t="shared" si="456"/>
        <v>5251292.6100000003</v>
      </c>
      <c r="V994" s="421">
        <f t="shared" si="456"/>
        <v>42401324.490000002</v>
      </c>
      <c r="W994" s="425">
        <f t="shared" si="448"/>
        <v>0</v>
      </c>
      <c r="X994" s="425">
        <f t="shared" si="449"/>
        <v>0</v>
      </c>
      <c r="Y994" s="425">
        <f t="shared" si="450"/>
        <v>0</v>
      </c>
      <c r="Z994" s="424"/>
      <c r="AA994" s="426"/>
      <c r="AB994" s="427"/>
      <c r="AC994" s="427"/>
      <c r="AD994" s="427"/>
      <c r="AE994" s="427"/>
      <c r="AF994" s="427"/>
      <c r="AG994" s="427"/>
      <c r="AH994" s="427"/>
      <c r="AI994" s="427"/>
      <c r="AJ994" s="427"/>
      <c r="AK994" s="427"/>
      <c r="AL994" s="427"/>
      <c r="AM994" s="427"/>
      <c r="AN994" s="427"/>
      <c r="AO994" s="427"/>
    </row>
    <row r="995" spans="1:41" s="233" customFormat="1" ht="40.15" customHeight="1">
      <c r="A995" s="224"/>
      <c r="B995" s="390"/>
      <c r="C995" s="295" t="s">
        <v>406</v>
      </c>
      <c r="D995" s="390"/>
      <c r="E995" s="392"/>
      <c r="F995" s="393">
        <f>F996+F1022</f>
        <v>56928758.549999997</v>
      </c>
      <c r="G995" s="393">
        <f t="shared" ref="G995:H995" si="457">G996+G1022</f>
        <v>35980133.700000003</v>
      </c>
      <c r="H995" s="393">
        <f t="shared" si="457"/>
        <v>92908892.25</v>
      </c>
      <c r="I995" s="389"/>
      <c r="J995" s="389"/>
      <c r="K995" s="392"/>
      <c r="L995" s="390"/>
      <c r="M995" s="390"/>
      <c r="N995" s="390"/>
      <c r="O995" s="463"/>
      <c r="P995" s="455">
        <f t="shared" si="443"/>
        <v>0</v>
      </c>
      <c r="Q995" s="459">
        <f>Q996+Q1022</f>
        <v>57097166.030000001</v>
      </c>
      <c r="R995" s="459">
        <f t="shared" ref="R995" si="458">R996+R1022</f>
        <v>35980133.700000003</v>
      </c>
      <c r="S995" s="459">
        <f t="shared" ref="S995" si="459">S996+S1022</f>
        <v>93077299.730000004</v>
      </c>
      <c r="T995" s="191">
        <f>T996+T1022</f>
        <v>77182258.159999996</v>
      </c>
      <c r="U995" s="191">
        <f t="shared" ref="U995" si="460">U996+U1022</f>
        <v>48636902.920000002</v>
      </c>
      <c r="V995" s="191">
        <f t="shared" ref="V995" si="461">V996+V1022</f>
        <v>125819161.08</v>
      </c>
      <c r="W995" s="142">
        <f t="shared" si="448"/>
        <v>0</v>
      </c>
      <c r="X995" s="142">
        <f t="shared" si="449"/>
        <v>0</v>
      </c>
      <c r="Y995" s="142">
        <f t="shared" si="450"/>
        <v>0</v>
      </c>
      <c r="Z995" s="390"/>
      <c r="AA995" s="391"/>
      <c r="AB995" s="232"/>
      <c r="AC995" s="232"/>
      <c r="AD995" s="232"/>
      <c r="AE995" s="232"/>
      <c r="AF995" s="232"/>
      <c r="AG995" s="232"/>
      <c r="AH995" s="232"/>
      <c r="AI995" s="232"/>
      <c r="AJ995" s="232"/>
      <c r="AK995" s="232"/>
      <c r="AL995" s="232"/>
      <c r="AM995" s="232"/>
      <c r="AN995" s="232"/>
      <c r="AO995" s="232"/>
    </row>
    <row r="996" spans="1:41" s="266" customFormat="1" ht="15">
      <c r="A996" s="190"/>
      <c r="B996" s="296"/>
      <c r="C996" s="297" t="s">
        <v>407</v>
      </c>
      <c r="D996" s="267"/>
      <c r="E996" s="267"/>
      <c r="F996" s="191">
        <f t="shared" ref="F996:H996" si="462">F997+F1002+F1007+F1011</f>
        <v>24289582.32</v>
      </c>
      <c r="G996" s="191">
        <f t="shared" si="462"/>
        <v>0</v>
      </c>
      <c r="H996" s="191">
        <f t="shared" si="462"/>
        <v>24289582.32</v>
      </c>
      <c r="I996" s="192"/>
      <c r="J996" s="193"/>
      <c r="K996" s="194"/>
      <c r="L996" s="195"/>
      <c r="M996" s="195"/>
      <c r="N996" s="195"/>
      <c r="O996" s="457"/>
      <c r="P996" s="180">
        <f t="shared" si="443"/>
        <v>0</v>
      </c>
      <c r="Q996" s="459">
        <f>Q997+Q1002+Q1007+Q1011</f>
        <v>24457989.800000001</v>
      </c>
      <c r="R996" s="459">
        <f t="shared" ref="R996:S996" si="463">R997+R1002+R1007+R1011</f>
        <v>0</v>
      </c>
      <c r="S996" s="459">
        <f t="shared" si="463"/>
        <v>24457989.800000001</v>
      </c>
      <c r="T996" s="191">
        <f>T997+T1002+T1007+T1011</f>
        <v>33061593.260000002</v>
      </c>
      <c r="U996" s="191">
        <f t="shared" ref="U996:V996" si="464">U997+U1002+U1007+U1011</f>
        <v>0</v>
      </c>
      <c r="V996" s="191">
        <f t="shared" si="464"/>
        <v>33061593.260000002</v>
      </c>
      <c r="W996" s="142">
        <f t="shared" si="448"/>
        <v>0</v>
      </c>
      <c r="X996" s="142">
        <f t="shared" si="449"/>
        <v>0</v>
      </c>
      <c r="Y996" s="142">
        <f t="shared" si="450"/>
        <v>0</v>
      </c>
      <c r="Z996" s="195"/>
      <c r="AA996" s="196"/>
      <c r="AB996" s="298"/>
      <c r="AC996" s="298"/>
      <c r="AD996" s="298"/>
      <c r="AE996" s="298"/>
      <c r="AF996" s="298"/>
      <c r="AG996" s="298"/>
      <c r="AH996" s="298"/>
      <c r="AI996" s="298"/>
      <c r="AJ996" s="298"/>
      <c r="AK996" s="298"/>
      <c r="AL996" s="298"/>
      <c r="AM996" s="298"/>
      <c r="AN996" s="298"/>
      <c r="AO996" s="298"/>
    </row>
    <row r="997" spans="1:41" s="237" customFormat="1" ht="28.5" collapsed="1">
      <c r="A997" s="158"/>
      <c r="B997" s="299"/>
      <c r="C997" s="144" t="s">
        <v>408</v>
      </c>
      <c r="D997" s="300"/>
      <c r="E997" s="301"/>
      <c r="F997" s="133">
        <f>SUM(F998:F1001)</f>
        <v>22303600.289999999</v>
      </c>
      <c r="G997" s="133">
        <f t="shared" ref="G997:G1010" si="465">E997*J997</f>
        <v>0</v>
      </c>
      <c r="H997" s="133">
        <f t="shared" ref="H997:H1010" si="466">F997+G997</f>
        <v>22303600.289999999</v>
      </c>
      <c r="I997" s="135"/>
      <c r="J997" s="135"/>
      <c r="K997" s="148"/>
      <c r="L997" s="147"/>
      <c r="M997" s="147"/>
      <c r="N997" s="147"/>
      <c r="O997" s="179"/>
      <c r="P997" s="180">
        <f t="shared" si="443"/>
        <v>0</v>
      </c>
      <c r="Q997" s="176">
        <f>SUM(Q998:Q1001)</f>
        <v>22303600.289999999</v>
      </c>
      <c r="R997" s="176">
        <f>P997*AA997</f>
        <v>0</v>
      </c>
      <c r="S997" s="176">
        <f t="shared" ref="S997" si="467">Q997+R997</f>
        <v>22303600.289999999</v>
      </c>
      <c r="T997" s="133">
        <f>SUM(T998:T1001)</f>
        <v>30149353.350000001</v>
      </c>
      <c r="U997" s="133">
        <f>S997*AD997</f>
        <v>0</v>
      </c>
      <c r="V997" s="133">
        <f t="shared" ref="V997" si="468">T997+U997</f>
        <v>30149353.350000001</v>
      </c>
      <c r="W997" s="142">
        <f t="shared" si="448"/>
        <v>0</v>
      </c>
      <c r="X997" s="142">
        <f t="shared" si="449"/>
        <v>0</v>
      </c>
      <c r="Y997" s="142">
        <f t="shared" si="450"/>
        <v>0</v>
      </c>
      <c r="Z997" s="147"/>
      <c r="AA997" s="137"/>
      <c r="AB997" s="236"/>
      <c r="AC997" s="236"/>
      <c r="AD997" s="236"/>
      <c r="AE997" s="236"/>
      <c r="AF997" s="236"/>
      <c r="AG997" s="236"/>
      <c r="AH997" s="236"/>
      <c r="AI997" s="236"/>
      <c r="AJ997" s="236"/>
      <c r="AK997" s="236"/>
      <c r="AL997" s="236"/>
      <c r="AM997" s="236"/>
      <c r="AN997" s="236"/>
      <c r="AO997" s="236"/>
    </row>
    <row r="998" spans="1:41" ht="28.5" hidden="1" outlineLevel="1">
      <c r="A998" s="44">
        <v>862</v>
      </c>
      <c r="B998" s="302">
        <v>1</v>
      </c>
      <c r="C998" s="13" t="s">
        <v>409</v>
      </c>
      <c r="D998" s="73" t="s">
        <v>26</v>
      </c>
      <c r="E998" s="74">
        <v>6613.02</v>
      </c>
      <c r="F998" s="14">
        <f t="shared" ref="F998:F1001" si="469">E998*I998</f>
        <v>10415506.5</v>
      </c>
      <c r="G998" s="14">
        <f t="shared" si="465"/>
        <v>0</v>
      </c>
      <c r="H998" s="14">
        <f t="shared" si="466"/>
        <v>10415506.5</v>
      </c>
      <c r="I998" s="53">
        <v>1575</v>
      </c>
      <c r="J998" s="53"/>
      <c r="K998" s="34"/>
      <c r="L998" s="51"/>
      <c r="M998" s="51"/>
      <c r="N998" s="51"/>
      <c r="O998" s="186">
        <f t="shared" ref="O998:O1001" si="470">I998</f>
        <v>1575</v>
      </c>
      <c r="P998" s="180">
        <f t="shared" si="443"/>
        <v>0</v>
      </c>
      <c r="Q998" s="180">
        <f t="shared" si="444"/>
        <v>10415506.5</v>
      </c>
      <c r="R998" s="180">
        <f t="shared" si="445"/>
        <v>0</v>
      </c>
      <c r="S998" s="180">
        <f t="shared" si="446"/>
        <v>10415506.5</v>
      </c>
      <c r="T998" s="394">
        <f t="shared" si="441"/>
        <v>14079384.1</v>
      </c>
      <c r="U998" s="394">
        <f t="shared" si="442"/>
        <v>0</v>
      </c>
      <c r="V998" s="142">
        <f t="shared" si="447"/>
        <v>14079384.1</v>
      </c>
      <c r="W998" s="142">
        <f t="shared" si="448"/>
        <v>2129.04</v>
      </c>
      <c r="X998" s="142">
        <f t="shared" si="449"/>
        <v>0</v>
      </c>
      <c r="Y998" s="142">
        <f t="shared" si="450"/>
        <v>2129.04</v>
      </c>
      <c r="Z998" s="51"/>
      <c r="AA998" s="35"/>
      <c r="AB998" s="226"/>
      <c r="AC998" s="226"/>
      <c r="AD998" s="226"/>
      <c r="AE998" s="226"/>
      <c r="AF998" s="226"/>
      <c r="AG998" s="226"/>
      <c r="AH998" s="226"/>
      <c r="AI998" s="226"/>
      <c r="AJ998" s="226"/>
      <c r="AK998" s="226"/>
      <c r="AL998" s="226"/>
      <c r="AM998" s="226"/>
      <c r="AN998" s="226"/>
      <c r="AO998" s="226"/>
    </row>
    <row r="999" spans="1:41" ht="28.5" hidden="1" outlineLevel="1">
      <c r="A999" s="44">
        <v>863</v>
      </c>
      <c r="B999" s="302">
        <v>2</v>
      </c>
      <c r="C999" s="13" t="s">
        <v>410</v>
      </c>
      <c r="D999" s="73" t="s">
        <v>26</v>
      </c>
      <c r="E999" s="74">
        <v>6613.02</v>
      </c>
      <c r="F999" s="14">
        <f t="shared" si="469"/>
        <v>1157278.5</v>
      </c>
      <c r="G999" s="14">
        <f t="shared" si="465"/>
        <v>0</v>
      </c>
      <c r="H999" s="14">
        <f t="shared" si="466"/>
        <v>1157278.5</v>
      </c>
      <c r="I999" s="71">
        <v>175</v>
      </c>
      <c r="J999" s="69"/>
      <c r="K999" s="34"/>
      <c r="L999" s="51"/>
      <c r="M999" s="51"/>
      <c r="N999" s="51"/>
      <c r="O999" s="186">
        <f t="shared" si="470"/>
        <v>175</v>
      </c>
      <c r="P999" s="180">
        <f t="shared" si="443"/>
        <v>0</v>
      </c>
      <c r="Q999" s="180">
        <f t="shared" si="444"/>
        <v>1157278.5</v>
      </c>
      <c r="R999" s="180">
        <f t="shared" si="445"/>
        <v>0</v>
      </c>
      <c r="S999" s="180">
        <f t="shared" si="446"/>
        <v>1157278.5</v>
      </c>
      <c r="T999" s="394">
        <f t="shared" si="441"/>
        <v>1564376.01</v>
      </c>
      <c r="U999" s="394">
        <f t="shared" si="442"/>
        <v>0</v>
      </c>
      <c r="V999" s="142">
        <f t="shared" si="447"/>
        <v>1564376.01</v>
      </c>
      <c r="W999" s="142">
        <f t="shared" si="448"/>
        <v>236.56</v>
      </c>
      <c r="X999" s="142">
        <f t="shared" si="449"/>
        <v>0</v>
      </c>
      <c r="Y999" s="142">
        <f t="shared" si="450"/>
        <v>236.56</v>
      </c>
      <c r="Z999" s="51"/>
      <c r="AA999" s="35"/>
      <c r="AB999" s="226"/>
      <c r="AC999" s="226"/>
      <c r="AD999" s="226"/>
      <c r="AE999" s="226"/>
      <c r="AF999" s="226"/>
      <c r="AG999" s="226"/>
      <c r="AH999" s="226"/>
      <c r="AI999" s="226"/>
      <c r="AJ999" s="226"/>
      <c r="AK999" s="226"/>
      <c r="AL999" s="226"/>
      <c r="AM999" s="226"/>
      <c r="AN999" s="226"/>
      <c r="AO999" s="226"/>
    </row>
    <row r="1000" spans="1:41" ht="15" hidden="1" outlineLevel="1">
      <c r="A1000" s="44">
        <v>864</v>
      </c>
      <c r="B1000" s="302">
        <v>3</v>
      </c>
      <c r="C1000" s="13" t="s">
        <v>411</v>
      </c>
      <c r="D1000" s="73" t="s">
        <v>26</v>
      </c>
      <c r="E1000" s="74">
        <v>6613.02</v>
      </c>
      <c r="F1000" s="14">
        <f t="shared" si="469"/>
        <v>5539594.5899999999</v>
      </c>
      <c r="G1000" s="14">
        <f t="shared" si="465"/>
        <v>0</v>
      </c>
      <c r="H1000" s="14">
        <f t="shared" si="466"/>
        <v>5539594.5899999999</v>
      </c>
      <c r="I1000" s="53">
        <v>837.68</v>
      </c>
      <c r="J1000" s="53"/>
      <c r="K1000" s="34"/>
      <c r="L1000" s="51"/>
      <c r="M1000" s="51"/>
      <c r="N1000" s="51"/>
      <c r="O1000" s="186">
        <f t="shared" si="470"/>
        <v>837.68</v>
      </c>
      <c r="P1000" s="180">
        <f t="shared" si="443"/>
        <v>0</v>
      </c>
      <c r="Q1000" s="180">
        <f t="shared" si="444"/>
        <v>5539594.5899999999</v>
      </c>
      <c r="R1000" s="180">
        <f t="shared" si="445"/>
        <v>0</v>
      </c>
      <c r="S1000" s="180">
        <f t="shared" si="446"/>
        <v>5539594.5899999999</v>
      </c>
      <c r="T1000" s="394">
        <f t="shared" si="441"/>
        <v>7488253.2000000002</v>
      </c>
      <c r="U1000" s="394">
        <f t="shared" si="442"/>
        <v>0</v>
      </c>
      <c r="V1000" s="142">
        <f t="shared" si="447"/>
        <v>7488253.2000000002</v>
      </c>
      <c r="W1000" s="142">
        <f t="shared" si="448"/>
        <v>1132.3499999999999</v>
      </c>
      <c r="X1000" s="142">
        <f t="shared" si="449"/>
        <v>0</v>
      </c>
      <c r="Y1000" s="142">
        <f t="shared" si="450"/>
        <v>1132.3499999999999</v>
      </c>
      <c r="Z1000" s="51"/>
      <c r="AA1000" s="35"/>
      <c r="AB1000" s="226"/>
      <c r="AC1000" s="226"/>
      <c r="AD1000" s="226"/>
      <c r="AE1000" s="226"/>
      <c r="AF1000" s="226"/>
      <c r="AG1000" s="226"/>
      <c r="AH1000" s="226"/>
      <c r="AI1000" s="226"/>
      <c r="AJ1000" s="226"/>
      <c r="AK1000" s="226"/>
      <c r="AL1000" s="226"/>
      <c r="AM1000" s="226"/>
      <c r="AN1000" s="226"/>
      <c r="AO1000" s="226"/>
    </row>
    <row r="1001" spans="1:41" ht="28.5" hidden="1" outlineLevel="1">
      <c r="A1001" s="44">
        <v>865</v>
      </c>
      <c r="B1001" s="302">
        <v>4</v>
      </c>
      <c r="C1001" s="13" t="s">
        <v>412</v>
      </c>
      <c r="D1001" s="73" t="s">
        <v>26</v>
      </c>
      <c r="E1001" s="74">
        <v>6613.02</v>
      </c>
      <c r="F1001" s="14">
        <f t="shared" si="469"/>
        <v>5191220.7</v>
      </c>
      <c r="G1001" s="14">
        <f t="shared" si="465"/>
        <v>0</v>
      </c>
      <c r="H1001" s="14">
        <f t="shared" si="466"/>
        <v>5191220.7</v>
      </c>
      <c r="I1001" s="71">
        <v>785</v>
      </c>
      <c r="J1001" s="53"/>
      <c r="K1001" s="34"/>
      <c r="L1001" s="51"/>
      <c r="M1001" s="51"/>
      <c r="N1001" s="51"/>
      <c r="O1001" s="186">
        <f t="shared" si="470"/>
        <v>785</v>
      </c>
      <c r="P1001" s="180">
        <f t="shared" si="443"/>
        <v>0</v>
      </c>
      <c r="Q1001" s="180">
        <f t="shared" si="444"/>
        <v>5191220.7</v>
      </c>
      <c r="R1001" s="180">
        <f t="shared" si="445"/>
        <v>0</v>
      </c>
      <c r="S1001" s="180">
        <f t="shared" si="446"/>
        <v>5191220.7</v>
      </c>
      <c r="T1001" s="394">
        <f t="shared" si="441"/>
        <v>7017340.04</v>
      </c>
      <c r="U1001" s="394">
        <f t="shared" si="442"/>
        <v>0</v>
      </c>
      <c r="V1001" s="142">
        <f t="shared" si="447"/>
        <v>7017340.04</v>
      </c>
      <c r="W1001" s="142">
        <f t="shared" si="448"/>
        <v>1061.1400000000001</v>
      </c>
      <c r="X1001" s="142">
        <f t="shared" si="449"/>
        <v>0</v>
      </c>
      <c r="Y1001" s="142">
        <f t="shared" si="450"/>
        <v>1061.1400000000001</v>
      </c>
      <c r="Z1001" s="51"/>
      <c r="AA1001" s="35"/>
      <c r="AB1001" s="226"/>
      <c r="AC1001" s="226"/>
      <c r="AD1001" s="226"/>
      <c r="AE1001" s="226"/>
      <c r="AF1001" s="226"/>
      <c r="AG1001" s="226"/>
      <c r="AH1001" s="226"/>
      <c r="AI1001" s="226"/>
      <c r="AJ1001" s="226"/>
      <c r="AK1001" s="226"/>
      <c r="AL1001" s="226"/>
      <c r="AM1001" s="226"/>
      <c r="AN1001" s="226"/>
      <c r="AO1001" s="226"/>
    </row>
    <row r="1002" spans="1:41" s="237" customFormat="1" ht="15" collapsed="1">
      <c r="A1002" s="158"/>
      <c r="B1002" s="299"/>
      <c r="C1002" s="144" t="s">
        <v>413</v>
      </c>
      <c r="D1002" s="145"/>
      <c r="E1002" s="303"/>
      <c r="F1002" s="133">
        <f>SUM(F1003:F1006)</f>
        <v>1464687.47</v>
      </c>
      <c r="G1002" s="133">
        <f t="shared" si="465"/>
        <v>0</v>
      </c>
      <c r="H1002" s="133">
        <f t="shared" si="466"/>
        <v>1464687.47</v>
      </c>
      <c r="I1002" s="135"/>
      <c r="J1002" s="135"/>
      <c r="K1002" s="148"/>
      <c r="L1002" s="147"/>
      <c r="M1002" s="147"/>
      <c r="N1002" s="147"/>
      <c r="O1002" s="179"/>
      <c r="P1002" s="180">
        <f t="shared" si="443"/>
        <v>0</v>
      </c>
      <c r="Q1002" s="176">
        <f>SUM(Q1003:Q1006)</f>
        <v>1464687.47</v>
      </c>
      <c r="R1002" s="176">
        <f>P1002*AA1002</f>
        <v>0</v>
      </c>
      <c r="S1002" s="176">
        <f t="shared" si="446"/>
        <v>1464687.47</v>
      </c>
      <c r="T1002" s="133">
        <f>SUM(T1003:T1006)</f>
        <v>1979921.61</v>
      </c>
      <c r="U1002" s="133">
        <f>S1002*AD1002</f>
        <v>0</v>
      </c>
      <c r="V1002" s="133">
        <f t="shared" si="447"/>
        <v>1979921.61</v>
      </c>
      <c r="W1002" s="142">
        <f t="shared" si="448"/>
        <v>0</v>
      </c>
      <c r="X1002" s="142">
        <f t="shared" si="449"/>
        <v>0</v>
      </c>
      <c r="Y1002" s="142">
        <f t="shared" si="450"/>
        <v>0</v>
      </c>
      <c r="Z1002" s="147"/>
      <c r="AA1002" s="137"/>
      <c r="AB1002" s="236"/>
      <c r="AC1002" s="236"/>
      <c r="AD1002" s="236"/>
      <c r="AE1002" s="236"/>
      <c r="AF1002" s="236"/>
      <c r="AG1002" s="236"/>
      <c r="AH1002" s="236"/>
      <c r="AI1002" s="236"/>
      <c r="AJ1002" s="236"/>
      <c r="AK1002" s="236"/>
      <c r="AL1002" s="236"/>
      <c r="AM1002" s="236"/>
      <c r="AN1002" s="236"/>
      <c r="AO1002" s="236"/>
    </row>
    <row r="1003" spans="1:41" ht="28.5" hidden="1" outlineLevel="1">
      <c r="A1003" s="44">
        <v>866</v>
      </c>
      <c r="B1003" s="302">
        <v>5</v>
      </c>
      <c r="C1003" s="13" t="s">
        <v>414</v>
      </c>
      <c r="D1003" s="73" t="s">
        <v>26</v>
      </c>
      <c r="E1003" s="74">
        <v>434.28</v>
      </c>
      <c r="F1003" s="14">
        <f t="shared" ref="F1003:F1006" si="471">E1003*I1003</f>
        <v>683991</v>
      </c>
      <c r="G1003" s="14">
        <f t="shared" si="465"/>
        <v>0</v>
      </c>
      <c r="H1003" s="14">
        <f t="shared" si="466"/>
        <v>683991</v>
      </c>
      <c r="I1003" s="53">
        <v>1575</v>
      </c>
      <c r="J1003" s="53"/>
      <c r="K1003" s="34"/>
      <c r="L1003" s="51"/>
      <c r="M1003" s="51"/>
      <c r="N1003" s="51"/>
      <c r="O1003" s="186">
        <f t="shared" ref="O1003:O1006" si="472">I1003</f>
        <v>1575</v>
      </c>
      <c r="P1003" s="180">
        <f t="shared" si="443"/>
        <v>0</v>
      </c>
      <c r="Q1003" s="180">
        <f t="shared" si="444"/>
        <v>683991</v>
      </c>
      <c r="R1003" s="180">
        <f t="shared" si="445"/>
        <v>0</v>
      </c>
      <c r="S1003" s="180">
        <f t="shared" si="446"/>
        <v>683991</v>
      </c>
      <c r="T1003" s="394">
        <f t="shared" si="441"/>
        <v>924599.49</v>
      </c>
      <c r="U1003" s="394">
        <f t="shared" si="442"/>
        <v>0</v>
      </c>
      <c r="V1003" s="142">
        <f t="shared" si="447"/>
        <v>924599.49</v>
      </c>
      <c r="W1003" s="142">
        <f t="shared" si="448"/>
        <v>2129.04</v>
      </c>
      <c r="X1003" s="142">
        <f t="shared" si="449"/>
        <v>0</v>
      </c>
      <c r="Y1003" s="142">
        <f t="shared" si="450"/>
        <v>2129.04</v>
      </c>
      <c r="Z1003" s="51"/>
      <c r="AA1003" s="35"/>
      <c r="AB1003" s="226"/>
      <c r="AC1003" s="226"/>
      <c r="AD1003" s="226"/>
      <c r="AE1003" s="226"/>
      <c r="AF1003" s="226"/>
      <c r="AG1003" s="226"/>
      <c r="AH1003" s="226"/>
      <c r="AI1003" s="226"/>
      <c r="AJ1003" s="226"/>
      <c r="AK1003" s="226"/>
      <c r="AL1003" s="226"/>
      <c r="AM1003" s="226"/>
      <c r="AN1003" s="226"/>
      <c r="AO1003" s="226"/>
    </row>
    <row r="1004" spans="1:41" ht="28.5" hidden="1" outlineLevel="1">
      <c r="A1004" s="44">
        <v>867</v>
      </c>
      <c r="B1004" s="302">
        <v>6</v>
      </c>
      <c r="C1004" s="13" t="s">
        <v>410</v>
      </c>
      <c r="D1004" s="73" t="s">
        <v>26</v>
      </c>
      <c r="E1004" s="74">
        <v>434.28</v>
      </c>
      <c r="F1004" s="14">
        <f t="shared" si="471"/>
        <v>75999</v>
      </c>
      <c r="G1004" s="14">
        <f t="shared" si="465"/>
        <v>0</v>
      </c>
      <c r="H1004" s="14">
        <f t="shared" si="466"/>
        <v>75999</v>
      </c>
      <c r="I1004" s="71">
        <v>175</v>
      </c>
      <c r="J1004" s="53"/>
      <c r="K1004" s="34"/>
      <c r="L1004" s="51"/>
      <c r="M1004" s="51"/>
      <c r="N1004" s="51"/>
      <c r="O1004" s="186">
        <f t="shared" si="472"/>
        <v>175</v>
      </c>
      <c r="P1004" s="180">
        <f t="shared" si="443"/>
        <v>0</v>
      </c>
      <c r="Q1004" s="180">
        <f t="shared" si="444"/>
        <v>75999</v>
      </c>
      <c r="R1004" s="180">
        <f t="shared" si="445"/>
        <v>0</v>
      </c>
      <c r="S1004" s="180">
        <f t="shared" si="446"/>
        <v>75999</v>
      </c>
      <c r="T1004" s="394">
        <f t="shared" si="441"/>
        <v>102733.28</v>
      </c>
      <c r="U1004" s="394">
        <f t="shared" si="442"/>
        <v>0</v>
      </c>
      <c r="V1004" s="142">
        <f t="shared" si="447"/>
        <v>102733.28</v>
      </c>
      <c r="W1004" s="142">
        <f t="shared" si="448"/>
        <v>236.56</v>
      </c>
      <c r="X1004" s="142">
        <f t="shared" si="449"/>
        <v>0</v>
      </c>
      <c r="Y1004" s="142">
        <f t="shared" si="450"/>
        <v>236.56</v>
      </c>
      <c r="Z1004" s="51"/>
      <c r="AA1004" s="35"/>
      <c r="AB1004" s="226"/>
      <c r="AC1004" s="226"/>
      <c r="AD1004" s="226"/>
      <c r="AE1004" s="226"/>
      <c r="AF1004" s="226"/>
      <c r="AG1004" s="226"/>
      <c r="AH1004" s="226"/>
      <c r="AI1004" s="226"/>
      <c r="AJ1004" s="226"/>
      <c r="AK1004" s="226"/>
      <c r="AL1004" s="226"/>
      <c r="AM1004" s="226"/>
      <c r="AN1004" s="226"/>
      <c r="AO1004" s="226"/>
    </row>
    <row r="1005" spans="1:41" ht="15" hidden="1" outlineLevel="1">
      <c r="A1005" s="44">
        <v>868</v>
      </c>
      <c r="B1005" s="302">
        <v>7</v>
      </c>
      <c r="C1005" s="13" t="s">
        <v>411</v>
      </c>
      <c r="D1005" s="73" t="s">
        <v>26</v>
      </c>
      <c r="E1005" s="74">
        <v>434.28</v>
      </c>
      <c r="F1005" s="14">
        <f t="shared" si="471"/>
        <v>363787.67</v>
      </c>
      <c r="G1005" s="14">
        <f t="shared" si="465"/>
        <v>0</v>
      </c>
      <c r="H1005" s="14">
        <f t="shared" si="466"/>
        <v>363787.67</v>
      </c>
      <c r="I1005" s="53">
        <v>837.68</v>
      </c>
      <c r="J1005" s="53"/>
      <c r="K1005" s="34"/>
      <c r="L1005" s="51"/>
      <c r="M1005" s="51"/>
      <c r="N1005" s="51"/>
      <c r="O1005" s="186">
        <f t="shared" si="472"/>
        <v>837.68</v>
      </c>
      <c r="P1005" s="180">
        <f t="shared" si="443"/>
        <v>0</v>
      </c>
      <c r="Q1005" s="180">
        <f t="shared" si="444"/>
        <v>363787.67</v>
      </c>
      <c r="R1005" s="180">
        <f t="shared" si="445"/>
        <v>0</v>
      </c>
      <c r="S1005" s="180">
        <f t="shared" si="446"/>
        <v>363787.67</v>
      </c>
      <c r="T1005" s="394">
        <f t="shared" si="441"/>
        <v>491756.96</v>
      </c>
      <c r="U1005" s="394">
        <f t="shared" si="442"/>
        <v>0</v>
      </c>
      <c r="V1005" s="142">
        <f t="shared" si="447"/>
        <v>491756.96</v>
      </c>
      <c r="W1005" s="142">
        <f t="shared" si="448"/>
        <v>1132.3499999999999</v>
      </c>
      <c r="X1005" s="142">
        <f t="shared" si="449"/>
        <v>0</v>
      </c>
      <c r="Y1005" s="142">
        <f t="shared" si="450"/>
        <v>1132.3499999999999</v>
      </c>
      <c r="Z1005" s="51"/>
      <c r="AA1005" s="35"/>
      <c r="AB1005" s="226"/>
      <c r="AC1005" s="226"/>
      <c r="AD1005" s="226"/>
      <c r="AE1005" s="226"/>
      <c r="AF1005" s="226"/>
      <c r="AG1005" s="226"/>
      <c r="AH1005" s="226"/>
      <c r="AI1005" s="226"/>
      <c r="AJ1005" s="226"/>
      <c r="AK1005" s="226"/>
      <c r="AL1005" s="226"/>
      <c r="AM1005" s="226"/>
      <c r="AN1005" s="226"/>
      <c r="AO1005" s="226"/>
    </row>
    <row r="1006" spans="1:41" ht="28.5" hidden="1" outlineLevel="1">
      <c r="A1006" s="44">
        <v>869</v>
      </c>
      <c r="B1006" s="302">
        <v>8</v>
      </c>
      <c r="C1006" s="13" t="s">
        <v>412</v>
      </c>
      <c r="D1006" s="73" t="s">
        <v>26</v>
      </c>
      <c r="E1006" s="74">
        <v>434.28</v>
      </c>
      <c r="F1006" s="14">
        <f t="shared" si="471"/>
        <v>340909.8</v>
      </c>
      <c r="G1006" s="14">
        <f t="shared" si="465"/>
        <v>0</v>
      </c>
      <c r="H1006" s="14">
        <f t="shared" si="466"/>
        <v>340909.8</v>
      </c>
      <c r="I1006" s="71">
        <v>785</v>
      </c>
      <c r="J1006" s="53"/>
      <c r="K1006" s="34"/>
      <c r="L1006" s="51"/>
      <c r="M1006" s="51"/>
      <c r="N1006" s="51"/>
      <c r="O1006" s="186">
        <f t="shared" si="472"/>
        <v>785</v>
      </c>
      <c r="P1006" s="180">
        <f t="shared" si="443"/>
        <v>0</v>
      </c>
      <c r="Q1006" s="180">
        <f t="shared" si="444"/>
        <v>340909.8</v>
      </c>
      <c r="R1006" s="180">
        <f t="shared" si="445"/>
        <v>0</v>
      </c>
      <c r="S1006" s="180">
        <f t="shared" si="446"/>
        <v>340909.8</v>
      </c>
      <c r="T1006" s="394">
        <f t="shared" si="441"/>
        <v>460831.88</v>
      </c>
      <c r="U1006" s="394">
        <f t="shared" si="442"/>
        <v>0</v>
      </c>
      <c r="V1006" s="142">
        <f t="shared" si="447"/>
        <v>460831.88</v>
      </c>
      <c r="W1006" s="142">
        <f t="shared" si="448"/>
        <v>1061.1400000000001</v>
      </c>
      <c r="X1006" s="142">
        <f t="shared" si="449"/>
        <v>0</v>
      </c>
      <c r="Y1006" s="142">
        <f t="shared" si="450"/>
        <v>1061.1400000000001</v>
      </c>
      <c r="Z1006" s="51"/>
      <c r="AA1006" s="35"/>
      <c r="AB1006" s="226"/>
      <c r="AC1006" s="226"/>
      <c r="AD1006" s="226"/>
      <c r="AE1006" s="226"/>
      <c r="AF1006" s="226"/>
      <c r="AG1006" s="226"/>
      <c r="AH1006" s="226"/>
      <c r="AI1006" s="226"/>
      <c r="AJ1006" s="226"/>
      <c r="AK1006" s="226"/>
      <c r="AL1006" s="226"/>
      <c r="AM1006" s="226"/>
      <c r="AN1006" s="226"/>
      <c r="AO1006" s="226"/>
    </row>
    <row r="1007" spans="1:41" s="237" customFormat="1" ht="15" collapsed="1">
      <c r="A1007" s="158"/>
      <c r="B1007" s="145"/>
      <c r="C1007" s="304" t="s">
        <v>415</v>
      </c>
      <c r="D1007" s="305"/>
      <c r="E1007" s="306"/>
      <c r="F1007" s="133">
        <f>SUM(F1008:F1010)</f>
        <v>280712.44</v>
      </c>
      <c r="G1007" s="133">
        <f t="shared" si="465"/>
        <v>0</v>
      </c>
      <c r="H1007" s="133">
        <f t="shared" si="466"/>
        <v>280712.44</v>
      </c>
      <c r="I1007" s="135"/>
      <c r="J1007" s="162"/>
      <c r="K1007" s="148"/>
      <c r="L1007" s="147"/>
      <c r="M1007" s="147"/>
      <c r="N1007" s="147"/>
      <c r="O1007" s="179"/>
      <c r="P1007" s="180">
        <f t="shared" si="443"/>
        <v>0</v>
      </c>
      <c r="Q1007" s="176">
        <f>SUM(Q1008:Q1010)</f>
        <v>280712.44</v>
      </c>
      <c r="R1007" s="176">
        <f>P1007*AA1007</f>
        <v>0</v>
      </c>
      <c r="S1007" s="176">
        <f t="shared" si="446"/>
        <v>280712.44</v>
      </c>
      <c r="T1007" s="133">
        <f>SUM(T1008:T1010)</f>
        <v>379458.48</v>
      </c>
      <c r="U1007" s="133">
        <f>S1007*AD1007</f>
        <v>0</v>
      </c>
      <c r="V1007" s="133">
        <f t="shared" si="447"/>
        <v>379458.48</v>
      </c>
      <c r="W1007" s="142">
        <f t="shared" si="448"/>
        <v>0</v>
      </c>
      <c r="X1007" s="142">
        <f t="shared" si="449"/>
        <v>0</v>
      </c>
      <c r="Y1007" s="142">
        <f t="shared" si="450"/>
        <v>0</v>
      </c>
      <c r="Z1007" s="147"/>
      <c r="AA1007" s="137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</row>
    <row r="1008" spans="1:41" ht="15" hidden="1" outlineLevel="1">
      <c r="A1008" s="44">
        <v>870</v>
      </c>
      <c r="B1008" s="73">
        <v>9</v>
      </c>
      <c r="C1008" s="96" t="s">
        <v>416</v>
      </c>
      <c r="D1008" s="97" t="s">
        <v>26</v>
      </c>
      <c r="E1008" s="98">
        <v>144.12</v>
      </c>
      <c r="F1008" s="14">
        <f t="shared" ref="F1008:F1010" si="473">E1008*I1008</f>
        <v>120726.44</v>
      </c>
      <c r="G1008" s="14">
        <f t="shared" si="465"/>
        <v>0</v>
      </c>
      <c r="H1008" s="14">
        <f t="shared" si="466"/>
        <v>120726.44</v>
      </c>
      <c r="I1008" s="53">
        <v>837.68</v>
      </c>
      <c r="J1008" s="53"/>
      <c r="K1008" s="34"/>
      <c r="L1008" s="51"/>
      <c r="M1008" s="51"/>
      <c r="N1008" s="51"/>
      <c r="O1008" s="186">
        <f t="shared" ref="O1008:O1010" si="474">I1008</f>
        <v>837.68</v>
      </c>
      <c r="P1008" s="180">
        <f t="shared" si="443"/>
        <v>0</v>
      </c>
      <c r="Q1008" s="180">
        <f t="shared" si="444"/>
        <v>120726.44</v>
      </c>
      <c r="R1008" s="180">
        <f t="shared" si="445"/>
        <v>0</v>
      </c>
      <c r="S1008" s="180">
        <f t="shared" si="446"/>
        <v>120726.44</v>
      </c>
      <c r="T1008" s="394">
        <f t="shared" si="441"/>
        <v>163194.28</v>
      </c>
      <c r="U1008" s="394">
        <f t="shared" si="442"/>
        <v>0</v>
      </c>
      <c r="V1008" s="142">
        <f t="shared" si="447"/>
        <v>163194.28</v>
      </c>
      <c r="W1008" s="142">
        <f t="shared" si="448"/>
        <v>1132.3499999999999</v>
      </c>
      <c r="X1008" s="142">
        <f t="shared" si="449"/>
        <v>0</v>
      </c>
      <c r="Y1008" s="142">
        <f t="shared" si="450"/>
        <v>1132.3499999999999</v>
      </c>
      <c r="Z1008" s="51"/>
      <c r="AA1008" s="35"/>
      <c r="AB1008" s="226"/>
      <c r="AC1008" s="226"/>
      <c r="AD1008" s="226"/>
      <c r="AE1008" s="226"/>
      <c r="AF1008" s="226"/>
      <c r="AG1008" s="226"/>
      <c r="AH1008" s="226"/>
      <c r="AI1008" s="226"/>
      <c r="AJ1008" s="226"/>
      <c r="AK1008" s="226"/>
      <c r="AL1008" s="226"/>
      <c r="AM1008" s="226"/>
      <c r="AN1008" s="226"/>
      <c r="AO1008" s="226"/>
    </row>
    <row r="1009" spans="1:41" ht="28.5" hidden="1" outlineLevel="1">
      <c r="A1009" s="44">
        <v>871</v>
      </c>
      <c r="B1009" s="73">
        <v>10</v>
      </c>
      <c r="C1009" s="96" t="s">
        <v>417</v>
      </c>
      <c r="D1009" s="97" t="s">
        <v>26</v>
      </c>
      <c r="E1009" s="98">
        <v>111.92</v>
      </c>
      <c r="F1009" s="14">
        <f t="shared" si="473"/>
        <v>19586</v>
      </c>
      <c r="G1009" s="14">
        <f t="shared" si="465"/>
        <v>0</v>
      </c>
      <c r="H1009" s="14">
        <f t="shared" si="466"/>
        <v>19586</v>
      </c>
      <c r="I1009" s="71">
        <v>175</v>
      </c>
      <c r="J1009" s="53"/>
      <c r="K1009" s="34"/>
      <c r="L1009" s="51"/>
      <c r="M1009" s="51"/>
      <c r="N1009" s="51"/>
      <c r="O1009" s="186">
        <f t="shared" si="474"/>
        <v>175</v>
      </c>
      <c r="P1009" s="180">
        <f t="shared" si="443"/>
        <v>0</v>
      </c>
      <c r="Q1009" s="180">
        <f t="shared" si="444"/>
        <v>19586</v>
      </c>
      <c r="R1009" s="180">
        <f t="shared" si="445"/>
        <v>0</v>
      </c>
      <c r="S1009" s="180">
        <f t="shared" si="446"/>
        <v>19586</v>
      </c>
      <c r="T1009" s="394">
        <f t="shared" si="441"/>
        <v>26475.8</v>
      </c>
      <c r="U1009" s="394">
        <f t="shared" si="442"/>
        <v>0</v>
      </c>
      <c r="V1009" s="142">
        <f t="shared" si="447"/>
        <v>26475.8</v>
      </c>
      <c r="W1009" s="142">
        <f t="shared" si="448"/>
        <v>236.56</v>
      </c>
      <c r="X1009" s="142">
        <f t="shared" si="449"/>
        <v>0</v>
      </c>
      <c r="Y1009" s="142">
        <f t="shared" si="450"/>
        <v>236.56</v>
      </c>
      <c r="Z1009" s="51"/>
      <c r="AA1009" s="35"/>
      <c r="AB1009" s="226"/>
      <c r="AC1009" s="226"/>
      <c r="AD1009" s="226"/>
      <c r="AE1009" s="226"/>
      <c r="AF1009" s="226"/>
      <c r="AG1009" s="226"/>
      <c r="AH1009" s="226"/>
      <c r="AI1009" s="226"/>
      <c r="AJ1009" s="226"/>
      <c r="AK1009" s="226"/>
      <c r="AL1009" s="226"/>
      <c r="AM1009" s="226"/>
      <c r="AN1009" s="226"/>
      <c r="AO1009" s="226"/>
    </row>
    <row r="1010" spans="1:41" ht="28.5" hidden="1" outlineLevel="1">
      <c r="A1010" s="44">
        <v>872</v>
      </c>
      <c r="B1010" s="73">
        <v>11</v>
      </c>
      <c r="C1010" s="96" t="s">
        <v>418</v>
      </c>
      <c r="D1010" s="97" t="s">
        <v>21</v>
      </c>
      <c r="E1010" s="98">
        <v>36</v>
      </c>
      <c r="F1010" s="14">
        <f t="shared" si="473"/>
        <v>140400</v>
      </c>
      <c r="G1010" s="14">
        <f t="shared" si="465"/>
        <v>0</v>
      </c>
      <c r="H1010" s="14">
        <f t="shared" si="466"/>
        <v>140400</v>
      </c>
      <c r="I1010" s="71">
        <v>3900</v>
      </c>
      <c r="J1010" s="53"/>
      <c r="K1010" s="34"/>
      <c r="L1010" s="51"/>
      <c r="M1010" s="51"/>
      <c r="N1010" s="51"/>
      <c r="O1010" s="186">
        <f t="shared" si="474"/>
        <v>3900</v>
      </c>
      <c r="P1010" s="180">
        <f t="shared" si="443"/>
        <v>0</v>
      </c>
      <c r="Q1010" s="180">
        <f t="shared" si="444"/>
        <v>140400</v>
      </c>
      <c r="R1010" s="180">
        <f t="shared" si="445"/>
        <v>0</v>
      </c>
      <c r="S1010" s="180">
        <f t="shared" si="446"/>
        <v>140400</v>
      </c>
      <c r="T1010" s="394">
        <f t="shared" si="441"/>
        <v>189788.4</v>
      </c>
      <c r="U1010" s="394">
        <f t="shared" si="442"/>
        <v>0</v>
      </c>
      <c r="V1010" s="142">
        <f t="shared" si="447"/>
        <v>189788.4</v>
      </c>
      <c r="W1010" s="142">
        <f t="shared" si="448"/>
        <v>5271.9</v>
      </c>
      <c r="X1010" s="142">
        <f t="shared" si="449"/>
        <v>0</v>
      </c>
      <c r="Y1010" s="142">
        <f t="shared" si="450"/>
        <v>5271.9</v>
      </c>
      <c r="Z1010" s="51"/>
      <c r="AA1010" s="35"/>
      <c r="AB1010" s="226"/>
      <c r="AC1010" s="226"/>
      <c r="AD1010" s="226"/>
      <c r="AE1010" s="226"/>
      <c r="AF1010" s="226"/>
      <c r="AG1010" s="226"/>
      <c r="AH1010" s="226"/>
      <c r="AI1010" s="226"/>
      <c r="AJ1010" s="226"/>
      <c r="AK1010" s="226"/>
      <c r="AL1010" s="226"/>
      <c r="AM1010" s="226"/>
      <c r="AN1010" s="226"/>
      <c r="AO1010" s="226"/>
    </row>
    <row r="1011" spans="1:41" s="237" customFormat="1" ht="28.5" collapsed="1">
      <c r="A1011" s="158"/>
      <c r="B1011" s="145"/>
      <c r="C1011" s="288" t="s">
        <v>419</v>
      </c>
      <c r="D1011" s="307"/>
      <c r="E1011" s="308"/>
      <c r="F1011" s="133">
        <f>SUM(F1013:F1021)</f>
        <v>240582.12</v>
      </c>
      <c r="G1011" s="133">
        <f t="shared" ref="G1011:H1011" si="475">SUM(G1013:G1021)</f>
        <v>0</v>
      </c>
      <c r="H1011" s="133">
        <f t="shared" si="475"/>
        <v>240582.12</v>
      </c>
      <c r="I1011" s="135"/>
      <c r="J1011" s="135"/>
      <c r="K1011" s="148"/>
      <c r="L1011" s="147"/>
      <c r="M1011" s="147"/>
      <c r="N1011" s="147"/>
      <c r="O1011" s="179"/>
      <c r="P1011" s="180">
        <f t="shared" si="443"/>
        <v>0</v>
      </c>
      <c r="Q1011" s="176">
        <f>SUM(Q1013:Q1021)</f>
        <v>408989.6</v>
      </c>
      <c r="R1011" s="176">
        <f t="shared" ref="R1011:V1011" si="476">SUM(R1013:R1021)</f>
        <v>0</v>
      </c>
      <c r="S1011" s="176">
        <f t="shared" si="476"/>
        <v>408989.6</v>
      </c>
      <c r="T1011" s="133">
        <f>SUM(T1013:T1021)</f>
        <v>552859.81999999995</v>
      </c>
      <c r="U1011" s="133">
        <f t="shared" si="476"/>
        <v>0</v>
      </c>
      <c r="V1011" s="133">
        <f t="shared" si="476"/>
        <v>552859.81999999995</v>
      </c>
      <c r="W1011" s="142">
        <f t="shared" si="448"/>
        <v>0</v>
      </c>
      <c r="X1011" s="142">
        <f t="shared" si="449"/>
        <v>0</v>
      </c>
      <c r="Y1011" s="142">
        <f t="shared" si="450"/>
        <v>0</v>
      </c>
      <c r="Z1011" s="147"/>
      <c r="AA1011" s="137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</row>
    <row r="1012" spans="1:41" ht="28.5" hidden="1" outlineLevel="1">
      <c r="A1012" s="44"/>
      <c r="B1012" s="73"/>
      <c r="C1012" s="100" t="s">
        <v>420</v>
      </c>
      <c r="D1012" s="97"/>
      <c r="E1012" s="98"/>
      <c r="F1012" s="14">
        <f t="shared" ref="F1012:F1021" si="477">E1012*I1012</f>
        <v>0</v>
      </c>
      <c r="G1012" s="14">
        <f t="shared" ref="G1012:G1021" si="478">E1012*J1012</f>
        <v>0</v>
      </c>
      <c r="H1012" s="14">
        <f t="shared" ref="H1012:H1021" si="479">F1012+G1012</f>
        <v>0</v>
      </c>
      <c r="I1012" s="53"/>
      <c r="J1012" s="53"/>
      <c r="K1012" s="34"/>
      <c r="L1012" s="51"/>
      <c r="M1012" s="51"/>
      <c r="N1012" s="51"/>
      <c r="O1012" s="186"/>
      <c r="P1012" s="180">
        <f t="shared" si="443"/>
        <v>0</v>
      </c>
      <c r="Q1012" s="180">
        <f t="shared" si="444"/>
        <v>0</v>
      </c>
      <c r="R1012" s="180">
        <f t="shared" si="445"/>
        <v>0</v>
      </c>
      <c r="S1012" s="180">
        <f t="shared" si="446"/>
        <v>0</v>
      </c>
      <c r="T1012" s="394">
        <f t="shared" si="441"/>
        <v>0</v>
      </c>
      <c r="U1012" s="394">
        <f t="shared" si="442"/>
        <v>0</v>
      </c>
      <c r="V1012" s="142">
        <f t="shared" si="447"/>
        <v>0</v>
      </c>
      <c r="W1012" s="142">
        <f t="shared" si="448"/>
        <v>0</v>
      </c>
      <c r="X1012" s="142">
        <f t="shared" si="449"/>
        <v>0</v>
      </c>
      <c r="Y1012" s="142">
        <f t="shared" si="450"/>
        <v>0</v>
      </c>
      <c r="Z1012" s="51"/>
      <c r="AA1012" s="35"/>
      <c r="AB1012" s="226"/>
      <c r="AC1012" s="226"/>
      <c r="AD1012" s="226"/>
      <c r="AE1012" s="226"/>
      <c r="AF1012" s="226"/>
      <c r="AG1012" s="226"/>
      <c r="AH1012" s="226"/>
      <c r="AI1012" s="226"/>
      <c r="AJ1012" s="226"/>
      <c r="AK1012" s="226"/>
      <c r="AL1012" s="226"/>
      <c r="AM1012" s="226"/>
      <c r="AN1012" s="226"/>
      <c r="AO1012" s="226"/>
    </row>
    <row r="1013" spans="1:41" ht="28.5" hidden="1" outlineLevel="1">
      <c r="A1013" s="44">
        <v>873</v>
      </c>
      <c r="B1013" s="73">
        <v>12</v>
      </c>
      <c r="C1013" s="40" t="s">
        <v>421</v>
      </c>
      <c r="D1013" s="73" t="s">
        <v>422</v>
      </c>
      <c r="E1013" s="74">
        <v>124.68</v>
      </c>
      <c r="F1013" s="14">
        <f t="shared" si="477"/>
        <v>72638.570000000007</v>
      </c>
      <c r="G1013" s="14">
        <f t="shared" si="478"/>
        <v>0</v>
      </c>
      <c r="H1013" s="14">
        <f t="shared" si="479"/>
        <v>72638.570000000007</v>
      </c>
      <c r="I1013" s="63">
        <v>582.6</v>
      </c>
      <c r="J1013" s="53"/>
      <c r="K1013" s="34"/>
      <c r="L1013" s="51"/>
      <c r="M1013" s="51"/>
      <c r="N1013" s="51"/>
      <c r="O1013" s="448">
        <f t="shared" ref="O1013:O1014" si="480">I1013*$L$3</f>
        <v>990.42</v>
      </c>
      <c r="P1013" s="180">
        <f t="shared" si="443"/>
        <v>0</v>
      </c>
      <c r="Q1013" s="180">
        <f t="shared" si="444"/>
        <v>123485.57</v>
      </c>
      <c r="R1013" s="180">
        <f t="shared" si="445"/>
        <v>0</v>
      </c>
      <c r="S1013" s="180">
        <f t="shared" si="446"/>
        <v>123485.57</v>
      </c>
      <c r="T1013" s="394">
        <f t="shared" si="441"/>
        <v>166924.07999999999</v>
      </c>
      <c r="U1013" s="394">
        <f t="shared" si="442"/>
        <v>0</v>
      </c>
      <c r="V1013" s="142">
        <f t="shared" si="447"/>
        <v>166924.07999999999</v>
      </c>
      <c r="W1013" s="142">
        <f t="shared" si="448"/>
        <v>1338.82</v>
      </c>
      <c r="X1013" s="142">
        <f t="shared" si="449"/>
        <v>0</v>
      </c>
      <c r="Y1013" s="142">
        <f t="shared" si="450"/>
        <v>1338.82</v>
      </c>
      <c r="Z1013" s="51"/>
      <c r="AA1013" s="35"/>
      <c r="AB1013" s="226"/>
      <c r="AC1013" s="226"/>
      <c r="AD1013" s="226"/>
      <c r="AE1013" s="226"/>
      <c r="AF1013" s="226"/>
      <c r="AG1013" s="226"/>
      <c r="AH1013" s="226"/>
      <c r="AI1013" s="226"/>
      <c r="AJ1013" s="226"/>
      <c r="AK1013" s="226"/>
      <c r="AL1013" s="226"/>
      <c r="AM1013" s="226"/>
      <c r="AN1013" s="226"/>
      <c r="AO1013" s="226"/>
    </row>
    <row r="1014" spans="1:41" ht="28.5" hidden="1" outlineLevel="1">
      <c r="A1014" s="44">
        <v>874</v>
      </c>
      <c r="B1014" s="73">
        <v>13</v>
      </c>
      <c r="C1014" s="40" t="s">
        <v>423</v>
      </c>
      <c r="D1014" s="73" t="s">
        <v>422</v>
      </c>
      <c r="E1014" s="74">
        <v>16.2</v>
      </c>
      <c r="F1014" s="14">
        <f t="shared" si="477"/>
        <v>40597.199999999997</v>
      </c>
      <c r="G1014" s="14">
        <f t="shared" si="478"/>
        <v>0</v>
      </c>
      <c r="H1014" s="14">
        <f t="shared" si="479"/>
        <v>40597.199999999997</v>
      </c>
      <c r="I1014" s="63">
        <v>2506</v>
      </c>
      <c r="J1014" s="53"/>
      <c r="K1014" s="34"/>
      <c r="L1014" s="51"/>
      <c r="M1014" s="51"/>
      <c r="N1014" s="51"/>
      <c r="O1014" s="448">
        <f t="shared" si="480"/>
        <v>4260.2</v>
      </c>
      <c r="P1014" s="180">
        <f t="shared" si="443"/>
        <v>0</v>
      </c>
      <c r="Q1014" s="180">
        <f t="shared" si="444"/>
        <v>69015.240000000005</v>
      </c>
      <c r="R1014" s="180">
        <f t="shared" si="445"/>
        <v>0</v>
      </c>
      <c r="S1014" s="180">
        <f t="shared" si="446"/>
        <v>69015.240000000005</v>
      </c>
      <c r="T1014" s="394">
        <f t="shared" si="441"/>
        <v>93292.72</v>
      </c>
      <c r="U1014" s="394">
        <f t="shared" si="442"/>
        <v>0</v>
      </c>
      <c r="V1014" s="142">
        <f t="shared" si="447"/>
        <v>93292.72</v>
      </c>
      <c r="W1014" s="142">
        <f t="shared" si="448"/>
        <v>5758.81</v>
      </c>
      <c r="X1014" s="142">
        <f t="shared" si="449"/>
        <v>0</v>
      </c>
      <c r="Y1014" s="142">
        <f t="shared" si="450"/>
        <v>5758.81</v>
      </c>
      <c r="Z1014" s="51"/>
      <c r="AA1014" s="35"/>
      <c r="AB1014" s="226"/>
      <c r="AC1014" s="226"/>
      <c r="AD1014" s="226"/>
      <c r="AE1014" s="226"/>
      <c r="AF1014" s="226"/>
      <c r="AG1014" s="226"/>
      <c r="AH1014" s="226"/>
      <c r="AI1014" s="226"/>
      <c r="AJ1014" s="226"/>
      <c r="AK1014" s="226"/>
      <c r="AL1014" s="226"/>
      <c r="AM1014" s="226"/>
      <c r="AN1014" s="226"/>
      <c r="AO1014" s="226"/>
    </row>
    <row r="1015" spans="1:41" ht="28.5" hidden="1" outlineLevel="1">
      <c r="A1015" s="44"/>
      <c r="B1015" s="73"/>
      <c r="C1015" s="100" t="s">
        <v>424</v>
      </c>
      <c r="D1015" s="97"/>
      <c r="E1015" s="98"/>
      <c r="F1015" s="14">
        <f t="shared" si="477"/>
        <v>0</v>
      </c>
      <c r="G1015" s="14">
        <f t="shared" si="478"/>
        <v>0</v>
      </c>
      <c r="H1015" s="14">
        <f t="shared" si="479"/>
        <v>0</v>
      </c>
      <c r="I1015" s="53"/>
      <c r="J1015" s="53"/>
      <c r="K1015" s="34"/>
      <c r="L1015" s="51"/>
      <c r="M1015" s="51"/>
      <c r="N1015" s="51"/>
      <c r="O1015" s="186"/>
      <c r="P1015" s="180">
        <f t="shared" si="443"/>
        <v>0</v>
      </c>
      <c r="Q1015" s="180">
        <f t="shared" si="444"/>
        <v>0</v>
      </c>
      <c r="R1015" s="180">
        <f t="shared" si="445"/>
        <v>0</v>
      </c>
      <c r="S1015" s="180">
        <f t="shared" si="446"/>
        <v>0</v>
      </c>
      <c r="T1015" s="394">
        <f t="shared" si="441"/>
        <v>0</v>
      </c>
      <c r="U1015" s="394">
        <f t="shared" si="442"/>
        <v>0</v>
      </c>
      <c r="V1015" s="142">
        <f t="shared" si="447"/>
        <v>0</v>
      </c>
      <c r="W1015" s="142">
        <f t="shared" si="448"/>
        <v>0</v>
      </c>
      <c r="X1015" s="142">
        <f t="shared" si="449"/>
        <v>0</v>
      </c>
      <c r="Y1015" s="142">
        <f t="shared" si="450"/>
        <v>0</v>
      </c>
      <c r="Z1015" s="51"/>
      <c r="AA1015" s="35"/>
      <c r="AB1015" s="226"/>
      <c r="AC1015" s="226"/>
      <c r="AD1015" s="226"/>
      <c r="AE1015" s="226"/>
      <c r="AF1015" s="226"/>
      <c r="AG1015" s="226"/>
      <c r="AH1015" s="226"/>
      <c r="AI1015" s="226"/>
      <c r="AJ1015" s="226"/>
      <c r="AK1015" s="226"/>
      <c r="AL1015" s="226"/>
      <c r="AM1015" s="226"/>
      <c r="AN1015" s="226"/>
      <c r="AO1015" s="226"/>
    </row>
    <row r="1016" spans="1:41" ht="28.5" hidden="1" outlineLevel="1">
      <c r="A1016" s="44">
        <v>875</v>
      </c>
      <c r="B1016" s="73">
        <v>14</v>
      </c>
      <c r="C1016" s="40" t="s">
        <v>421</v>
      </c>
      <c r="D1016" s="73" t="s">
        <v>422</v>
      </c>
      <c r="E1016" s="74">
        <v>124.68</v>
      </c>
      <c r="F1016" s="14">
        <f t="shared" si="477"/>
        <v>72638.570000000007</v>
      </c>
      <c r="G1016" s="14">
        <f t="shared" si="478"/>
        <v>0</v>
      </c>
      <c r="H1016" s="14">
        <f t="shared" si="479"/>
        <v>72638.570000000007</v>
      </c>
      <c r="I1016" s="63">
        <v>582.6</v>
      </c>
      <c r="J1016" s="53"/>
      <c r="K1016" s="34"/>
      <c r="L1016" s="51"/>
      <c r="M1016" s="51"/>
      <c r="N1016" s="51"/>
      <c r="O1016" s="448">
        <f t="shared" ref="O1016:O1017" si="481">I1016*$L$3</f>
        <v>990.42</v>
      </c>
      <c r="P1016" s="180">
        <f t="shared" si="443"/>
        <v>0</v>
      </c>
      <c r="Q1016" s="180">
        <f t="shared" si="444"/>
        <v>123485.57</v>
      </c>
      <c r="R1016" s="180">
        <f t="shared" si="445"/>
        <v>0</v>
      </c>
      <c r="S1016" s="180">
        <f t="shared" si="446"/>
        <v>123485.57</v>
      </c>
      <c r="T1016" s="394">
        <f t="shared" si="441"/>
        <v>166924.07999999999</v>
      </c>
      <c r="U1016" s="394">
        <f t="shared" si="442"/>
        <v>0</v>
      </c>
      <c r="V1016" s="142">
        <f t="shared" si="447"/>
        <v>166924.07999999999</v>
      </c>
      <c r="W1016" s="142">
        <f t="shared" si="448"/>
        <v>1338.82</v>
      </c>
      <c r="X1016" s="142">
        <f t="shared" si="449"/>
        <v>0</v>
      </c>
      <c r="Y1016" s="142">
        <f t="shared" si="450"/>
        <v>1338.82</v>
      </c>
      <c r="Z1016" s="51"/>
      <c r="AA1016" s="35"/>
      <c r="AB1016" s="226"/>
      <c r="AC1016" s="226"/>
      <c r="AD1016" s="226"/>
      <c r="AE1016" s="226"/>
      <c r="AF1016" s="226"/>
      <c r="AG1016" s="226"/>
      <c r="AH1016" s="226"/>
      <c r="AI1016" s="226"/>
      <c r="AJ1016" s="226"/>
      <c r="AK1016" s="226"/>
      <c r="AL1016" s="226"/>
      <c r="AM1016" s="226"/>
      <c r="AN1016" s="226"/>
      <c r="AO1016" s="226"/>
    </row>
    <row r="1017" spans="1:41" ht="28.5" hidden="1" outlineLevel="1">
      <c r="A1017" s="44">
        <v>876</v>
      </c>
      <c r="B1017" s="73">
        <v>15</v>
      </c>
      <c r="C1017" s="40" t="s">
        <v>423</v>
      </c>
      <c r="D1017" s="73" t="s">
        <v>422</v>
      </c>
      <c r="E1017" s="74">
        <v>16.2</v>
      </c>
      <c r="F1017" s="14">
        <f t="shared" si="477"/>
        <v>40597.199999999997</v>
      </c>
      <c r="G1017" s="14">
        <f t="shared" si="478"/>
        <v>0</v>
      </c>
      <c r="H1017" s="14">
        <f t="shared" si="479"/>
        <v>40597.199999999997</v>
      </c>
      <c r="I1017" s="63">
        <v>2506</v>
      </c>
      <c r="J1017" s="53"/>
      <c r="K1017" s="34"/>
      <c r="L1017" s="51"/>
      <c r="M1017" s="51"/>
      <c r="N1017" s="51"/>
      <c r="O1017" s="448">
        <f t="shared" si="481"/>
        <v>4260.2</v>
      </c>
      <c r="P1017" s="180">
        <f t="shared" si="443"/>
        <v>0</v>
      </c>
      <c r="Q1017" s="180">
        <f t="shared" si="444"/>
        <v>69015.240000000005</v>
      </c>
      <c r="R1017" s="180">
        <f t="shared" si="445"/>
        <v>0</v>
      </c>
      <c r="S1017" s="180">
        <f t="shared" si="446"/>
        <v>69015.240000000005</v>
      </c>
      <c r="T1017" s="394">
        <f t="shared" si="441"/>
        <v>93292.72</v>
      </c>
      <c r="U1017" s="394">
        <f t="shared" si="442"/>
        <v>0</v>
      </c>
      <c r="V1017" s="142">
        <f t="shared" si="447"/>
        <v>93292.72</v>
      </c>
      <c r="W1017" s="142">
        <f t="shared" si="448"/>
        <v>5758.81</v>
      </c>
      <c r="X1017" s="142">
        <f t="shared" si="449"/>
        <v>0</v>
      </c>
      <c r="Y1017" s="142">
        <f t="shared" si="450"/>
        <v>5758.81</v>
      </c>
      <c r="Z1017" s="51"/>
      <c r="AA1017" s="35"/>
      <c r="AB1017" s="226"/>
      <c r="AC1017" s="226"/>
      <c r="AD1017" s="226"/>
      <c r="AE1017" s="226"/>
      <c r="AF1017" s="226"/>
      <c r="AG1017" s="226"/>
      <c r="AH1017" s="226"/>
      <c r="AI1017" s="226"/>
      <c r="AJ1017" s="226"/>
      <c r="AK1017" s="226"/>
      <c r="AL1017" s="226"/>
      <c r="AM1017" s="226"/>
      <c r="AN1017" s="226"/>
      <c r="AO1017" s="226"/>
    </row>
    <row r="1018" spans="1:41" ht="28.5" hidden="1" outlineLevel="1">
      <c r="A1018" s="44"/>
      <c r="B1018" s="73"/>
      <c r="C1018" s="100" t="s">
        <v>425</v>
      </c>
      <c r="D1018" s="97"/>
      <c r="E1018" s="98"/>
      <c r="F1018" s="14">
        <f t="shared" si="477"/>
        <v>0</v>
      </c>
      <c r="G1018" s="14">
        <f t="shared" si="478"/>
        <v>0</v>
      </c>
      <c r="H1018" s="14">
        <f t="shared" si="479"/>
        <v>0</v>
      </c>
      <c r="I1018" s="53"/>
      <c r="J1018" s="53"/>
      <c r="K1018" s="34"/>
      <c r="L1018" s="51"/>
      <c r="M1018" s="51"/>
      <c r="N1018" s="51"/>
      <c r="O1018" s="186"/>
      <c r="P1018" s="180">
        <f t="shared" si="443"/>
        <v>0</v>
      </c>
      <c r="Q1018" s="180">
        <f t="shared" si="444"/>
        <v>0</v>
      </c>
      <c r="R1018" s="180">
        <f t="shared" si="445"/>
        <v>0</v>
      </c>
      <c r="S1018" s="180">
        <f t="shared" si="446"/>
        <v>0</v>
      </c>
      <c r="T1018" s="394">
        <f t="shared" si="441"/>
        <v>0</v>
      </c>
      <c r="U1018" s="394">
        <f t="shared" si="442"/>
        <v>0</v>
      </c>
      <c r="V1018" s="142">
        <f t="shared" si="447"/>
        <v>0</v>
      </c>
      <c r="W1018" s="142">
        <f t="shared" si="448"/>
        <v>0</v>
      </c>
      <c r="X1018" s="142">
        <f t="shared" si="449"/>
        <v>0</v>
      </c>
      <c r="Y1018" s="142">
        <f t="shared" si="450"/>
        <v>0</v>
      </c>
      <c r="Z1018" s="51"/>
      <c r="AA1018" s="35"/>
      <c r="AB1018" s="226"/>
      <c r="AC1018" s="226"/>
      <c r="AD1018" s="226"/>
      <c r="AE1018" s="226"/>
      <c r="AF1018" s="226"/>
      <c r="AG1018" s="226"/>
      <c r="AH1018" s="226"/>
      <c r="AI1018" s="226"/>
      <c r="AJ1018" s="226"/>
      <c r="AK1018" s="226"/>
      <c r="AL1018" s="226"/>
      <c r="AM1018" s="226"/>
      <c r="AN1018" s="226"/>
      <c r="AO1018" s="226"/>
    </row>
    <row r="1019" spans="1:41" ht="28.5" hidden="1" outlineLevel="1">
      <c r="A1019" s="44">
        <v>877</v>
      </c>
      <c r="B1019" s="73">
        <v>16</v>
      </c>
      <c r="C1019" s="40" t="s">
        <v>421</v>
      </c>
      <c r="D1019" s="97" t="s">
        <v>422</v>
      </c>
      <c r="E1019" s="98">
        <v>12.11</v>
      </c>
      <c r="F1019" s="14">
        <f t="shared" si="477"/>
        <v>7055.29</v>
      </c>
      <c r="G1019" s="14">
        <f t="shared" si="478"/>
        <v>0</v>
      </c>
      <c r="H1019" s="14">
        <f t="shared" si="479"/>
        <v>7055.29</v>
      </c>
      <c r="I1019" s="63">
        <v>582.6</v>
      </c>
      <c r="J1019" s="53"/>
      <c r="K1019" s="34"/>
      <c r="L1019" s="51"/>
      <c r="M1019" s="51"/>
      <c r="N1019" s="51"/>
      <c r="O1019" s="448">
        <f>I1019*$L$3</f>
        <v>990.42</v>
      </c>
      <c r="P1019" s="180">
        <f t="shared" si="443"/>
        <v>0</v>
      </c>
      <c r="Q1019" s="180">
        <f t="shared" si="444"/>
        <v>11993.99</v>
      </c>
      <c r="R1019" s="180">
        <f t="shared" si="445"/>
        <v>0</v>
      </c>
      <c r="S1019" s="180">
        <f t="shared" si="446"/>
        <v>11993.99</v>
      </c>
      <c r="T1019" s="394">
        <f t="shared" si="441"/>
        <v>16213.11</v>
      </c>
      <c r="U1019" s="394">
        <f t="shared" si="442"/>
        <v>0</v>
      </c>
      <c r="V1019" s="142">
        <f t="shared" si="447"/>
        <v>16213.11</v>
      </c>
      <c r="W1019" s="142">
        <f t="shared" si="448"/>
        <v>1338.82</v>
      </c>
      <c r="X1019" s="142">
        <f t="shared" si="449"/>
        <v>0</v>
      </c>
      <c r="Y1019" s="142">
        <f t="shared" si="450"/>
        <v>1338.82</v>
      </c>
      <c r="Z1019" s="51"/>
      <c r="AA1019" s="35"/>
      <c r="AB1019" s="226"/>
      <c r="AC1019" s="226"/>
      <c r="AD1019" s="226"/>
      <c r="AE1019" s="226"/>
      <c r="AF1019" s="226"/>
      <c r="AG1019" s="226"/>
      <c r="AH1019" s="226"/>
      <c r="AI1019" s="226"/>
      <c r="AJ1019" s="226"/>
      <c r="AK1019" s="226"/>
      <c r="AL1019" s="226"/>
      <c r="AM1019" s="226"/>
      <c r="AN1019" s="226"/>
      <c r="AO1019" s="226"/>
    </row>
    <row r="1020" spans="1:41" ht="28.5" hidden="1" outlineLevel="1">
      <c r="A1020" s="44"/>
      <c r="B1020" s="73"/>
      <c r="C1020" s="100" t="s">
        <v>426</v>
      </c>
      <c r="D1020" s="97"/>
      <c r="E1020" s="98"/>
      <c r="F1020" s="14">
        <f t="shared" si="477"/>
        <v>0</v>
      </c>
      <c r="G1020" s="14">
        <f t="shared" si="478"/>
        <v>0</v>
      </c>
      <c r="H1020" s="14">
        <f t="shared" si="479"/>
        <v>0</v>
      </c>
      <c r="I1020" s="53"/>
      <c r="J1020" s="64"/>
      <c r="K1020" s="34"/>
      <c r="L1020" s="51"/>
      <c r="M1020" s="51"/>
      <c r="N1020" s="51"/>
      <c r="O1020" s="186"/>
      <c r="P1020" s="180">
        <f t="shared" si="443"/>
        <v>0</v>
      </c>
      <c r="Q1020" s="180">
        <f t="shared" si="444"/>
        <v>0</v>
      </c>
      <c r="R1020" s="180">
        <f t="shared" si="445"/>
        <v>0</v>
      </c>
      <c r="S1020" s="180">
        <f t="shared" si="446"/>
        <v>0</v>
      </c>
      <c r="T1020" s="394">
        <f t="shared" si="441"/>
        <v>0</v>
      </c>
      <c r="U1020" s="394">
        <f t="shared" si="442"/>
        <v>0</v>
      </c>
      <c r="V1020" s="142">
        <f t="shared" si="447"/>
        <v>0</v>
      </c>
      <c r="W1020" s="142">
        <f t="shared" si="448"/>
        <v>0</v>
      </c>
      <c r="X1020" s="142">
        <f t="shared" si="449"/>
        <v>0</v>
      </c>
      <c r="Y1020" s="142">
        <f t="shared" si="450"/>
        <v>0</v>
      </c>
      <c r="Z1020" s="51"/>
      <c r="AA1020" s="35"/>
      <c r="AB1020" s="226"/>
      <c r="AC1020" s="226"/>
      <c r="AD1020" s="226"/>
      <c r="AE1020" s="226"/>
      <c r="AF1020" s="226"/>
      <c r="AG1020" s="226"/>
      <c r="AH1020" s="226"/>
      <c r="AI1020" s="226"/>
      <c r="AJ1020" s="226"/>
      <c r="AK1020" s="226"/>
      <c r="AL1020" s="226"/>
      <c r="AM1020" s="226"/>
      <c r="AN1020" s="226"/>
      <c r="AO1020" s="226"/>
    </row>
    <row r="1021" spans="1:41" ht="28.5" hidden="1" outlineLevel="1">
      <c r="A1021" s="44">
        <v>878</v>
      </c>
      <c r="B1021" s="73">
        <v>17</v>
      </c>
      <c r="C1021" s="40" t="s">
        <v>421</v>
      </c>
      <c r="D1021" s="97" t="s">
        <v>422</v>
      </c>
      <c r="E1021" s="98">
        <v>12.11</v>
      </c>
      <c r="F1021" s="14">
        <f t="shared" si="477"/>
        <v>7055.29</v>
      </c>
      <c r="G1021" s="14">
        <f t="shared" si="478"/>
        <v>0</v>
      </c>
      <c r="H1021" s="14">
        <f t="shared" si="479"/>
        <v>7055.29</v>
      </c>
      <c r="I1021" s="63">
        <v>582.6</v>
      </c>
      <c r="J1021" s="64"/>
      <c r="K1021" s="34"/>
      <c r="L1021" s="51"/>
      <c r="M1021" s="51"/>
      <c r="N1021" s="51"/>
      <c r="O1021" s="448">
        <f>I1021*$L$3</f>
        <v>990.42</v>
      </c>
      <c r="P1021" s="180">
        <f t="shared" si="443"/>
        <v>0</v>
      </c>
      <c r="Q1021" s="180">
        <f t="shared" si="444"/>
        <v>11993.99</v>
      </c>
      <c r="R1021" s="180">
        <f t="shared" si="445"/>
        <v>0</v>
      </c>
      <c r="S1021" s="180">
        <f t="shared" si="446"/>
        <v>11993.99</v>
      </c>
      <c r="T1021" s="394">
        <f t="shared" si="441"/>
        <v>16213.11</v>
      </c>
      <c r="U1021" s="394">
        <f t="shared" si="442"/>
        <v>0</v>
      </c>
      <c r="V1021" s="142">
        <f t="shared" si="447"/>
        <v>16213.11</v>
      </c>
      <c r="W1021" s="142">
        <f t="shared" si="448"/>
        <v>1338.82</v>
      </c>
      <c r="X1021" s="142">
        <f t="shared" si="449"/>
        <v>0</v>
      </c>
      <c r="Y1021" s="142">
        <f t="shared" si="450"/>
        <v>1338.82</v>
      </c>
      <c r="Z1021" s="51"/>
      <c r="AA1021" s="35"/>
      <c r="AB1021" s="226"/>
      <c r="AC1021" s="226"/>
      <c r="AD1021" s="226"/>
      <c r="AE1021" s="226"/>
      <c r="AF1021" s="226"/>
      <c r="AG1021" s="226"/>
      <c r="AH1021" s="226"/>
      <c r="AI1021" s="226"/>
      <c r="AJ1021" s="226"/>
      <c r="AK1021" s="226"/>
      <c r="AL1021" s="226"/>
      <c r="AM1021" s="226"/>
      <c r="AN1021" s="226"/>
      <c r="AO1021" s="226"/>
    </row>
    <row r="1022" spans="1:41" s="266" customFormat="1" ht="15">
      <c r="A1022" s="190"/>
      <c r="B1022" s="309"/>
      <c r="C1022" s="310" t="s">
        <v>427</v>
      </c>
      <c r="D1022" s="311"/>
      <c r="E1022" s="312"/>
      <c r="F1022" s="191">
        <f t="shared" ref="F1022:H1022" si="482">F1023+F1030+F1042+F1044+F1047+F1062+F1064+F1066+F1068+F1071+F1075+F1079+F1083+F1087</f>
        <v>32639176.23</v>
      </c>
      <c r="G1022" s="191">
        <f t="shared" si="482"/>
        <v>35980133.700000003</v>
      </c>
      <c r="H1022" s="191">
        <f t="shared" si="482"/>
        <v>68619309.930000007</v>
      </c>
      <c r="I1022" s="192"/>
      <c r="J1022" s="193"/>
      <c r="K1022" s="194"/>
      <c r="L1022" s="195"/>
      <c r="M1022" s="195"/>
      <c r="N1022" s="195"/>
      <c r="O1022" s="457"/>
      <c r="P1022" s="180">
        <f t="shared" si="443"/>
        <v>0</v>
      </c>
      <c r="Q1022" s="459">
        <f t="shared" ref="Q1022:S1022" si="483">Q1023+Q1030+Q1042+Q1044+Q1047+Q1062+Q1064+Q1066+Q1068+Q1071+Q1075+Q1079+Q1083+Q1087</f>
        <v>32639176.23</v>
      </c>
      <c r="R1022" s="459">
        <f t="shared" si="483"/>
        <v>35980133.700000003</v>
      </c>
      <c r="S1022" s="459">
        <f t="shared" si="483"/>
        <v>68619309.930000007</v>
      </c>
      <c r="T1022" s="191">
        <f t="shared" ref="T1022:V1022" si="484">T1023+T1030+T1042+T1044+T1047+T1062+T1064+T1066+T1068+T1071+T1075+T1079+T1083+T1087</f>
        <v>44120664.899999999</v>
      </c>
      <c r="U1022" s="191">
        <f t="shared" si="484"/>
        <v>48636902.920000002</v>
      </c>
      <c r="V1022" s="191">
        <f t="shared" si="484"/>
        <v>92757567.819999993</v>
      </c>
      <c r="W1022" s="142">
        <f t="shared" si="448"/>
        <v>0</v>
      </c>
      <c r="X1022" s="142">
        <f t="shared" si="449"/>
        <v>0</v>
      </c>
      <c r="Y1022" s="142">
        <f t="shared" si="450"/>
        <v>0</v>
      </c>
      <c r="Z1022" s="195"/>
      <c r="AA1022" s="196"/>
      <c r="AB1022" s="298"/>
      <c r="AC1022" s="298"/>
      <c r="AD1022" s="298"/>
      <c r="AE1022" s="298"/>
      <c r="AF1022" s="298"/>
      <c r="AG1022" s="298"/>
      <c r="AH1022" s="298"/>
      <c r="AI1022" s="298"/>
      <c r="AJ1022" s="298"/>
      <c r="AK1022" s="298"/>
      <c r="AL1022" s="298"/>
      <c r="AM1022" s="298"/>
      <c r="AN1022" s="298"/>
      <c r="AO1022" s="298"/>
    </row>
    <row r="1023" spans="1:41" s="237" customFormat="1" ht="15" collapsed="1">
      <c r="A1023" s="158"/>
      <c r="B1023" s="145"/>
      <c r="C1023" s="313" t="s">
        <v>428</v>
      </c>
      <c r="D1023" s="314"/>
      <c r="E1023" s="146"/>
      <c r="F1023" s="146">
        <f t="shared" ref="F1023:G1023" si="485">SUM(F1024:F1029)</f>
        <v>20932420.359999999</v>
      </c>
      <c r="G1023" s="146">
        <f t="shared" si="485"/>
        <v>23260187.41</v>
      </c>
      <c r="H1023" s="133">
        <f t="shared" ref="H1023:H1029" si="486">F1023+G1023</f>
        <v>44192607.770000003</v>
      </c>
      <c r="I1023" s="135"/>
      <c r="J1023" s="135"/>
      <c r="K1023" s="148"/>
      <c r="L1023" s="147"/>
      <c r="M1023" s="147"/>
      <c r="N1023" s="147"/>
      <c r="O1023" s="179"/>
      <c r="P1023" s="180">
        <f t="shared" si="443"/>
        <v>0</v>
      </c>
      <c r="Q1023" s="464">
        <f>SUM(Q1024:Q1029)</f>
        <v>20932420.359999999</v>
      </c>
      <c r="R1023" s="464">
        <f t="shared" ref="R1023" si="487">SUM(R1024:R1029)</f>
        <v>23260187.41</v>
      </c>
      <c r="S1023" s="176">
        <f t="shared" ref="S1023" si="488">Q1023+R1023</f>
        <v>44192607.770000003</v>
      </c>
      <c r="T1023" s="146">
        <f>SUM(T1024:T1029)</f>
        <v>28295830.789999999</v>
      </c>
      <c r="U1023" s="146">
        <f t="shared" ref="U1023" si="489">SUM(U1024:U1029)</f>
        <v>31442474.870000001</v>
      </c>
      <c r="V1023" s="133">
        <f t="shared" ref="V1023" si="490">T1023+U1023</f>
        <v>59738305.659999996</v>
      </c>
      <c r="W1023" s="142">
        <f t="shared" si="448"/>
        <v>0</v>
      </c>
      <c r="X1023" s="142">
        <f t="shared" si="449"/>
        <v>0</v>
      </c>
      <c r="Y1023" s="142">
        <f t="shared" si="450"/>
        <v>0</v>
      </c>
      <c r="Z1023" s="147"/>
      <c r="AA1023" s="137"/>
      <c r="AB1023" s="236"/>
      <c r="AC1023" s="236"/>
      <c r="AD1023" s="236"/>
      <c r="AE1023" s="236"/>
      <c r="AF1023" s="236"/>
      <c r="AG1023" s="236"/>
      <c r="AH1023" s="236"/>
      <c r="AI1023" s="236"/>
      <c r="AJ1023" s="236"/>
      <c r="AK1023" s="236"/>
      <c r="AL1023" s="236"/>
      <c r="AM1023" s="236"/>
      <c r="AN1023" s="236"/>
      <c r="AO1023" s="236"/>
    </row>
    <row r="1024" spans="1:41" ht="28.5" hidden="1" outlineLevel="1">
      <c r="A1024" s="44">
        <v>879</v>
      </c>
      <c r="B1024" s="73">
        <v>18</v>
      </c>
      <c r="C1024" s="315" t="s">
        <v>429</v>
      </c>
      <c r="D1024" s="316" t="s">
        <v>430</v>
      </c>
      <c r="E1024" s="64">
        <v>6566.23</v>
      </c>
      <c r="F1024" s="14">
        <f t="shared" ref="F1024:F1029" si="491">E1024*I1024</f>
        <v>4799914.13</v>
      </c>
      <c r="G1024" s="14">
        <f t="shared" ref="G1024:G1029" si="492">E1024*J1024</f>
        <v>4931238.7300000004</v>
      </c>
      <c r="H1024" s="14">
        <f t="shared" si="486"/>
        <v>9731152.8599999994</v>
      </c>
      <c r="I1024" s="65">
        <v>731</v>
      </c>
      <c r="J1024" s="66">
        <v>751</v>
      </c>
      <c r="K1024" s="34"/>
      <c r="L1024" s="317"/>
      <c r="M1024" s="317"/>
      <c r="N1024" s="317"/>
      <c r="O1024" s="465">
        <f t="shared" ref="O1024:O1029" si="493">I1024</f>
        <v>731</v>
      </c>
      <c r="P1024" s="180">
        <f t="shared" si="443"/>
        <v>751</v>
      </c>
      <c r="Q1024" s="180">
        <f t="shared" si="444"/>
        <v>4799914.13</v>
      </c>
      <c r="R1024" s="180">
        <f t="shared" si="445"/>
        <v>4931238.7300000004</v>
      </c>
      <c r="S1024" s="180">
        <f t="shared" si="446"/>
        <v>9731152.8599999994</v>
      </c>
      <c r="T1024" s="394">
        <f t="shared" si="441"/>
        <v>6488354.5099999998</v>
      </c>
      <c r="U1024" s="394">
        <f t="shared" si="442"/>
        <v>6665905.3700000001</v>
      </c>
      <c r="V1024" s="142">
        <f t="shared" si="447"/>
        <v>13154259.880000001</v>
      </c>
      <c r="W1024" s="142">
        <f t="shared" si="448"/>
        <v>988.14</v>
      </c>
      <c r="X1024" s="142">
        <f t="shared" si="449"/>
        <v>1015.18</v>
      </c>
      <c r="Y1024" s="142">
        <f t="shared" si="450"/>
        <v>2003.32</v>
      </c>
      <c r="Z1024" s="317" t="s">
        <v>431</v>
      </c>
      <c r="AA1024" s="319"/>
      <c r="AB1024" s="226"/>
      <c r="AC1024" s="226"/>
      <c r="AD1024" s="226"/>
      <c r="AE1024" s="226"/>
      <c r="AF1024" s="226"/>
      <c r="AG1024" s="226"/>
      <c r="AH1024" s="226"/>
      <c r="AI1024" s="226"/>
      <c r="AJ1024" s="226"/>
      <c r="AK1024" s="226"/>
      <c r="AL1024" s="226"/>
      <c r="AM1024" s="226"/>
      <c r="AN1024" s="226"/>
      <c r="AO1024" s="226"/>
    </row>
    <row r="1025" spans="1:41" ht="28.5" hidden="1" outlineLevel="1">
      <c r="A1025" s="44">
        <v>880</v>
      </c>
      <c r="B1025" s="73">
        <v>19</v>
      </c>
      <c r="C1025" s="315" t="s">
        <v>432</v>
      </c>
      <c r="D1025" s="316" t="s">
        <v>26</v>
      </c>
      <c r="E1025" s="64">
        <v>6566.23</v>
      </c>
      <c r="F1025" s="14">
        <f t="shared" si="491"/>
        <v>2068362.45</v>
      </c>
      <c r="G1025" s="14">
        <f t="shared" si="492"/>
        <v>2633058.23</v>
      </c>
      <c r="H1025" s="14">
        <f t="shared" si="486"/>
        <v>4701420.68</v>
      </c>
      <c r="I1025" s="65">
        <v>315</v>
      </c>
      <c r="J1025" s="66">
        <v>401</v>
      </c>
      <c r="K1025" s="34"/>
      <c r="L1025" s="320"/>
      <c r="M1025" s="320"/>
      <c r="N1025" s="320"/>
      <c r="O1025" s="186">
        <f t="shared" si="493"/>
        <v>315</v>
      </c>
      <c r="P1025" s="180">
        <f t="shared" si="443"/>
        <v>401</v>
      </c>
      <c r="Q1025" s="180">
        <f t="shared" si="444"/>
        <v>2068362.45</v>
      </c>
      <c r="R1025" s="180">
        <f t="shared" si="445"/>
        <v>2633058.23</v>
      </c>
      <c r="S1025" s="180">
        <f t="shared" si="446"/>
        <v>4701420.68</v>
      </c>
      <c r="T1025" s="394">
        <f t="shared" si="441"/>
        <v>2795966.4</v>
      </c>
      <c r="U1025" s="394">
        <f t="shared" si="442"/>
        <v>3559290.63</v>
      </c>
      <c r="V1025" s="142">
        <f t="shared" si="447"/>
        <v>6355257.0300000003</v>
      </c>
      <c r="W1025" s="142">
        <f t="shared" si="448"/>
        <v>425.81</v>
      </c>
      <c r="X1025" s="142">
        <f t="shared" si="449"/>
        <v>542.05999999999995</v>
      </c>
      <c r="Y1025" s="142">
        <f t="shared" si="450"/>
        <v>967.87</v>
      </c>
      <c r="Z1025" s="320" t="s">
        <v>433</v>
      </c>
      <c r="AA1025" s="321"/>
      <c r="AB1025" s="226"/>
      <c r="AC1025" s="226"/>
      <c r="AD1025" s="226"/>
      <c r="AE1025" s="226"/>
      <c r="AF1025" s="226"/>
      <c r="AG1025" s="226"/>
      <c r="AH1025" s="226"/>
      <c r="AI1025" s="226"/>
      <c r="AJ1025" s="226"/>
      <c r="AK1025" s="226"/>
      <c r="AL1025" s="226"/>
      <c r="AM1025" s="226"/>
      <c r="AN1025" s="226"/>
      <c r="AO1025" s="226"/>
    </row>
    <row r="1026" spans="1:41" ht="42.75" hidden="1" outlineLevel="1">
      <c r="A1026" s="44">
        <v>881</v>
      </c>
      <c r="B1026" s="73">
        <v>20</v>
      </c>
      <c r="C1026" s="315" t="s">
        <v>434</v>
      </c>
      <c r="D1026" s="316" t="s">
        <v>26</v>
      </c>
      <c r="E1026" s="64">
        <v>6566.23</v>
      </c>
      <c r="F1026" s="14">
        <f t="shared" si="491"/>
        <v>1083427.95</v>
      </c>
      <c r="G1026" s="14">
        <f t="shared" si="492"/>
        <v>2388137.85</v>
      </c>
      <c r="H1026" s="14">
        <f t="shared" si="486"/>
        <v>3471565.8</v>
      </c>
      <c r="I1026" s="65">
        <v>165</v>
      </c>
      <c r="J1026" s="66">
        <v>363.7</v>
      </c>
      <c r="K1026" s="34"/>
      <c r="L1026" s="322"/>
      <c r="M1026" s="322"/>
      <c r="N1026" s="322"/>
      <c r="O1026" s="186">
        <f t="shared" si="493"/>
        <v>165</v>
      </c>
      <c r="P1026" s="180">
        <f t="shared" si="443"/>
        <v>363.7</v>
      </c>
      <c r="Q1026" s="180">
        <f t="shared" si="444"/>
        <v>1083427.95</v>
      </c>
      <c r="R1026" s="180">
        <f t="shared" si="445"/>
        <v>2388137.85</v>
      </c>
      <c r="S1026" s="180">
        <f t="shared" si="446"/>
        <v>3471565.8</v>
      </c>
      <c r="T1026" s="394">
        <f t="shared" si="441"/>
        <v>1464531.94</v>
      </c>
      <c r="U1026" s="394">
        <f t="shared" si="442"/>
        <v>3228221.32</v>
      </c>
      <c r="V1026" s="142">
        <f t="shared" si="447"/>
        <v>4692753.26</v>
      </c>
      <c r="W1026" s="142">
        <f t="shared" si="448"/>
        <v>223.04</v>
      </c>
      <c r="X1026" s="142">
        <f t="shared" si="449"/>
        <v>491.64</v>
      </c>
      <c r="Y1026" s="142">
        <f t="shared" si="450"/>
        <v>714.68</v>
      </c>
      <c r="Z1026" s="322" t="s">
        <v>435</v>
      </c>
      <c r="AA1026" s="321"/>
      <c r="AB1026" s="226"/>
      <c r="AC1026" s="226"/>
      <c r="AD1026" s="226"/>
      <c r="AE1026" s="226"/>
      <c r="AF1026" s="226"/>
      <c r="AG1026" s="226"/>
      <c r="AH1026" s="226"/>
      <c r="AI1026" s="226"/>
      <c r="AJ1026" s="226"/>
      <c r="AK1026" s="226"/>
      <c r="AL1026" s="226"/>
      <c r="AM1026" s="226"/>
      <c r="AN1026" s="226"/>
      <c r="AO1026" s="226"/>
    </row>
    <row r="1027" spans="1:41" ht="42.75" hidden="1" outlineLevel="1">
      <c r="A1027" s="44">
        <v>882</v>
      </c>
      <c r="B1027" s="73">
        <v>21</v>
      </c>
      <c r="C1027" s="315" t="s">
        <v>436</v>
      </c>
      <c r="D1027" s="316" t="s">
        <v>26</v>
      </c>
      <c r="E1027" s="64">
        <v>6566.23</v>
      </c>
      <c r="F1027" s="14">
        <f t="shared" si="491"/>
        <v>4924672.5</v>
      </c>
      <c r="G1027" s="14">
        <f t="shared" si="492"/>
        <v>5377742.3700000001</v>
      </c>
      <c r="H1027" s="14">
        <f t="shared" si="486"/>
        <v>10302414.869999999</v>
      </c>
      <c r="I1027" s="65">
        <v>750</v>
      </c>
      <c r="J1027" s="66">
        <v>819</v>
      </c>
      <c r="K1027" s="34"/>
      <c r="L1027" s="322"/>
      <c r="M1027" s="322"/>
      <c r="N1027" s="322"/>
      <c r="O1027" s="186">
        <f t="shared" si="493"/>
        <v>750</v>
      </c>
      <c r="P1027" s="180">
        <f t="shared" si="443"/>
        <v>819</v>
      </c>
      <c r="Q1027" s="180">
        <f t="shared" si="444"/>
        <v>4924672.5</v>
      </c>
      <c r="R1027" s="180">
        <f t="shared" si="445"/>
        <v>5377742.3700000001</v>
      </c>
      <c r="S1027" s="180">
        <f t="shared" si="446"/>
        <v>10302414.869999999</v>
      </c>
      <c r="T1027" s="394">
        <f t="shared" si="441"/>
        <v>6657040.96</v>
      </c>
      <c r="U1027" s="394">
        <f t="shared" si="442"/>
        <v>7269473.2300000004</v>
      </c>
      <c r="V1027" s="142">
        <f t="shared" si="447"/>
        <v>13926514.189999999</v>
      </c>
      <c r="W1027" s="142">
        <f t="shared" si="448"/>
        <v>1013.83</v>
      </c>
      <c r="X1027" s="142">
        <f t="shared" si="449"/>
        <v>1107.0999999999999</v>
      </c>
      <c r="Y1027" s="142">
        <f t="shared" si="450"/>
        <v>2120.9299999999998</v>
      </c>
      <c r="Z1027" s="322" t="s">
        <v>437</v>
      </c>
      <c r="AA1027" s="321"/>
      <c r="AB1027" s="226"/>
      <c r="AC1027" s="226"/>
      <c r="AD1027" s="226"/>
      <c r="AE1027" s="226"/>
      <c r="AF1027" s="226"/>
      <c r="AG1027" s="226"/>
      <c r="AH1027" s="226"/>
      <c r="AI1027" s="226"/>
      <c r="AJ1027" s="226"/>
      <c r="AK1027" s="226"/>
      <c r="AL1027" s="226"/>
      <c r="AM1027" s="226"/>
      <c r="AN1027" s="226"/>
      <c r="AO1027" s="226"/>
    </row>
    <row r="1028" spans="1:41" ht="28.5" hidden="1" outlineLevel="1">
      <c r="A1028" s="44">
        <v>883</v>
      </c>
      <c r="B1028" s="73">
        <v>22</v>
      </c>
      <c r="C1028" s="315" t="s">
        <v>438</v>
      </c>
      <c r="D1028" s="316" t="s">
        <v>26</v>
      </c>
      <c r="E1028" s="64">
        <v>3159.36</v>
      </c>
      <c r="F1028" s="14">
        <f t="shared" si="491"/>
        <v>521294.4</v>
      </c>
      <c r="G1028" s="14">
        <f t="shared" si="492"/>
        <v>2565400.3199999998</v>
      </c>
      <c r="H1028" s="14">
        <f t="shared" si="486"/>
        <v>3086694.72</v>
      </c>
      <c r="I1028" s="65">
        <v>165</v>
      </c>
      <c r="J1028" s="67">
        <v>812</v>
      </c>
      <c r="K1028" s="34"/>
      <c r="L1028" s="322"/>
      <c r="M1028" s="322"/>
      <c r="N1028" s="322"/>
      <c r="O1028" s="186">
        <f t="shared" si="493"/>
        <v>165</v>
      </c>
      <c r="P1028" s="180">
        <f t="shared" si="443"/>
        <v>812</v>
      </c>
      <c r="Q1028" s="180">
        <f t="shared" si="444"/>
        <v>521294.4</v>
      </c>
      <c r="R1028" s="180">
        <f t="shared" si="445"/>
        <v>2565400.3199999998</v>
      </c>
      <c r="S1028" s="180">
        <f t="shared" si="446"/>
        <v>3086694.72</v>
      </c>
      <c r="T1028" s="394">
        <f t="shared" si="441"/>
        <v>704663.65</v>
      </c>
      <c r="U1028" s="394">
        <f t="shared" si="442"/>
        <v>3467839.91</v>
      </c>
      <c r="V1028" s="142">
        <f t="shared" si="447"/>
        <v>4172503.56</v>
      </c>
      <c r="W1028" s="142">
        <f t="shared" si="448"/>
        <v>223.04</v>
      </c>
      <c r="X1028" s="142">
        <f t="shared" si="449"/>
        <v>1097.6400000000001</v>
      </c>
      <c r="Y1028" s="142">
        <f t="shared" si="450"/>
        <v>1320.68</v>
      </c>
      <c r="Z1028" s="322" t="s">
        <v>439</v>
      </c>
      <c r="AA1028" s="321"/>
      <c r="AB1028" s="226"/>
      <c r="AC1028" s="226"/>
      <c r="AD1028" s="226"/>
      <c r="AE1028" s="226"/>
      <c r="AF1028" s="226"/>
      <c r="AG1028" s="226"/>
      <c r="AH1028" s="226"/>
      <c r="AI1028" s="226"/>
      <c r="AJ1028" s="226"/>
      <c r="AK1028" s="226"/>
      <c r="AL1028" s="226"/>
      <c r="AM1028" s="226"/>
      <c r="AN1028" s="226"/>
      <c r="AO1028" s="226"/>
    </row>
    <row r="1029" spans="1:41" ht="28.5" hidden="1" outlineLevel="1">
      <c r="A1029" s="44">
        <v>884</v>
      </c>
      <c r="B1029" s="73">
        <v>23</v>
      </c>
      <c r="C1029" s="315" t="s">
        <v>440</v>
      </c>
      <c r="D1029" s="316" t="s">
        <v>26</v>
      </c>
      <c r="E1029" s="64">
        <v>6566.23</v>
      </c>
      <c r="F1029" s="14">
        <f t="shared" si="491"/>
        <v>7534748.9299999997</v>
      </c>
      <c r="G1029" s="14">
        <f t="shared" si="492"/>
        <v>5364609.91</v>
      </c>
      <c r="H1029" s="14">
        <f t="shared" si="486"/>
        <v>12899358.84</v>
      </c>
      <c r="I1029" s="65">
        <v>1147.5</v>
      </c>
      <c r="J1029" s="66">
        <v>817</v>
      </c>
      <c r="K1029" s="34"/>
      <c r="L1029" s="322"/>
      <c r="M1029" s="322"/>
      <c r="N1029" s="322"/>
      <c r="O1029" s="186">
        <f t="shared" si="493"/>
        <v>1147.5</v>
      </c>
      <c r="P1029" s="180">
        <f t="shared" si="443"/>
        <v>817</v>
      </c>
      <c r="Q1029" s="180">
        <f t="shared" si="444"/>
        <v>7534748.9299999997</v>
      </c>
      <c r="R1029" s="180">
        <f t="shared" si="445"/>
        <v>5364609.91</v>
      </c>
      <c r="S1029" s="180">
        <f t="shared" si="446"/>
        <v>12899358.84</v>
      </c>
      <c r="T1029" s="394">
        <f t="shared" si="441"/>
        <v>10185273.33</v>
      </c>
      <c r="U1029" s="394">
        <f t="shared" si="442"/>
        <v>7251744.4100000001</v>
      </c>
      <c r="V1029" s="142">
        <f t="shared" si="447"/>
        <v>17437017.739999998</v>
      </c>
      <c r="W1029" s="142">
        <f t="shared" si="448"/>
        <v>1551.16</v>
      </c>
      <c r="X1029" s="142">
        <f t="shared" si="449"/>
        <v>1104.4000000000001</v>
      </c>
      <c r="Y1029" s="142">
        <f t="shared" si="450"/>
        <v>2655.56</v>
      </c>
      <c r="Z1029" s="322" t="s">
        <v>441</v>
      </c>
      <c r="AA1029" s="321"/>
      <c r="AB1029" s="226"/>
      <c r="AC1029" s="226"/>
      <c r="AD1029" s="226"/>
      <c r="AE1029" s="226"/>
      <c r="AF1029" s="226"/>
      <c r="AG1029" s="226"/>
      <c r="AH1029" s="226"/>
      <c r="AI1029" s="226"/>
      <c r="AJ1029" s="226"/>
      <c r="AK1029" s="226"/>
      <c r="AL1029" s="226"/>
      <c r="AM1029" s="226"/>
      <c r="AN1029" s="226"/>
      <c r="AO1029" s="226"/>
    </row>
    <row r="1030" spans="1:41" s="237" customFormat="1" ht="15" collapsed="1">
      <c r="A1030" s="158"/>
      <c r="B1030" s="145"/>
      <c r="C1030" s="234" t="s">
        <v>442</v>
      </c>
      <c r="D1030" s="323"/>
      <c r="E1030" s="324"/>
      <c r="F1030" s="133">
        <f t="shared" ref="F1030:H1030" si="494">SUM(F1031:F1041)</f>
        <v>1762440.81</v>
      </c>
      <c r="G1030" s="133">
        <f t="shared" si="494"/>
        <v>1846844.46</v>
      </c>
      <c r="H1030" s="133">
        <f t="shared" si="494"/>
        <v>3609285.27</v>
      </c>
      <c r="I1030" s="135"/>
      <c r="J1030" s="135"/>
      <c r="K1030" s="148"/>
      <c r="L1030" s="305"/>
      <c r="M1030" s="305"/>
      <c r="N1030" s="305"/>
      <c r="O1030" s="466"/>
      <c r="P1030" s="180">
        <f t="shared" si="443"/>
        <v>0</v>
      </c>
      <c r="Q1030" s="176">
        <f>SUM(Q1031:Q1041)</f>
        <v>1762440.81</v>
      </c>
      <c r="R1030" s="176">
        <f t="shared" ref="R1030:V1030" si="495">SUM(R1031:R1041)</f>
        <v>1846844.46</v>
      </c>
      <c r="S1030" s="176">
        <f t="shared" si="495"/>
        <v>3609285.27</v>
      </c>
      <c r="T1030" s="133">
        <f>SUM(T1031:T1041)</f>
        <v>2382415.71</v>
      </c>
      <c r="U1030" s="133">
        <f t="shared" si="495"/>
        <v>2496507.7200000002</v>
      </c>
      <c r="V1030" s="133">
        <f t="shared" si="495"/>
        <v>4878923.43</v>
      </c>
      <c r="W1030" s="142">
        <f t="shared" si="448"/>
        <v>0</v>
      </c>
      <c r="X1030" s="142">
        <f t="shared" si="449"/>
        <v>0</v>
      </c>
      <c r="Y1030" s="142">
        <f t="shared" si="450"/>
        <v>0</v>
      </c>
      <c r="Z1030" s="305"/>
      <c r="AA1030" s="325"/>
      <c r="AB1030" s="236"/>
      <c r="AC1030" s="236"/>
      <c r="AD1030" s="236"/>
      <c r="AE1030" s="236"/>
      <c r="AF1030" s="236"/>
      <c r="AG1030" s="236"/>
      <c r="AH1030" s="236"/>
      <c r="AI1030" s="236"/>
      <c r="AJ1030" s="236"/>
      <c r="AK1030" s="236"/>
      <c r="AL1030" s="236"/>
      <c r="AM1030" s="236"/>
      <c r="AN1030" s="236"/>
      <c r="AO1030" s="236"/>
    </row>
    <row r="1031" spans="1:41" ht="28.5" hidden="1" outlineLevel="1">
      <c r="A1031" s="44">
        <v>885</v>
      </c>
      <c r="B1031" s="73">
        <v>24</v>
      </c>
      <c r="C1031" s="315" t="s">
        <v>429</v>
      </c>
      <c r="D1031" s="316" t="s">
        <v>778</v>
      </c>
      <c r="E1031" s="64">
        <v>484.43</v>
      </c>
      <c r="F1031" s="14">
        <f t="shared" ref="F1031:F1041" si="496">E1031*I1031</f>
        <v>354118.33</v>
      </c>
      <c r="G1031" s="14">
        <f t="shared" ref="G1031:G1041" si="497">E1031*J1031</f>
        <v>339585.43</v>
      </c>
      <c r="H1031" s="14">
        <f t="shared" ref="H1031:H1041" si="498">F1031+G1031</f>
        <v>693703.76</v>
      </c>
      <c r="I1031" s="65">
        <v>731</v>
      </c>
      <c r="J1031" s="66">
        <v>701</v>
      </c>
      <c r="K1031" s="34"/>
      <c r="L1031" s="322"/>
      <c r="M1031" s="322"/>
      <c r="N1031" s="322"/>
      <c r="O1031" s="186">
        <f t="shared" ref="O1031:O1041" si="499">I1031</f>
        <v>731</v>
      </c>
      <c r="P1031" s="180">
        <f t="shared" si="443"/>
        <v>701</v>
      </c>
      <c r="Q1031" s="180">
        <f t="shared" si="444"/>
        <v>354118.33</v>
      </c>
      <c r="R1031" s="180">
        <f t="shared" si="445"/>
        <v>339585.43</v>
      </c>
      <c r="S1031" s="180">
        <f t="shared" si="446"/>
        <v>693703.76</v>
      </c>
      <c r="T1031" s="394">
        <f t="shared" si="441"/>
        <v>478684.66</v>
      </c>
      <c r="U1031" s="394">
        <f t="shared" si="442"/>
        <v>459041.02</v>
      </c>
      <c r="V1031" s="142">
        <f t="shared" si="447"/>
        <v>937725.68</v>
      </c>
      <c r="W1031" s="142">
        <f t="shared" si="448"/>
        <v>988.14</v>
      </c>
      <c r="X1031" s="142">
        <f t="shared" si="449"/>
        <v>947.59</v>
      </c>
      <c r="Y1031" s="142">
        <f t="shared" si="450"/>
        <v>1935.73</v>
      </c>
      <c r="Z1031" s="322" t="s">
        <v>443</v>
      </c>
      <c r="AA1031" s="321"/>
      <c r="AB1031" s="226"/>
      <c r="AC1031" s="226"/>
      <c r="AD1031" s="226"/>
      <c r="AE1031" s="226"/>
      <c r="AF1031" s="226"/>
      <c r="AG1031" s="226"/>
      <c r="AH1031" s="226"/>
      <c r="AI1031" s="226"/>
      <c r="AJ1031" s="226"/>
      <c r="AK1031" s="226"/>
      <c r="AL1031" s="226"/>
      <c r="AM1031" s="226"/>
      <c r="AN1031" s="226"/>
      <c r="AO1031" s="226"/>
    </row>
    <row r="1032" spans="1:41" ht="28.5" hidden="1" outlineLevel="1">
      <c r="A1032" s="44">
        <v>886</v>
      </c>
      <c r="B1032" s="73">
        <v>25</v>
      </c>
      <c r="C1032" s="315" t="s">
        <v>432</v>
      </c>
      <c r="D1032" s="316" t="s">
        <v>26</v>
      </c>
      <c r="E1032" s="64">
        <v>484.43</v>
      </c>
      <c r="F1032" s="14">
        <f t="shared" si="496"/>
        <v>152595.45000000001</v>
      </c>
      <c r="G1032" s="14">
        <f t="shared" si="497"/>
        <v>194256.43</v>
      </c>
      <c r="H1032" s="14">
        <f t="shared" si="498"/>
        <v>346851.88</v>
      </c>
      <c r="I1032" s="65">
        <v>315</v>
      </c>
      <c r="J1032" s="66">
        <v>401</v>
      </c>
      <c r="K1032" s="34"/>
      <c r="L1032" s="322"/>
      <c r="M1032" s="322"/>
      <c r="N1032" s="322"/>
      <c r="O1032" s="186">
        <f t="shared" si="499"/>
        <v>315</v>
      </c>
      <c r="P1032" s="180">
        <f t="shared" si="443"/>
        <v>401</v>
      </c>
      <c r="Q1032" s="180">
        <f t="shared" si="444"/>
        <v>152595.45000000001</v>
      </c>
      <c r="R1032" s="180">
        <f t="shared" si="445"/>
        <v>194256.43</v>
      </c>
      <c r="S1032" s="180">
        <f t="shared" si="446"/>
        <v>346851.88</v>
      </c>
      <c r="T1032" s="394">
        <f t="shared" ref="T1032:T1093" si="500">E1032*W1032</f>
        <v>206275.14</v>
      </c>
      <c r="U1032" s="394">
        <f t="shared" ref="U1032:U1093" si="501">E1032*X1032</f>
        <v>262590.13</v>
      </c>
      <c r="V1032" s="142">
        <f t="shared" si="447"/>
        <v>468865.27</v>
      </c>
      <c r="W1032" s="142">
        <f t="shared" si="448"/>
        <v>425.81</v>
      </c>
      <c r="X1032" s="142">
        <f t="shared" si="449"/>
        <v>542.05999999999995</v>
      </c>
      <c r="Y1032" s="142">
        <f t="shared" si="450"/>
        <v>967.87</v>
      </c>
      <c r="Z1032" s="322" t="s">
        <v>444</v>
      </c>
      <c r="AA1032" s="321"/>
      <c r="AB1032" s="226"/>
      <c r="AC1032" s="226"/>
      <c r="AD1032" s="226"/>
      <c r="AE1032" s="226"/>
      <c r="AF1032" s="226"/>
      <c r="AG1032" s="226"/>
      <c r="AH1032" s="226"/>
      <c r="AI1032" s="226"/>
      <c r="AJ1032" s="226"/>
      <c r="AK1032" s="226"/>
      <c r="AL1032" s="226"/>
      <c r="AM1032" s="226"/>
      <c r="AN1032" s="226"/>
      <c r="AO1032" s="226"/>
    </row>
    <row r="1033" spans="1:41" ht="42.75" hidden="1" outlineLevel="1">
      <c r="A1033" s="44">
        <v>887</v>
      </c>
      <c r="B1033" s="73">
        <v>26</v>
      </c>
      <c r="C1033" s="315" t="s">
        <v>434</v>
      </c>
      <c r="D1033" s="316" t="s">
        <v>26</v>
      </c>
      <c r="E1033" s="64">
        <v>484.43</v>
      </c>
      <c r="F1033" s="14">
        <f t="shared" si="496"/>
        <v>79930.95</v>
      </c>
      <c r="G1033" s="14">
        <f t="shared" si="497"/>
        <v>201135.34</v>
      </c>
      <c r="H1033" s="14">
        <f t="shared" si="498"/>
        <v>281066.28999999998</v>
      </c>
      <c r="I1033" s="65">
        <v>165</v>
      </c>
      <c r="J1033" s="66">
        <v>415.2</v>
      </c>
      <c r="K1033" s="34"/>
      <c r="L1033" s="322"/>
      <c r="M1033" s="322"/>
      <c r="N1033" s="322"/>
      <c r="O1033" s="186">
        <f t="shared" si="499"/>
        <v>165</v>
      </c>
      <c r="P1033" s="180">
        <f t="shared" ref="P1033:P1096" si="502">J1033</f>
        <v>415.2</v>
      </c>
      <c r="Q1033" s="180">
        <f t="shared" ref="Q1033:Q1096" si="503">O1033*E1033</f>
        <v>79930.95</v>
      </c>
      <c r="R1033" s="180">
        <f t="shared" ref="R1033:R1096" si="504">P1033*E1033</f>
        <v>201135.34</v>
      </c>
      <c r="S1033" s="180">
        <f t="shared" ref="S1033:S1096" si="505">Q1033+R1033</f>
        <v>281066.28999999998</v>
      </c>
      <c r="T1033" s="394">
        <f t="shared" si="500"/>
        <v>108047.27</v>
      </c>
      <c r="U1033" s="394">
        <f t="shared" si="501"/>
        <v>271886.34000000003</v>
      </c>
      <c r="V1033" s="142">
        <f t="shared" ref="V1033:V1096" si="506">T1033+U1033</f>
        <v>379933.61</v>
      </c>
      <c r="W1033" s="142">
        <f t="shared" ref="W1033:W1096" si="507">O1033*0.9*$X$1259</f>
        <v>223.04</v>
      </c>
      <c r="X1033" s="142">
        <f t="shared" ref="X1033:X1096" si="508">P1033*0.9*$X$1259</f>
        <v>561.25</v>
      </c>
      <c r="Y1033" s="142">
        <f t="shared" ref="Y1033:Y1096" si="509">W1033+X1033</f>
        <v>784.29</v>
      </c>
      <c r="Z1033" s="322" t="s">
        <v>435</v>
      </c>
      <c r="AA1033" s="321"/>
      <c r="AB1033" s="226"/>
      <c r="AC1033" s="226"/>
      <c r="AD1033" s="226"/>
      <c r="AE1033" s="226"/>
      <c r="AF1033" s="226"/>
      <c r="AG1033" s="226"/>
      <c r="AH1033" s="226"/>
      <c r="AI1033" s="226"/>
      <c r="AJ1033" s="226"/>
      <c r="AK1033" s="226"/>
      <c r="AL1033" s="226"/>
      <c r="AM1033" s="226"/>
      <c r="AN1033" s="226"/>
      <c r="AO1033" s="226"/>
    </row>
    <row r="1034" spans="1:41" ht="42.75" hidden="1" outlineLevel="1">
      <c r="A1034" s="44">
        <v>888</v>
      </c>
      <c r="B1034" s="73">
        <v>27</v>
      </c>
      <c r="C1034" s="315" t="s">
        <v>436</v>
      </c>
      <c r="D1034" s="316" t="s">
        <v>26</v>
      </c>
      <c r="E1034" s="64">
        <v>484.43</v>
      </c>
      <c r="F1034" s="14">
        <f t="shared" si="496"/>
        <v>363322.5</v>
      </c>
      <c r="G1034" s="14">
        <f t="shared" si="497"/>
        <v>396263.74</v>
      </c>
      <c r="H1034" s="14">
        <f t="shared" si="498"/>
        <v>759586.24</v>
      </c>
      <c r="I1034" s="65">
        <v>750</v>
      </c>
      <c r="J1034" s="66">
        <v>818</v>
      </c>
      <c r="K1034" s="34"/>
      <c r="L1034" s="322"/>
      <c r="M1034" s="322"/>
      <c r="N1034" s="322"/>
      <c r="O1034" s="186">
        <f t="shared" si="499"/>
        <v>750</v>
      </c>
      <c r="P1034" s="180">
        <f t="shared" si="502"/>
        <v>818</v>
      </c>
      <c r="Q1034" s="180">
        <f t="shared" si="503"/>
        <v>363322.5</v>
      </c>
      <c r="R1034" s="180">
        <f t="shared" si="504"/>
        <v>396263.74</v>
      </c>
      <c r="S1034" s="180">
        <f t="shared" si="505"/>
        <v>759586.24</v>
      </c>
      <c r="T1034" s="394">
        <f t="shared" si="500"/>
        <v>491129.67</v>
      </c>
      <c r="U1034" s="394">
        <f t="shared" si="501"/>
        <v>535658.47</v>
      </c>
      <c r="V1034" s="142">
        <f t="shared" si="506"/>
        <v>1026788.14</v>
      </c>
      <c r="W1034" s="142">
        <f t="shared" si="507"/>
        <v>1013.83</v>
      </c>
      <c r="X1034" s="142">
        <f t="shared" si="508"/>
        <v>1105.75</v>
      </c>
      <c r="Y1034" s="142">
        <f t="shared" si="509"/>
        <v>2119.58</v>
      </c>
      <c r="Z1034" s="322" t="s">
        <v>445</v>
      </c>
      <c r="AA1034" s="321"/>
      <c r="AB1034" s="226"/>
      <c r="AC1034" s="226"/>
      <c r="AD1034" s="226"/>
      <c r="AE1034" s="226"/>
      <c r="AF1034" s="226"/>
      <c r="AG1034" s="226"/>
      <c r="AH1034" s="226"/>
      <c r="AI1034" s="226"/>
      <c r="AJ1034" s="226"/>
      <c r="AK1034" s="226"/>
      <c r="AL1034" s="226"/>
      <c r="AM1034" s="226"/>
      <c r="AN1034" s="226"/>
      <c r="AO1034" s="226"/>
    </row>
    <row r="1035" spans="1:41" ht="28.5" hidden="1" outlineLevel="1">
      <c r="A1035" s="44">
        <v>889</v>
      </c>
      <c r="B1035" s="73">
        <v>28</v>
      </c>
      <c r="C1035" s="315" t="s">
        <v>440</v>
      </c>
      <c r="D1035" s="316" t="s">
        <v>26</v>
      </c>
      <c r="E1035" s="64">
        <v>484.43</v>
      </c>
      <c r="F1035" s="14">
        <f t="shared" si="496"/>
        <v>555883.43000000005</v>
      </c>
      <c r="G1035" s="14">
        <f t="shared" si="497"/>
        <v>393565.46</v>
      </c>
      <c r="H1035" s="14">
        <f t="shared" si="498"/>
        <v>949448.89</v>
      </c>
      <c r="I1035" s="65">
        <v>1147.5</v>
      </c>
      <c r="J1035" s="66">
        <v>812.43</v>
      </c>
      <c r="K1035" s="34"/>
      <c r="L1035" s="322"/>
      <c r="M1035" s="322"/>
      <c r="N1035" s="322"/>
      <c r="O1035" s="186">
        <f t="shared" si="499"/>
        <v>1147.5</v>
      </c>
      <c r="P1035" s="180">
        <f t="shared" si="502"/>
        <v>812.43</v>
      </c>
      <c r="Q1035" s="180">
        <f t="shared" si="503"/>
        <v>555883.43000000005</v>
      </c>
      <c r="R1035" s="180">
        <f t="shared" si="504"/>
        <v>393565.46</v>
      </c>
      <c r="S1035" s="180">
        <f t="shared" si="505"/>
        <v>949448.89</v>
      </c>
      <c r="T1035" s="394">
        <f t="shared" si="500"/>
        <v>751428.44</v>
      </c>
      <c r="U1035" s="394">
        <f t="shared" si="501"/>
        <v>532010.71</v>
      </c>
      <c r="V1035" s="142">
        <f t="shared" si="506"/>
        <v>1283439.1499999999</v>
      </c>
      <c r="W1035" s="142">
        <f t="shared" si="507"/>
        <v>1551.16</v>
      </c>
      <c r="X1035" s="142">
        <f t="shared" si="508"/>
        <v>1098.22</v>
      </c>
      <c r="Y1035" s="142">
        <f t="shared" si="509"/>
        <v>2649.38</v>
      </c>
      <c r="Z1035" s="322" t="s">
        <v>446</v>
      </c>
      <c r="AA1035" s="321"/>
      <c r="AB1035" s="226"/>
      <c r="AC1035" s="226"/>
      <c r="AD1035" s="226"/>
      <c r="AE1035" s="226"/>
      <c r="AF1035" s="226"/>
      <c r="AG1035" s="226"/>
      <c r="AH1035" s="226"/>
      <c r="AI1035" s="226"/>
      <c r="AJ1035" s="226"/>
      <c r="AK1035" s="226"/>
      <c r="AL1035" s="226"/>
      <c r="AM1035" s="226"/>
      <c r="AN1035" s="226"/>
      <c r="AO1035" s="226"/>
    </row>
    <row r="1036" spans="1:41" ht="15" hidden="1" outlineLevel="1">
      <c r="A1036" s="44">
        <v>890</v>
      </c>
      <c r="B1036" s="73">
        <v>29</v>
      </c>
      <c r="C1036" s="315" t="s">
        <v>447</v>
      </c>
      <c r="D1036" s="316" t="s">
        <v>26</v>
      </c>
      <c r="E1036" s="64">
        <v>62.43</v>
      </c>
      <c r="F1036" s="14">
        <f t="shared" si="496"/>
        <v>51504.75</v>
      </c>
      <c r="G1036" s="14">
        <f t="shared" si="497"/>
        <v>130104.12</v>
      </c>
      <c r="H1036" s="14">
        <f t="shared" si="498"/>
        <v>181608.87</v>
      </c>
      <c r="I1036" s="20">
        <v>825</v>
      </c>
      <c r="J1036" s="66">
        <v>2084</v>
      </c>
      <c r="K1036" s="34"/>
      <c r="L1036" s="322"/>
      <c r="M1036" s="322"/>
      <c r="N1036" s="322"/>
      <c r="O1036" s="186">
        <f t="shared" si="499"/>
        <v>825</v>
      </c>
      <c r="P1036" s="180">
        <f t="shared" si="502"/>
        <v>2084</v>
      </c>
      <c r="Q1036" s="180">
        <f t="shared" si="503"/>
        <v>51504.75</v>
      </c>
      <c r="R1036" s="180">
        <f t="shared" si="504"/>
        <v>130104.12</v>
      </c>
      <c r="S1036" s="180">
        <f t="shared" si="505"/>
        <v>181608.87</v>
      </c>
      <c r="T1036" s="394">
        <f t="shared" si="500"/>
        <v>69622.559999999998</v>
      </c>
      <c r="U1036" s="394">
        <f t="shared" si="501"/>
        <v>175870.93</v>
      </c>
      <c r="V1036" s="142">
        <f t="shared" si="506"/>
        <v>245493.49</v>
      </c>
      <c r="W1036" s="142">
        <f t="shared" si="507"/>
        <v>1115.21</v>
      </c>
      <c r="X1036" s="142">
        <f t="shared" si="508"/>
        <v>2817.09</v>
      </c>
      <c r="Y1036" s="142">
        <f t="shared" si="509"/>
        <v>3932.3</v>
      </c>
      <c r="Z1036" s="322" t="s">
        <v>448</v>
      </c>
      <c r="AA1036" s="321"/>
      <c r="AB1036" s="226"/>
      <c r="AC1036" s="226"/>
      <c r="AD1036" s="226"/>
      <c r="AE1036" s="226"/>
      <c r="AF1036" s="226"/>
      <c r="AG1036" s="226"/>
      <c r="AH1036" s="226"/>
      <c r="AI1036" s="226"/>
      <c r="AJ1036" s="226"/>
      <c r="AK1036" s="226"/>
      <c r="AL1036" s="226"/>
      <c r="AM1036" s="226"/>
      <c r="AN1036" s="226"/>
      <c r="AO1036" s="226"/>
    </row>
    <row r="1037" spans="1:41" ht="28.5" hidden="1" outlineLevel="1">
      <c r="A1037" s="44">
        <v>891</v>
      </c>
      <c r="B1037" s="73">
        <v>30</v>
      </c>
      <c r="C1037" s="315" t="s">
        <v>449</v>
      </c>
      <c r="D1037" s="316" t="s">
        <v>26</v>
      </c>
      <c r="E1037" s="64">
        <v>85.84</v>
      </c>
      <c r="F1037" s="14">
        <f t="shared" si="496"/>
        <v>70818</v>
      </c>
      <c r="G1037" s="14">
        <f t="shared" si="497"/>
        <v>71590.559999999998</v>
      </c>
      <c r="H1037" s="14">
        <f t="shared" si="498"/>
        <v>142408.56</v>
      </c>
      <c r="I1037" s="20">
        <v>825</v>
      </c>
      <c r="J1037" s="66">
        <v>834</v>
      </c>
      <c r="K1037" s="34"/>
      <c r="L1037" s="322"/>
      <c r="M1037" s="322"/>
      <c r="N1037" s="322"/>
      <c r="O1037" s="186">
        <f t="shared" si="499"/>
        <v>825</v>
      </c>
      <c r="P1037" s="180">
        <f t="shared" si="502"/>
        <v>834</v>
      </c>
      <c r="Q1037" s="180">
        <f t="shared" si="503"/>
        <v>70818</v>
      </c>
      <c r="R1037" s="180">
        <f t="shared" si="504"/>
        <v>71590.559999999998</v>
      </c>
      <c r="S1037" s="180">
        <f t="shared" si="505"/>
        <v>142408.56</v>
      </c>
      <c r="T1037" s="394">
        <f t="shared" si="500"/>
        <v>95729.63</v>
      </c>
      <c r="U1037" s="394">
        <f t="shared" si="501"/>
        <v>96774.3</v>
      </c>
      <c r="V1037" s="142">
        <f t="shared" si="506"/>
        <v>192503.93</v>
      </c>
      <c r="W1037" s="142">
        <f t="shared" si="507"/>
        <v>1115.21</v>
      </c>
      <c r="X1037" s="142">
        <f t="shared" si="508"/>
        <v>1127.3800000000001</v>
      </c>
      <c r="Y1037" s="142">
        <f t="shared" si="509"/>
        <v>2242.59</v>
      </c>
      <c r="Z1037" s="322" t="s">
        <v>450</v>
      </c>
      <c r="AA1037" s="321"/>
      <c r="AB1037" s="226"/>
      <c r="AC1037" s="226"/>
      <c r="AD1037" s="226"/>
      <c r="AE1037" s="226"/>
      <c r="AF1037" s="226"/>
      <c r="AG1037" s="226"/>
      <c r="AH1037" s="226"/>
      <c r="AI1037" s="226"/>
      <c r="AJ1037" s="226"/>
      <c r="AK1037" s="226"/>
      <c r="AL1037" s="226"/>
      <c r="AM1037" s="226"/>
      <c r="AN1037" s="226"/>
      <c r="AO1037" s="226"/>
    </row>
    <row r="1038" spans="1:41" ht="28.5" hidden="1" outlineLevel="1">
      <c r="A1038" s="44">
        <v>892</v>
      </c>
      <c r="B1038" s="73">
        <v>31</v>
      </c>
      <c r="C1038" s="315" t="s">
        <v>451</v>
      </c>
      <c r="D1038" s="316" t="s">
        <v>31</v>
      </c>
      <c r="E1038" s="64">
        <v>0.52</v>
      </c>
      <c r="F1038" s="14">
        <f t="shared" si="496"/>
        <v>76440</v>
      </c>
      <c r="G1038" s="14">
        <f t="shared" si="497"/>
        <v>52368.37</v>
      </c>
      <c r="H1038" s="14">
        <f t="shared" si="498"/>
        <v>128808.37</v>
      </c>
      <c r="I1038" s="65">
        <f>147*1000</f>
        <v>147000</v>
      </c>
      <c r="J1038" s="66">
        <v>100708.4</v>
      </c>
      <c r="K1038" s="34"/>
      <c r="L1038" s="322"/>
      <c r="M1038" s="322"/>
      <c r="N1038" s="322"/>
      <c r="O1038" s="186">
        <f t="shared" si="499"/>
        <v>147000</v>
      </c>
      <c r="P1038" s="180">
        <f t="shared" si="502"/>
        <v>100708.4</v>
      </c>
      <c r="Q1038" s="180">
        <f t="shared" si="503"/>
        <v>76440</v>
      </c>
      <c r="R1038" s="180">
        <f t="shared" si="504"/>
        <v>52368.37</v>
      </c>
      <c r="S1038" s="180">
        <f t="shared" si="505"/>
        <v>128808.37</v>
      </c>
      <c r="T1038" s="394">
        <f t="shared" si="500"/>
        <v>103329.27</v>
      </c>
      <c r="U1038" s="394">
        <f t="shared" si="501"/>
        <v>70789.97</v>
      </c>
      <c r="V1038" s="142">
        <f t="shared" si="506"/>
        <v>174119.24</v>
      </c>
      <c r="W1038" s="142">
        <f t="shared" si="507"/>
        <v>198710.14</v>
      </c>
      <c r="X1038" s="142">
        <f t="shared" si="508"/>
        <v>136134.56</v>
      </c>
      <c r="Y1038" s="142">
        <f t="shared" si="509"/>
        <v>334844.7</v>
      </c>
      <c r="Z1038" s="322" t="s">
        <v>452</v>
      </c>
      <c r="AA1038" s="321"/>
      <c r="AB1038" s="226"/>
      <c r="AC1038" s="226"/>
      <c r="AD1038" s="226"/>
      <c r="AE1038" s="226"/>
      <c r="AF1038" s="226"/>
      <c r="AG1038" s="226"/>
      <c r="AH1038" s="226"/>
      <c r="AI1038" s="226"/>
      <c r="AJ1038" s="226"/>
      <c r="AK1038" s="226"/>
      <c r="AL1038" s="226"/>
      <c r="AM1038" s="226"/>
      <c r="AN1038" s="226"/>
      <c r="AO1038" s="226"/>
    </row>
    <row r="1039" spans="1:41" ht="28.5" hidden="1" outlineLevel="1">
      <c r="A1039" s="44">
        <v>893</v>
      </c>
      <c r="B1039" s="73">
        <v>32</v>
      </c>
      <c r="C1039" s="315" t="s">
        <v>432</v>
      </c>
      <c r="D1039" s="316" t="s">
        <v>779</v>
      </c>
      <c r="E1039" s="64">
        <v>15.61</v>
      </c>
      <c r="F1039" s="14">
        <f t="shared" si="496"/>
        <v>4917.1499999999996</v>
      </c>
      <c r="G1039" s="14">
        <f t="shared" si="497"/>
        <v>6367.01</v>
      </c>
      <c r="H1039" s="14">
        <f t="shared" si="498"/>
        <v>11284.16</v>
      </c>
      <c r="I1039" s="65">
        <v>315</v>
      </c>
      <c r="J1039" s="115">
        <v>407.88</v>
      </c>
      <c r="K1039" s="34"/>
      <c r="L1039" s="322"/>
      <c r="M1039" s="322"/>
      <c r="N1039" s="322"/>
      <c r="O1039" s="186">
        <f t="shared" si="499"/>
        <v>315</v>
      </c>
      <c r="P1039" s="180">
        <f t="shared" si="502"/>
        <v>407.88</v>
      </c>
      <c r="Q1039" s="180">
        <f t="shared" si="503"/>
        <v>4917.1499999999996</v>
      </c>
      <c r="R1039" s="180">
        <f t="shared" si="504"/>
        <v>6367.01</v>
      </c>
      <c r="S1039" s="180">
        <f t="shared" si="505"/>
        <v>11284.16</v>
      </c>
      <c r="T1039" s="394">
        <f t="shared" si="500"/>
        <v>6646.89</v>
      </c>
      <c r="U1039" s="394">
        <f t="shared" si="501"/>
        <v>8606.73</v>
      </c>
      <c r="V1039" s="142">
        <f t="shared" si="506"/>
        <v>15253.62</v>
      </c>
      <c r="W1039" s="142">
        <f t="shared" si="507"/>
        <v>425.81</v>
      </c>
      <c r="X1039" s="142">
        <f t="shared" si="508"/>
        <v>551.36</v>
      </c>
      <c r="Y1039" s="142">
        <f t="shared" si="509"/>
        <v>977.17</v>
      </c>
      <c r="Z1039" s="322" t="s">
        <v>453</v>
      </c>
      <c r="AA1039" s="321"/>
      <c r="AB1039" s="226"/>
      <c r="AC1039" s="226"/>
      <c r="AD1039" s="226"/>
      <c r="AE1039" s="226"/>
      <c r="AF1039" s="226"/>
      <c r="AG1039" s="226"/>
      <c r="AH1039" s="226"/>
      <c r="AI1039" s="226"/>
      <c r="AJ1039" s="226"/>
      <c r="AK1039" s="226"/>
      <c r="AL1039" s="226"/>
      <c r="AM1039" s="226"/>
      <c r="AN1039" s="226"/>
      <c r="AO1039" s="226"/>
    </row>
    <row r="1040" spans="1:41" ht="42.75" hidden="1" outlineLevel="1">
      <c r="A1040" s="44">
        <v>894</v>
      </c>
      <c r="B1040" s="73">
        <v>33</v>
      </c>
      <c r="C1040" s="315" t="s">
        <v>454</v>
      </c>
      <c r="D1040" s="316" t="s">
        <v>26</v>
      </c>
      <c r="E1040" s="64">
        <v>93.65</v>
      </c>
      <c r="F1040" s="14">
        <f t="shared" si="496"/>
        <v>15452.25</v>
      </c>
      <c r="G1040" s="14">
        <f t="shared" si="497"/>
        <v>38883.480000000003</v>
      </c>
      <c r="H1040" s="14">
        <f t="shared" si="498"/>
        <v>54335.73</v>
      </c>
      <c r="I1040" s="65">
        <v>165</v>
      </c>
      <c r="J1040" s="66">
        <v>415.2</v>
      </c>
      <c r="K1040" s="34"/>
      <c r="L1040" s="322"/>
      <c r="M1040" s="322"/>
      <c r="N1040" s="322"/>
      <c r="O1040" s="186">
        <f t="shared" si="499"/>
        <v>165</v>
      </c>
      <c r="P1040" s="180">
        <f t="shared" si="502"/>
        <v>415.2</v>
      </c>
      <c r="Q1040" s="180">
        <f t="shared" si="503"/>
        <v>15452.25</v>
      </c>
      <c r="R1040" s="180">
        <f t="shared" si="504"/>
        <v>38883.480000000003</v>
      </c>
      <c r="S1040" s="180">
        <f t="shared" si="505"/>
        <v>54335.73</v>
      </c>
      <c r="T1040" s="394">
        <f t="shared" si="500"/>
        <v>20887.7</v>
      </c>
      <c r="U1040" s="394">
        <f t="shared" si="501"/>
        <v>52561.06</v>
      </c>
      <c r="V1040" s="142">
        <f t="shared" si="506"/>
        <v>73448.759999999995</v>
      </c>
      <c r="W1040" s="142">
        <f t="shared" si="507"/>
        <v>223.04</v>
      </c>
      <c r="X1040" s="142">
        <f t="shared" si="508"/>
        <v>561.25</v>
      </c>
      <c r="Y1040" s="142">
        <f t="shared" si="509"/>
        <v>784.29</v>
      </c>
      <c r="Z1040" s="322" t="s">
        <v>455</v>
      </c>
      <c r="AA1040" s="321"/>
      <c r="AB1040" s="226"/>
      <c r="AC1040" s="226"/>
      <c r="AD1040" s="226"/>
      <c r="AE1040" s="226"/>
      <c r="AF1040" s="226"/>
      <c r="AG1040" s="226"/>
      <c r="AH1040" s="226"/>
      <c r="AI1040" s="226"/>
      <c r="AJ1040" s="226"/>
      <c r="AK1040" s="226"/>
      <c r="AL1040" s="226"/>
      <c r="AM1040" s="226"/>
      <c r="AN1040" s="226"/>
      <c r="AO1040" s="226"/>
    </row>
    <row r="1041" spans="1:41" ht="28.5" hidden="1" outlineLevel="1">
      <c r="A1041" s="44">
        <v>895</v>
      </c>
      <c r="B1041" s="73">
        <v>34</v>
      </c>
      <c r="C1041" s="315" t="s">
        <v>456</v>
      </c>
      <c r="D1041" s="316" t="s">
        <v>26</v>
      </c>
      <c r="E1041" s="64">
        <v>62.43</v>
      </c>
      <c r="F1041" s="14">
        <f t="shared" si="496"/>
        <v>37458</v>
      </c>
      <c r="G1041" s="14">
        <f t="shared" si="497"/>
        <v>22724.52</v>
      </c>
      <c r="H1041" s="14">
        <f t="shared" si="498"/>
        <v>60182.52</v>
      </c>
      <c r="I1041" s="20">
        <v>600</v>
      </c>
      <c r="J1041" s="66">
        <v>364</v>
      </c>
      <c r="K1041" s="34"/>
      <c r="L1041" s="322"/>
      <c r="M1041" s="322"/>
      <c r="N1041" s="322"/>
      <c r="O1041" s="186">
        <f t="shared" si="499"/>
        <v>600</v>
      </c>
      <c r="P1041" s="180">
        <f t="shared" si="502"/>
        <v>364</v>
      </c>
      <c r="Q1041" s="180">
        <f t="shared" si="503"/>
        <v>37458</v>
      </c>
      <c r="R1041" s="180">
        <f t="shared" si="504"/>
        <v>22724.52</v>
      </c>
      <c r="S1041" s="180">
        <f t="shared" si="505"/>
        <v>60182.52</v>
      </c>
      <c r="T1041" s="394">
        <f t="shared" si="500"/>
        <v>50634.48</v>
      </c>
      <c r="U1041" s="394">
        <f t="shared" si="501"/>
        <v>30718.06</v>
      </c>
      <c r="V1041" s="142">
        <f t="shared" si="506"/>
        <v>81352.539999999994</v>
      </c>
      <c r="W1041" s="142">
        <f t="shared" si="507"/>
        <v>811.06</v>
      </c>
      <c r="X1041" s="142">
        <f t="shared" si="508"/>
        <v>492.04</v>
      </c>
      <c r="Y1041" s="142">
        <f t="shared" si="509"/>
        <v>1303.0999999999999</v>
      </c>
      <c r="Z1041" s="322" t="s">
        <v>457</v>
      </c>
      <c r="AA1041" s="321"/>
      <c r="AB1041" s="226"/>
      <c r="AC1041" s="226"/>
      <c r="AD1041" s="226"/>
      <c r="AE1041" s="226"/>
      <c r="AF1041" s="226"/>
      <c r="AG1041" s="226"/>
      <c r="AH1041" s="226"/>
      <c r="AI1041" s="226"/>
      <c r="AJ1041" s="226"/>
      <c r="AK1041" s="226"/>
      <c r="AL1041" s="226"/>
      <c r="AM1041" s="226"/>
      <c r="AN1041" s="226"/>
      <c r="AO1041" s="226"/>
    </row>
    <row r="1042" spans="1:41" s="237" customFormat="1" ht="71.25" collapsed="1">
      <c r="A1042" s="158"/>
      <c r="B1042" s="145"/>
      <c r="C1042" s="326" t="s">
        <v>458</v>
      </c>
      <c r="D1042" s="323"/>
      <c r="E1042" s="197"/>
      <c r="F1042" s="133">
        <f t="shared" ref="F1042:H1042" si="510">SUM(F1043)</f>
        <v>1375200</v>
      </c>
      <c r="G1042" s="133">
        <f t="shared" si="510"/>
        <v>6873429.9000000004</v>
      </c>
      <c r="H1042" s="133">
        <f t="shared" si="510"/>
        <v>8248629.9000000004</v>
      </c>
      <c r="I1042" s="135"/>
      <c r="J1042" s="135"/>
      <c r="K1042" s="148"/>
      <c r="L1042" s="305"/>
      <c r="M1042" s="305"/>
      <c r="N1042" s="305"/>
      <c r="O1042" s="466"/>
      <c r="P1042" s="180">
        <f t="shared" si="502"/>
        <v>0</v>
      </c>
      <c r="Q1042" s="176">
        <f>SUM(Q1043)</f>
        <v>1375200</v>
      </c>
      <c r="R1042" s="176">
        <f t="shared" ref="R1042:V1042" si="511">SUM(R1043)</f>
        <v>6873429.9000000004</v>
      </c>
      <c r="S1042" s="176">
        <f t="shared" si="511"/>
        <v>8248629.9000000004</v>
      </c>
      <c r="T1042" s="133">
        <f>SUM(T1043)</f>
        <v>1858952.58</v>
      </c>
      <c r="U1042" s="133">
        <f t="shared" si="511"/>
        <v>9291294.3200000003</v>
      </c>
      <c r="V1042" s="133">
        <f t="shared" si="511"/>
        <v>11150246.9</v>
      </c>
      <c r="W1042" s="142">
        <f t="shared" si="507"/>
        <v>0</v>
      </c>
      <c r="X1042" s="142">
        <f t="shared" si="508"/>
        <v>0</v>
      </c>
      <c r="Y1042" s="142">
        <f t="shared" si="509"/>
        <v>0</v>
      </c>
      <c r="Z1042" s="305"/>
      <c r="AA1042" s="325"/>
      <c r="AB1042" s="236"/>
      <c r="AC1042" s="236"/>
      <c r="AD1042" s="236"/>
      <c r="AE1042" s="236"/>
      <c r="AF1042" s="236"/>
      <c r="AG1042" s="236"/>
      <c r="AH1042" s="236"/>
      <c r="AI1042" s="236"/>
      <c r="AJ1042" s="236"/>
      <c r="AK1042" s="236"/>
      <c r="AL1042" s="236"/>
      <c r="AM1042" s="236"/>
      <c r="AN1042" s="236"/>
      <c r="AO1042" s="236"/>
    </row>
    <row r="1043" spans="1:41" ht="57" hidden="1" outlineLevel="1">
      <c r="A1043" s="44">
        <v>896</v>
      </c>
      <c r="B1043" s="73">
        <v>35</v>
      </c>
      <c r="C1043" s="241" t="s">
        <v>459</v>
      </c>
      <c r="D1043" s="316" t="s">
        <v>26</v>
      </c>
      <c r="E1043" s="64">
        <v>305.60000000000002</v>
      </c>
      <c r="F1043" s="14">
        <f>E1043*I1043</f>
        <v>1375200</v>
      </c>
      <c r="G1043" s="14">
        <f>E1043*J1043</f>
        <v>6873429.9000000004</v>
      </c>
      <c r="H1043" s="14">
        <f>F1043+G1043</f>
        <v>8248629.9000000004</v>
      </c>
      <c r="I1043" s="65">
        <v>4500</v>
      </c>
      <c r="J1043" s="115">
        <v>22491.59</v>
      </c>
      <c r="K1043" s="34"/>
      <c r="L1043" s="322"/>
      <c r="M1043" s="322"/>
      <c r="N1043" s="322"/>
      <c r="O1043" s="186">
        <f>I1043</f>
        <v>4500</v>
      </c>
      <c r="P1043" s="180">
        <f t="shared" si="502"/>
        <v>22491.59</v>
      </c>
      <c r="Q1043" s="180">
        <f t="shared" si="503"/>
        <v>1375200</v>
      </c>
      <c r="R1043" s="180">
        <f t="shared" si="504"/>
        <v>6873429.9000000004</v>
      </c>
      <c r="S1043" s="180">
        <f t="shared" si="505"/>
        <v>8248629.9000000004</v>
      </c>
      <c r="T1043" s="394">
        <f t="shared" si="500"/>
        <v>1858952.58</v>
      </c>
      <c r="U1043" s="394">
        <f t="shared" si="501"/>
        <v>9291294.3200000003</v>
      </c>
      <c r="V1043" s="142">
        <f t="shared" si="506"/>
        <v>11150246.9</v>
      </c>
      <c r="W1043" s="142">
        <f t="shared" si="507"/>
        <v>6082.96</v>
      </c>
      <c r="X1043" s="142">
        <f t="shared" si="508"/>
        <v>30403.45</v>
      </c>
      <c r="Y1043" s="142">
        <f t="shared" si="509"/>
        <v>36486.410000000003</v>
      </c>
      <c r="Z1043" s="322" t="s">
        <v>460</v>
      </c>
      <c r="AA1043" s="321"/>
      <c r="AB1043" s="226"/>
      <c r="AC1043" s="226"/>
      <c r="AD1043" s="226"/>
      <c r="AE1043" s="226"/>
      <c r="AF1043" s="226"/>
      <c r="AG1043" s="226"/>
      <c r="AH1043" s="226"/>
      <c r="AI1043" s="226"/>
      <c r="AJ1043" s="226"/>
      <c r="AK1043" s="226"/>
      <c r="AL1043" s="226"/>
      <c r="AM1043" s="226"/>
      <c r="AN1043" s="226"/>
      <c r="AO1043" s="226"/>
    </row>
    <row r="1044" spans="1:41" s="237" customFormat="1" ht="15" collapsed="1">
      <c r="A1044" s="158"/>
      <c r="B1044" s="145"/>
      <c r="C1044" s="326" t="s">
        <v>461</v>
      </c>
      <c r="D1044" s="323"/>
      <c r="E1044" s="197"/>
      <c r="F1044" s="133">
        <f t="shared" ref="F1044:H1044" si="512">SUM(F1045:F1046)</f>
        <v>1423308.2</v>
      </c>
      <c r="G1044" s="133">
        <f t="shared" si="512"/>
        <v>602342</v>
      </c>
      <c r="H1044" s="133">
        <f t="shared" si="512"/>
        <v>2025650.2</v>
      </c>
      <c r="I1044" s="135"/>
      <c r="J1044" s="135"/>
      <c r="K1044" s="148"/>
      <c r="L1044" s="305"/>
      <c r="M1044" s="305"/>
      <c r="N1044" s="305"/>
      <c r="O1044" s="466"/>
      <c r="P1044" s="180">
        <f t="shared" si="502"/>
        <v>0</v>
      </c>
      <c r="Q1044" s="176">
        <f>SUM(Q1045:Q1046)</f>
        <v>1423308.2</v>
      </c>
      <c r="R1044" s="176">
        <f t="shared" ref="R1044:V1044" si="513">SUM(R1045:R1046)</f>
        <v>602342</v>
      </c>
      <c r="S1044" s="176">
        <f t="shared" si="513"/>
        <v>2025650.2</v>
      </c>
      <c r="T1044" s="133">
        <f>SUM(T1045:T1046)</f>
        <v>1923984.9</v>
      </c>
      <c r="U1044" s="133">
        <f t="shared" si="513"/>
        <v>814227.36</v>
      </c>
      <c r="V1044" s="133">
        <f t="shared" si="513"/>
        <v>2738212.26</v>
      </c>
      <c r="W1044" s="142">
        <f t="shared" si="507"/>
        <v>0</v>
      </c>
      <c r="X1044" s="142">
        <f t="shared" si="508"/>
        <v>0</v>
      </c>
      <c r="Y1044" s="142">
        <f t="shared" si="509"/>
        <v>0</v>
      </c>
      <c r="Z1044" s="305"/>
      <c r="AA1044" s="325"/>
      <c r="AB1044" s="236"/>
      <c r="AC1044" s="236"/>
      <c r="AD1044" s="236"/>
      <c r="AE1044" s="236"/>
      <c r="AF1044" s="236"/>
      <c r="AG1044" s="236"/>
      <c r="AH1044" s="236"/>
      <c r="AI1044" s="236"/>
      <c r="AJ1044" s="236"/>
      <c r="AK1044" s="236"/>
      <c r="AL1044" s="236"/>
      <c r="AM1044" s="236"/>
      <c r="AN1044" s="236"/>
      <c r="AO1044" s="236"/>
    </row>
    <row r="1045" spans="1:41" ht="42.75" hidden="1" outlineLevel="1">
      <c r="A1045" s="44">
        <v>897</v>
      </c>
      <c r="B1045" s="73">
        <v>36</v>
      </c>
      <c r="C1045" s="315" t="s">
        <v>462</v>
      </c>
      <c r="D1045" s="316" t="s">
        <v>26</v>
      </c>
      <c r="E1045" s="64">
        <v>153</v>
      </c>
      <c r="F1045" s="14">
        <f t="shared" ref="F1045:F1046" si="514">E1045*I1045</f>
        <v>1334313</v>
      </c>
      <c r="G1045" s="14">
        <f t="shared" ref="G1045:G1046" si="515">E1045*J1045</f>
        <v>448902</v>
      </c>
      <c r="H1045" s="14">
        <f t="shared" ref="H1045:H1046" si="516">F1045+G1045</f>
        <v>1783215</v>
      </c>
      <c r="I1045" s="115">
        <v>8721</v>
      </c>
      <c r="J1045" s="66">
        <v>2934</v>
      </c>
      <c r="K1045" s="34"/>
      <c r="L1045" s="322"/>
      <c r="M1045" s="322"/>
      <c r="N1045" s="322"/>
      <c r="O1045" s="186">
        <f t="shared" ref="O1045:O1046" si="517">I1045</f>
        <v>8721</v>
      </c>
      <c r="P1045" s="180">
        <f t="shared" si="502"/>
        <v>2934</v>
      </c>
      <c r="Q1045" s="180">
        <f t="shared" si="503"/>
        <v>1334313</v>
      </c>
      <c r="R1045" s="180">
        <f t="shared" si="504"/>
        <v>448902</v>
      </c>
      <c r="S1045" s="180">
        <f t="shared" si="505"/>
        <v>1783215</v>
      </c>
      <c r="T1045" s="394">
        <f t="shared" si="500"/>
        <v>1803683.34</v>
      </c>
      <c r="U1045" s="394">
        <f t="shared" si="501"/>
        <v>606811.77</v>
      </c>
      <c r="V1045" s="142">
        <f t="shared" si="506"/>
        <v>2410495.11</v>
      </c>
      <c r="W1045" s="142">
        <f t="shared" si="507"/>
        <v>11788.78</v>
      </c>
      <c r="X1045" s="142">
        <f t="shared" si="508"/>
        <v>3966.09</v>
      </c>
      <c r="Y1045" s="142">
        <f t="shared" si="509"/>
        <v>15754.87</v>
      </c>
      <c r="Z1045" s="322" t="s">
        <v>463</v>
      </c>
      <c r="AA1045" s="321"/>
      <c r="AB1045" s="226"/>
      <c r="AC1045" s="226"/>
      <c r="AD1045" s="226"/>
      <c r="AE1045" s="226"/>
      <c r="AF1045" s="226"/>
      <c r="AG1045" s="226"/>
      <c r="AH1045" s="226"/>
      <c r="AI1045" s="226"/>
      <c r="AJ1045" s="226"/>
      <c r="AK1045" s="226"/>
      <c r="AL1045" s="226"/>
      <c r="AM1045" s="226"/>
      <c r="AN1045" s="226"/>
      <c r="AO1045" s="226"/>
    </row>
    <row r="1046" spans="1:41" ht="28.5" hidden="1" outlineLevel="1">
      <c r="A1046" s="44">
        <v>898</v>
      </c>
      <c r="B1046" s="73">
        <v>37</v>
      </c>
      <c r="C1046" s="315" t="s">
        <v>464</v>
      </c>
      <c r="D1046" s="97" t="s">
        <v>24</v>
      </c>
      <c r="E1046" s="98">
        <v>153.44</v>
      </c>
      <c r="F1046" s="14">
        <f t="shared" si="514"/>
        <v>88995.199999999997</v>
      </c>
      <c r="G1046" s="14">
        <f t="shared" si="515"/>
        <v>153440</v>
      </c>
      <c r="H1046" s="14">
        <f t="shared" si="516"/>
        <v>242435.20000000001</v>
      </c>
      <c r="I1046" s="68">
        <v>580</v>
      </c>
      <c r="J1046" s="66">
        <v>1000</v>
      </c>
      <c r="K1046" s="34"/>
      <c r="L1046" s="322"/>
      <c r="M1046" s="322"/>
      <c r="N1046" s="322"/>
      <c r="O1046" s="186">
        <f t="shared" si="517"/>
        <v>580</v>
      </c>
      <c r="P1046" s="180">
        <f t="shared" si="502"/>
        <v>1000</v>
      </c>
      <c r="Q1046" s="180">
        <f t="shared" si="503"/>
        <v>88995.199999999997</v>
      </c>
      <c r="R1046" s="180">
        <f t="shared" si="504"/>
        <v>153440</v>
      </c>
      <c r="S1046" s="180">
        <f t="shared" si="505"/>
        <v>242435.20000000001</v>
      </c>
      <c r="T1046" s="394">
        <f t="shared" si="500"/>
        <v>120301.56</v>
      </c>
      <c r="U1046" s="394">
        <f t="shared" si="501"/>
        <v>207415.59</v>
      </c>
      <c r="V1046" s="142">
        <f t="shared" si="506"/>
        <v>327717.15000000002</v>
      </c>
      <c r="W1046" s="142">
        <f t="shared" si="507"/>
        <v>784.03</v>
      </c>
      <c r="X1046" s="142">
        <f t="shared" si="508"/>
        <v>1351.77</v>
      </c>
      <c r="Y1046" s="142">
        <f t="shared" si="509"/>
        <v>2135.8000000000002</v>
      </c>
      <c r="Z1046" s="322" t="s">
        <v>465</v>
      </c>
      <c r="AA1046" s="321"/>
      <c r="AB1046" s="226"/>
      <c r="AC1046" s="226"/>
      <c r="AD1046" s="226"/>
      <c r="AE1046" s="226"/>
      <c r="AF1046" s="226"/>
      <c r="AG1046" s="226"/>
      <c r="AH1046" s="226"/>
      <c r="AI1046" s="226"/>
      <c r="AJ1046" s="226"/>
      <c r="AK1046" s="226"/>
      <c r="AL1046" s="226"/>
      <c r="AM1046" s="226"/>
      <c r="AN1046" s="226"/>
      <c r="AO1046" s="226"/>
    </row>
    <row r="1047" spans="1:41" s="237" customFormat="1" ht="15" collapsed="1">
      <c r="A1047" s="158"/>
      <c r="B1047" s="145"/>
      <c r="C1047" s="326" t="s">
        <v>466</v>
      </c>
      <c r="D1047" s="307"/>
      <c r="E1047" s="308"/>
      <c r="F1047" s="133">
        <f t="shared" ref="F1047:H1047" si="518">SUM(F1048:F1061)</f>
        <v>1001826.6</v>
      </c>
      <c r="G1047" s="133">
        <f t="shared" si="518"/>
        <v>837184.22</v>
      </c>
      <c r="H1047" s="133">
        <f t="shared" si="518"/>
        <v>1839010.82</v>
      </c>
      <c r="I1047" s="135"/>
      <c r="J1047" s="135"/>
      <c r="K1047" s="148"/>
      <c r="L1047" s="305"/>
      <c r="M1047" s="305"/>
      <c r="N1047" s="305"/>
      <c r="O1047" s="466"/>
      <c r="P1047" s="180">
        <f t="shared" si="502"/>
        <v>0</v>
      </c>
      <c r="Q1047" s="176">
        <f>SUM(Q1048:Q1061)</f>
        <v>1001826.6</v>
      </c>
      <c r="R1047" s="176">
        <f t="shared" ref="R1047:V1047" si="519">SUM(R1048:R1061)</f>
        <v>837184.22</v>
      </c>
      <c r="S1047" s="176">
        <f t="shared" si="519"/>
        <v>1839010.82</v>
      </c>
      <c r="T1047" s="133">
        <f>SUM(T1048:T1061)</f>
        <v>1354238.94</v>
      </c>
      <c r="U1047" s="133">
        <f t="shared" si="519"/>
        <v>1131681.1599999999</v>
      </c>
      <c r="V1047" s="133">
        <f t="shared" si="519"/>
        <v>2485920.1</v>
      </c>
      <c r="W1047" s="142">
        <f t="shared" si="507"/>
        <v>0</v>
      </c>
      <c r="X1047" s="142">
        <f t="shared" si="508"/>
        <v>0</v>
      </c>
      <c r="Y1047" s="142">
        <f t="shared" si="509"/>
        <v>0</v>
      </c>
      <c r="Z1047" s="305"/>
      <c r="AA1047" s="325"/>
      <c r="AB1047" s="236"/>
      <c r="AC1047" s="236"/>
      <c r="AD1047" s="236"/>
      <c r="AE1047" s="236"/>
      <c r="AF1047" s="236"/>
      <c r="AG1047" s="236"/>
      <c r="AH1047" s="236"/>
      <c r="AI1047" s="236"/>
      <c r="AJ1047" s="236"/>
      <c r="AK1047" s="236"/>
      <c r="AL1047" s="236"/>
      <c r="AM1047" s="236"/>
      <c r="AN1047" s="236"/>
      <c r="AO1047" s="236"/>
    </row>
    <row r="1048" spans="1:41" ht="28.5" hidden="1" outlineLevel="1">
      <c r="A1048" s="44"/>
      <c r="B1048" s="73"/>
      <c r="C1048" s="327" t="s">
        <v>467</v>
      </c>
      <c r="D1048" s="97"/>
      <c r="E1048" s="98"/>
      <c r="F1048" s="14">
        <f t="shared" ref="F1048:F1061" si="520">E1048*I1048</f>
        <v>0</v>
      </c>
      <c r="G1048" s="14">
        <f t="shared" ref="G1048:G1061" si="521">E1048*J1048</f>
        <v>0</v>
      </c>
      <c r="H1048" s="14">
        <f t="shared" ref="H1048:H1061" si="522">F1048+G1048</f>
        <v>0</v>
      </c>
      <c r="I1048" s="53"/>
      <c r="J1048" s="53"/>
      <c r="K1048" s="34"/>
      <c r="L1048" s="322"/>
      <c r="M1048" s="322"/>
      <c r="N1048" s="322"/>
      <c r="O1048" s="467"/>
      <c r="P1048" s="180">
        <f t="shared" si="502"/>
        <v>0</v>
      </c>
      <c r="Q1048" s="180">
        <f t="shared" si="503"/>
        <v>0</v>
      </c>
      <c r="R1048" s="180">
        <f t="shared" si="504"/>
        <v>0</v>
      </c>
      <c r="S1048" s="180">
        <f t="shared" si="505"/>
        <v>0</v>
      </c>
      <c r="T1048" s="394">
        <f t="shared" si="500"/>
        <v>0</v>
      </c>
      <c r="U1048" s="394">
        <f t="shared" si="501"/>
        <v>0</v>
      </c>
      <c r="V1048" s="142">
        <f t="shared" si="506"/>
        <v>0</v>
      </c>
      <c r="W1048" s="142">
        <f t="shared" si="507"/>
        <v>0</v>
      </c>
      <c r="X1048" s="142">
        <f t="shared" si="508"/>
        <v>0</v>
      </c>
      <c r="Y1048" s="142">
        <f t="shared" si="509"/>
        <v>0</v>
      </c>
      <c r="Z1048" s="322"/>
      <c r="AA1048" s="321"/>
      <c r="AB1048" s="226"/>
      <c r="AC1048" s="226"/>
      <c r="AD1048" s="226"/>
      <c r="AE1048" s="226"/>
      <c r="AF1048" s="226"/>
      <c r="AG1048" s="226"/>
      <c r="AH1048" s="226"/>
      <c r="AI1048" s="226"/>
      <c r="AJ1048" s="226"/>
      <c r="AK1048" s="226"/>
      <c r="AL1048" s="226"/>
      <c r="AM1048" s="226"/>
      <c r="AN1048" s="226"/>
      <c r="AO1048" s="226"/>
    </row>
    <row r="1049" spans="1:41" ht="28.5" hidden="1" outlineLevel="1">
      <c r="A1049" s="44">
        <v>899</v>
      </c>
      <c r="B1049" s="73">
        <v>38</v>
      </c>
      <c r="C1049" s="315" t="s">
        <v>468</v>
      </c>
      <c r="D1049" s="316" t="s">
        <v>24</v>
      </c>
      <c r="E1049" s="64">
        <v>195.6</v>
      </c>
      <c r="F1049" s="14">
        <f t="shared" si="520"/>
        <v>337410</v>
      </c>
      <c r="G1049" s="14">
        <f t="shared" si="521"/>
        <v>380211.19</v>
      </c>
      <c r="H1049" s="14">
        <f t="shared" si="522"/>
        <v>717621.19</v>
      </c>
      <c r="I1049" s="71">
        <v>1725</v>
      </c>
      <c r="J1049" s="115">
        <v>1943.82</v>
      </c>
      <c r="K1049" s="34"/>
      <c r="L1049" s="317"/>
      <c r="M1049" s="317"/>
      <c r="N1049" s="317"/>
      <c r="O1049" s="186">
        <f t="shared" ref="O1049:O1057" si="523">I1049</f>
        <v>1725</v>
      </c>
      <c r="P1049" s="180">
        <f t="shared" si="502"/>
        <v>1943.82</v>
      </c>
      <c r="Q1049" s="180">
        <f t="shared" si="503"/>
        <v>337410</v>
      </c>
      <c r="R1049" s="180">
        <f t="shared" si="504"/>
        <v>380211.19</v>
      </c>
      <c r="S1049" s="180">
        <f t="shared" si="505"/>
        <v>717621.19</v>
      </c>
      <c r="T1049" s="394">
        <f t="shared" si="500"/>
        <v>456100.08</v>
      </c>
      <c r="U1049" s="394">
        <f t="shared" si="501"/>
        <v>513958.56</v>
      </c>
      <c r="V1049" s="142">
        <f t="shared" si="506"/>
        <v>970058.64</v>
      </c>
      <c r="W1049" s="142">
        <f t="shared" si="507"/>
        <v>2331.8000000000002</v>
      </c>
      <c r="X1049" s="142">
        <f t="shared" si="508"/>
        <v>2627.6</v>
      </c>
      <c r="Y1049" s="142">
        <f t="shared" si="509"/>
        <v>4959.3999999999996</v>
      </c>
      <c r="Z1049" s="317" t="s">
        <v>469</v>
      </c>
      <c r="AA1049" s="319"/>
      <c r="AB1049" s="226"/>
      <c r="AC1049" s="226"/>
      <c r="AD1049" s="226"/>
      <c r="AE1049" s="226"/>
      <c r="AF1049" s="226"/>
      <c r="AG1049" s="226"/>
      <c r="AH1049" s="226"/>
      <c r="AI1049" s="226"/>
      <c r="AJ1049" s="226"/>
      <c r="AK1049" s="226"/>
      <c r="AL1049" s="226"/>
      <c r="AM1049" s="226"/>
      <c r="AN1049" s="226"/>
      <c r="AO1049" s="226"/>
    </row>
    <row r="1050" spans="1:41" ht="15" hidden="1" outlineLevel="1">
      <c r="A1050" s="44">
        <v>890</v>
      </c>
      <c r="B1050" s="73">
        <v>39</v>
      </c>
      <c r="C1050" s="315" t="s">
        <v>470</v>
      </c>
      <c r="D1050" s="316" t="s">
        <v>24</v>
      </c>
      <c r="E1050" s="64">
        <v>195</v>
      </c>
      <c r="F1050" s="14">
        <f t="shared" si="520"/>
        <v>113100</v>
      </c>
      <c r="G1050" s="14">
        <f t="shared" si="521"/>
        <v>47970</v>
      </c>
      <c r="H1050" s="14">
        <f t="shared" si="522"/>
        <v>161070</v>
      </c>
      <c r="I1050" s="68">
        <v>580</v>
      </c>
      <c r="J1050" s="66">
        <v>246</v>
      </c>
      <c r="K1050" s="34"/>
      <c r="L1050" s="317"/>
      <c r="M1050" s="317"/>
      <c r="N1050" s="317"/>
      <c r="O1050" s="186">
        <f t="shared" si="523"/>
        <v>580</v>
      </c>
      <c r="P1050" s="180">
        <f t="shared" si="502"/>
        <v>246</v>
      </c>
      <c r="Q1050" s="180">
        <f t="shared" si="503"/>
        <v>113100</v>
      </c>
      <c r="R1050" s="180">
        <f t="shared" si="504"/>
        <v>47970</v>
      </c>
      <c r="S1050" s="180">
        <f t="shared" si="505"/>
        <v>161070</v>
      </c>
      <c r="T1050" s="394">
        <f t="shared" si="500"/>
        <v>152885.85</v>
      </c>
      <c r="U1050" s="394">
        <f t="shared" si="501"/>
        <v>64845.3</v>
      </c>
      <c r="V1050" s="142">
        <f t="shared" si="506"/>
        <v>217731.15</v>
      </c>
      <c r="W1050" s="142">
        <f t="shared" si="507"/>
        <v>784.03</v>
      </c>
      <c r="X1050" s="142">
        <f t="shared" si="508"/>
        <v>332.54</v>
      </c>
      <c r="Y1050" s="142">
        <f t="shared" si="509"/>
        <v>1116.57</v>
      </c>
      <c r="Z1050" s="317" t="s">
        <v>471</v>
      </c>
      <c r="AA1050" s="319"/>
      <c r="AB1050" s="226"/>
      <c r="AC1050" s="226"/>
      <c r="AD1050" s="226"/>
      <c r="AE1050" s="226"/>
      <c r="AF1050" s="226"/>
      <c r="AG1050" s="226"/>
      <c r="AH1050" s="226"/>
      <c r="AI1050" s="226"/>
      <c r="AJ1050" s="226"/>
      <c r="AK1050" s="226"/>
      <c r="AL1050" s="226"/>
      <c r="AM1050" s="226"/>
      <c r="AN1050" s="226"/>
      <c r="AO1050" s="226"/>
    </row>
    <row r="1051" spans="1:41" ht="57" hidden="1" outlineLevel="1">
      <c r="A1051" s="44">
        <v>891</v>
      </c>
      <c r="B1051" s="73">
        <v>40</v>
      </c>
      <c r="C1051" s="315" t="s">
        <v>472</v>
      </c>
      <c r="D1051" s="316" t="s">
        <v>26</v>
      </c>
      <c r="E1051" s="64">
        <v>68.459999999999994</v>
      </c>
      <c r="F1051" s="14">
        <f t="shared" si="520"/>
        <v>56479.5</v>
      </c>
      <c r="G1051" s="14">
        <f t="shared" si="521"/>
        <v>62230.14</v>
      </c>
      <c r="H1051" s="14">
        <f t="shared" si="522"/>
        <v>118709.64</v>
      </c>
      <c r="I1051" s="71">
        <v>825</v>
      </c>
      <c r="J1051" s="66">
        <v>909</v>
      </c>
      <c r="K1051" s="34"/>
      <c r="L1051" s="322"/>
      <c r="M1051" s="322"/>
      <c r="N1051" s="322"/>
      <c r="O1051" s="186">
        <f t="shared" si="523"/>
        <v>825</v>
      </c>
      <c r="P1051" s="180">
        <f t="shared" si="502"/>
        <v>909</v>
      </c>
      <c r="Q1051" s="180">
        <f t="shared" si="503"/>
        <v>56479.5</v>
      </c>
      <c r="R1051" s="180">
        <f t="shared" si="504"/>
        <v>62230.14</v>
      </c>
      <c r="S1051" s="180">
        <f t="shared" si="505"/>
        <v>118709.64</v>
      </c>
      <c r="T1051" s="394">
        <f t="shared" si="500"/>
        <v>76347.28</v>
      </c>
      <c r="U1051" s="394">
        <f t="shared" si="501"/>
        <v>84120.91</v>
      </c>
      <c r="V1051" s="142">
        <f t="shared" si="506"/>
        <v>160468.19</v>
      </c>
      <c r="W1051" s="142">
        <f t="shared" si="507"/>
        <v>1115.21</v>
      </c>
      <c r="X1051" s="142">
        <f t="shared" si="508"/>
        <v>1228.76</v>
      </c>
      <c r="Y1051" s="142">
        <f t="shared" si="509"/>
        <v>2343.9699999999998</v>
      </c>
      <c r="Z1051" s="322" t="s">
        <v>473</v>
      </c>
      <c r="AA1051" s="321"/>
      <c r="AB1051" s="226"/>
      <c r="AC1051" s="226"/>
      <c r="AD1051" s="226"/>
      <c r="AE1051" s="226"/>
      <c r="AF1051" s="226"/>
      <c r="AG1051" s="226"/>
      <c r="AH1051" s="226"/>
      <c r="AI1051" s="226"/>
      <c r="AJ1051" s="226"/>
      <c r="AK1051" s="226"/>
      <c r="AL1051" s="226"/>
      <c r="AM1051" s="226"/>
      <c r="AN1051" s="226"/>
      <c r="AO1051" s="226"/>
    </row>
    <row r="1052" spans="1:41" ht="28.5" hidden="1" outlineLevel="1">
      <c r="A1052" s="44"/>
      <c r="B1052" s="73"/>
      <c r="C1052" s="289" t="s">
        <v>474</v>
      </c>
      <c r="D1052" s="97"/>
      <c r="E1052" s="98"/>
      <c r="F1052" s="14">
        <f t="shared" si="520"/>
        <v>0</v>
      </c>
      <c r="G1052" s="14">
        <f t="shared" si="521"/>
        <v>0</v>
      </c>
      <c r="H1052" s="14">
        <f t="shared" si="522"/>
        <v>0</v>
      </c>
      <c r="I1052" s="53"/>
      <c r="J1052" s="53"/>
      <c r="K1052" s="34"/>
      <c r="L1052" s="322"/>
      <c r="M1052" s="322"/>
      <c r="N1052" s="322"/>
      <c r="O1052" s="186">
        <f t="shared" si="523"/>
        <v>0</v>
      </c>
      <c r="P1052" s="180">
        <f t="shared" si="502"/>
        <v>0</v>
      </c>
      <c r="Q1052" s="180">
        <f t="shared" si="503"/>
        <v>0</v>
      </c>
      <c r="R1052" s="180">
        <f t="shared" si="504"/>
        <v>0</v>
      </c>
      <c r="S1052" s="180">
        <f t="shared" si="505"/>
        <v>0</v>
      </c>
      <c r="T1052" s="394">
        <f t="shared" si="500"/>
        <v>0</v>
      </c>
      <c r="U1052" s="394">
        <f t="shared" si="501"/>
        <v>0</v>
      </c>
      <c r="V1052" s="142">
        <f t="shared" si="506"/>
        <v>0</v>
      </c>
      <c r="W1052" s="142">
        <f t="shared" si="507"/>
        <v>0</v>
      </c>
      <c r="X1052" s="142">
        <f t="shared" si="508"/>
        <v>0</v>
      </c>
      <c r="Y1052" s="142">
        <f t="shared" si="509"/>
        <v>0</v>
      </c>
      <c r="Z1052" s="322"/>
      <c r="AA1052" s="321"/>
      <c r="AB1052" s="226"/>
      <c r="AC1052" s="226"/>
      <c r="AD1052" s="226"/>
      <c r="AE1052" s="226"/>
      <c r="AF1052" s="226"/>
      <c r="AG1052" s="226"/>
      <c r="AH1052" s="226"/>
      <c r="AI1052" s="226"/>
      <c r="AJ1052" s="226"/>
      <c r="AK1052" s="226"/>
      <c r="AL1052" s="226"/>
      <c r="AM1052" s="226"/>
      <c r="AN1052" s="226"/>
      <c r="AO1052" s="226"/>
    </row>
    <row r="1053" spans="1:41" ht="28.5" hidden="1" outlineLevel="1">
      <c r="A1053" s="44">
        <v>892</v>
      </c>
      <c r="B1053" s="73">
        <v>41</v>
      </c>
      <c r="C1053" s="315" t="s">
        <v>475</v>
      </c>
      <c r="D1053" s="316" t="s">
        <v>24</v>
      </c>
      <c r="E1053" s="64">
        <v>72.28</v>
      </c>
      <c r="F1053" s="14">
        <f t="shared" si="520"/>
        <v>124683</v>
      </c>
      <c r="G1053" s="14">
        <f t="shared" si="521"/>
        <v>114744.5</v>
      </c>
      <c r="H1053" s="14">
        <f t="shared" si="522"/>
        <v>239427.5</v>
      </c>
      <c r="I1053" s="71">
        <v>1725</v>
      </c>
      <c r="J1053" s="67">
        <v>1587.5</v>
      </c>
      <c r="K1053" s="34"/>
      <c r="L1053" s="317"/>
      <c r="M1053" s="317"/>
      <c r="N1053" s="317"/>
      <c r="O1053" s="186">
        <f t="shared" si="523"/>
        <v>1725</v>
      </c>
      <c r="P1053" s="180">
        <f t="shared" si="502"/>
        <v>1587.5</v>
      </c>
      <c r="Q1053" s="180">
        <f t="shared" si="503"/>
        <v>124683</v>
      </c>
      <c r="R1053" s="180">
        <f t="shared" si="504"/>
        <v>114744.5</v>
      </c>
      <c r="S1053" s="180">
        <f t="shared" si="505"/>
        <v>239427.5</v>
      </c>
      <c r="T1053" s="394">
        <f t="shared" si="500"/>
        <v>168542.5</v>
      </c>
      <c r="U1053" s="394">
        <f t="shared" si="501"/>
        <v>155107.82</v>
      </c>
      <c r="V1053" s="142">
        <f t="shared" si="506"/>
        <v>323650.32</v>
      </c>
      <c r="W1053" s="142">
        <f t="shared" si="507"/>
        <v>2331.8000000000002</v>
      </c>
      <c r="X1053" s="142">
        <f t="shared" si="508"/>
        <v>2145.9299999999998</v>
      </c>
      <c r="Y1053" s="142">
        <f t="shared" si="509"/>
        <v>4477.7299999999996</v>
      </c>
      <c r="Z1053" s="317" t="s">
        <v>476</v>
      </c>
      <c r="AA1053" s="319"/>
      <c r="AB1053" s="226"/>
      <c r="AC1053" s="226"/>
      <c r="AD1053" s="226"/>
      <c r="AE1053" s="226"/>
      <c r="AF1053" s="226"/>
      <c r="AG1053" s="226"/>
      <c r="AH1053" s="226"/>
      <c r="AI1053" s="226"/>
      <c r="AJ1053" s="226"/>
      <c r="AK1053" s="226"/>
      <c r="AL1053" s="226"/>
      <c r="AM1053" s="226"/>
      <c r="AN1053" s="226"/>
      <c r="AO1053" s="226"/>
    </row>
    <row r="1054" spans="1:41" ht="15" hidden="1" outlineLevel="1">
      <c r="A1054" s="44">
        <v>893</v>
      </c>
      <c r="B1054" s="73">
        <v>42</v>
      </c>
      <c r="C1054" s="315" t="s">
        <v>470</v>
      </c>
      <c r="D1054" s="316" t="s">
        <v>24</v>
      </c>
      <c r="E1054" s="64">
        <v>72.3</v>
      </c>
      <c r="F1054" s="14">
        <f t="shared" si="520"/>
        <v>41934</v>
      </c>
      <c r="G1054" s="14">
        <f t="shared" si="521"/>
        <v>10266.6</v>
      </c>
      <c r="H1054" s="14">
        <f t="shared" si="522"/>
        <v>52200.6</v>
      </c>
      <c r="I1054" s="68">
        <v>580</v>
      </c>
      <c r="J1054" s="66">
        <v>142</v>
      </c>
      <c r="K1054" s="34"/>
      <c r="L1054" s="317"/>
      <c r="M1054" s="317"/>
      <c r="N1054" s="317"/>
      <c r="O1054" s="186">
        <f t="shared" si="523"/>
        <v>580</v>
      </c>
      <c r="P1054" s="180">
        <f t="shared" si="502"/>
        <v>142</v>
      </c>
      <c r="Q1054" s="180">
        <f t="shared" si="503"/>
        <v>41934</v>
      </c>
      <c r="R1054" s="180">
        <f t="shared" si="504"/>
        <v>10266.6</v>
      </c>
      <c r="S1054" s="180">
        <f t="shared" si="505"/>
        <v>52200.6</v>
      </c>
      <c r="T1054" s="394">
        <f t="shared" si="500"/>
        <v>56685.37</v>
      </c>
      <c r="U1054" s="394">
        <f t="shared" si="501"/>
        <v>13877.99</v>
      </c>
      <c r="V1054" s="142">
        <f t="shared" si="506"/>
        <v>70563.360000000001</v>
      </c>
      <c r="W1054" s="142">
        <f t="shared" si="507"/>
        <v>784.03</v>
      </c>
      <c r="X1054" s="142">
        <f t="shared" si="508"/>
        <v>191.95</v>
      </c>
      <c r="Y1054" s="142">
        <f t="shared" si="509"/>
        <v>975.98</v>
      </c>
      <c r="Z1054" s="317" t="s">
        <v>471</v>
      </c>
      <c r="AA1054" s="319"/>
      <c r="AB1054" s="226"/>
      <c r="AC1054" s="226"/>
      <c r="AD1054" s="226"/>
      <c r="AE1054" s="226"/>
      <c r="AF1054" s="226"/>
      <c r="AG1054" s="226"/>
      <c r="AH1054" s="226"/>
      <c r="AI1054" s="226"/>
      <c r="AJ1054" s="226"/>
      <c r="AK1054" s="226"/>
      <c r="AL1054" s="226"/>
      <c r="AM1054" s="226"/>
      <c r="AN1054" s="226"/>
      <c r="AO1054" s="226"/>
    </row>
    <row r="1055" spans="1:41" ht="42.75" hidden="1" outlineLevel="1">
      <c r="A1055" s="44">
        <v>894</v>
      </c>
      <c r="B1055" s="73">
        <v>43</v>
      </c>
      <c r="C1055" s="315" t="s">
        <v>477</v>
      </c>
      <c r="D1055" s="316" t="s">
        <v>26</v>
      </c>
      <c r="E1055" s="64">
        <v>93.96</v>
      </c>
      <c r="F1055" s="14">
        <f t="shared" si="520"/>
        <v>133893</v>
      </c>
      <c r="G1055" s="14">
        <f t="shared" si="521"/>
        <v>11745</v>
      </c>
      <c r="H1055" s="14">
        <f t="shared" si="522"/>
        <v>145638</v>
      </c>
      <c r="I1055" s="20">
        <v>1425</v>
      </c>
      <c r="J1055" s="66">
        <v>125</v>
      </c>
      <c r="K1055" s="34"/>
      <c r="L1055" s="322"/>
      <c r="M1055" s="322"/>
      <c r="N1055" s="322"/>
      <c r="O1055" s="186">
        <f t="shared" si="523"/>
        <v>1425</v>
      </c>
      <c r="P1055" s="180">
        <f t="shared" si="502"/>
        <v>125</v>
      </c>
      <c r="Q1055" s="180">
        <f t="shared" si="503"/>
        <v>133893</v>
      </c>
      <c r="R1055" s="180">
        <f t="shared" si="504"/>
        <v>11745</v>
      </c>
      <c r="S1055" s="180">
        <f t="shared" si="505"/>
        <v>145638</v>
      </c>
      <c r="T1055" s="394">
        <f t="shared" si="500"/>
        <v>180992.33</v>
      </c>
      <c r="U1055" s="394">
        <f t="shared" si="501"/>
        <v>15876.42</v>
      </c>
      <c r="V1055" s="142">
        <f t="shared" si="506"/>
        <v>196868.75</v>
      </c>
      <c r="W1055" s="142">
        <f t="shared" si="507"/>
        <v>1926.27</v>
      </c>
      <c r="X1055" s="142">
        <f t="shared" si="508"/>
        <v>168.97</v>
      </c>
      <c r="Y1055" s="142">
        <f t="shared" si="509"/>
        <v>2095.2399999999998</v>
      </c>
      <c r="Z1055" s="322" t="s">
        <v>478</v>
      </c>
      <c r="AA1055" s="321"/>
      <c r="AB1055" s="226"/>
      <c r="AC1055" s="226"/>
      <c r="AD1055" s="226"/>
      <c r="AE1055" s="226"/>
      <c r="AF1055" s="226"/>
      <c r="AG1055" s="226"/>
      <c r="AH1055" s="226"/>
      <c r="AI1055" s="226"/>
      <c r="AJ1055" s="226"/>
      <c r="AK1055" s="226"/>
      <c r="AL1055" s="226"/>
      <c r="AM1055" s="226"/>
      <c r="AN1055" s="226"/>
      <c r="AO1055" s="226"/>
    </row>
    <row r="1056" spans="1:41" ht="28.5" hidden="1" outlineLevel="1">
      <c r="A1056" s="44">
        <v>895</v>
      </c>
      <c r="B1056" s="73">
        <v>44</v>
      </c>
      <c r="C1056" s="315" t="s">
        <v>479</v>
      </c>
      <c r="D1056" s="316" t="s">
        <v>26</v>
      </c>
      <c r="E1056" s="64">
        <v>36.14</v>
      </c>
      <c r="F1056" s="14">
        <f t="shared" si="520"/>
        <v>29815.5</v>
      </c>
      <c r="G1056" s="14">
        <f t="shared" si="521"/>
        <v>32851.26</v>
      </c>
      <c r="H1056" s="14">
        <f t="shared" si="522"/>
        <v>62666.76</v>
      </c>
      <c r="I1056" s="20">
        <v>825</v>
      </c>
      <c r="J1056" s="66">
        <v>909</v>
      </c>
      <c r="K1056" s="34"/>
      <c r="L1056" s="322"/>
      <c r="M1056" s="322"/>
      <c r="N1056" s="322"/>
      <c r="O1056" s="186">
        <f t="shared" si="523"/>
        <v>825</v>
      </c>
      <c r="P1056" s="180">
        <f t="shared" si="502"/>
        <v>909</v>
      </c>
      <c r="Q1056" s="180">
        <f t="shared" si="503"/>
        <v>29815.5</v>
      </c>
      <c r="R1056" s="180">
        <f t="shared" si="504"/>
        <v>32851.26</v>
      </c>
      <c r="S1056" s="180">
        <f t="shared" si="505"/>
        <v>62666.76</v>
      </c>
      <c r="T1056" s="394">
        <f t="shared" si="500"/>
        <v>40303.69</v>
      </c>
      <c r="U1056" s="394">
        <f t="shared" si="501"/>
        <v>44407.39</v>
      </c>
      <c r="V1056" s="142">
        <f t="shared" si="506"/>
        <v>84711.08</v>
      </c>
      <c r="W1056" s="142">
        <f t="shared" si="507"/>
        <v>1115.21</v>
      </c>
      <c r="X1056" s="142">
        <f t="shared" si="508"/>
        <v>1228.76</v>
      </c>
      <c r="Y1056" s="142">
        <f t="shared" si="509"/>
        <v>2343.9699999999998</v>
      </c>
      <c r="Z1056" s="322" t="s">
        <v>450</v>
      </c>
      <c r="AA1056" s="321"/>
      <c r="AB1056" s="226"/>
      <c r="AC1056" s="226"/>
      <c r="AD1056" s="226"/>
      <c r="AE1056" s="226"/>
      <c r="AF1056" s="226"/>
      <c r="AG1056" s="226"/>
      <c r="AH1056" s="226"/>
      <c r="AI1056" s="226"/>
      <c r="AJ1056" s="226"/>
      <c r="AK1056" s="226"/>
      <c r="AL1056" s="226"/>
      <c r="AM1056" s="226"/>
      <c r="AN1056" s="226"/>
      <c r="AO1056" s="226"/>
    </row>
    <row r="1057" spans="1:41" ht="15" hidden="1" outlineLevel="1">
      <c r="A1057" s="44">
        <v>896</v>
      </c>
      <c r="B1057" s="73">
        <v>45</v>
      </c>
      <c r="C1057" s="315" t="s">
        <v>480</v>
      </c>
      <c r="D1057" s="316" t="s">
        <v>26</v>
      </c>
      <c r="E1057" s="64">
        <v>25.3</v>
      </c>
      <c r="F1057" s="14">
        <f t="shared" si="520"/>
        <v>14674</v>
      </c>
      <c r="G1057" s="14">
        <f t="shared" si="521"/>
        <v>22997.7</v>
      </c>
      <c r="H1057" s="14">
        <f t="shared" si="522"/>
        <v>37671.699999999997</v>
      </c>
      <c r="I1057" s="20">
        <v>580</v>
      </c>
      <c r="J1057" s="66">
        <v>909</v>
      </c>
      <c r="K1057" s="34"/>
      <c r="L1057" s="322"/>
      <c r="M1057" s="322"/>
      <c r="N1057" s="322"/>
      <c r="O1057" s="186">
        <f t="shared" si="523"/>
        <v>580</v>
      </c>
      <c r="P1057" s="180">
        <f t="shared" si="502"/>
        <v>909</v>
      </c>
      <c r="Q1057" s="180">
        <f t="shared" si="503"/>
        <v>14674</v>
      </c>
      <c r="R1057" s="180">
        <f t="shared" si="504"/>
        <v>22997.7</v>
      </c>
      <c r="S1057" s="180">
        <f t="shared" si="505"/>
        <v>37671.699999999997</v>
      </c>
      <c r="T1057" s="394">
        <f t="shared" si="500"/>
        <v>19835.96</v>
      </c>
      <c r="U1057" s="394">
        <f t="shared" si="501"/>
        <v>31087.63</v>
      </c>
      <c r="V1057" s="142">
        <f t="shared" si="506"/>
        <v>50923.59</v>
      </c>
      <c r="W1057" s="142">
        <f t="shared" si="507"/>
        <v>784.03</v>
      </c>
      <c r="X1057" s="142">
        <f t="shared" si="508"/>
        <v>1228.76</v>
      </c>
      <c r="Y1057" s="142">
        <f t="shared" si="509"/>
        <v>2012.79</v>
      </c>
      <c r="Z1057" s="322" t="s">
        <v>481</v>
      </c>
      <c r="AA1057" s="321"/>
      <c r="AB1057" s="226"/>
      <c r="AC1057" s="226"/>
      <c r="AD1057" s="226"/>
      <c r="AE1057" s="226"/>
      <c r="AF1057" s="226"/>
      <c r="AG1057" s="226"/>
      <c r="AH1057" s="226"/>
      <c r="AI1057" s="226"/>
      <c r="AJ1057" s="226"/>
      <c r="AK1057" s="226"/>
      <c r="AL1057" s="226"/>
      <c r="AM1057" s="226"/>
      <c r="AN1057" s="226"/>
      <c r="AO1057" s="226"/>
    </row>
    <row r="1058" spans="1:41" ht="28.5" hidden="1" outlineLevel="1">
      <c r="A1058" s="44"/>
      <c r="B1058" s="73"/>
      <c r="C1058" s="289" t="s">
        <v>482</v>
      </c>
      <c r="D1058" s="97"/>
      <c r="E1058" s="98"/>
      <c r="F1058" s="14">
        <f t="shared" si="520"/>
        <v>0</v>
      </c>
      <c r="G1058" s="14">
        <f t="shared" si="521"/>
        <v>0</v>
      </c>
      <c r="H1058" s="14">
        <f t="shared" si="522"/>
        <v>0</v>
      </c>
      <c r="I1058" s="53"/>
      <c r="J1058" s="53"/>
      <c r="K1058" s="34"/>
      <c r="L1058" s="322"/>
      <c r="M1058" s="322"/>
      <c r="N1058" s="322"/>
      <c r="O1058" s="467"/>
      <c r="P1058" s="180">
        <f t="shared" si="502"/>
        <v>0</v>
      </c>
      <c r="Q1058" s="180">
        <f t="shared" si="503"/>
        <v>0</v>
      </c>
      <c r="R1058" s="180">
        <f t="shared" si="504"/>
        <v>0</v>
      </c>
      <c r="S1058" s="180">
        <f t="shared" si="505"/>
        <v>0</v>
      </c>
      <c r="T1058" s="394">
        <f t="shared" si="500"/>
        <v>0</v>
      </c>
      <c r="U1058" s="394">
        <f t="shared" si="501"/>
        <v>0</v>
      </c>
      <c r="V1058" s="142">
        <f t="shared" si="506"/>
        <v>0</v>
      </c>
      <c r="W1058" s="142">
        <f t="shared" si="507"/>
        <v>0</v>
      </c>
      <c r="X1058" s="142">
        <f t="shared" si="508"/>
        <v>0</v>
      </c>
      <c r="Y1058" s="142">
        <f t="shared" si="509"/>
        <v>0</v>
      </c>
      <c r="Z1058" s="322"/>
      <c r="AA1058" s="321"/>
      <c r="AB1058" s="226"/>
      <c r="AC1058" s="226"/>
      <c r="AD1058" s="226"/>
      <c r="AE1058" s="226"/>
      <c r="AF1058" s="226"/>
      <c r="AG1058" s="226"/>
      <c r="AH1058" s="226"/>
      <c r="AI1058" s="226"/>
      <c r="AJ1058" s="226"/>
      <c r="AK1058" s="226"/>
      <c r="AL1058" s="226"/>
      <c r="AM1058" s="226"/>
      <c r="AN1058" s="226"/>
      <c r="AO1058" s="226"/>
    </row>
    <row r="1059" spans="1:41" ht="28.5" hidden="1" outlineLevel="1">
      <c r="A1059" s="44">
        <v>897</v>
      </c>
      <c r="B1059" s="73">
        <v>46</v>
      </c>
      <c r="C1059" s="315" t="s">
        <v>475</v>
      </c>
      <c r="D1059" s="316" t="s">
        <v>483</v>
      </c>
      <c r="E1059" s="64">
        <v>72.28</v>
      </c>
      <c r="F1059" s="14">
        <f t="shared" si="520"/>
        <v>124683</v>
      </c>
      <c r="G1059" s="14">
        <f t="shared" si="521"/>
        <v>114744.5</v>
      </c>
      <c r="H1059" s="14">
        <f t="shared" si="522"/>
        <v>239427.5</v>
      </c>
      <c r="I1059" s="71">
        <v>1725</v>
      </c>
      <c r="J1059" s="67">
        <v>1587.5</v>
      </c>
      <c r="K1059" s="34"/>
      <c r="L1059" s="317"/>
      <c r="M1059" s="317"/>
      <c r="N1059" s="317"/>
      <c r="O1059" s="186">
        <f t="shared" ref="O1059:O1061" si="524">I1059</f>
        <v>1725</v>
      </c>
      <c r="P1059" s="180">
        <f t="shared" si="502"/>
        <v>1587.5</v>
      </c>
      <c r="Q1059" s="180">
        <f t="shared" si="503"/>
        <v>124683</v>
      </c>
      <c r="R1059" s="180">
        <f t="shared" si="504"/>
        <v>114744.5</v>
      </c>
      <c r="S1059" s="180">
        <f t="shared" si="505"/>
        <v>239427.5</v>
      </c>
      <c r="T1059" s="394">
        <f t="shared" si="500"/>
        <v>168542.5</v>
      </c>
      <c r="U1059" s="394">
        <f t="shared" si="501"/>
        <v>155107.82</v>
      </c>
      <c r="V1059" s="142">
        <f t="shared" si="506"/>
        <v>323650.32</v>
      </c>
      <c r="W1059" s="142">
        <f t="shared" si="507"/>
        <v>2331.8000000000002</v>
      </c>
      <c r="X1059" s="142">
        <f t="shared" si="508"/>
        <v>2145.9299999999998</v>
      </c>
      <c r="Y1059" s="142">
        <f t="shared" si="509"/>
        <v>4477.7299999999996</v>
      </c>
      <c r="Z1059" s="317" t="s">
        <v>476</v>
      </c>
      <c r="AA1059" s="319"/>
      <c r="AB1059" s="226"/>
      <c r="AC1059" s="226"/>
      <c r="AD1059" s="226"/>
      <c r="AE1059" s="226"/>
      <c r="AF1059" s="226"/>
      <c r="AG1059" s="226"/>
      <c r="AH1059" s="226"/>
      <c r="AI1059" s="226"/>
      <c r="AJ1059" s="226"/>
      <c r="AK1059" s="226"/>
      <c r="AL1059" s="226"/>
      <c r="AM1059" s="226"/>
      <c r="AN1059" s="226"/>
      <c r="AO1059" s="226"/>
    </row>
    <row r="1060" spans="1:41" ht="15" hidden="1" outlineLevel="1">
      <c r="A1060" s="44">
        <v>898</v>
      </c>
      <c r="B1060" s="73">
        <v>47</v>
      </c>
      <c r="C1060" s="315" t="s">
        <v>484</v>
      </c>
      <c r="D1060" s="316" t="s">
        <v>26</v>
      </c>
      <c r="E1060" s="64">
        <v>18.07</v>
      </c>
      <c r="F1060" s="14">
        <f t="shared" si="520"/>
        <v>10480.6</v>
      </c>
      <c r="G1060" s="14">
        <f t="shared" si="521"/>
        <v>16425.63</v>
      </c>
      <c r="H1060" s="14">
        <f t="shared" si="522"/>
        <v>26906.23</v>
      </c>
      <c r="I1060" s="20">
        <v>580</v>
      </c>
      <c r="J1060" s="66">
        <v>909</v>
      </c>
      <c r="K1060" s="34"/>
      <c r="L1060" s="322"/>
      <c r="M1060" s="322"/>
      <c r="N1060" s="322"/>
      <c r="O1060" s="186">
        <f t="shared" si="524"/>
        <v>580</v>
      </c>
      <c r="P1060" s="180">
        <f t="shared" si="502"/>
        <v>909</v>
      </c>
      <c r="Q1060" s="180">
        <f t="shared" si="503"/>
        <v>10480.6</v>
      </c>
      <c r="R1060" s="180">
        <f t="shared" si="504"/>
        <v>16425.63</v>
      </c>
      <c r="S1060" s="180">
        <f t="shared" si="505"/>
        <v>26906.23</v>
      </c>
      <c r="T1060" s="394">
        <f t="shared" si="500"/>
        <v>14167.42</v>
      </c>
      <c r="U1060" s="394">
        <f t="shared" si="501"/>
        <v>22203.69</v>
      </c>
      <c r="V1060" s="142">
        <f t="shared" si="506"/>
        <v>36371.11</v>
      </c>
      <c r="W1060" s="142">
        <f t="shared" si="507"/>
        <v>784.03</v>
      </c>
      <c r="X1060" s="142">
        <f t="shared" si="508"/>
        <v>1228.76</v>
      </c>
      <c r="Y1060" s="142">
        <f t="shared" si="509"/>
        <v>2012.79</v>
      </c>
      <c r="Z1060" s="322" t="s">
        <v>485</v>
      </c>
      <c r="AA1060" s="321"/>
      <c r="AB1060" s="226"/>
      <c r="AC1060" s="226"/>
      <c r="AD1060" s="226"/>
      <c r="AE1060" s="226"/>
      <c r="AF1060" s="226"/>
      <c r="AG1060" s="226"/>
      <c r="AH1060" s="226"/>
      <c r="AI1060" s="226"/>
      <c r="AJ1060" s="226"/>
      <c r="AK1060" s="226"/>
      <c r="AL1060" s="226"/>
      <c r="AM1060" s="226"/>
      <c r="AN1060" s="226"/>
      <c r="AO1060" s="226"/>
    </row>
    <row r="1061" spans="1:41" ht="15" hidden="1" outlineLevel="1">
      <c r="A1061" s="44">
        <v>899</v>
      </c>
      <c r="B1061" s="73">
        <v>48</v>
      </c>
      <c r="C1061" s="315" t="s">
        <v>480</v>
      </c>
      <c r="D1061" s="316" t="s">
        <v>26</v>
      </c>
      <c r="E1061" s="64">
        <v>25.3</v>
      </c>
      <c r="F1061" s="14">
        <f t="shared" si="520"/>
        <v>14674</v>
      </c>
      <c r="G1061" s="14">
        <f t="shared" si="521"/>
        <v>22997.7</v>
      </c>
      <c r="H1061" s="14">
        <f t="shared" si="522"/>
        <v>37671.699999999997</v>
      </c>
      <c r="I1061" s="20">
        <v>580</v>
      </c>
      <c r="J1061" s="66">
        <v>909</v>
      </c>
      <c r="K1061" s="34"/>
      <c r="L1061" s="322"/>
      <c r="M1061" s="322"/>
      <c r="N1061" s="322"/>
      <c r="O1061" s="186">
        <f t="shared" si="524"/>
        <v>580</v>
      </c>
      <c r="P1061" s="180">
        <f t="shared" si="502"/>
        <v>909</v>
      </c>
      <c r="Q1061" s="180">
        <f t="shared" si="503"/>
        <v>14674</v>
      </c>
      <c r="R1061" s="180">
        <f t="shared" si="504"/>
        <v>22997.7</v>
      </c>
      <c r="S1061" s="180">
        <f t="shared" si="505"/>
        <v>37671.699999999997</v>
      </c>
      <c r="T1061" s="394">
        <f t="shared" si="500"/>
        <v>19835.96</v>
      </c>
      <c r="U1061" s="394">
        <f t="shared" si="501"/>
        <v>31087.63</v>
      </c>
      <c r="V1061" s="142">
        <f t="shared" si="506"/>
        <v>50923.59</v>
      </c>
      <c r="W1061" s="142">
        <f t="shared" si="507"/>
        <v>784.03</v>
      </c>
      <c r="X1061" s="142">
        <f t="shared" si="508"/>
        <v>1228.76</v>
      </c>
      <c r="Y1061" s="142">
        <f t="shared" si="509"/>
        <v>2012.79</v>
      </c>
      <c r="Z1061" s="322" t="s">
        <v>486</v>
      </c>
      <c r="AA1061" s="321"/>
      <c r="AB1061" s="226"/>
      <c r="AC1061" s="226"/>
      <c r="AD1061" s="226"/>
      <c r="AE1061" s="226"/>
      <c r="AF1061" s="226"/>
      <c r="AG1061" s="226"/>
      <c r="AH1061" s="226"/>
      <c r="AI1061" s="226"/>
      <c r="AJ1061" s="226"/>
      <c r="AK1061" s="226"/>
      <c r="AL1061" s="226"/>
      <c r="AM1061" s="226"/>
      <c r="AN1061" s="226"/>
      <c r="AO1061" s="226"/>
    </row>
    <row r="1062" spans="1:41" s="237" customFormat="1" ht="15" collapsed="1">
      <c r="A1062" s="158"/>
      <c r="B1062" s="145"/>
      <c r="C1062" s="328" t="s">
        <v>487</v>
      </c>
      <c r="D1062" s="307"/>
      <c r="E1062" s="308"/>
      <c r="F1062" s="133">
        <f t="shared" ref="F1062:H1062" si="525">SUM(F1063)</f>
        <v>74087</v>
      </c>
      <c r="G1062" s="133">
        <f t="shared" si="525"/>
        <v>82543.759999999995</v>
      </c>
      <c r="H1062" s="133">
        <f t="shared" si="525"/>
        <v>156630.76</v>
      </c>
      <c r="I1062" s="135"/>
      <c r="J1062" s="135"/>
      <c r="K1062" s="148"/>
      <c r="L1062" s="305"/>
      <c r="M1062" s="305"/>
      <c r="N1062" s="305"/>
      <c r="O1062" s="466"/>
      <c r="P1062" s="180">
        <f t="shared" si="502"/>
        <v>0</v>
      </c>
      <c r="Q1062" s="176">
        <f t="shared" ref="Q1062:V1062" si="526">SUM(Q1063)</f>
        <v>74087</v>
      </c>
      <c r="R1062" s="176">
        <f t="shared" si="526"/>
        <v>82543.759999999995</v>
      </c>
      <c r="S1062" s="176">
        <f t="shared" si="526"/>
        <v>156630.76</v>
      </c>
      <c r="T1062" s="133">
        <f t="shared" si="526"/>
        <v>100148.28</v>
      </c>
      <c r="U1062" s="133">
        <f t="shared" si="526"/>
        <v>111580.08</v>
      </c>
      <c r="V1062" s="133">
        <f t="shared" si="526"/>
        <v>211728.36</v>
      </c>
      <c r="W1062" s="142">
        <f t="shared" si="507"/>
        <v>0</v>
      </c>
      <c r="X1062" s="142">
        <f t="shared" si="508"/>
        <v>0</v>
      </c>
      <c r="Y1062" s="142">
        <f t="shared" si="509"/>
        <v>0</v>
      </c>
      <c r="Z1062" s="305"/>
      <c r="AA1062" s="325"/>
      <c r="AB1062" s="236"/>
      <c r="AC1062" s="236"/>
      <c r="AD1062" s="236"/>
      <c r="AE1062" s="236"/>
      <c r="AF1062" s="236"/>
      <c r="AG1062" s="236"/>
      <c r="AH1062" s="236"/>
      <c r="AI1062" s="236"/>
      <c r="AJ1062" s="236"/>
      <c r="AK1062" s="236"/>
      <c r="AL1062" s="236"/>
      <c r="AM1062" s="236"/>
      <c r="AN1062" s="236"/>
      <c r="AO1062" s="236"/>
    </row>
    <row r="1063" spans="1:41" ht="15" hidden="1" outlineLevel="1">
      <c r="A1063" s="44">
        <v>900</v>
      </c>
      <c r="B1063" s="73">
        <v>49</v>
      </c>
      <c r="C1063" s="411" t="s">
        <v>488</v>
      </c>
      <c r="D1063" s="97" t="s">
        <v>24</v>
      </c>
      <c r="E1063" s="98">
        <v>72.28</v>
      </c>
      <c r="F1063" s="14">
        <f>E1063*I1063</f>
        <v>74087</v>
      </c>
      <c r="G1063" s="14">
        <f>E1063*J1063</f>
        <v>82543.759999999995</v>
      </c>
      <c r="H1063" s="14">
        <f>F1063+G1063</f>
        <v>156630.76</v>
      </c>
      <c r="I1063" s="71">
        <v>1025</v>
      </c>
      <c r="J1063" s="66">
        <v>1142</v>
      </c>
      <c r="K1063" s="34"/>
      <c r="L1063" s="322"/>
      <c r="M1063" s="322"/>
      <c r="N1063" s="322"/>
      <c r="O1063" s="186">
        <f>I1063</f>
        <v>1025</v>
      </c>
      <c r="P1063" s="180">
        <f t="shared" si="502"/>
        <v>1142</v>
      </c>
      <c r="Q1063" s="180">
        <f t="shared" si="503"/>
        <v>74087</v>
      </c>
      <c r="R1063" s="180">
        <f t="shared" si="504"/>
        <v>82543.759999999995</v>
      </c>
      <c r="S1063" s="180">
        <f t="shared" si="505"/>
        <v>156630.76</v>
      </c>
      <c r="T1063" s="394">
        <f t="shared" si="500"/>
        <v>100148.28</v>
      </c>
      <c r="U1063" s="394">
        <f t="shared" si="501"/>
        <v>111580.08</v>
      </c>
      <c r="V1063" s="142">
        <f t="shared" si="506"/>
        <v>211728.36</v>
      </c>
      <c r="W1063" s="142">
        <f t="shared" si="507"/>
        <v>1385.56</v>
      </c>
      <c r="X1063" s="142">
        <f t="shared" si="508"/>
        <v>1543.72</v>
      </c>
      <c r="Y1063" s="142">
        <f t="shared" si="509"/>
        <v>2929.28</v>
      </c>
      <c r="Z1063" s="322" t="s">
        <v>489</v>
      </c>
      <c r="AA1063" s="321"/>
      <c r="AB1063" s="226"/>
      <c r="AC1063" s="226"/>
      <c r="AD1063" s="226"/>
      <c r="AE1063" s="226"/>
      <c r="AF1063" s="226"/>
      <c r="AG1063" s="226"/>
      <c r="AH1063" s="226"/>
      <c r="AI1063" s="226"/>
      <c r="AJ1063" s="226"/>
      <c r="AK1063" s="226"/>
      <c r="AL1063" s="226"/>
      <c r="AM1063" s="226"/>
      <c r="AN1063" s="226"/>
      <c r="AO1063" s="226"/>
    </row>
    <row r="1064" spans="1:41" s="237" customFormat="1" ht="15" collapsed="1">
      <c r="A1064" s="158"/>
      <c r="B1064" s="404"/>
      <c r="C1064" s="413" t="s">
        <v>490</v>
      </c>
      <c r="D1064" s="407"/>
      <c r="E1064" s="308"/>
      <c r="F1064" s="133">
        <f t="shared" ref="F1064:H1064" si="527">SUM(F1065)</f>
        <v>755343</v>
      </c>
      <c r="G1064" s="133">
        <f t="shared" si="527"/>
        <v>797778</v>
      </c>
      <c r="H1064" s="133">
        <f t="shared" si="527"/>
        <v>1553121</v>
      </c>
      <c r="I1064" s="135"/>
      <c r="J1064" s="135"/>
      <c r="K1064" s="148"/>
      <c r="L1064" s="305"/>
      <c r="M1064" s="305"/>
      <c r="N1064" s="305"/>
      <c r="O1064" s="466"/>
      <c r="P1064" s="180">
        <f t="shared" si="502"/>
        <v>0</v>
      </c>
      <c r="Q1064" s="176">
        <f t="shared" ref="Q1064:V1064" si="528">SUM(Q1065)</f>
        <v>755343</v>
      </c>
      <c r="R1064" s="176">
        <f t="shared" si="528"/>
        <v>797778</v>
      </c>
      <c r="S1064" s="176">
        <f t="shared" si="528"/>
        <v>1553121</v>
      </c>
      <c r="T1064" s="133">
        <f t="shared" si="528"/>
        <v>1021050.6</v>
      </c>
      <c r="U1064" s="133">
        <f t="shared" si="528"/>
        <v>1078412.54</v>
      </c>
      <c r="V1064" s="133">
        <f t="shared" si="528"/>
        <v>2099463.14</v>
      </c>
      <c r="W1064" s="142">
        <f t="shared" si="507"/>
        <v>0</v>
      </c>
      <c r="X1064" s="142">
        <f t="shared" si="508"/>
        <v>0</v>
      </c>
      <c r="Y1064" s="142">
        <f t="shared" si="509"/>
        <v>0</v>
      </c>
      <c r="Z1064" s="305"/>
      <c r="AA1064" s="325"/>
      <c r="AB1064" s="236"/>
      <c r="AC1064" s="236"/>
      <c r="AD1064" s="236"/>
      <c r="AE1064" s="236"/>
      <c r="AF1064" s="236"/>
      <c r="AG1064" s="236"/>
      <c r="AH1064" s="236"/>
      <c r="AI1064" s="236"/>
      <c r="AJ1064" s="236"/>
      <c r="AK1064" s="236"/>
      <c r="AL1064" s="236"/>
      <c r="AM1064" s="236"/>
      <c r="AN1064" s="236"/>
      <c r="AO1064" s="236"/>
    </row>
    <row r="1065" spans="1:41" s="333" customFormat="1" ht="15" hidden="1" outlineLevel="1">
      <c r="A1065" s="214">
        <v>901</v>
      </c>
      <c r="B1065" s="405">
        <v>50</v>
      </c>
      <c r="C1065" s="414" t="s">
        <v>491</v>
      </c>
      <c r="D1065" s="408" t="s">
        <v>26</v>
      </c>
      <c r="E1065" s="329">
        <v>339.48</v>
      </c>
      <c r="F1065" s="215">
        <f>E1065*I1065</f>
        <v>755343</v>
      </c>
      <c r="G1065" s="215">
        <f>E1065*J1065</f>
        <v>797778</v>
      </c>
      <c r="H1065" s="215">
        <f>F1065+G1065</f>
        <v>1553121</v>
      </c>
      <c r="I1065" s="216">
        <v>2225</v>
      </c>
      <c r="J1065" s="217">
        <v>2350</v>
      </c>
      <c r="K1065" s="218"/>
      <c r="L1065" s="330"/>
      <c r="M1065" s="330"/>
      <c r="N1065" s="330"/>
      <c r="O1065" s="468">
        <f>I1065</f>
        <v>2225</v>
      </c>
      <c r="P1065" s="469">
        <f t="shared" si="502"/>
        <v>2350</v>
      </c>
      <c r="Q1065" s="469">
        <f t="shared" si="503"/>
        <v>755343</v>
      </c>
      <c r="R1065" s="469">
        <f t="shared" si="504"/>
        <v>797778</v>
      </c>
      <c r="S1065" s="469">
        <f t="shared" si="505"/>
        <v>1553121</v>
      </c>
      <c r="T1065" s="394">
        <f t="shared" si="500"/>
        <v>1021050.6</v>
      </c>
      <c r="U1065" s="394">
        <f t="shared" si="501"/>
        <v>1078412.54</v>
      </c>
      <c r="V1065" s="142">
        <f t="shared" si="506"/>
        <v>2099463.14</v>
      </c>
      <c r="W1065" s="142">
        <f t="shared" si="507"/>
        <v>3007.69</v>
      </c>
      <c r="X1065" s="142">
        <f t="shared" si="508"/>
        <v>3176.66</v>
      </c>
      <c r="Y1065" s="142">
        <f t="shared" si="509"/>
        <v>6184.35</v>
      </c>
      <c r="Z1065" s="330" t="s">
        <v>492</v>
      </c>
      <c r="AA1065" s="331"/>
      <c r="AB1065" s="332"/>
      <c r="AC1065" s="332"/>
      <c r="AD1065" s="332"/>
      <c r="AE1065" s="332"/>
      <c r="AF1065" s="332"/>
      <c r="AG1065" s="332"/>
      <c r="AH1065" s="332"/>
      <c r="AI1065" s="332"/>
      <c r="AJ1065" s="332"/>
      <c r="AK1065" s="332"/>
      <c r="AL1065" s="332"/>
      <c r="AM1065" s="332"/>
      <c r="AN1065" s="332"/>
      <c r="AO1065" s="332"/>
    </row>
    <row r="1066" spans="1:41" s="237" customFormat="1" ht="28.5" collapsed="1">
      <c r="A1066" s="158"/>
      <c r="B1066" s="404"/>
      <c r="C1066" s="413" t="s">
        <v>493</v>
      </c>
      <c r="D1066" s="409"/>
      <c r="E1066" s="146"/>
      <c r="F1066" s="133">
        <f t="shared" ref="F1066:H1066" si="529">SUM(F1067)</f>
        <v>18233.25</v>
      </c>
      <c r="G1066" s="133">
        <f t="shared" si="529"/>
        <v>20019.580000000002</v>
      </c>
      <c r="H1066" s="133">
        <f t="shared" si="529"/>
        <v>38252.83</v>
      </c>
      <c r="I1066" s="135"/>
      <c r="J1066" s="135"/>
      <c r="K1066" s="148"/>
      <c r="L1066" s="334"/>
      <c r="M1066" s="334"/>
      <c r="N1066" s="334"/>
      <c r="O1066" s="470"/>
      <c r="P1066" s="180">
        <f t="shared" si="502"/>
        <v>0</v>
      </c>
      <c r="Q1066" s="176">
        <f t="shared" ref="Q1066:V1066" si="530">SUM(Q1067)</f>
        <v>18233.25</v>
      </c>
      <c r="R1066" s="176">
        <f t="shared" si="530"/>
        <v>20019.580000000002</v>
      </c>
      <c r="S1066" s="176">
        <f t="shared" si="530"/>
        <v>38252.83</v>
      </c>
      <c r="T1066" s="133">
        <f t="shared" si="530"/>
        <v>24647.13</v>
      </c>
      <c r="U1066" s="133">
        <f t="shared" si="530"/>
        <v>27061.84</v>
      </c>
      <c r="V1066" s="133">
        <f t="shared" si="530"/>
        <v>51708.97</v>
      </c>
      <c r="W1066" s="142">
        <f t="shared" si="507"/>
        <v>0</v>
      </c>
      <c r="X1066" s="142">
        <f t="shared" si="508"/>
        <v>0</v>
      </c>
      <c r="Y1066" s="142">
        <f t="shared" si="509"/>
        <v>0</v>
      </c>
      <c r="Z1066" s="334"/>
      <c r="AA1066" s="335"/>
      <c r="AB1066" s="236"/>
      <c r="AC1066" s="236"/>
      <c r="AD1066" s="236"/>
      <c r="AE1066" s="236"/>
      <c r="AF1066" s="236"/>
      <c r="AG1066" s="236"/>
      <c r="AH1066" s="236"/>
      <c r="AI1066" s="236"/>
      <c r="AJ1066" s="236"/>
      <c r="AK1066" s="236"/>
      <c r="AL1066" s="236"/>
      <c r="AM1066" s="236"/>
      <c r="AN1066" s="236"/>
      <c r="AO1066" s="236"/>
    </row>
    <row r="1067" spans="1:41" ht="42.75" hidden="1" outlineLevel="1">
      <c r="A1067" s="44">
        <v>902</v>
      </c>
      <c r="B1067" s="406">
        <v>51</v>
      </c>
      <c r="C1067" s="415" t="s">
        <v>494</v>
      </c>
      <c r="D1067" s="410" t="s">
        <v>483</v>
      </c>
      <c r="E1067" s="64">
        <v>10.57</v>
      </c>
      <c r="F1067" s="14">
        <f>E1067*I1067</f>
        <v>18233.25</v>
      </c>
      <c r="G1067" s="14">
        <f>E1067*J1067</f>
        <v>20019.580000000002</v>
      </c>
      <c r="H1067" s="14">
        <f>F1067+G1067</f>
        <v>38252.83</v>
      </c>
      <c r="I1067" s="71">
        <v>1725</v>
      </c>
      <c r="J1067" s="67">
        <v>1894</v>
      </c>
      <c r="K1067" s="34"/>
      <c r="L1067" s="317"/>
      <c r="M1067" s="317"/>
      <c r="N1067" s="317"/>
      <c r="O1067" s="186">
        <f>I1067</f>
        <v>1725</v>
      </c>
      <c r="P1067" s="180">
        <f t="shared" si="502"/>
        <v>1894</v>
      </c>
      <c r="Q1067" s="180">
        <f t="shared" si="503"/>
        <v>18233.25</v>
      </c>
      <c r="R1067" s="180">
        <f t="shared" si="504"/>
        <v>20019.580000000002</v>
      </c>
      <c r="S1067" s="180">
        <f t="shared" si="505"/>
        <v>38252.83</v>
      </c>
      <c r="T1067" s="394">
        <f t="shared" si="500"/>
        <v>24647.13</v>
      </c>
      <c r="U1067" s="394">
        <f t="shared" si="501"/>
        <v>27061.84</v>
      </c>
      <c r="V1067" s="142">
        <f t="shared" si="506"/>
        <v>51708.97</v>
      </c>
      <c r="W1067" s="142">
        <f t="shared" si="507"/>
        <v>2331.8000000000002</v>
      </c>
      <c r="X1067" s="142">
        <f t="shared" si="508"/>
        <v>2560.25</v>
      </c>
      <c r="Y1067" s="142">
        <f t="shared" si="509"/>
        <v>4892.05</v>
      </c>
      <c r="Z1067" s="317" t="s">
        <v>495</v>
      </c>
      <c r="AA1067" s="319"/>
      <c r="AB1067" s="226"/>
      <c r="AC1067" s="226"/>
      <c r="AD1067" s="226"/>
      <c r="AE1067" s="226"/>
      <c r="AF1067" s="226"/>
      <c r="AG1067" s="226"/>
      <c r="AH1067" s="226"/>
      <c r="AI1067" s="226"/>
      <c r="AJ1067" s="226"/>
      <c r="AK1067" s="226"/>
      <c r="AL1067" s="226"/>
      <c r="AM1067" s="226"/>
      <c r="AN1067" s="226"/>
      <c r="AO1067" s="226"/>
    </row>
    <row r="1068" spans="1:41" s="237" customFormat="1" ht="15" collapsed="1">
      <c r="A1068" s="158"/>
      <c r="B1068" s="404"/>
      <c r="C1068" s="413" t="s">
        <v>496</v>
      </c>
      <c r="D1068" s="409"/>
      <c r="E1068" s="146"/>
      <c r="F1068" s="133">
        <f t="shared" ref="F1068:H1068" si="531">SUM(F1069:F1070)</f>
        <v>209405</v>
      </c>
      <c r="G1068" s="133">
        <f t="shared" si="531"/>
        <v>140890</v>
      </c>
      <c r="H1068" s="133">
        <f t="shared" si="531"/>
        <v>350295</v>
      </c>
      <c r="I1068" s="135"/>
      <c r="J1068" s="135"/>
      <c r="K1068" s="148"/>
      <c r="L1068" s="334"/>
      <c r="M1068" s="334"/>
      <c r="N1068" s="334"/>
      <c r="O1068" s="470"/>
      <c r="P1068" s="180">
        <f t="shared" si="502"/>
        <v>0</v>
      </c>
      <c r="Q1068" s="176">
        <f>SUM(Q1069:Q1070)</f>
        <v>209405</v>
      </c>
      <c r="R1068" s="176">
        <f t="shared" ref="R1068:V1068" si="532">SUM(R1069:R1070)</f>
        <v>140890</v>
      </c>
      <c r="S1068" s="176">
        <f t="shared" si="532"/>
        <v>350295</v>
      </c>
      <c r="T1068" s="133">
        <f>SUM(T1069:T1070)</f>
        <v>283067.69</v>
      </c>
      <c r="U1068" s="133">
        <f t="shared" si="532"/>
        <v>190450.86</v>
      </c>
      <c r="V1068" s="133">
        <f t="shared" si="532"/>
        <v>473518.55</v>
      </c>
      <c r="W1068" s="142">
        <f t="shared" si="507"/>
        <v>0</v>
      </c>
      <c r="X1068" s="142">
        <f t="shared" si="508"/>
        <v>0</v>
      </c>
      <c r="Y1068" s="142">
        <f t="shared" si="509"/>
        <v>0</v>
      </c>
      <c r="Z1068" s="334"/>
      <c r="AA1068" s="335"/>
      <c r="AB1068" s="236"/>
      <c r="AC1068" s="236"/>
      <c r="AD1068" s="236"/>
      <c r="AE1068" s="236"/>
      <c r="AF1068" s="236"/>
      <c r="AG1068" s="236"/>
      <c r="AH1068" s="236"/>
      <c r="AI1068" s="236"/>
      <c r="AJ1068" s="236"/>
      <c r="AK1068" s="236"/>
      <c r="AL1068" s="236"/>
      <c r="AM1068" s="236"/>
      <c r="AN1068" s="236"/>
      <c r="AO1068" s="236"/>
    </row>
    <row r="1069" spans="1:41" ht="28.5" hidden="1" outlineLevel="1">
      <c r="A1069" s="44">
        <v>902</v>
      </c>
      <c r="B1069" s="73">
        <v>52</v>
      </c>
      <c r="C1069" s="412" t="s">
        <v>497</v>
      </c>
      <c r="D1069" s="316" t="s">
        <v>483</v>
      </c>
      <c r="E1069" s="64">
        <v>69.48</v>
      </c>
      <c r="F1069" s="14">
        <f t="shared" ref="F1069:F1070" si="533">E1069*I1069</f>
        <v>119853</v>
      </c>
      <c r="G1069" s="14">
        <f t="shared" ref="G1069:G1070" si="534">E1069*J1069</f>
        <v>121590</v>
      </c>
      <c r="H1069" s="14">
        <f t="shared" ref="H1069:H1070" si="535">F1069+G1069</f>
        <v>241443</v>
      </c>
      <c r="I1069" s="71">
        <v>1725</v>
      </c>
      <c r="J1069" s="66">
        <v>1750</v>
      </c>
      <c r="K1069" s="34"/>
      <c r="L1069" s="317"/>
      <c r="M1069" s="317"/>
      <c r="N1069" s="317"/>
      <c r="O1069" s="186">
        <f t="shared" ref="O1069:O1070" si="536">I1069</f>
        <v>1725</v>
      </c>
      <c r="P1069" s="180">
        <f t="shared" si="502"/>
        <v>1750</v>
      </c>
      <c r="Q1069" s="180">
        <f t="shared" si="503"/>
        <v>119853</v>
      </c>
      <c r="R1069" s="180">
        <f t="shared" si="504"/>
        <v>121590</v>
      </c>
      <c r="S1069" s="180">
        <f t="shared" si="505"/>
        <v>241443</v>
      </c>
      <c r="T1069" s="394">
        <f t="shared" si="500"/>
        <v>162013.46</v>
      </c>
      <c r="U1069" s="394">
        <f t="shared" si="501"/>
        <v>164361.89000000001</v>
      </c>
      <c r="V1069" s="142">
        <f t="shared" si="506"/>
        <v>326375.34999999998</v>
      </c>
      <c r="W1069" s="142">
        <f t="shared" si="507"/>
        <v>2331.8000000000002</v>
      </c>
      <c r="X1069" s="142">
        <f t="shared" si="508"/>
        <v>2365.6</v>
      </c>
      <c r="Y1069" s="142">
        <f t="shared" si="509"/>
        <v>4697.3999999999996</v>
      </c>
      <c r="Z1069" s="317" t="s">
        <v>498</v>
      </c>
      <c r="AA1069" s="319"/>
      <c r="AB1069" s="226"/>
      <c r="AC1069" s="226"/>
      <c r="AD1069" s="226"/>
      <c r="AE1069" s="226"/>
      <c r="AF1069" s="226"/>
      <c r="AG1069" s="226"/>
      <c r="AH1069" s="226"/>
      <c r="AI1069" s="226"/>
      <c r="AJ1069" s="226"/>
      <c r="AK1069" s="226"/>
      <c r="AL1069" s="226"/>
      <c r="AM1069" s="226"/>
      <c r="AN1069" s="226"/>
      <c r="AO1069" s="226"/>
    </row>
    <row r="1070" spans="1:41" ht="15" hidden="1" outlineLevel="1">
      <c r="A1070" s="44">
        <v>903</v>
      </c>
      <c r="B1070" s="73">
        <v>53</v>
      </c>
      <c r="C1070" s="315" t="s">
        <v>470</v>
      </c>
      <c r="D1070" s="316" t="s">
        <v>24</v>
      </c>
      <c r="E1070" s="64">
        <v>154.4</v>
      </c>
      <c r="F1070" s="14">
        <f t="shared" si="533"/>
        <v>89552</v>
      </c>
      <c r="G1070" s="14">
        <f t="shared" si="534"/>
        <v>19300</v>
      </c>
      <c r="H1070" s="14">
        <f t="shared" si="535"/>
        <v>108852</v>
      </c>
      <c r="I1070" s="68">
        <v>580</v>
      </c>
      <c r="J1070" s="66">
        <v>125</v>
      </c>
      <c r="K1070" s="34"/>
      <c r="L1070" s="317"/>
      <c r="M1070" s="317"/>
      <c r="N1070" s="317"/>
      <c r="O1070" s="186">
        <f t="shared" si="536"/>
        <v>580</v>
      </c>
      <c r="P1070" s="180">
        <f t="shared" si="502"/>
        <v>125</v>
      </c>
      <c r="Q1070" s="180">
        <f t="shared" si="503"/>
        <v>89552</v>
      </c>
      <c r="R1070" s="180">
        <f t="shared" si="504"/>
        <v>19300</v>
      </c>
      <c r="S1070" s="180">
        <f t="shared" si="505"/>
        <v>108852</v>
      </c>
      <c r="T1070" s="394">
        <f t="shared" si="500"/>
        <v>121054.23</v>
      </c>
      <c r="U1070" s="394">
        <f t="shared" si="501"/>
        <v>26088.97</v>
      </c>
      <c r="V1070" s="142">
        <f t="shared" si="506"/>
        <v>147143.20000000001</v>
      </c>
      <c r="W1070" s="142">
        <f t="shared" si="507"/>
        <v>784.03</v>
      </c>
      <c r="X1070" s="142">
        <f t="shared" si="508"/>
        <v>168.97</v>
      </c>
      <c r="Y1070" s="142">
        <f t="shared" si="509"/>
        <v>953</v>
      </c>
      <c r="Z1070" s="317" t="s">
        <v>471</v>
      </c>
      <c r="AA1070" s="319"/>
      <c r="AB1070" s="226"/>
      <c r="AC1070" s="226"/>
      <c r="AD1070" s="226"/>
      <c r="AE1070" s="226"/>
      <c r="AF1070" s="226"/>
      <c r="AG1070" s="226"/>
      <c r="AH1070" s="226"/>
      <c r="AI1070" s="226"/>
      <c r="AJ1070" s="226"/>
      <c r="AK1070" s="226"/>
      <c r="AL1070" s="226"/>
      <c r="AM1070" s="226"/>
      <c r="AN1070" s="226"/>
      <c r="AO1070" s="226"/>
    </row>
    <row r="1071" spans="1:41" s="237" customFormat="1" ht="28.5" collapsed="1">
      <c r="A1071" s="158"/>
      <c r="B1071" s="145"/>
      <c r="C1071" s="144" t="s">
        <v>499</v>
      </c>
      <c r="D1071" s="334"/>
      <c r="E1071" s="303"/>
      <c r="F1071" s="133">
        <f t="shared" ref="F1071:H1071" si="537">SUM(F1072:F1074)</f>
        <v>189917.4</v>
      </c>
      <c r="G1071" s="133">
        <f t="shared" si="537"/>
        <v>293802.36</v>
      </c>
      <c r="H1071" s="133">
        <f t="shared" si="537"/>
        <v>483719.76</v>
      </c>
      <c r="I1071" s="135"/>
      <c r="J1071" s="135"/>
      <c r="K1071" s="148"/>
      <c r="L1071" s="334"/>
      <c r="M1071" s="334"/>
      <c r="N1071" s="334"/>
      <c r="O1071" s="470"/>
      <c r="P1071" s="180">
        <f t="shared" si="502"/>
        <v>0</v>
      </c>
      <c r="Q1071" s="176">
        <f>SUM(Q1072:Q1074)</f>
        <v>189917.4</v>
      </c>
      <c r="R1071" s="176">
        <f t="shared" ref="R1071:V1071" si="538">SUM(R1072:R1074)</f>
        <v>293802.36</v>
      </c>
      <c r="S1071" s="176">
        <f t="shared" si="538"/>
        <v>483719.76</v>
      </c>
      <c r="T1071" s="133">
        <f>SUM(T1072:T1074)</f>
        <v>256724.45</v>
      </c>
      <c r="U1071" s="133">
        <f t="shared" si="538"/>
        <v>397153.04</v>
      </c>
      <c r="V1071" s="133">
        <f t="shared" si="538"/>
        <v>653877.49</v>
      </c>
      <c r="W1071" s="142">
        <f t="shared" si="507"/>
        <v>0</v>
      </c>
      <c r="X1071" s="142">
        <f t="shared" si="508"/>
        <v>0</v>
      </c>
      <c r="Y1071" s="142">
        <f t="shared" si="509"/>
        <v>0</v>
      </c>
      <c r="Z1071" s="334"/>
      <c r="AA1071" s="335"/>
      <c r="AB1071" s="236"/>
      <c r="AC1071" s="236"/>
      <c r="AD1071" s="236"/>
      <c r="AE1071" s="236"/>
      <c r="AF1071" s="236"/>
      <c r="AG1071" s="236"/>
      <c r="AH1071" s="236"/>
      <c r="AI1071" s="236"/>
      <c r="AJ1071" s="236"/>
      <c r="AK1071" s="236"/>
      <c r="AL1071" s="236"/>
      <c r="AM1071" s="236"/>
      <c r="AN1071" s="236"/>
      <c r="AO1071" s="236"/>
    </row>
    <row r="1072" spans="1:41" ht="15" hidden="1" outlineLevel="1">
      <c r="A1072" s="44">
        <v>904</v>
      </c>
      <c r="B1072" s="73">
        <v>54</v>
      </c>
      <c r="C1072" s="315" t="s">
        <v>500</v>
      </c>
      <c r="D1072" s="73" t="s">
        <v>21</v>
      </c>
      <c r="E1072" s="74">
        <v>36</v>
      </c>
      <c r="F1072" s="14">
        <f t="shared" ref="F1072:F1074" si="539">E1072*I1072</f>
        <v>162000</v>
      </c>
      <c r="G1072" s="14">
        <f t="shared" ref="G1072:G1074" si="540">E1072*J1072</f>
        <v>273024</v>
      </c>
      <c r="H1072" s="14">
        <f t="shared" ref="H1072:H1074" si="541">F1072+G1072</f>
        <v>435024</v>
      </c>
      <c r="I1072" s="71">
        <v>4500</v>
      </c>
      <c r="J1072" s="66">
        <v>7584</v>
      </c>
      <c r="K1072" s="34"/>
      <c r="L1072" s="317"/>
      <c r="M1072" s="317"/>
      <c r="N1072" s="317"/>
      <c r="O1072" s="186">
        <f t="shared" ref="O1072:O1074" si="542">I1072</f>
        <v>4500</v>
      </c>
      <c r="P1072" s="180">
        <f t="shared" si="502"/>
        <v>7584</v>
      </c>
      <c r="Q1072" s="180">
        <f t="shared" si="503"/>
        <v>162000</v>
      </c>
      <c r="R1072" s="180">
        <f t="shared" si="504"/>
        <v>273024</v>
      </c>
      <c r="S1072" s="180">
        <f t="shared" si="505"/>
        <v>435024</v>
      </c>
      <c r="T1072" s="394">
        <f t="shared" si="500"/>
        <v>218986.56</v>
      </c>
      <c r="U1072" s="394">
        <f t="shared" si="501"/>
        <v>369065.52</v>
      </c>
      <c r="V1072" s="142">
        <f t="shared" si="506"/>
        <v>588052.07999999996</v>
      </c>
      <c r="W1072" s="142">
        <f t="shared" si="507"/>
        <v>6082.96</v>
      </c>
      <c r="X1072" s="142">
        <f t="shared" si="508"/>
        <v>10251.82</v>
      </c>
      <c r="Y1072" s="142">
        <f t="shared" si="509"/>
        <v>16334.78</v>
      </c>
      <c r="Z1072" s="317" t="s">
        <v>501</v>
      </c>
      <c r="AA1072" s="319"/>
      <c r="AB1072" s="226"/>
      <c r="AC1072" s="226"/>
      <c r="AD1072" s="226"/>
      <c r="AE1072" s="226"/>
      <c r="AF1072" s="226"/>
      <c r="AG1072" s="226"/>
      <c r="AH1072" s="226"/>
      <c r="AI1072" s="226"/>
      <c r="AJ1072" s="226"/>
      <c r="AK1072" s="226"/>
      <c r="AL1072" s="226"/>
      <c r="AM1072" s="226"/>
      <c r="AN1072" s="226"/>
      <c r="AO1072" s="226"/>
    </row>
    <row r="1073" spans="1:41" ht="28.5" hidden="1" outlineLevel="1">
      <c r="A1073" s="44">
        <v>905</v>
      </c>
      <c r="B1073" s="73">
        <v>55</v>
      </c>
      <c r="C1073" s="315" t="s">
        <v>502</v>
      </c>
      <c r="D1073" s="73" t="s">
        <v>26</v>
      </c>
      <c r="E1073" s="74">
        <v>13.4</v>
      </c>
      <c r="F1073" s="14">
        <f t="shared" si="539"/>
        <v>23115</v>
      </c>
      <c r="G1073" s="14">
        <f t="shared" si="540"/>
        <v>13185.6</v>
      </c>
      <c r="H1073" s="14">
        <f t="shared" si="541"/>
        <v>36300.6</v>
      </c>
      <c r="I1073" s="71">
        <v>1725</v>
      </c>
      <c r="J1073" s="67">
        <v>984</v>
      </c>
      <c r="K1073" s="34"/>
      <c r="L1073" s="317"/>
      <c r="M1073" s="317"/>
      <c r="N1073" s="317"/>
      <c r="O1073" s="186">
        <f t="shared" si="542"/>
        <v>1725</v>
      </c>
      <c r="P1073" s="180">
        <f t="shared" si="502"/>
        <v>984</v>
      </c>
      <c r="Q1073" s="180">
        <f t="shared" si="503"/>
        <v>23115</v>
      </c>
      <c r="R1073" s="180">
        <f t="shared" si="504"/>
        <v>13185.6</v>
      </c>
      <c r="S1073" s="180">
        <f t="shared" si="505"/>
        <v>36300.6</v>
      </c>
      <c r="T1073" s="394">
        <f t="shared" si="500"/>
        <v>31246.12</v>
      </c>
      <c r="U1073" s="394">
        <f t="shared" si="501"/>
        <v>17823.88</v>
      </c>
      <c r="V1073" s="142">
        <f t="shared" si="506"/>
        <v>49070</v>
      </c>
      <c r="W1073" s="142">
        <f t="shared" si="507"/>
        <v>2331.8000000000002</v>
      </c>
      <c r="X1073" s="142">
        <f t="shared" si="508"/>
        <v>1330.14</v>
      </c>
      <c r="Y1073" s="142">
        <f t="shared" si="509"/>
        <v>3661.94</v>
      </c>
      <c r="Z1073" s="317" t="s">
        <v>503</v>
      </c>
      <c r="AA1073" s="319"/>
      <c r="AB1073" s="226"/>
      <c r="AC1073" s="226"/>
      <c r="AD1073" s="226"/>
      <c r="AE1073" s="226"/>
      <c r="AF1073" s="226"/>
      <c r="AG1073" s="226"/>
      <c r="AH1073" s="226"/>
      <c r="AI1073" s="226"/>
      <c r="AJ1073" s="226"/>
      <c r="AK1073" s="226"/>
      <c r="AL1073" s="226"/>
      <c r="AM1073" s="226"/>
      <c r="AN1073" s="226"/>
      <c r="AO1073" s="226"/>
    </row>
    <row r="1074" spans="1:41" ht="15" hidden="1" outlineLevel="1">
      <c r="A1074" s="44">
        <v>906</v>
      </c>
      <c r="B1074" s="73">
        <v>56</v>
      </c>
      <c r="C1074" s="315" t="s">
        <v>504</v>
      </c>
      <c r="D1074" s="73" t="s">
        <v>26</v>
      </c>
      <c r="E1074" s="74">
        <v>8.2799999999999994</v>
      </c>
      <c r="F1074" s="14">
        <f t="shared" si="539"/>
        <v>4802.3999999999996</v>
      </c>
      <c r="G1074" s="14">
        <f t="shared" si="540"/>
        <v>7592.76</v>
      </c>
      <c r="H1074" s="14">
        <f t="shared" si="541"/>
        <v>12395.16</v>
      </c>
      <c r="I1074" s="20">
        <v>580</v>
      </c>
      <c r="J1074" s="66">
        <v>917</v>
      </c>
      <c r="K1074" s="34"/>
      <c r="L1074" s="317"/>
      <c r="M1074" s="317"/>
      <c r="N1074" s="317"/>
      <c r="O1074" s="186">
        <f t="shared" si="542"/>
        <v>580</v>
      </c>
      <c r="P1074" s="180">
        <f t="shared" si="502"/>
        <v>917</v>
      </c>
      <c r="Q1074" s="180">
        <f t="shared" si="503"/>
        <v>4802.3999999999996</v>
      </c>
      <c r="R1074" s="180">
        <f t="shared" si="504"/>
        <v>7592.76</v>
      </c>
      <c r="S1074" s="180">
        <f t="shared" si="505"/>
        <v>12395.16</v>
      </c>
      <c r="T1074" s="394">
        <f t="shared" si="500"/>
        <v>6491.77</v>
      </c>
      <c r="U1074" s="394">
        <f t="shared" si="501"/>
        <v>10263.64</v>
      </c>
      <c r="V1074" s="142">
        <f t="shared" si="506"/>
        <v>16755.41</v>
      </c>
      <c r="W1074" s="142">
        <f t="shared" si="507"/>
        <v>784.03</v>
      </c>
      <c r="X1074" s="142">
        <f t="shared" si="508"/>
        <v>1239.57</v>
      </c>
      <c r="Y1074" s="142">
        <f t="shared" si="509"/>
        <v>2023.6</v>
      </c>
      <c r="Z1074" s="317" t="s">
        <v>505</v>
      </c>
      <c r="AA1074" s="319"/>
      <c r="AB1074" s="226"/>
      <c r="AC1074" s="226"/>
      <c r="AD1074" s="226"/>
      <c r="AE1074" s="226"/>
      <c r="AF1074" s="226"/>
      <c r="AG1074" s="226"/>
      <c r="AH1074" s="226"/>
      <c r="AI1074" s="226"/>
      <c r="AJ1074" s="226"/>
      <c r="AK1074" s="226"/>
      <c r="AL1074" s="226"/>
      <c r="AM1074" s="226"/>
      <c r="AN1074" s="226"/>
      <c r="AO1074" s="226"/>
    </row>
    <row r="1075" spans="1:41" s="237" customFormat="1" ht="28.5" collapsed="1">
      <c r="A1075" s="158"/>
      <c r="B1075" s="145"/>
      <c r="C1075" s="144" t="s">
        <v>506</v>
      </c>
      <c r="D1075" s="334"/>
      <c r="E1075" s="303"/>
      <c r="F1075" s="133">
        <f t="shared" ref="F1075:H1075" si="543">SUM(F1076:F1078)</f>
        <v>626940</v>
      </c>
      <c r="G1075" s="133">
        <f t="shared" si="543"/>
        <v>625824</v>
      </c>
      <c r="H1075" s="133">
        <f t="shared" si="543"/>
        <v>1252764</v>
      </c>
      <c r="I1075" s="135"/>
      <c r="J1075" s="135"/>
      <c r="K1075" s="148"/>
      <c r="L1075" s="334"/>
      <c r="M1075" s="334"/>
      <c r="N1075" s="334"/>
      <c r="O1075" s="470"/>
      <c r="P1075" s="180">
        <f t="shared" si="502"/>
        <v>0</v>
      </c>
      <c r="Q1075" s="176">
        <f>SUM(Q1076:Q1078)</f>
        <v>626940</v>
      </c>
      <c r="R1075" s="176">
        <f t="shared" ref="R1075:V1075" si="544">SUM(R1076:R1078)</f>
        <v>625824</v>
      </c>
      <c r="S1075" s="176">
        <f t="shared" si="544"/>
        <v>1252764</v>
      </c>
      <c r="T1075" s="133">
        <f>SUM(T1076:T1078)</f>
        <v>847479.96</v>
      </c>
      <c r="U1075" s="133">
        <f t="shared" si="544"/>
        <v>845969.4</v>
      </c>
      <c r="V1075" s="133">
        <f t="shared" si="544"/>
        <v>1693449.36</v>
      </c>
      <c r="W1075" s="142">
        <f t="shared" si="507"/>
        <v>0</v>
      </c>
      <c r="X1075" s="142">
        <f t="shared" si="508"/>
        <v>0</v>
      </c>
      <c r="Y1075" s="142">
        <f t="shared" si="509"/>
        <v>0</v>
      </c>
      <c r="Z1075" s="334"/>
      <c r="AA1075" s="335"/>
      <c r="AB1075" s="236"/>
      <c r="AC1075" s="236"/>
      <c r="AD1075" s="236"/>
      <c r="AE1075" s="236"/>
      <c r="AF1075" s="236"/>
      <c r="AG1075" s="236"/>
      <c r="AH1075" s="236"/>
      <c r="AI1075" s="236"/>
      <c r="AJ1075" s="236"/>
      <c r="AK1075" s="236"/>
      <c r="AL1075" s="236"/>
      <c r="AM1075" s="236"/>
      <c r="AN1075" s="236"/>
      <c r="AO1075" s="236"/>
    </row>
    <row r="1076" spans="1:41" ht="28.5" hidden="1" outlineLevel="1">
      <c r="A1076" s="44">
        <v>907</v>
      </c>
      <c r="B1076" s="73">
        <v>57</v>
      </c>
      <c r="C1076" s="315" t="s">
        <v>507</v>
      </c>
      <c r="D1076" s="316" t="s">
        <v>24</v>
      </c>
      <c r="E1076" s="64">
        <v>108</v>
      </c>
      <c r="F1076" s="14">
        <f t="shared" ref="F1076:F1078" si="545">E1076*I1076</f>
        <v>186300</v>
      </c>
      <c r="G1076" s="14">
        <f t="shared" ref="G1076:G1078" si="546">E1076*J1076</f>
        <v>108324</v>
      </c>
      <c r="H1076" s="14">
        <f t="shared" ref="H1076:H1078" si="547">F1076+G1076</f>
        <v>294624</v>
      </c>
      <c r="I1076" s="71">
        <v>1725</v>
      </c>
      <c r="J1076" s="67">
        <v>1003</v>
      </c>
      <c r="K1076" s="34"/>
      <c r="L1076" s="317"/>
      <c r="M1076" s="317"/>
      <c r="N1076" s="317"/>
      <c r="O1076" s="186">
        <f t="shared" ref="O1076:O1078" si="548">I1076</f>
        <v>1725</v>
      </c>
      <c r="P1076" s="180">
        <f t="shared" si="502"/>
        <v>1003</v>
      </c>
      <c r="Q1076" s="180">
        <f t="shared" si="503"/>
        <v>186300</v>
      </c>
      <c r="R1076" s="180">
        <f t="shared" si="504"/>
        <v>108324</v>
      </c>
      <c r="S1076" s="180">
        <f t="shared" si="505"/>
        <v>294624</v>
      </c>
      <c r="T1076" s="394">
        <f t="shared" si="500"/>
        <v>251834.4</v>
      </c>
      <c r="U1076" s="394">
        <f t="shared" si="501"/>
        <v>146428.56</v>
      </c>
      <c r="V1076" s="142">
        <f t="shared" si="506"/>
        <v>398262.96</v>
      </c>
      <c r="W1076" s="142">
        <f t="shared" si="507"/>
        <v>2331.8000000000002</v>
      </c>
      <c r="X1076" s="142">
        <f t="shared" si="508"/>
        <v>1355.82</v>
      </c>
      <c r="Y1076" s="142">
        <f t="shared" si="509"/>
        <v>3687.62</v>
      </c>
      <c r="Z1076" s="317" t="s">
        <v>508</v>
      </c>
      <c r="AA1076" s="319"/>
      <c r="AB1076" s="226"/>
      <c r="AC1076" s="226"/>
      <c r="AD1076" s="226"/>
      <c r="AE1076" s="226"/>
      <c r="AF1076" s="226"/>
      <c r="AG1076" s="226"/>
      <c r="AH1076" s="226"/>
      <c r="AI1076" s="226"/>
      <c r="AJ1076" s="226"/>
      <c r="AK1076" s="226"/>
      <c r="AL1076" s="226"/>
      <c r="AM1076" s="226"/>
      <c r="AN1076" s="226"/>
      <c r="AO1076" s="226"/>
    </row>
    <row r="1077" spans="1:41" ht="15" hidden="1" outlineLevel="1">
      <c r="A1077" s="44">
        <v>908</v>
      </c>
      <c r="B1077" s="73">
        <v>58</v>
      </c>
      <c r="C1077" s="315" t="s">
        <v>509</v>
      </c>
      <c r="D1077" s="316" t="s">
        <v>24</v>
      </c>
      <c r="E1077" s="64">
        <v>108</v>
      </c>
      <c r="F1077" s="14">
        <f t="shared" si="545"/>
        <v>62640</v>
      </c>
      <c r="G1077" s="14">
        <f t="shared" si="546"/>
        <v>13500</v>
      </c>
      <c r="H1077" s="14">
        <f t="shared" si="547"/>
        <v>76140</v>
      </c>
      <c r="I1077" s="20">
        <v>580</v>
      </c>
      <c r="J1077" s="66">
        <v>125</v>
      </c>
      <c r="K1077" s="34"/>
      <c r="L1077" s="317"/>
      <c r="M1077" s="317"/>
      <c r="N1077" s="317"/>
      <c r="O1077" s="186">
        <f t="shared" si="548"/>
        <v>580</v>
      </c>
      <c r="P1077" s="180">
        <f t="shared" si="502"/>
        <v>125</v>
      </c>
      <c r="Q1077" s="180">
        <f t="shared" si="503"/>
        <v>62640</v>
      </c>
      <c r="R1077" s="180">
        <f t="shared" si="504"/>
        <v>13500</v>
      </c>
      <c r="S1077" s="180">
        <f t="shared" si="505"/>
        <v>76140</v>
      </c>
      <c r="T1077" s="394">
        <f t="shared" si="500"/>
        <v>84675.24</v>
      </c>
      <c r="U1077" s="394">
        <f t="shared" si="501"/>
        <v>18248.759999999998</v>
      </c>
      <c r="V1077" s="142">
        <f t="shared" si="506"/>
        <v>102924</v>
      </c>
      <c r="W1077" s="142">
        <f t="shared" si="507"/>
        <v>784.03</v>
      </c>
      <c r="X1077" s="142">
        <f t="shared" si="508"/>
        <v>168.97</v>
      </c>
      <c r="Y1077" s="142">
        <f t="shared" si="509"/>
        <v>953</v>
      </c>
      <c r="Z1077" s="317" t="s">
        <v>510</v>
      </c>
      <c r="AA1077" s="319"/>
      <c r="AB1077" s="226"/>
      <c r="AC1077" s="226"/>
      <c r="AD1077" s="226"/>
      <c r="AE1077" s="226"/>
      <c r="AF1077" s="226"/>
      <c r="AG1077" s="226"/>
      <c r="AH1077" s="226"/>
      <c r="AI1077" s="226"/>
      <c r="AJ1077" s="226"/>
      <c r="AK1077" s="226"/>
      <c r="AL1077" s="226"/>
      <c r="AM1077" s="226"/>
      <c r="AN1077" s="226"/>
      <c r="AO1077" s="226"/>
    </row>
    <row r="1078" spans="1:41" ht="28.5" hidden="1" outlineLevel="1">
      <c r="A1078" s="44">
        <v>909</v>
      </c>
      <c r="B1078" s="73">
        <v>59</v>
      </c>
      <c r="C1078" s="315" t="s">
        <v>511</v>
      </c>
      <c r="D1078" s="316" t="s">
        <v>26</v>
      </c>
      <c r="E1078" s="64">
        <v>504</v>
      </c>
      <c r="F1078" s="14">
        <f t="shared" si="545"/>
        <v>378000</v>
      </c>
      <c r="G1078" s="14">
        <f t="shared" si="546"/>
        <v>504000</v>
      </c>
      <c r="H1078" s="14">
        <f t="shared" si="547"/>
        <v>882000</v>
      </c>
      <c r="I1078" s="20">
        <v>750</v>
      </c>
      <c r="J1078" s="66">
        <v>1000</v>
      </c>
      <c r="K1078" s="34"/>
      <c r="L1078" s="317"/>
      <c r="M1078" s="317"/>
      <c r="N1078" s="317"/>
      <c r="O1078" s="186">
        <f t="shared" si="548"/>
        <v>750</v>
      </c>
      <c r="P1078" s="180">
        <f t="shared" si="502"/>
        <v>1000</v>
      </c>
      <c r="Q1078" s="180">
        <f t="shared" si="503"/>
        <v>378000</v>
      </c>
      <c r="R1078" s="180">
        <f t="shared" si="504"/>
        <v>504000</v>
      </c>
      <c r="S1078" s="180">
        <f t="shared" si="505"/>
        <v>882000</v>
      </c>
      <c r="T1078" s="394">
        <f t="shared" si="500"/>
        <v>510970.32</v>
      </c>
      <c r="U1078" s="394">
        <f t="shared" si="501"/>
        <v>681292.08</v>
      </c>
      <c r="V1078" s="142">
        <f t="shared" si="506"/>
        <v>1192262.3999999999</v>
      </c>
      <c r="W1078" s="142">
        <f t="shared" si="507"/>
        <v>1013.83</v>
      </c>
      <c r="X1078" s="142">
        <f t="shared" si="508"/>
        <v>1351.77</v>
      </c>
      <c r="Y1078" s="142">
        <f t="shared" si="509"/>
        <v>2365.6</v>
      </c>
      <c r="Z1078" s="317" t="s">
        <v>512</v>
      </c>
      <c r="AA1078" s="319"/>
      <c r="AB1078" s="226"/>
      <c r="AC1078" s="226"/>
      <c r="AD1078" s="226"/>
      <c r="AE1078" s="226"/>
      <c r="AF1078" s="226"/>
      <c r="AG1078" s="226"/>
      <c r="AH1078" s="226"/>
      <c r="AI1078" s="226"/>
      <c r="AJ1078" s="226"/>
      <c r="AK1078" s="226"/>
      <c r="AL1078" s="226"/>
      <c r="AM1078" s="226"/>
      <c r="AN1078" s="226"/>
      <c r="AO1078" s="226"/>
    </row>
    <row r="1079" spans="1:41" s="237" customFormat="1" ht="15" collapsed="1">
      <c r="A1079" s="158"/>
      <c r="B1079" s="145"/>
      <c r="C1079" s="326" t="s">
        <v>513</v>
      </c>
      <c r="D1079" s="336"/>
      <c r="E1079" s="337"/>
      <c r="F1079" s="133">
        <f t="shared" ref="F1079:H1079" si="549">SUM(F1080:F1082)</f>
        <v>159706</v>
      </c>
      <c r="G1079" s="133">
        <f t="shared" si="549"/>
        <v>173463.76</v>
      </c>
      <c r="H1079" s="133">
        <f t="shared" si="549"/>
        <v>333169.76</v>
      </c>
      <c r="I1079" s="135"/>
      <c r="J1079" s="135"/>
      <c r="K1079" s="148"/>
      <c r="L1079" s="334"/>
      <c r="M1079" s="334"/>
      <c r="N1079" s="334"/>
      <c r="O1079" s="470"/>
      <c r="P1079" s="180">
        <f t="shared" si="502"/>
        <v>0</v>
      </c>
      <c r="Q1079" s="176">
        <f>SUM(Q1080:Q1082)</f>
        <v>159706</v>
      </c>
      <c r="R1079" s="176">
        <f t="shared" ref="R1079:V1079" si="550">SUM(R1080:R1082)</f>
        <v>173463.76</v>
      </c>
      <c r="S1079" s="176">
        <f t="shared" si="550"/>
        <v>333169.76</v>
      </c>
      <c r="T1079" s="133">
        <f>SUM(T1080:T1082)</f>
        <v>215885.68</v>
      </c>
      <c r="U1079" s="133">
        <f t="shared" si="550"/>
        <v>234482.59</v>
      </c>
      <c r="V1079" s="133">
        <f t="shared" si="550"/>
        <v>450368.27</v>
      </c>
      <c r="W1079" s="142">
        <f t="shared" si="507"/>
        <v>0</v>
      </c>
      <c r="X1079" s="142">
        <f t="shared" si="508"/>
        <v>0</v>
      </c>
      <c r="Y1079" s="142">
        <f t="shared" si="509"/>
        <v>0</v>
      </c>
      <c r="Z1079" s="334"/>
      <c r="AA1079" s="335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</row>
    <row r="1080" spans="1:41" ht="15" hidden="1" outlineLevel="1">
      <c r="A1080" s="44">
        <v>910</v>
      </c>
      <c r="B1080" s="73">
        <v>60</v>
      </c>
      <c r="C1080" s="315" t="s">
        <v>514</v>
      </c>
      <c r="D1080" s="316" t="s">
        <v>24</v>
      </c>
      <c r="E1080" s="64">
        <v>142.47999999999999</v>
      </c>
      <c r="F1080" s="14">
        <f t="shared" ref="F1080:F1082" si="551">E1080*I1080</f>
        <v>117546</v>
      </c>
      <c r="G1080" s="14">
        <f t="shared" ref="G1080:G1082" si="552">E1080*J1080</f>
        <v>62263.76</v>
      </c>
      <c r="H1080" s="14">
        <f t="shared" ref="H1080:H1082" si="553">F1080+G1080</f>
        <v>179809.76</v>
      </c>
      <c r="I1080" s="20">
        <v>825</v>
      </c>
      <c r="J1080" s="67">
        <v>437</v>
      </c>
      <c r="K1080" s="34"/>
      <c r="L1080" s="317"/>
      <c r="M1080" s="317"/>
      <c r="N1080" s="317"/>
      <c r="O1080" s="186">
        <f t="shared" ref="O1080:O1082" si="554">I1080</f>
        <v>825</v>
      </c>
      <c r="P1080" s="180">
        <f t="shared" si="502"/>
        <v>437</v>
      </c>
      <c r="Q1080" s="180">
        <f t="shared" si="503"/>
        <v>117546</v>
      </c>
      <c r="R1080" s="180">
        <f t="shared" si="504"/>
        <v>62263.76</v>
      </c>
      <c r="S1080" s="180">
        <f t="shared" si="505"/>
        <v>179809.76</v>
      </c>
      <c r="T1080" s="394">
        <f t="shared" si="500"/>
        <v>158895.12</v>
      </c>
      <c r="U1080" s="394">
        <f t="shared" si="501"/>
        <v>84165.79</v>
      </c>
      <c r="V1080" s="142">
        <f t="shared" si="506"/>
        <v>243060.91</v>
      </c>
      <c r="W1080" s="142">
        <f t="shared" si="507"/>
        <v>1115.21</v>
      </c>
      <c r="X1080" s="142">
        <f t="shared" si="508"/>
        <v>590.72</v>
      </c>
      <c r="Y1080" s="142">
        <f t="shared" si="509"/>
        <v>1705.93</v>
      </c>
      <c r="Z1080" s="317" t="s">
        <v>515</v>
      </c>
      <c r="AA1080" s="319"/>
      <c r="AB1080" s="226"/>
      <c r="AC1080" s="226"/>
      <c r="AD1080" s="226"/>
      <c r="AE1080" s="226"/>
      <c r="AF1080" s="226"/>
      <c r="AG1080" s="226"/>
      <c r="AH1080" s="226"/>
      <c r="AI1080" s="226"/>
      <c r="AJ1080" s="226"/>
      <c r="AK1080" s="226"/>
      <c r="AL1080" s="226"/>
      <c r="AM1080" s="226"/>
      <c r="AN1080" s="226"/>
      <c r="AO1080" s="226"/>
    </row>
    <row r="1081" spans="1:41" ht="15" hidden="1" outlineLevel="1">
      <c r="A1081" s="44">
        <v>911</v>
      </c>
      <c r="B1081" s="73">
        <v>61</v>
      </c>
      <c r="C1081" s="315" t="s">
        <v>516</v>
      </c>
      <c r="D1081" s="316" t="s">
        <v>21</v>
      </c>
      <c r="E1081" s="64">
        <v>8</v>
      </c>
      <c r="F1081" s="14">
        <f t="shared" si="551"/>
        <v>36000</v>
      </c>
      <c r="G1081" s="14">
        <f t="shared" si="552"/>
        <v>0</v>
      </c>
      <c r="H1081" s="14">
        <f t="shared" si="553"/>
        <v>36000</v>
      </c>
      <c r="I1081" s="20">
        <v>4500</v>
      </c>
      <c r="J1081" s="53"/>
      <c r="K1081" s="34"/>
      <c r="L1081" s="317"/>
      <c r="M1081" s="317"/>
      <c r="N1081" s="317"/>
      <c r="O1081" s="186">
        <f t="shared" si="554"/>
        <v>4500</v>
      </c>
      <c r="P1081" s="180">
        <f t="shared" si="502"/>
        <v>0</v>
      </c>
      <c r="Q1081" s="180">
        <f t="shared" si="503"/>
        <v>36000</v>
      </c>
      <c r="R1081" s="180">
        <f t="shared" si="504"/>
        <v>0</v>
      </c>
      <c r="S1081" s="180">
        <f t="shared" si="505"/>
        <v>36000</v>
      </c>
      <c r="T1081" s="394">
        <f t="shared" si="500"/>
        <v>48663.68</v>
      </c>
      <c r="U1081" s="394">
        <f t="shared" si="501"/>
        <v>0</v>
      </c>
      <c r="V1081" s="142">
        <f t="shared" si="506"/>
        <v>48663.68</v>
      </c>
      <c r="W1081" s="142">
        <f t="shared" si="507"/>
        <v>6082.96</v>
      </c>
      <c r="X1081" s="142">
        <f t="shared" si="508"/>
        <v>0</v>
      </c>
      <c r="Y1081" s="142">
        <f t="shared" si="509"/>
        <v>6082.96</v>
      </c>
      <c r="Z1081" s="317" t="s">
        <v>517</v>
      </c>
      <c r="AA1081" s="319"/>
      <c r="AB1081" s="226"/>
      <c r="AC1081" s="226"/>
      <c r="AD1081" s="226"/>
      <c r="AE1081" s="226"/>
      <c r="AF1081" s="226"/>
      <c r="AG1081" s="226"/>
      <c r="AH1081" s="226"/>
      <c r="AI1081" s="226"/>
      <c r="AJ1081" s="226"/>
      <c r="AK1081" s="226"/>
      <c r="AL1081" s="226"/>
      <c r="AM1081" s="226"/>
      <c r="AN1081" s="226"/>
      <c r="AO1081" s="226"/>
    </row>
    <row r="1082" spans="1:41" ht="28.5" hidden="1" outlineLevel="1">
      <c r="A1082" s="44">
        <v>912</v>
      </c>
      <c r="B1082" s="73">
        <v>62</v>
      </c>
      <c r="C1082" s="315" t="s">
        <v>518</v>
      </c>
      <c r="D1082" s="316" t="s">
        <v>24</v>
      </c>
      <c r="E1082" s="64">
        <v>16</v>
      </c>
      <c r="F1082" s="14">
        <f t="shared" si="551"/>
        <v>6160</v>
      </c>
      <c r="G1082" s="14">
        <f t="shared" si="552"/>
        <v>111200</v>
      </c>
      <c r="H1082" s="14">
        <f t="shared" si="553"/>
        <v>117360</v>
      </c>
      <c r="I1082" s="20">
        <v>385</v>
      </c>
      <c r="J1082" s="67">
        <v>6950</v>
      </c>
      <c r="K1082" s="34"/>
      <c r="L1082" s="317"/>
      <c r="M1082" s="317"/>
      <c r="N1082" s="317"/>
      <c r="O1082" s="186">
        <f t="shared" si="554"/>
        <v>385</v>
      </c>
      <c r="P1082" s="180">
        <f t="shared" si="502"/>
        <v>6950</v>
      </c>
      <c r="Q1082" s="180">
        <f t="shared" si="503"/>
        <v>6160</v>
      </c>
      <c r="R1082" s="180">
        <f t="shared" si="504"/>
        <v>111200</v>
      </c>
      <c r="S1082" s="180">
        <f t="shared" si="505"/>
        <v>117360</v>
      </c>
      <c r="T1082" s="394">
        <f t="shared" si="500"/>
        <v>8326.8799999999992</v>
      </c>
      <c r="U1082" s="394">
        <f t="shared" si="501"/>
        <v>150316.79999999999</v>
      </c>
      <c r="V1082" s="142">
        <f t="shared" si="506"/>
        <v>158643.68</v>
      </c>
      <c r="W1082" s="142">
        <f t="shared" si="507"/>
        <v>520.42999999999995</v>
      </c>
      <c r="X1082" s="142">
        <f t="shared" si="508"/>
        <v>9394.7999999999993</v>
      </c>
      <c r="Y1082" s="142">
        <f t="shared" si="509"/>
        <v>9915.23</v>
      </c>
      <c r="Z1082" s="317" t="s">
        <v>519</v>
      </c>
      <c r="AA1082" s="319"/>
      <c r="AB1082" s="226"/>
      <c r="AC1082" s="226"/>
      <c r="AD1082" s="226"/>
      <c r="AE1082" s="226"/>
      <c r="AF1082" s="226"/>
      <c r="AG1082" s="226"/>
      <c r="AH1082" s="226"/>
      <c r="AI1082" s="226"/>
      <c r="AJ1082" s="226"/>
      <c r="AK1082" s="226"/>
      <c r="AL1082" s="226"/>
      <c r="AM1082" s="226"/>
      <c r="AN1082" s="226"/>
      <c r="AO1082" s="226"/>
    </row>
    <row r="1083" spans="1:41" s="237" customFormat="1" ht="42.75" collapsed="1">
      <c r="A1083" s="158"/>
      <c r="B1083" s="145"/>
      <c r="C1083" s="326" t="s">
        <v>520</v>
      </c>
      <c r="D1083" s="338"/>
      <c r="E1083" s="339"/>
      <c r="F1083" s="133">
        <f t="shared" ref="F1083:H1083" si="555">SUM(F1084:F1086)</f>
        <v>2565638.4</v>
      </c>
      <c r="G1083" s="133">
        <f t="shared" si="555"/>
        <v>425824.25</v>
      </c>
      <c r="H1083" s="133">
        <f t="shared" si="555"/>
        <v>2991462.65</v>
      </c>
      <c r="I1083" s="135"/>
      <c r="J1083" s="135"/>
      <c r="K1083" s="148"/>
      <c r="L1083" s="334"/>
      <c r="M1083" s="334"/>
      <c r="N1083" s="334"/>
      <c r="O1083" s="470"/>
      <c r="P1083" s="180">
        <f t="shared" si="502"/>
        <v>0</v>
      </c>
      <c r="Q1083" s="176">
        <f>SUM(Q1084:Q1086)</f>
        <v>2565638.4</v>
      </c>
      <c r="R1083" s="176">
        <f t="shared" ref="R1083:V1083" si="556">SUM(R1084:R1086)</f>
        <v>425824.25</v>
      </c>
      <c r="S1083" s="176">
        <f t="shared" si="556"/>
        <v>2991462.65</v>
      </c>
      <c r="T1083" s="133">
        <f>SUM(T1084:T1086)</f>
        <v>3468145.82</v>
      </c>
      <c r="U1083" s="133">
        <f t="shared" si="556"/>
        <v>575607.14</v>
      </c>
      <c r="V1083" s="133">
        <f t="shared" si="556"/>
        <v>4043752.96</v>
      </c>
      <c r="W1083" s="142">
        <f t="shared" si="507"/>
        <v>0</v>
      </c>
      <c r="X1083" s="142">
        <f t="shared" si="508"/>
        <v>0</v>
      </c>
      <c r="Y1083" s="142">
        <f t="shared" si="509"/>
        <v>0</v>
      </c>
      <c r="Z1083" s="334"/>
      <c r="AA1083" s="335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</row>
    <row r="1084" spans="1:41" ht="15" hidden="1" outlineLevel="1">
      <c r="A1084" s="44">
        <v>913</v>
      </c>
      <c r="B1084" s="73">
        <v>63</v>
      </c>
      <c r="C1084" s="315" t="s">
        <v>521</v>
      </c>
      <c r="D1084" s="316" t="s">
        <v>31</v>
      </c>
      <c r="E1084" s="64">
        <v>1.74</v>
      </c>
      <c r="F1084" s="14">
        <f t="shared" ref="F1084:F1086" si="557">E1084*I1084</f>
        <v>120060</v>
      </c>
      <c r="G1084" s="14">
        <f t="shared" ref="G1084:G1093" si="558">E1084*J1084</f>
        <v>191991.6</v>
      </c>
      <c r="H1084" s="14">
        <f t="shared" ref="H1084:H1093" si="559">F1084+G1084</f>
        <v>312051.59999999998</v>
      </c>
      <c r="I1084" s="71">
        <v>69000</v>
      </c>
      <c r="J1084" s="53">
        <f>110.34*1000</f>
        <v>110340</v>
      </c>
      <c r="K1084" s="34"/>
      <c r="L1084" s="317"/>
      <c r="M1084" s="317"/>
      <c r="N1084" s="317"/>
      <c r="O1084" s="186">
        <f t="shared" ref="O1084:O1093" si="560">I1084</f>
        <v>69000</v>
      </c>
      <c r="P1084" s="180">
        <f t="shared" si="502"/>
        <v>110340</v>
      </c>
      <c r="Q1084" s="180">
        <f t="shared" si="503"/>
        <v>120060</v>
      </c>
      <c r="R1084" s="180">
        <f t="shared" si="504"/>
        <v>191991.6</v>
      </c>
      <c r="S1084" s="180">
        <f t="shared" si="505"/>
        <v>312051.59999999998</v>
      </c>
      <c r="T1084" s="394">
        <f t="shared" si="500"/>
        <v>162293.47</v>
      </c>
      <c r="U1084" s="394">
        <f t="shared" si="501"/>
        <v>259528.41</v>
      </c>
      <c r="V1084" s="142">
        <f t="shared" si="506"/>
        <v>421821.88</v>
      </c>
      <c r="W1084" s="142">
        <f t="shared" si="507"/>
        <v>93272.11</v>
      </c>
      <c r="X1084" s="142">
        <f t="shared" si="508"/>
        <v>149154.26</v>
      </c>
      <c r="Y1084" s="142">
        <f t="shared" si="509"/>
        <v>242426.37</v>
      </c>
      <c r="Z1084" s="317" t="s">
        <v>522</v>
      </c>
      <c r="AA1084" s="319"/>
      <c r="AB1084" s="226"/>
      <c r="AC1084" s="226"/>
      <c r="AD1084" s="226"/>
      <c r="AE1084" s="226"/>
      <c r="AF1084" s="226"/>
      <c r="AG1084" s="226"/>
      <c r="AH1084" s="226"/>
      <c r="AI1084" s="226"/>
      <c r="AJ1084" s="226"/>
      <c r="AK1084" s="226"/>
      <c r="AL1084" s="226"/>
      <c r="AM1084" s="226"/>
      <c r="AN1084" s="226"/>
      <c r="AO1084" s="226"/>
    </row>
    <row r="1085" spans="1:41" ht="28.5" hidden="1" outlineLevel="1">
      <c r="A1085" s="44">
        <v>914</v>
      </c>
      <c r="B1085" s="73">
        <v>64</v>
      </c>
      <c r="C1085" s="315" t="s">
        <v>523</v>
      </c>
      <c r="D1085" s="316" t="s">
        <v>26</v>
      </c>
      <c r="E1085" s="64">
        <v>1964.32</v>
      </c>
      <c r="F1085" s="14">
        <f t="shared" si="557"/>
        <v>1031268</v>
      </c>
      <c r="G1085" s="14">
        <f t="shared" si="558"/>
        <v>150604.41</v>
      </c>
      <c r="H1085" s="14">
        <f t="shared" si="559"/>
        <v>1181872.4099999999</v>
      </c>
      <c r="I1085" s="71">
        <v>525</v>
      </c>
      <c r="J1085" s="66">
        <f>92/1.2</f>
        <v>76.67</v>
      </c>
      <c r="K1085" s="34"/>
      <c r="L1085" s="317"/>
      <c r="M1085" s="317"/>
      <c r="N1085" s="317"/>
      <c r="O1085" s="186">
        <f t="shared" si="560"/>
        <v>525</v>
      </c>
      <c r="P1085" s="180">
        <f t="shared" si="502"/>
        <v>76.67</v>
      </c>
      <c r="Q1085" s="180">
        <f t="shared" si="503"/>
        <v>1031268</v>
      </c>
      <c r="R1085" s="180">
        <f t="shared" si="504"/>
        <v>150604.41</v>
      </c>
      <c r="S1085" s="180">
        <f t="shared" si="505"/>
        <v>1181872.4099999999</v>
      </c>
      <c r="T1085" s="394">
        <f t="shared" si="500"/>
        <v>1394038.62</v>
      </c>
      <c r="U1085" s="394">
        <f t="shared" si="501"/>
        <v>203582.12</v>
      </c>
      <c r="V1085" s="142">
        <f t="shared" si="506"/>
        <v>1597620.74</v>
      </c>
      <c r="W1085" s="142">
        <f t="shared" si="507"/>
        <v>709.68</v>
      </c>
      <c r="X1085" s="142">
        <f t="shared" si="508"/>
        <v>103.64</v>
      </c>
      <c r="Y1085" s="142">
        <f t="shared" si="509"/>
        <v>813.32</v>
      </c>
      <c r="Z1085" s="317" t="s">
        <v>524</v>
      </c>
      <c r="AA1085" s="319"/>
      <c r="AB1085" s="226"/>
      <c r="AC1085" s="226"/>
      <c r="AD1085" s="226"/>
      <c r="AE1085" s="226"/>
      <c r="AF1085" s="226"/>
      <c r="AG1085" s="226"/>
      <c r="AH1085" s="226"/>
      <c r="AI1085" s="226"/>
      <c r="AJ1085" s="226"/>
      <c r="AK1085" s="226"/>
      <c r="AL1085" s="226"/>
      <c r="AM1085" s="226"/>
      <c r="AN1085" s="226"/>
      <c r="AO1085" s="226"/>
    </row>
    <row r="1086" spans="1:41" ht="28.5" hidden="1" outlineLevel="1">
      <c r="A1086" s="44">
        <v>915</v>
      </c>
      <c r="B1086" s="73">
        <v>65</v>
      </c>
      <c r="C1086" s="315" t="s">
        <v>525</v>
      </c>
      <c r="D1086" s="316" t="s">
        <v>26</v>
      </c>
      <c r="E1086" s="64">
        <v>1964.32</v>
      </c>
      <c r="F1086" s="14">
        <f t="shared" si="557"/>
        <v>1414310.4</v>
      </c>
      <c r="G1086" s="14">
        <f t="shared" si="558"/>
        <v>83228.240000000005</v>
      </c>
      <c r="H1086" s="14">
        <f t="shared" si="559"/>
        <v>1497538.64</v>
      </c>
      <c r="I1086" s="71">
        <v>720</v>
      </c>
      <c r="J1086" s="53">
        <v>42.37</v>
      </c>
      <c r="K1086" s="34"/>
      <c r="L1086" s="317"/>
      <c r="M1086" s="317"/>
      <c r="N1086" s="317"/>
      <c r="O1086" s="186">
        <f t="shared" si="560"/>
        <v>720</v>
      </c>
      <c r="P1086" s="180">
        <f t="shared" si="502"/>
        <v>42.37</v>
      </c>
      <c r="Q1086" s="180">
        <f t="shared" si="503"/>
        <v>1414310.4</v>
      </c>
      <c r="R1086" s="180">
        <f t="shared" si="504"/>
        <v>83228.240000000005</v>
      </c>
      <c r="S1086" s="180">
        <f t="shared" si="505"/>
        <v>1497538.64</v>
      </c>
      <c r="T1086" s="394">
        <f t="shared" si="500"/>
        <v>1911813.73</v>
      </c>
      <c r="U1086" s="394">
        <f t="shared" si="501"/>
        <v>112496.61</v>
      </c>
      <c r="V1086" s="142">
        <f t="shared" si="506"/>
        <v>2024310.34</v>
      </c>
      <c r="W1086" s="142">
        <f t="shared" si="507"/>
        <v>973.27</v>
      </c>
      <c r="X1086" s="142">
        <f t="shared" si="508"/>
        <v>57.27</v>
      </c>
      <c r="Y1086" s="142">
        <f t="shared" si="509"/>
        <v>1030.54</v>
      </c>
      <c r="Z1086" s="317" t="s">
        <v>526</v>
      </c>
      <c r="AA1086" s="319"/>
      <c r="AB1086" s="226"/>
      <c r="AC1086" s="226"/>
      <c r="AD1086" s="226"/>
      <c r="AE1086" s="226"/>
      <c r="AF1086" s="226"/>
      <c r="AG1086" s="226"/>
      <c r="AH1086" s="226"/>
      <c r="AI1086" s="226"/>
      <c r="AJ1086" s="226"/>
      <c r="AK1086" s="226"/>
      <c r="AL1086" s="226"/>
      <c r="AM1086" s="226"/>
      <c r="AN1086" s="226"/>
      <c r="AO1086" s="226"/>
    </row>
    <row r="1087" spans="1:41" s="237" customFormat="1" ht="15" collapsed="1">
      <c r="A1087" s="158">
        <v>916</v>
      </c>
      <c r="B1087" s="145"/>
      <c r="C1087" s="340" t="s">
        <v>527</v>
      </c>
      <c r="D1087" s="242"/>
      <c r="E1087" s="197"/>
      <c r="F1087" s="133">
        <f>SUM(F1088:F1093)</f>
        <v>1544710.21</v>
      </c>
      <c r="G1087" s="133">
        <f t="shared" si="558"/>
        <v>0</v>
      </c>
      <c r="H1087" s="133">
        <f t="shared" si="559"/>
        <v>1544710.21</v>
      </c>
      <c r="I1087" s="135"/>
      <c r="J1087" s="135"/>
      <c r="K1087" s="148"/>
      <c r="L1087" s="334"/>
      <c r="M1087" s="334"/>
      <c r="N1087" s="334"/>
      <c r="O1087" s="186">
        <f t="shared" si="560"/>
        <v>0</v>
      </c>
      <c r="P1087" s="180">
        <f t="shared" si="502"/>
        <v>0</v>
      </c>
      <c r="Q1087" s="176">
        <f>SUM(Q1088:Q1093)</f>
        <v>1544710.21</v>
      </c>
      <c r="R1087" s="176">
        <f>P1087*AA1087</f>
        <v>0</v>
      </c>
      <c r="S1087" s="176">
        <f t="shared" si="505"/>
        <v>1544710.21</v>
      </c>
      <c r="T1087" s="133">
        <f>SUM(T1088:T1093)</f>
        <v>2088092.37</v>
      </c>
      <c r="U1087" s="133">
        <f>S1087*AD1087</f>
        <v>0</v>
      </c>
      <c r="V1087" s="133">
        <f t="shared" si="506"/>
        <v>2088092.37</v>
      </c>
      <c r="W1087" s="142">
        <f t="shared" si="507"/>
        <v>0</v>
      </c>
      <c r="X1087" s="142">
        <f t="shared" si="508"/>
        <v>0</v>
      </c>
      <c r="Y1087" s="142">
        <f t="shared" si="509"/>
        <v>0</v>
      </c>
      <c r="Z1087" s="334"/>
      <c r="AA1087" s="335"/>
      <c r="AB1087" s="236"/>
      <c r="AC1087" s="236"/>
      <c r="AD1087" s="236"/>
      <c r="AE1087" s="236"/>
      <c r="AF1087" s="236"/>
      <c r="AG1087" s="236"/>
      <c r="AH1087" s="236"/>
      <c r="AI1087" s="236"/>
      <c r="AJ1087" s="236"/>
      <c r="AK1087" s="236"/>
      <c r="AL1087" s="236"/>
      <c r="AM1087" s="236"/>
      <c r="AN1087" s="236"/>
      <c r="AO1087" s="236"/>
    </row>
    <row r="1088" spans="1:41" ht="15" hidden="1" outlineLevel="1">
      <c r="A1088" s="44">
        <v>917</v>
      </c>
      <c r="B1088" s="73">
        <v>66</v>
      </c>
      <c r="C1088" s="241" t="s">
        <v>528</v>
      </c>
      <c r="D1088" s="238" t="s">
        <v>31</v>
      </c>
      <c r="E1088" s="64">
        <v>50.83</v>
      </c>
      <c r="F1088" s="14">
        <f t="shared" ref="F1088:F1093" si="561">E1088*I1088</f>
        <v>495592.5</v>
      </c>
      <c r="G1088" s="14">
        <f t="shared" si="558"/>
        <v>0</v>
      </c>
      <c r="H1088" s="14">
        <f t="shared" si="559"/>
        <v>495592.5</v>
      </c>
      <c r="I1088" s="71">
        <v>9750</v>
      </c>
      <c r="J1088" s="64"/>
      <c r="K1088" s="34"/>
      <c r="L1088" s="317"/>
      <c r="M1088" s="317"/>
      <c r="N1088" s="317"/>
      <c r="O1088" s="186">
        <f t="shared" si="560"/>
        <v>9750</v>
      </c>
      <c r="P1088" s="180">
        <f t="shared" si="502"/>
        <v>0</v>
      </c>
      <c r="Q1088" s="180">
        <f t="shared" si="503"/>
        <v>495592.5</v>
      </c>
      <c r="R1088" s="180">
        <f t="shared" si="504"/>
        <v>0</v>
      </c>
      <c r="S1088" s="180">
        <f t="shared" si="505"/>
        <v>495592.5</v>
      </c>
      <c r="T1088" s="394">
        <f t="shared" si="500"/>
        <v>669926.68999999994</v>
      </c>
      <c r="U1088" s="394">
        <f t="shared" si="501"/>
        <v>0</v>
      </c>
      <c r="V1088" s="142">
        <f t="shared" si="506"/>
        <v>669926.68999999994</v>
      </c>
      <c r="W1088" s="142">
        <f t="shared" si="507"/>
        <v>13179.75</v>
      </c>
      <c r="X1088" s="142">
        <f t="shared" si="508"/>
        <v>0</v>
      </c>
      <c r="Y1088" s="142">
        <f t="shared" si="509"/>
        <v>13179.75</v>
      </c>
      <c r="Z1088" s="317" t="s">
        <v>529</v>
      </c>
      <c r="AA1088" s="319"/>
      <c r="AB1088" s="226"/>
      <c r="AC1088" s="226"/>
      <c r="AD1088" s="226"/>
      <c r="AE1088" s="226"/>
      <c r="AF1088" s="226"/>
      <c r="AG1088" s="226"/>
      <c r="AH1088" s="226"/>
      <c r="AI1088" s="226"/>
      <c r="AJ1088" s="226"/>
      <c r="AK1088" s="226"/>
      <c r="AL1088" s="226"/>
      <c r="AM1088" s="226"/>
      <c r="AN1088" s="226"/>
      <c r="AO1088" s="226"/>
    </row>
    <row r="1089" spans="1:41" ht="28.5" hidden="1" outlineLevel="1">
      <c r="A1089" s="44">
        <v>918</v>
      </c>
      <c r="B1089" s="73">
        <v>67</v>
      </c>
      <c r="C1089" s="241" t="s">
        <v>530</v>
      </c>
      <c r="D1089" s="238" t="s">
        <v>31</v>
      </c>
      <c r="E1089" s="239">
        <v>50.83</v>
      </c>
      <c r="F1089" s="14">
        <f t="shared" si="561"/>
        <v>114367.5</v>
      </c>
      <c r="G1089" s="14">
        <f t="shared" si="558"/>
        <v>0</v>
      </c>
      <c r="H1089" s="14">
        <f t="shared" si="559"/>
        <v>114367.5</v>
      </c>
      <c r="I1089" s="71">
        <v>2250</v>
      </c>
      <c r="J1089" s="53"/>
      <c r="K1089" s="34"/>
      <c r="L1089" s="317"/>
      <c r="M1089" s="317"/>
      <c r="N1089" s="317"/>
      <c r="O1089" s="186">
        <f t="shared" si="560"/>
        <v>2250</v>
      </c>
      <c r="P1089" s="180">
        <f t="shared" si="502"/>
        <v>0</v>
      </c>
      <c r="Q1089" s="180">
        <f t="shared" si="503"/>
        <v>114367.5</v>
      </c>
      <c r="R1089" s="180">
        <f t="shared" si="504"/>
        <v>0</v>
      </c>
      <c r="S1089" s="180">
        <f t="shared" si="505"/>
        <v>114367.5</v>
      </c>
      <c r="T1089" s="394">
        <f t="shared" si="500"/>
        <v>154598.43</v>
      </c>
      <c r="U1089" s="394">
        <f t="shared" si="501"/>
        <v>0</v>
      </c>
      <c r="V1089" s="142">
        <f t="shared" si="506"/>
        <v>154598.43</v>
      </c>
      <c r="W1089" s="142">
        <f t="shared" si="507"/>
        <v>3041.48</v>
      </c>
      <c r="X1089" s="142">
        <f t="shared" si="508"/>
        <v>0</v>
      </c>
      <c r="Y1089" s="142">
        <f t="shared" si="509"/>
        <v>3041.48</v>
      </c>
      <c r="Z1089" s="317"/>
      <c r="AA1089" s="319"/>
      <c r="AB1089" s="226"/>
      <c r="AC1089" s="226"/>
      <c r="AD1089" s="226"/>
      <c r="AE1089" s="226"/>
      <c r="AF1089" s="226"/>
      <c r="AG1089" s="226"/>
      <c r="AH1089" s="226"/>
      <c r="AI1089" s="226"/>
      <c r="AJ1089" s="226"/>
      <c r="AK1089" s="226"/>
      <c r="AL1089" s="226"/>
      <c r="AM1089" s="226"/>
      <c r="AN1089" s="226"/>
      <c r="AO1089" s="226"/>
    </row>
    <row r="1090" spans="1:41" ht="15" hidden="1" outlineLevel="1">
      <c r="A1090" s="44">
        <v>919</v>
      </c>
      <c r="B1090" s="73">
        <v>68</v>
      </c>
      <c r="C1090" s="241" t="s">
        <v>531</v>
      </c>
      <c r="D1090" s="238" t="s">
        <v>31</v>
      </c>
      <c r="E1090" s="239">
        <v>50.83</v>
      </c>
      <c r="F1090" s="14">
        <f t="shared" si="561"/>
        <v>190612.5</v>
      </c>
      <c r="G1090" s="14">
        <f t="shared" si="558"/>
        <v>0</v>
      </c>
      <c r="H1090" s="14">
        <f t="shared" si="559"/>
        <v>190612.5</v>
      </c>
      <c r="I1090" s="71">
        <v>3750</v>
      </c>
      <c r="J1090" s="64"/>
      <c r="K1090" s="34"/>
      <c r="L1090" s="317"/>
      <c r="M1090" s="317"/>
      <c r="N1090" s="317"/>
      <c r="O1090" s="186">
        <f t="shared" si="560"/>
        <v>3750</v>
      </c>
      <c r="P1090" s="180">
        <f t="shared" si="502"/>
        <v>0</v>
      </c>
      <c r="Q1090" s="180">
        <f t="shared" si="503"/>
        <v>190612.5</v>
      </c>
      <c r="R1090" s="180">
        <f t="shared" si="504"/>
        <v>0</v>
      </c>
      <c r="S1090" s="180">
        <f t="shared" si="505"/>
        <v>190612.5</v>
      </c>
      <c r="T1090" s="394">
        <f t="shared" si="500"/>
        <v>257664.39</v>
      </c>
      <c r="U1090" s="394">
        <f t="shared" si="501"/>
        <v>0</v>
      </c>
      <c r="V1090" s="142">
        <f t="shared" si="506"/>
        <v>257664.39</v>
      </c>
      <c r="W1090" s="142">
        <f t="shared" si="507"/>
        <v>5069.1400000000003</v>
      </c>
      <c r="X1090" s="142">
        <f t="shared" si="508"/>
        <v>0</v>
      </c>
      <c r="Y1090" s="142">
        <f t="shared" si="509"/>
        <v>5069.1400000000003</v>
      </c>
      <c r="Z1090" s="317"/>
      <c r="AA1090" s="319"/>
      <c r="AB1090" s="226"/>
      <c r="AC1090" s="226"/>
      <c r="AD1090" s="226"/>
      <c r="AE1090" s="226"/>
      <c r="AF1090" s="226"/>
      <c r="AG1090" s="226"/>
      <c r="AH1090" s="226"/>
      <c r="AI1090" s="226"/>
      <c r="AJ1090" s="226"/>
      <c r="AK1090" s="226"/>
      <c r="AL1090" s="226"/>
      <c r="AM1090" s="226"/>
      <c r="AN1090" s="226"/>
      <c r="AO1090" s="226"/>
    </row>
    <row r="1091" spans="1:41" ht="15" hidden="1" outlineLevel="1">
      <c r="A1091" s="44">
        <v>920</v>
      </c>
      <c r="B1091" s="73">
        <v>69</v>
      </c>
      <c r="C1091" s="241" t="s">
        <v>532</v>
      </c>
      <c r="D1091" s="238" t="s">
        <v>31</v>
      </c>
      <c r="E1091" s="239">
        <v>134.63</v>
      </c>
      <c r="F1091" s="14">
        <f t="shared" si="561"/>
        <v>87509.5</v>
      </c>
      <c r="G1091" s="14">
        <f t="shared" si="558"/>
        <v>0</v>
      </c>
      <c r="H1091" s="14">
        <f t="shared" si="559"/>
        <v>87509.5</v>
      </c>
      <c r="I1091" s="71">
        <v>650</v>
      </c>
      <c r="J1091" s="53"/>
      <c r="K1091" s="34"/>
      <c r="L1091" s="317"/>
      <c r="M1091" s="317"/>
      <c r="N1091" s="317"/>
      <c r="O1091" s="186">
        <f t="shared" si="560"/>
        <v>650</v>
      </c>
      <c r="P1091" s="180">
        <f t="shared" si="502"/>
        <v>0</v>
      </c>
      <c r="Q1091" s="180">
        <f t="shared" si="503"/>
        <v>87509.5</v>
      </c>
      <c r="R1091" s="180">
        <f t="shared" si="504"/>
        <v>0</v>
      </c>
      <c r="S1091" s="180">
        <f t="shared" si="505"/>
        <v>87509.5</v>
      </c>
      <c r="T1091" s="394">
        <f t="shared" si="500"/>
        <v>118292.65</v>
      </c>
      <c r="U1091" s="394">
        <f t="shared" si="501"/>
        <v>0</v>
      </c>
      <c r="V1091" s="142">
        <f t="shared" si="506"/>
        <v>118292.65</v>
      </c>
      <c r="W1091" s="142">
        <f t="shared" si="507"/>
        <v>878.65</v>
      </c>
      <c r="X1091" s="142">
        <f t="shared" si="508"/>
        <v>0</v>
      </c>
      <c r="Y1091" s="142">
        <f t="shared" si="509"/>
        <v>878.65</v>
      </c>
      <c r="Z1091" s="317" t="s">
        <v>533</v>
      </c>
      <c r="AA1091" s="319"/>
      <c r="AB1091" s="226"/>
      <c r="AC1091" s="226"/>
      <c r="AD1091" s="226"/>
      <c r="AE1091" s="226"/>
      <c r="AF1091" s="226"/>
      <c r="AG1091" s="226"/>
      <c r="AH1091" s="226"/>
      <c r="AI1091" s="226"/>
      <c r="AJ1091" s="226"/>
      <c r="AK1091" s="226"/>
      <c r="AL1091" s="226"/>
      <c r="AM1091" s="226"/>
      <c r="AN1091" s="226"/>
      <c r="AO1091" s="226"/>
    </row>
    <row r="1092" spans="1:41" ht="28.5" hidden="1" outlineLevel="1">
      <c r="A1092" s="44">
        <v>921</v>
      </c>
      <c r="B1092" s="73">
        <v>70</v>
      </c>
      <c r="C1092" s="244" t="s">
        <v>534</v>
      </c>
      <c r="D1092" s="238" t="s">
        <v>31</v>
      </c>
      <c r="E1092" s="239">
        <v>134.63</v>
      </c>
      <c r="F1092" s="14">
        <f t="shared" si="561"/>
        <v>60890.46</v>
      </c>
      <c r="G1092" s="14">
        <f t="shared" si="558"/>
        <v>0</v>
      </c>
      <c r="H1092" s="14">
        <f t="shared" si="559"/>
        <v>60890.46</v>
      </c>
      <c r="I1092" s="45">
        <v>452.28</v>
      </c>
      <c r="J1092" s="53"/>
      <c r="K1092" s="34"/>
      <c r="L1092" s="51"/>
      <c r="M1092" s="51"/>
      <c r="N1092" s="51"/>
      <c r="O1092" s="186">
        <f t="shared" si="560"/>
        <v>452.28</v>
      </c>
      <c r="P1092" s="180">
        <f t="shared" si="502"/>
        <v>0</v>
      </c>
      <c r="Q1092" s="180">
        <f t="shared" si="503"/>
        <v>60890.46</v>
      </c>
      <c r="R1092" s="180">
        <f t="shared" si="504"/>
        <v>0</v>
      </c>
      <c r="S1092" s="180">
        <f t="shared" si="505"/>
        <v>60890.46</v>
      </c>
      <c r="T1092" s="394">
        <f t="shared" si="500"/>
        <v>82310.09</v>
      </c>
      <c r="U1092" s="394">
        <f t="shared" si="501"/>
        <v>0</v>
      </c>
      <c r="V1092" s="142">
        <f t="shared" si="506"/>
        <v>82310.09</v>
      </c>
      <c r="W1092" s="142">
        <f t="shared" si="507"/>
        <v>611.38</v>
      </c>
      <c r="X1092" s="142">
        <f t="shared" si="508"/>
        <v>0</v>
      </c>
      <c r="Y1092" s="142">
        <f t="shared" si="509"/>
        <v>611.38</v>
      </c>
      <c r="Z1092" s="51"/>
      <c r="AA1092" s="35"/>
      <c r="AB1092" s="226"/>
      <c r="AC1092" s="226"/>
      <c r="AD1092" s="226"/>
      <c r="AE1092" s="226"/>
      <c r="AF1092" s="226"/>
      <c r="AG1092" s="226"/>
      <c r="AH1092" s="226"/>
      <c r="AI1092" s="226"/>
      <c r="AJ1092" s="226"/>
      <c r="AK1092" s="226"/>
      <c r="AL1092" s="226"/>
      <c r="AM1092" s="226"/>
      <c r="AN1092" s="226"/>
      <c r="AO1092" s="226"/>
    </row>
    <row r="1093" spans="1:41" ht="15" hidden="1" outlineLevel="1">
      <c r="A1093" s="44">
        <v>922</v>
      </c>
      <c r="B1093" s="271">
        <v>71</v>
      </c>
      <c r="C1093" s="244" t="s">
        <v>178</v>
      </c>
      <c r="D1093" s="238" t="s">
        <v>31</v>
      </c>
      <c r="E1093" s="239">
        <v>134.63</v>
      </c>
      <c r="F1093" s="14">
        <f t="shared" si="561"/>
        <v>595737.75</v>
      </c>
      <c r="G1093" s="14">
        <f t="shared" si="558"/>
        <v>0</v>
      </c>
      <c r="H1093" s="89">
        <f t="shared" si="559"/>
        <v>595737.75</v>
      </c>
      <c r="I1093" s="19">
        <v>4425</v>
      </c>
      <c r="J1093" s="53"/>
      <c r="K1093" s="34"/>
      <c r="L1093" s="51"/>
      <c r="M1093" s="51"/>
      <c r="N1093" s="51"/>
      <c r="O1093" s="186">
        <f t="shared" si="560"/>
        <v>4425</v>
      </c>
      <c r="P1093" s="180">
        <f t="shared" si="502"/>
        <v>0</v>
      </c>
      <c r="Q1093" s="180">
        <f t="shared" si="503"/>
        <v>595737.75</v>
      </c>
      <c r="R1093" s="180">
        <f t="shared" si="504"/>
        <v>0</v>
      </c>
      <c r="S1093" s="180">
        <f t="shared" si="505"/>
        <v>595737.75</v>
      </c>
      <c r="T1093" s="394">
        <f t="shared" si="500"/>
        <v>805300.12</v>
      </c>
      <c r="U1093" s="394">
        <f t="shared" si="501"/>
        <v>0</v>
      </c>
      <c r="V1093" s="142">
        <f t="shared" si="506"/>
        <v>805300.12</v>
      </c>
      <c r="W1093" s="142">
        <f t="shared" si="507"/>
        <v>5981.58</v>
      </c>
      <c r="X1093" s="142">
        <f t="shared" si="508"/>
        <v>0</v>
      </c>
      <c r="Y1093" s="142">
        <f t="shared" si="509"/>
        <v>5981.58</v>
      </c>
      <c r="Z1093" s="51"/>
      <c r="AA1093" s="35"/>
      <c r="AB1093" s="226"/>
      <c r="AC1093" s="226"/>
      <c r="AD1093" s="226"/>
      <c r="AE1093" s="226"/>
      <c r="AF1093" s="226"/>
      <c r="AG1093" s="226"/>
      <c r="AH1093" s="226"/>
      <c r="AI1093" s="226"/>
      <c r="AJ1093" s="226"/>
      <c r="AK1093" s="226"/>
      <c r="AL1093" s="226"/>
      <c r="AM1093" s="226"/>
      <c r="AN1093" s="226"/>
      <c r="AO1093" s="226"/>
    </row>
    <row r="1094" spans="1:41" s="266" customFormat="1" ht="37.35" customHeight="1">
      <c r="A1094" s="190"/>
      <c r="B1094" s="341" t="s">
        <v>535</v>
      </c>
      <c r="C1094" s="267"/>
      <c r="D1094" s="268"/>
      <c r="E1094" s="342"/>
      <c r="F1094" s="191">
        <f t="shared" ref="F1094:H1094" si="562">F1095+F1097+F1104</f>
        <v>57798202.479999997</v>
      </c>
      <c r="G1094" s="191">
        <f t="shared" si="562"/>
        <v>9364926.1600000001</v>
      </c>
      <c r="H1094" s="191">
        <f t="shared" si="562"/>
        <v>67163128.640000001</v>
      </c>
      <c r="I1094" s="192"/>
      <c r="J1094" s="193"/>
      <c r="K1094" s="194"/>
      <c r="L1094" s="195"/>
      <c r="M1094" s="195"/>
      <c r="N1094" s="195"/>
      <c r="O1094" s="457"/>
      <c r="P1094" s="180">
        <f t="shared" si="502"/>
        <v>0</v>
      </c>
      <c r="Q1094" s="459">
        <f t="shared" ref="Q1094:V1094" si="563">Q1095+Q1097+Q1104</f>
        <v>22011705.16</v>
      </c>
      <c r="R1094" s="459">
        <f t="shared" si="563"/>
        <v>4295380.3499999996</v>
      </c>
      <c r="S1094" s="459">
        <f t="shared" si="563"/>
        <v>26307085.510000002</v>
      </c>
      <c r="T1094" s="191">
        <f t="shared" si="563"/>
        <v>29754673.280000001</v>
      </c>
      <c r="U1094" s="191">
        <f t="shared" si="563"/>
        <v>5806422.2400000002</v>
      </c>
      <c r="V1094" s="191">
        <f t="shared" si="563"/>
        <v>35561095.520000003</v>
      </c>
      <c r="W1094" s="142">
        <f t="shared" si="507"/>
        <v>0</v>
      </c>
      <c r="X1094" s="142">
        <f t="shared" si="508"/>
        <v>0</v>
      </c>
      <c r="Y1094" s="142">
        <f t="shared" si="509"/>
        <v>0</v>
      </c>
      <c r="Z1094" s="195"/>
      <c r="AA1094" s="196"/>
      <c r="AB1094" s="298"/>
      <c r="AC1094" s="298"/>
      <c r="AD1094" s="298"/>
      <c r="AE1094" s="298"/>
      <c r="AF1094" s="298"/>
      <c r="AG1094" s="298"/>
      <c r="AH1094" s="298"/>
      <c r="AI1094" s="298"/>
      <c r="AJ1094" s="298"/>
      <c r="AK1094" s="298"/>
      <c r="AL1094" s="298"/>
      <c r="AM1094" s="298"/>
      <c r="AN1094" s="298"/>
      <c r="AO1094" s="298"/>
    </row>
    <row r="1095" spans="1:41" s="237" customFormat="1" ht="15" collapsed="1">
      <c r="A1095" s="158"/>
      <c r="B1095" s="145"/>
      <c r="C1095" s="343" t="s">
        <v>407</v>
      </c>
      <c r="D1095" s="242"/>
      <c r="E1095" s="243"/>
      <c r="F1095" s="133">
        <f t="shared" ref="F1095:H1095" si="564">SUM(F1096)</f>
        <v>72050</v>
      </c>
      <c r="G1095" s="133">
        <f t="shared" si="564"/>
        <v>0</v>
      </c>
      <c r="H1095" s="133">
        <f t="shared" si="564"/>
        <v>72050</v>
      </c>
      <c r="I1095" s="135"/>
      <c r="J1095" s="197"/>
      <c r="K1095" s="148"/>
      <c r="L1095" s="147"/>
      <c r="M1095" s="147"/>
      <c r="N1095" s="147"/>
      <c r="O1095" s="179"/>
      <c r="P1095" s="180">
        <f t="shared" si="502"/>
        <v>0</v>
      </c>
      <c r="Q1095" s="176">
        <f t="shared" ref="Q1095:V1095" si="565">SUM(Q1096)</f>
        <v>72050</v>
      </c>
      <c r="R1095" s="176">
        <f t="shared" si="565"/>
        <v>0</v>
      </c>
      <c r="S1095" s="176">
        <f t="shared" si="565"/>
        <v>72050</v>
      </c>
      <c r="T1095" s="133">
        <f t="shared" si="565"/>
        <v>97395</v>
      </c>
      <c r="U1095" s="133">
        <f t="shared" si="565"/>
        <v>0</v>
      </c>
      <c r="V1095" s="133">
        <f t="shared" si="565"/>
        <v>97395</v>
      </c>
      <c r="W1095" s="142">
        <f t="shared" si="507"/>
        <v>0</v>
      </c>
      <c r="X1095" s="142">
        <f t="shared" si="508"/>
        <v>0</v>
      </c>
      <c r="Y1095" s="142">
        <f t="shared" si="509"/>
        <v>0</v>
      </c>
      <c r="Z1095" s="147"/>
      <c r="AA1095" s="137"/>
      <c r="AB1095" s="236"/>
      <c r="AC1095" s="236"/>
      <c r="AD1095" s="236"/>
      <c r="AE1095" s="236"/>
      <c r="AF1095" s="236"/>
      <c r="AG1095" s="236"/>
      <c r="AH1095" s="236"/>
      <c r="AI1095" s="236"/>
      <c r="AJ1095" s="236"/>
      <c r="AK1095" s="236"/>
      <c r="AL1095" s="236"/>
      <c r="AM1095" s="236"/>
      <c r="AN1095" s="236"/>
      <c r="AO1095" s="236"/>
    </row>
    <row r="1096" spans="1:41" ht="28.5" hidden="1" outlineLevel="1">
      <c r="A1096" s="44">
        <v>923</v>
      </c>
      <c r="B1096" s="73">
        <v>72</v>
      </c>
      <c r="C1096" s="244" t="s">
        <v>536</v>
      </c>
      <c r="D1096" s="238" t="s">
        <v>31</v>
      </c>
      <c r="E1096" s="239">
        <v>1.31</v>
      </c>
      <c r="F1096" s="14">
        <f>E1096*I1096</f>
        <v>72050</v>
      </c>
      <c r="G1096" s="14">
        <f>E1096*J1096</f>
        <v>0</v>
      </c>
      <c r="H1096" s="14">
        <f>F1096+G1096</f>
        <v>72050</v>
      </c>
      <c r="I1096" s="71">
        <v>55000</v>
      </c>
      <c r="J1096" s="64"/>
      <c r="K1096" s="34"/>
      <c r="L1096" s="51"/>
      <c r="M1096" s="51"/>
      <c r="N1096" s="51"/>
      <c r="O1096" s="186">
        <f>I1096</f>
        <v>55000</v>
      </c>
      <c r="P1096" s="180">
        <f t="shared" si="502"/>
        <v>0</v>
      </c>
      <c r="Q1096" s="180">
        <f t="shared" si="503"/>
        <v>72050</v>
      </c>
      <c r="R1096" s="180">
        <f t="shared" si="504"/>
        <v>0</v>
      </c>
      <c r="S1096" s="180">
        <f t="shared" si="505"/>
        <v>72050</v>
      </c>
      <c r="T1096" s="394">
        <f t="shared" ref="T1096:T1159" si="566">E1096*W1096</f>
        <v>97395</v>
      </c>
      <c r="U1096" s="394">
        <f t="shared" ref="U1096:U1159" si="567">E1096*X1096</f>
        <v>0</v>
      </c>
      <c r="V1096" s="142">
        <f t="shared" si="506"/>
        <v>97395</v>
      </c>
      <c r="W1096" s="142">
        <f t="shared" si="507"/>
        <v>74347.33</v>
      </c>
      <c r="X1096" s="142">
        <f t="shared" si="508"/>
        <v>0</v>
      </c>
      <c r="Y1096" s="142">
        <f t="shared" si="509"/>
        <v>74347.33</v>
      </c>
      <c r="Z1096" s="51"/>
      <c r="AA1096" s="35"/>
      <c r="AB1096" s="226"/>
      <c r="AC1096" s="226"/>
      <c r="AD1096" s="226"/>
      <c r="AE1096" s="226"/>
      <c r="AF1096" s="226"/>
      <c r="AG1096" s="226"/>
      <c r="AH1096" s="226"/>
      <c r="AI1096" s="226"/>
      <c r="AJ1096" s="226"/>
      <c r="AK1096" s="226"/>
      <c r="AL1096" s="226"/>
      <c r="AM1096" s="226"/>
      <c r="AN1096" s="226"/>
      <c r="AO1096" s="226"/>
    </row>
    <row r="1097" spans="1:41" s="237" customFormat="1" ht="15" collapsed="1">
      <c r="A1097" s="158"/>
      <c r="B1097" s="145"/>
      <c r="C1097" s="343" t="s">
        <v>427</v>
      </c>
      <c r="D1097" s="242"/>
      <c r="E1097" s="243"/>
      <c r="F1097" s="133">
        <f t="shared" ref="F1097:H1097" si="568">SUM(F1099:F1110)</f>
        <v>38713672.32</v>
      </c>
      <c r="G1097" s="133">
        <f t="shared" si="568"/>
        <v>6699825.3799999999</v>
      </c>
      <c r="H1097" s="133">
        <f t="shared" si="568"/>
        <v>45413497.700000003</v>
      </c>
      <c r="I1097" s="135"/>
      <c r="J1097" s="135"/>
      <c r="K1097" s="148"/>
      <c r="L1097" s="147"/>
      <c r="M1097" s="147"/>
      <c r="N1097" s="147"/>
      <c r="O1097" s="179"/>
      <c r="P1097" s="180">
        <f t="shared" ref="P1097:P1160" si="569">J1097</f>
        <v>0</v>
      </c>
      <c r="Q1097" s="176">
        <f t="shared" ref="Q1097:V1097" si="570">SUM(Q1099:Q1103)</f>
        <v>2927175</v>
      </c>
      <c r="R1097" s="176">
        <f t="shared" si="570"/>
        <v>1630279.57</v>
      </c>
      <c r="S1097" s="176">
        <f t="shared" si="570"/>
        <v>4557454.57</v>
      </c>
      <c r="T1097" s="133">
        <f t="shared" si="570"/>
        <v>3956866.3</v>
      </c>
      <c r="U1097" s="133">
        <f t="shared" si="570"/>
        <v>2203762.52</v>
      </c>
      <c r="V1097" s="133">
        <f t="shared" si="570"/>
        <v>6160628.8200000003</v>
      </c>
      <c r="W1097" s="142">
        <f t="shared" ref="W1097:W1160" si="571">O1097*0.9*$X$1259</f>
        <v>0</v>
      </c>
      <c r="X1097" s="142">
        <f t="shared" ref="X1097:X1160" si="572">P1097*0.9*$X$1259</f>
        <v>0</v>
      </c>
      <c r="Y1097" s="142">
        <f t="shared" ref="Y1097:Y1160" si="573">W1097+X1097</f>
        <v>0</v>
      </c>
      <c r="Z1097" s="147"/>
      <c r="AA1097" s="137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</row>
    <row r="1098" spans="1:41" s="282" customFormat="1" ht="28.5" hidden="1" outlineLevel="1">
      <c r="A1098" s="182"/>
      <c r="B1098" s="210"/>
      <c r="C1098" s="344" t="s">
        <v>537</v>
      </c>
      <c r="D1098" s="345"/>
      <c r="E1098" s="346"/>
      <c r="F1098" s="198">
        <f t="shared" ref="F1098:F1103" si="574">E1098*I1098</f>
        <v>0</v>
      </c>
      <c r="G1098" s="198">
        <f t="shared" ref="G1098:G1103" si="575">E1098*J1098</f>
        <v>0</v>
      </c>
      <c r="H1098" s="198">
        <f t="shared" ref="H1098:H1103" si="576">F1098+G1098</f>
        <v>0</v>
      </c>
      <c r="I1098" s="183"/>
      <c r="J1098" s="183"/>
      <c r="K1098" s="186"/>
      <c r="L1098" s="185"/>
      <c r="M1098" s="185"/>
      <c r="N1098" s="185"/>
      <c r="O1098" s="186"/>
      <c r="P1098" s="180">
        <f t="shared" si="569"/>
        <v>0</v>
      </c>
      <c r="Q1098" s="180">
        <f t="shared" ref="Q1098:Q1160" si="577">O1098*E1098</f>
        <v>0</v>
      </c>
      <c r="R1098" s="180">
        <f t="shared" ref="R1098:R1160" si="578">P1098*E1098</f>
        <v>0</v>
      </c>
      <c r="S1098" s="180">
        <f t="shared" ref="S1098:S1160" si="579">Q1098+R1098</f>
        <v>0</v>
      </c>
      <c r="T1098" s="394">
        <f t="shared" si="566"/>
        <v>0</v>
      </c>
      <c r="U1098" s="394">
        <f t="shared" si="567"/>
        <v>0</v>
      </c>
      <c r="V1098" s="142">
        <f t="shared" ref="V1098:V1160" si="580">T1098+U1098</f>
        <v>0</v>
      </c>
      <c r="W1098" s="142">
        <f t="shared" si="571"/>
        <v>0</v>
      </c>
      <c r="X1098" s="142">
        <f t="shared" si="572"/>
        <v>0</v>
      </c>
      <c r="Y1098" s="142">
        <f t="shared" si="573"/>
        <v>0</v>
      </c>
      <c r="Z1098" s="185"/>
      <c r="AA1098" s="187"/>
      <c r="AB1098" s="283"/>
      <c r="AC1098" s="283"/>
      <c r="AD1098" s="283"/>
      <c r="AE1098" s="283"/>
      <c r="AF1098" s="283"/>
      <c r="AG1098" s="283"/>
      <c r="AH1098" s="283"/>
      <c r="AI1098" s="283"/>
      <c r="AJ1098" s="283"/>
      <c r="AK1098" s="283"/>
      <c r="AL1098" s="283"/>
      <c r="AM1098" s="283"/>
      <c r="AN1098" s="283"/>
      <c r="AO1098" s="283"/>
    </row>
    <row r="1099" spans="1:41" ht="42.75" hidden="1" outlineLevel="1">
      <c r="A1099" s="44">
        <v>924</v>
      </c>
      <c r="B1099" s="73">
        <v>73</v>
      </c>
      <c r="C1099" s="315" t="s">
        <v>538</v>
      </c>
      <c r="D1099" s="316" t="s">
        <v>31</v>
      </c>
      <c r="E1099" s="64">
        <v>3.71</v>
      </c>
      <c r="F1099" s="14">
        <f t="shared" si="574"/>
        <v>612150</v>
      </c>
      <c r="G1099" s="14">
        <f t="shared" si="575"/>
        <v>265884.57</v>
      </c>
      <c r="H1099" s="14">
        <f t="shared" si="576"/>
        <v>878034.57</v>
      </c>
      <c r="I1099" s="71">
        <v>165000</v>
      </c>
      <c r="J1099" s="66">
        <v>71667</v>
      </c>
      <c r="K1099" s="34"/>
      <c r="L1099" s="317"/>
      <c r="M1099" s="317"/>
      <c r="N1099" s="317"/>
      <c r="O1099" s="186">
        <f>I1099</f>
        <v>165000</v>
      </c>
      <c r="P1099" s="180">
        <f t="shared" si="569"/>
        <v>71667</v>
      </c>
      <c r="Q1099" s="180">
        <f t="shared" si="577"/>
        <v>612150</v>
      </c>
      <c r="R1099" s="180">
        <f t="shared" si="578"/>
        <v>265884.57</v>
      </c>
      <c r="S1099" s="180">
        <f t="shared" si="579"/>
        <v>878034.57</v>
      </c>
      <c r="T1099" s="394">
        <f t="shared" si="566"/>
        <v>827485.78</v>
      </c>
      <c r="U1099" s="394">
        <f t="shared" si="567"/>
        <v>359414.71</v>
      </c>
      <c r="V1099" s="142">
        <f t="shared" si="580"/>
        <v>1186900.49</v>
      </c>
      <c r="W1099" s="142">
        <f t="shared" si="571"/>
        <v>223041.99</v>
      </c>
      <c r="X1099" s="142">
        <f t="shared" si="572"/>
        <v>96877.28</v>
      </c>
      <c r="Y1099" s="142">
        <f t="shared" si="573"/>
        <v>319919.27</v>
      </c>
      <c r="Z1099" s="317" t="s">
        <v>539</v>
      </c>
      <c r="AA1099" s="319"/>
      <c r="AB1099" s="226"/>
      <c r="AC1099" s="226"/>
      <c r="AD1099" s="226"/>
      <c r="AE1099" s="226"/>
      <c r="AF1099" s="226"/>
      <c r="AG1099" s="226"/>
      <c r="AH1099" s="226"/>
      <c r="AI1099" s="226"/>
      <c r="AJ1099" s="226"/>
      <c r="AK1099" s="226"/>
      <c r="AL1099" s="226"/>
      <c r="AM1099" s="226"/>
      <c r="AN1099" s="226"/>
      <c r="AO1099" s="226"/>
    </row>
    <row r="1100" spans="1:41" ht="28.5" hidden="1" outlineLevel="1">
      <c r="A1100" s="44"/>
      <c r="B1100" s="73"/>
      <c r="C1100" s="327" t="s">
        <v>540</v>
      </c>
      <c r="D1100" s="316"/>
      <c r="E1100" s="64"/>
      <c r="F1100" s="14">
        <f t="shared" si="574"/>
        <v>0</v>
      </c>
      <c r="G1100" s="14">
        <f t="shared" si="575"/>
        <v>0</v>
      </c>
      <c r="H1100" s="14">
        <f t="shared" si="576"/>
        <v>0</v>
      </c>
      <c r="I1100" s="53"/>
      <c r="J1100" s="53"/>
      <c r="K1100" s="34"/>
      <c r="L1100" s="317"/>
      <c r="M1100" s="317"/>
      <c r="N1100" s="317"/>
      <c r="O1100" s="465"/>
      <c r="P1100" s="180">
        <f t="shared" si="569"/>
        <v>0</v>
      </c>
      <c r="Q1100" s="180">
        <f t="shared" si="577"/>
        <v>0</v>
      </c>
      <c r="R1100" s="180">
        <f t="shared" si="578"/>
        <v>0</v>
      </c>
      <c r="S1100" s="180">
        <f t="shared" si="579"/>
        <v>0</v>
      </c>
      <c r="T1100" s="394">
        <f t="shared" si="566"/>
        <v>0</v>
      </c>
      <c r="U1100" s="394">
        <f t="shared" si="567"/>
        <v>0</v>
      </c>
      <c r="V1100" s="142">
        <f t="shared" si="580"/>
        <v>0</v>
      </c>
      <c r="W1100" s="142">
        <f t="shared" si="571"/>
        <v>0</v>
      </c>
      <c r="X1100" s="142">
        <f t="shared" si="572"/>
        <v>0</v>
      </c>
      <c r="Y1100" s="142">
        <f t="shared" si="573"/>
        <v>0</v>
      </c>
      <c r="Z1100" s="317"/>
      <c r="AA1100" s="319"/>
      <c r="AB1100" s="226"/>
      <c r="AC1100" s="226"/>
      <c r="AD1100" s="226"/>
      <c r="AE1100" s="226"/>
      <c r="AF1100" s="226"/>
      <c r="AG1100" s="226"/>
      <c r="AH1100" s="226"/>
      <c r="AI1100" s="226"/>
      <c r="AJ1100" s="226"/>
      <c r="AK1100" s="226"/>
      <c r="AL1100" s="226"/>
      <c r="AM1100" s="226"/>
      <c r="AN1100" s="226"/>
      <c r="AO1100" s="226"/>
    </row>
    <row r="1101" spans="1:41" ht="42.75" hidden="1" outlineLevel="1">
      <c r="A1101" s="44">
        <v>925</v>
      </c>
      <c r="B1101" s="73">
        <v>74</v>
      </c>
      <c r="C1101" s="315" t="s">
        <v>541</v>
      </c>
      <c r="D1101" s="316" t="s">
        <v>31</v>
      </c>
      <c r="E1101" s="64">
        <v>13.06</v>
      </c>
      <c r="F1101" s="14">
        <f t="shared" si="574"/>
        <v>2154900</v>
      </c>
      <c r="G1101" s="14">
        <f t="shared" si="575"/>
        <v>1146015</v>
      </c>
      <c r="H1101" s="14">
        <f t="shared" si="576"/>
        <v>3300915</v>
      </c>
      <c r="I1101" s="71">
        <v>165000</v>
      </c>
      <c r="J1101" s="66">
        <v>87750</v>
      </c>
      <c r="K1101" s="34"/>
      <c r="L1101" s="317"/>
      <c r="M1101" s="317"/>
      <c r="N1101" s="317"/>
      <c r="O1101" s="186">
        <f>I1101</f>
        <v>165000</v>
      </c>
      <c r="P1101" s="180">
        <f t="shared" si="569"/>
        <v>87750</v>
      </c>
      <c r="Q1101" s="180">
        <f t="shared" si="577"/>
        <v>2154900</v>
      </c>
      <c r="R1101" s="180">
        <f t="shared" si="578"/>
        <v>1146015</v>
      </c>
      <c r="S1101" s="180">
        <f t="shared" si="579"/>
        <v>3300915</v>
      </c>
      <c r="T1101" s="394">
        <f t="shared" si="566"/>
        <v>2912928.39</v>
      </c>
      <c r="U1101" s="394">
        <f t="shared" si="567"/>
        <v>1549148.34</v>
      </c>
      <c r="V1101" s="142">
        <f t="shared" si="580"/>
        <v>4462076.7300000004</v>
      </c>
      <c r="W1101" s="142">
        <f t="shared" si="571"/>
        <v>223041.99</v>
      </c>
      <c r="X1101" s="142">
        <f t="shared" si="572"/>
        <v>118617.79</v>
      </c>
      <c r="Y1101" s="142">
        <f t="shared" si="573"/>
        <v>341659.78</v>
      </c>
      <c r="Z1101" s="317" t="s">
        <v>542</v>
      </c>
      <c r="AA1101" s="319"/>
      <c r="AB1101" s="226"/>
      <c r="AC1101" s="226"/>
      <c r="AD1101" s="226"/>
      <c r="AE1101" s="226"/>
      <c r="AF1101" s="226"/>
      <c r="AG1101" s="226"/>
      <c r="AH1101" s="226"/>
      <c r="AI1101" s="226"/>
      <c r="AJ1101" s="226"/>
      <c r="AK1101" s="226"/>
      <c r="AL1101" s="226"/>
      <c r="AM1101" s="226"/>
      <c r="AN1101" s="226"/>
      <c r="AO1101" s="226"/>
    </row>
    <row r="1102" spans="1:41" ht="28.5" hidden="1" outlineLevel="1">
      <c r="A1102" s="44"/>
      <c r="B1102" s="73"/>
      <c r="C1102" s="327" t="s">
        <v>543</v>
      </c>
      <c r="D1102" s="316"/>
      <c r="E1102" s="64"/>
      <c r="F1102" s="14">
        <f t="shared" si="574"/>
        <v>0</v>
      </c>
      <c r="G1102" s="14">
        <f t="shared" si="575"/>
        <v>0</v>
      </c>
      <c r="H1102" s="14">
        <f t="shared" si="576"/>
        <v>0</v>
      </c>
      <c r="I1102" s="53"/>
      <c r="J1102" s="53"/>
      <c r="K1102" s="34"/>
      <c r="L1102" s="51"/>
      <c r="M1102" s="51"/>
      <c r="N1102" s="51"/>
      <c r="O1102" s="186"/>
      <c r="P1102" s="180">
        <f t="shared" si="569"/>
        <v>0</v>
      </c>
      <c r="Q1102" s="180">
        <f t="shared" si="577"/>
        <v>0</v>
      </c>
      <c r="R1102" s="180">
        <f t="shared" si="578"/>
        <v>0</v>
      </c>
      <c r="S1102" s="180">
        <f t="shared" si="579"/>
        <v>0</v>
      </c>
      <c r="T1102" s="394">
        <f t="shared" si="566"/>
        <v>0</v>
      </c>
      <c r="U1102" s="394">
        <f t="shared" si="567"/>
        <v>0</v>
      </c>
      <c r="V1102" s="142">
        <f t="shared" si="580"/>
        <v>0</v>
      </c>
      <c r="W1102" s="142">
        <f t="shared" si="571"/>
        <v>0</v>
      </c>
      <c r="X1102" s="142">
        <f t="shared" si="572"/>
        <v>0</v>
      </c>
      <c r="Y1102" s="142">
        <f t="shared" si="573"/>
        <v>0</v>
      </c>
      <c r="Z1102" s="51"/>
      <c r="AA1102" s="35"/>
      <c r="AB1102" s="226"/>
      <c r="AC1102" s="226"/>
      <c r="AD1102" s="226"/>
      <c r="AE1102" s="226"/>
      <c r="AF1102" s="226"/>
      <c r="AG1102" s="226"/>
      <c r="AH1102" s="226"/>
      <c r="AI1102" s="226"/>
      <c r="AJ1102" s="226"/>
      <c r="AK1102" s="226"/>
      <c r="AL1102" s="226"/>
      <c r="AM1102" s="226"/>
      <c r="AN1102" s="226"/>
      <c r="AO1102" s="226"/>
    </row>
    <row r="1103" spans="1:41" ht="28.5" hidden="1" outlineLevel="1">
      <c r="A1103" s="44">
        <v>926</v>
      </c>
      <c r="B1103" s="73">
        <v>75</v>
      </c>
      <c r="C1103" s="315" t="s">
        <v>544</v>
      </c>
      <c r="D1103" s="316" t="s">
        <v>31</v>
      </c>
      <c r="E1103" s="64">
        <v>3.05</v>
      </c>
      <c r="F1103" s="14">
        <f t="shared" si="574"/>
        <v>160125</v>
      </c>
      <c r="G1103" s="14">
        <f t="shared" si="575"/>
        <v>218380</v>
      </c>
      <c r="H1103" s="14">
        <f t="shared" si="576"/>
        <v>378505</v>
      </c>
      <c r="I1103" s="71">
        <v>52500</v>
      </c>
      <c r="J1103" s="66">
        <v>71600</v>
      </c>
      <c r="K1103" s="34"/>
      <c r="L1103" s="51"/>
      <c r="M1103" s="51"/>
      <c r="N1103" s="51"/>
      <c r="O1103" s="186">
        <f>I1103</f>
        <v>52500</v>
      </c>
      <c r="P1103" s="180">
        <f t="shared" si="569"/>
        <v>71600</v>
      </c>
      <c r="Q1103" s="180">
        <f t="shared" si="577"/>
        <v>160125</v>
      </c>
      <c r="R1103" s="180">
        <f t="shared" si="578"/>
        <v>218380</v>
      </c>
      <c r="S1103" s="180">
        <f t="shared" si="579"/>
        <v>378505</v>
      </c>
      <c r="T1103" s="394">
        <f t="shared" si="566"/>
        <v>216452.13</v>
      </c>
      <c r="U1103" s="394">
        <f t="shared" si="567"/>
        <v>295199.46999999997</v>
      </c>
      <c r="V1103" s="142">
        <f t="shared" si="580"/>
        <v>511651.6</v>
      </c>
      <c r="W1103" s="142">
        <f t="shared" si="571"/>
        <v>70967.91</v>
      </c>
      <c r="X1103" s="142">
        <f t="shared" si="572"/>
        <v>96786.71</v>
      </c>
      <c r="Y1103" s="142">
        <f t="shared" si="573"/>
        <v>167754.62</v>
      </c>
      <c r="Z1103" s="51"/>
      <c r="AA1103" s="35"/>
      <c r="AB1103" s="226"/>
      <c r="AC1103" s="226"/>
      <c r="AD1103" s="226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</row>
    <row r="1104" spans="1:41" s="237" customFormat="1" ht="15" collapsed="1">
      <c r="A1104" s="158"/>
      <c r="B1104" s="145"/>
      <c r="C1104" s="326" t="s">
        <v>545</v>
      </c>
      <c r="D1104" s="323"/>
      <c r="E1104" s="197"/>
      <c r="F1104" s="133">
        <f t="shared" ref="F1104:H1104" si="581">SUM(F1106:F1116)</f>
        <v>19012480.16</v>
      </c>
      <c r="G1104" s="133">
        <f t="shared" si="581"/>
        <v>2665100.7799999998</v>
      </c>
      <c r="H1104" s="133">
        <f t="shared" si="581"/>
        <v>21677580.940000001</v>
      </c>
      <c r="I1104" s="135"/>
      <c r="J1104" s="135"/>
      <c r="K1104" s="148"/>
      <c r="L1104" s="147"/>
      <c r="M1104" s="147"/>
      <c r="N1104" s="147"/>
      <c r="O1104" s="179"/>
      <c r="P1104" s="180">
        <f t="shared" si="569"/>
        <v>0</v>
      </c>
      <c r="Q1104" s="176">
        <f t="shared" ref="Q1104:V1104" si="582">SUM(Q1106:Q1116)</f>
        <v>19012480.16</v>
      </c>
      <c r="R1104" s="176">
        <f t="shared" si="582"/>
        <v>2665100.7799999998</v>
      </c>
      <c r="S1104" s="176">
        <f t="shared" si="582"/>
        <v>21677580.940000001</v>
      </c>
      <c r="T1104" s="133">
        <f t="shared" si="582"/>
        <v>25700411.98</v>
      </c>
      <c r="U1104" s="133">
        <f t="shared" si="582"/>
        <v>3602659.72</v>
      </c>
      <c r="V1104" s="133">
        <f t="shared" si="582"/>
        <v>29303071.699999999</v>
      </c>
      <c r="W1104" s="142">
        <f t="shared" si="571"/>
        <v>0</v>
      </c>
      <c r="X1104" s="142">
        <f t="shared" si="572"/>
        <v>0</v>
      </c>
      <c r="Y1104" s="142">
        <f t="shared" si="573"/>
        <v>0</v>
      </c>
      <c r="Z1104" s="147"/>
      <c r="AA1104" s="137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</row>
    <row r="1105" spans="1:41" ht="28.5" hidden="1" outlineLevel="1">
      <c r="A1105" s="44"/>
      <c r="B1105" s="73"/>
      <c r="C1105" s="327" t="s">
        <v>546</v>
      </c>
      <c r="D1105" s="316"/>
      <c r="E1105" s="64"/>
      <c r="F1105" s="14">
        <f t="shared" ref="F1105:F1116" si="583">E1105*I1105</f>
        <v>0</v>
      </c>
      <c r="G1105" s="14">
        <f t="shared" ref="G1105:G1116" si="584">E1105*J1105</f>
        <v>0</v>
      </c>
      <c r="H1105" s="14">
        <f t="shared" ref="H1105:H1116" si="585">F1105+G1105</f>
        <v>0</v>
      </c>
      <c r="I1105" s="53"/>
      <c r="J1105" s="53"/>
      <c r="K1105" s="34"/>
      <c r="L1105" s="51"/>
      <c r="M1105" s="51"/>
      <c r="N1105" s="51"/>
      <c r="O1105" s="186"/>
      <c r="P1105" s="180">
        <f t="shared" si="569"/>
        <v>0</v>
      </c>
      <c r="Q1105" s="180">
        <f t="shared" si="577"/>
        <v>0</v>
      </c>
      <c r="R1105" s="180">
        <f t="shared" si="578"/>
        <v>0</v>
      </c>
      <c r="S1105" s="180">
        <f t="shared" si="579"/>
        <v>0</v>
      </c>
      <c r="T1105" s="394">
        <f t="shared" si="566"/>
        <v>0</v>
      </c>
      <c r="U1105" s="394">
        <f t="shared" si="567"/>
        <v>0</v>
      </c>
      <c r="V1105" s="142">
        <f t="shared" si="580"/>
        <v>0</v>
      </c>
      <c r="W1105" s="142">
        <f t="shared" si="571"/>
        <v>0</v>
      </c>
      <c r="X1105" s="142">
        <f t="shared" si="572"/>
        <v>0</v>
      </c>
      <c r="Y1105" s="142">
        <f t="shared" si="573"/>
        <v>0</v>
      </c>
      <c r="Z1105" s="51"/>
      <c r="AA1105" s="35"/>
      <c r="AB1105" s="226"/>
      <c r="AC1105" s="226"/>
      <c r="AD1105" s="226"/>
      <c r="AE1105" s="226"/>
      <c r="AF1105" s="226"/>
      <c r="AG1105" s="226"/>
      <c r="AH1105" s="226"/>
      <c r="AI1105" s="226"/>
      <c r="AJ1105" s="226"/>
      <c r="AK1105" s="226"/>
      <c r="AL1105" s="226"/>
      <c r="AM1105" s="226"/>
      <c r="AN1105" s="226"/>
      <c r="AO1105" s="226"/>
    </row>
    <row r="1106" spans="1:41" ht="28.5" hidden="1" outlineLevel="1">
      <c r="A1106" s="44">
        <v>927</v>
      </c>
      <c r="B1106" s="73">
        <v>76</v>
      </c>
      <c r="C1106" s="315" t="s">
        <v>547</v>
      </c>
      <c r="D1106" s="316" t="s">
        <v>26</v>
      </c>
      <c r="E1106" s="64">
        <v>4594.3100000000004</v>
      </c>
      <c r="F1106" s="14">
        <f t="shared" si="583"/>
        <v>2003119.16</v>
      </c>
      <c r="G1106" s="14">
        <f t="shared" si="584"/>
        <v>0</v>
      </c>
      <c r="H1106" s="14">
        <f t="shared" si="585"/>
        <v>2003119.16</v>
      </c>
      <c r="I1106" s="53">
        <v>436</v>
      </c>
      <c r="J1106" s="53"/>
      <c r="K1106" s="34"/>
      <c r="L1106" s="51"/>
      <c r="M1106" s="51"/>
      <c r="N1106" s="51"/>
      <c r="O1106" s="186">
        <f t="shared" ref="O1106:O1110" si="586">I1106</f>
        <v>436</v>
      </c>
      <c r="P1106" s="180">
        <f t="shared" si="569"/>
        <v>0</v>
      </c>
      <c r="Q1106" s="180">
        <f t="shared" si="577"/>
        <v>2003119.16</v>
      </c>
      <c r="R1106" s="180">
        <f t="shared" si="578"/>
        <v>0</v>
      </c>
      <c r="S1106" s="180">
        <f t="shared" si="579"/>
        <v>2003119.16</v>
      </c>
      <c r="T1106" s="394">
        <f t="shared" si="566"/>
        <v>2707748.48</v>
      </c>
      <c r="U1106" s="394">
        <f t="shared" si="567"/>
        <v>0</v>
      </c>
      <c r="V1106" s="142">
        <f t="shared" si="580"/>
        <v>2707748.48</v>
      </c>
      <c r="W1106" s="142">
        <f t="shared" si="571"/>
        <v>589.37</v>
      </c>
      <c r="X1106" s="142">
        <f t="shared" si="572"/>
        <v>0</v>
      </c>
      <c r="Y1106" s="142">
        <f t="shared" si="573"/>
        <v>589.37</v>
      </c>
      <c r="Z1106" s="51"/>
      <c r="AA1106" s="35"/>
      <c r="AB1106" s="226"/>
      <c r="AC1106" s="226"/>
      <c r="AD1106" s="226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</row>
    <row r="1107" spans="1:41" ht="28.5" hidden="1" outlineLevel="1">
      <c r="A1107" s="44">
        <v>928</v>
      </c>
      <c r="B1107" s="73">
        <v>77</v>
      </c>
      <c r="C1107" s="315" t="s">
        <v>548</v>
      </c>
      <c r="D1107" s="316" t="s">
        <v>26</v>
      </c>
      <c r="E1107" s="64">
        <v>4594.3100000000004</v>
      </c>
      <c r="F1107" s="14">
        <f t="shared" si="583"/>
        <v>836164.42</v>
      </c>
      <c r="G1107" s="14">
        <f t="shared" si="584"/>
        <v>0</v>
      </c>
      <c r="H1107" s="14">
        <f t="shared" si="585"/>
        <v>836164.42</v>
      </c>
      <c r="I1107" s="53">
        <f>117+65</f>
        <v>182</v>
      </c>
      <c r="J1107" s="53"/>
      <c r="K1107" s="34"/>
      <c r="L1107" s="51"/>
      <c r="M1107" s="51"/>
      <c r="N1107" s="51"/>
      <c r="O1107" s="186">
        <f t="shared" si="586"/>
        <v>182</v>
      </c>
      <c r="P1107" s="180">
        <f t="shared" si="569"/>
        <v>0</v>
      </c>
      <c r="Q1107" s="180">
        <f t="shared" si="577"/>
        <v>836164.42</v>
      </c>
      <c r="R1107" s="180">
        <f t="shared" si="578"/>
        <v>0</v>
      </c>
      <c r="S1107" s="180">
        <f t="shared" si="579"/>
        <v>836164.42</v>
      </c>
      <c r="T1107" s="394">
        <f t="shared" si="566"/>
        <v>1130292.1499999999</v>
      </c>
      <c r="U1107" s="394">
        <f t="shared" si="567"/>
        <v>0</v>
      </c>
      <c r="V1107" s="142">
        <f t="shared" si="580"/>
        <v>1130292.1499999999</v>
      </c>
      <c r="W1107" s="142">
        <f t="shared" si="571"/>
        <v>246.02</v>
      </c>
      <c r="X1107" s="142">
        <f t="shared" si="572"/>
        <v>0</v>
      </c>
      <c r="Y1107" s="142">
        <f t="shared" si="573"/>
        <v>246.02</v>
      </c>
      <c r="Z1107" s="51"/>
      <c r="AA1107" s="35"/>
      <c r="AB1107" s="226"/>
      <c r="AC1107" s="226"/>
      <c r="AD1107" s="226"/>
      <c r="AE1107" s="226"/>
      <c r="AF1107" s="226"/>
      <c r="AG1107" s="226"/>
      <c r="AH1107" s="226"/>
      <c r="AI1107" s="226"/>
      <c r="AJ1107" s="226"/>
      <c r="AK1107" s="226"/>
      <c r="AL1107" s="226"/>
      <c r="AM1107" s="226"/>
      <c r="AN1107" s="226"/>
      <c r="AO1107" s="226"/>
    </row>
    <row r="1108" spans="1:41" ht="42.75" hidden="1" outlineLevel="1">
      <c r="A1108" s="44">
        <v>929</v>
      </c>
      <c r="B1108" s="73">
        <v>78</v>
      </c>
      <c r="C1108" s="315" t="s">
        <v>549</v>
      </c>
      <c r="D1108" s="316" t="s">
        <v>26</v>
      </c>
      <c r="E1108" s="64">
        <v>4594.3100000000004</v>
      </c>
      <c r="F1108" s="14">
        <f t="shared" si="583"/>
        <v>2104193.98</v>
      </c>
      <c r="G1108" s="14">
        <f t="shared" si="584"/>
        <v>101074.82</v>
      </c>
      <c r="H1108" s="14">
        <f t="shared" si="585"/>
        <v>2205268.7999999998</v>
      </c>
      <c r="I1108" s="53">
        <v>458</v>
      </c>
      <c r="J1108" s="53">
        <v>22</v>
      </c>
      <c r="K1108" s="34"/>
      <c r="L1108" s="51"/>
      <c r="M1108" s="51"/>
      <c r="N1108" s="51"/>
      <c r="O1108" s="186">
        <f t="shared" si="586"/>
        <v>458</v>
      </c>
      <c r="P1108" s="180">
        <f t="shared" si="569"/>
        <v>22</v>
      </c>
      <c r="Q1108" s="180">
        <f t="shared" si="577"/>
        <v>2104193.98</v>
      </c>
      <c r="R1108" s="180">
        <f t="shared" si="578"/>
        <v>101074.82</v>
      </c>
      <c r="S1108" s="180">
        <f t="shared" si="579"/>
        <v>2205268.7999999998</v>
      </c>
      <c r="T1108" s="394">
        <f t="shared" si="566"/>
        <v>2844383.26</v>
      </c>
      <c r="U1108" s="394">
        <f t="shared" si="567"/>
        <v>136634.78</v>
      </c>
      <c r="V1108" s="142">
        <f t="shared" si="580"/>
        <v>2981018.04</v>
      </c>
      <c r="W1108" s="142">
        <f t="shared" si="571"/>
        <v>619.11</v>
      </c>
      <c r="X1108" s="142">
        <f t="shared" si="572"/>
        <v>29.74</v>
      </c>
      <c r="Y1108" s="142">
        <f t="shared" si="573"/>
        <v>648.85</v>
      </c>
      <c r="Z1108" s="51"/>
      <c r="AA1108" s="35"/>
      <c r="AB1108" s="226"/>
      <c r="AC1108" s="226"/>
      <c r="AD1108" s="226"/>
      <c r="AE1108" s="226"/>
      <c r="AF1108" s="226"/>
      <c r="AG1108" s="226"/>
      <c r="AH1108" s="226"/>
      <c r="AI1108" s="226"/>
      <c r="AJ1108" s="226"/>
      <c r="AK1108" s="226"/>
      <c r="AL1108" s="226"/>
      <c r="AM1108" s="226"/>
      <c r="AN1108" s="226"/>
      <c r="AO1108" s="226"/>
    </row>
    <row r="1109" spans="1:41" ht="42.75" hidden="1" outlineLevel="1">
      <c r="A1109" s="44">
        <v>930</v>
      </c>
      <c r="B1109" s="73">
        <v>79</v>
      </c>
      <c r="C1109" s="315" t="s">
        <v>550</v>
      </c>
      <c r="D1109" s="316" t="s">
        <v>26</v>
      </c>
      <c r="E1109" s="64">
        <v>8962.5300000000007</v>
      </c>
      <c r="F1109" s="14">
        <f t="shared" si="583"/>
        <v>5377518</v>
      </c>
      <c r="G1109" s="14">
        <f t="shared" si="584"/>
        <v>1917981.42</v>
      </c>
      <c r="H1109" s="14">
        <f t="shared" si="585"/>
        <v>7295499.4199999999</v>
      </c>
      <c r="I1109" s="20">
        <v>600</v>
      </c>
      <c r="J1109" s="53">
        <v>214</v>
      </c>
      <c r="K1109" s="34"/>
      <c r="L1109" s="51"/>
      <c r="M1109" s="51"/>
      <c r="N1109" s="51"/>
      <c r="O1109" s="186">
        <f t="shared" si="586"/>
        <v>600</v>
      </c>
      <c r="P1109" s="180">
        <f t="shared" si="569"/>
        <v>214</v>
      </c>
      <c r="Q1109" s="180">
        <f t="shared" si="577"/>
        <v>5377518</v>
      </c>
      <c r="R1109" s="180">
        <f t="shared" si="578"/>
        <v>1917981.42</v>
      </c>
      <c r="S1109" s="180">
        <f t="shared" si="579"/>
        <v>7295499.4199999999</v>
      </c>
      <c r="T1109" s="394">
        <f t="shared" si="566"/>
        <v>7269149.5800000001</v>
      </c>
      <c r="U1109" s="394">
        <f t="shared" si="567"/>
        <v>2592680.6800000002</v>
      </c>
      <c r="V1109" s="142">
        <f t="shared" si="580"/>
        <v>9861830.2599999998</v>
      </c>
      <c r="W1109" s="142">
        <f t="shared" si="571"/>
        <v>811.06</v>
      </c>
      <c r="X1109" s="142">
        <f t="shared" si="572"/>
        <v>289.27999999999997</v>
      </c>
      <c r="Y1109" s="142">
        <f t="shared" si="573"/>
        <v>1100.3399999999999</v>
      </c>
      <c r="Z1109" s="51"/>
      <c r="AA1109" s="35"/>
      <c r="AB1109" s="226"/>
      <c r="AC1109" s="226"/>
      <c r="AD1109" s="226"/>
      <c r="AE1109" s="226"/>
      <c r="AF1109" s="226"/>
      <c r="AG1109" s="226"/>
      <c r="AH1109" s="226"/>
      <c r="AI1109" s="226"/>
      <c r="AJ1109" s="226"/>
      <c r="AK1109" s="226"/>
      <c r="AL1109" s="226"/>
      <c r="AM1109" s="226"/>
      <c r="AN1109" s="226"/>
      <c r="AO1109" s="226"/>
    </row>
    <row r="1110" spans="1:41" ht="28.5" hidden="1" outlineLevel="1">
      <c r="A1110" s="44">
        <v>931</v>
      </c>
      <c r="B1110" s="73">
        <v>80</v>
      </c>
      <c r="C1110" s="315" t="s">
        <v>551</v>
      </c>
      <c r="D1110" s="316" t="s">
        <v>26</v>
      </c>
      <c r="E1110" s="64">
        <v>8962.5300000000007</v>
      </c>
      <c r="F1110" s="14">
        <f t="shared" si="583"/>
        <v>6453021.5999999996</v>
      </c>
      <c r="G1110" s="14">
        <f t="shared" si="584"/>
        <v>385388.79</v>
      </c>
      <c r="H1110" s="14">
        <f t="shared" si="585"/>
        <v>6838410.3899999997</v>
      </c>
      <c r="I1110" s="20">
        <v>720</v>
      </c>
      <c r="J1110" s="53">
        <v>43</v>
      </c>
      <c r="K1110" s="34"/>
      <c r="L1110" s="51"/>
      <c r="M1110" s="51"/>
      <c r="N1110" s="51"/>
      <c r="O1110" s="186">
        <f t="shared" si="586"/>
        <v>720</v>
      </c>
      <c r="P1110" s="180">
        <f t="shared" si="569"/>
        <v>43</v>
      </c>
      <c r="Q1110" s="180">
        <f t="shared" si="577"/>
        <v>6453021.5999999996</v>
      </c>
      <c r="R1110" s="180">
        <f t="shared" si="578"/>
        <v>385388.79</v>
      </c>
      <c r="S1110" s="180">
        <f t="shared" si="579"/>
        <v>6838410.3899999997</v>
      </c>
      <c r="T1110" s="394">
        <f t="shared" si="566"/>
        <v>8722961.5700000003</v>
      </c>
      <c r="U1110" s="394">
        <f t="shared" si="567"/>
        <v>520991.87</v>
      </c>
      <c r="V1110" s="142">
        <f t="shared" si="580"/>
        <v>9243953.4399999995</v>
      </c>
      <c r="W1110" s="142">
        <f t="shared" si="571"/>
        <v>973.27</v>
      </c>
      <c r="X1110" s="142">
        <f t="shared" si="572"/>
        <v>58.13</v>
      </c>
      <c r="Y1110" s="142">
        <f t="shared" si="573"/>
        <v>1031.4000000000001</v>
      </c>
      <c r="Z1110" s="51"/>
      <c r="AA1110" s="35"/>
      <c r="AB1110" s="226"/>
      <c r="AC1110" s="226"/>
      <c r="AD1110" s="226"/>
      <c r="AE1110" s="226"/>
      <c r="AF1110" s="226"/>
      <c r="AG1110" s="226"/>
      <c r="AH1110" s="226"/>
      <c r="AI1110" s="226"/>
      <c r="AJ1110" s="226"/>
      <c r="AK1110" s="226"/>
      <c r="AL1110" s="226"/>
      <c r="AM1110" s="226"/>
      <c r="AN1110" s="226"/>
      <c r="AO1110" s="226"/>
    </row>
    <row r="1111" spans="1:41" ht="28.5" hidden="1" outlineLevel="1">
      <c r="A1111" s="44"/>
      <c r="B1111" s="73"/>
      <c r="C1111" s="285" t="s">
        <v>552</v>
      </c>
      <c r="D1111" s="238"/>
      <c r="E1111" s="239"/>
      <c r="F1111" s="14">
        <f t="shared" si="583"/>
        <v>0</v>
      </c>
      <c r="G1111" s="14">
        <f t="shared" si="584"/>
        <v>0</v>
      </c>
      <c r="H1111" s="14">
        <f t="shared" si="585"/>
        <v>0</v>
      </c>
      <c r="I1111" s="53"/>
      <c r="J1111" s="53"/>
      <c r="K1111" s="34"/>
      <c r="L1111" s="51"/>
      <c r="M1111" s="51"/>
      <c r="N1111" s="51"/>
      <c r="O1111" s="186"/>
      <c r="P1111" s="180">
        <f t="shared" si="569"/>
        <v>0</v>
      </c>
      <c r="Q1111" s="180">
        <f t="shared" si="577"/>
        <v>0</v>
      </c>
      <c r="R1111" s="180">
        <f t="shared" si="578"/>
        <v>0</v>
      </c>
      <c r="S1111" s="180">
        <f t="shared" si="579"/>
        <v>0</v>
      </c>
      <c r="T1111" s="394">
        <f t="shared" si="566"/>
        <v>0</v>
      </c>
      <c r="U1111" s="394">
        <f t="shared" si="567"/>
        <v>0</v>
      </c>
      <c r="V1111" s="142">
        <f t="shared" si="580"/>
        <v>0</v>
      </c>
      <c r="W1111" s="142">
        <f t="shared" si="571"/>
        <v>0</v>
      </c>
      <c r="X1111" s="142">
        <f t="shared" si="572"/>
        <v>0</v>
      </c>
      <c r="Y1111" s="142">
        <f t="shared" si="573"/>
        <v>0</v>
      </c>
      <c r="Z1111" s="51"/>
      <c r="AA1111" s="35"/>
      <c r="AB1111" s="226"/>
      <c r="AC1111" s="226"/>
      <c r="AD1111" s="226"/>
      <c r="AE1111" s="226"/>
      <c r="AF1111" s="226"/>
      <c r="AG1111" s="226"/>
      <c r="AH1111" s="226"/>
      <c r="AI1111" s="226"/>
      <c r="AJ1111" s="226"/>
      <c r="AK1111" s="226"/>
      <c r="AL1111" s="226"/>
      <c r="AM1111" s="226"/>
      <c r="AN1111" s="226"/>
      <c r="AO1111" s="226"/>
    </row>
    <row r="1112" spans="1:41" ht="28.5" hidden="1" outlineLevel="1">
      <c r="A1112" s="44">
        <v>932</v>
      </c>
      <c r="B1112" s="73">
        <v>81</v>
      </c>
      <c r="C1112" s="315" t="s">
        <v>547</v>
      </c>
      <c r="D1112" s="316" t="s">
        <v>26</v>
      </c>
      <c r="E1112" s="64">
        <v>934.25</v>
      </c>
      <c r="F1112" s="14">
        <f t="shared" si="583"/>
        <v>407333</v>
      </c>
      <c r="G1112" s="14">
        <f t="shared" si="584"/>
        <v>0</v>
      </c>
      <c r="H1112" s="14">
        <f t="shared" si="585"/>
        <v>407333</v>
      </c>
      <c r="I1112" s="53">
        <v>436</v>
      </c>
      <c r="J1112" s="53"/>
      <c r="K1112" s="34"/>
      <c r="L1112" s="317"/>
      <c r="M1112" s="317"/>
      <c r="N1112" s="317"/>
      <c r="O1112" s="186">
        <f t="shared" ref="O1112:O1116" si="587">I1112</f>
        <v>436</v>
      </c>
      <c r="P1112" s="180">
        <f t="shared" si="569"/>
        <v>0</v>
      </c>
      <c r="Q1112" s="180">
        <f t="shared" si="577"/>
        <v>407333</v>
      </c>
      <c r="R1112" s="180">
        <f t="shared" si="578"/>
        <v>0</v>
      </c>
      <c r="S1112" s="180">
        <f t="shared" si="579"/>
        <v>407333</v>
      </c>
      <c r="T1112" s="394">
        <f t="shared" si="566"/>
        <v>550618.92000000004</v>
      </c>
      <c r="U1112" s="394">
        <f t="shared" si="567"/>
        <v>0</v>
      </c>
      <c r="V1112" s="142">
        <f t="shared" si="580"/>
        <v>550618.92000000004</v>
      </c>
      <c r="W1112" s="142">
        <f t="shared" si="571"/>
        <v>589.37</v>
      </c>
      <c r="X1112" s="142">
        <f t="shared" si="572"/>
        <v>0</v>
      </c>
      <c r="Y1112" s="142">
        <f t="shared" si="573"/>
        <v>589.37</v>
      </c>
      <c r="Z1112" s="317" t="s">
        <v>553</v>
      </c>
      <c r="AA1112" s="319"/>
      <c r="AB1112" s="226"/>
      <c r="AC1112" s="226"/>
      <c r="AD1112" s="226"/>
      <c r="AE1112" s="226"/>
      <c r="AF1112" s="226"/>
      <c r="AG1112" s="226"/>
      <c r="AH1112" s="226"/>
      <c r="AI1112" s="226"/>
      <c r="AJ1112" s="226"/>
      <c r="AK1112" s="226"/>
      <c r="AL1112" s="226"/>
      <c r="AM1112" s="226"/>
      <c r="AN1112" s="226"/>
      <c r="AO1112" s="226"/>
    </row>
    <row r="1113" spans="1:41" ht="28.5" hidden="1" outlineLevel="1">
      <c r="A1113" s="44">
        <v>933</v>
      </c>
      <c r="B1113" s="73">
        <v>82</v>
      </c>
      <c r="C1113" s="315" t="s">
        <v>548</v>
      </c>
      <c r="D1113" s="316" t="s">
        <v>26</v>
      </c>
      <c r="E1113" s="64">
        <v>934.25</v>
      </c>
      <c r="F1113" s="14">
        <f t="shared" si="583"/>
        <v>170033.5</v>
      </c>
      <c r="G1113" s="14">
        <f t="shared" si="584"/>
        <v>0</v>
      </c>
      <c r="H1113" s="14">
        <f t="shared" si="585"/>
        <v>170033.5</v>
      </c>
      <c r="I1113" s="53">
        <f>117+65</f>
        <v>182</v>
      </c>
      <c r="J1113" s="53"/>
      <c r="K1113" s="34"/>
      <c r="L1113" s="51"/>
      <c r="M1113" s="51"/>
      <c r="N1113" s="51"/>
      <c r="O1113" s="186">
        <f t="shared" si="587"/>
        <v>182</v>
      </c>
      <c r="P1113" s="180">
        <f t="shared" si="569"/>
        <v>0</v>
      </c>
      <c r="Q1113" s="180">
        <f t="shared" si="577"/>
        <v>170033.5</v>
      </c>
      <c r="R1113" s="180">
        <f t="shared" si="578"/>
        <v>0</v>
      </c>
      <c r="S1113" s="180">
        <f t="shared" si="579"/>
        <v>170033.5</v>
      </c>
      <c r="T1113" s="394">
        <f t="shared" si="566"/>
        <v>229844.19</v>
      </c>
      <c r="U1113" s="394">
        <f t="shared" si="567"/>
        <v>0</v>
      </c>
      <c r="V1113" s="142">
        <f t="shared" si="580"/>
        <v>229844.19</v>
      </c>
      <c r="W1113" s="142">
        <f t="shared" si="571"/>
        <v>246.02</v>
      </c>
      <c r="X1113" s="142">
        <f t="shared" si="572"/>
        <v>0</v>
      </c>
      <c r="Y1113" s="142">
        <f t="shared" si="573"/>
        <v>246.02</v>
      </c>
      <c r="Z1113" s="51"/>
      <c r="AA1113" s="35"/>
      <c r="AB1113" s="226"/>
      <c r="AC1113" s="226"/>
      <c r="AD1113" s="226"/>
      <c r="AE1113" s="226"/>
      <c r="AF1113" s="226"/>
      <c r="AG1113" s="226"/>
      <c r="AH1113" s="226"/>
      <c r="AI1113" s="226"/>
      <c r="AJ1113" s="226"/>
      <c r="AK1113" s="226"/>
      <c r="AL1113" s="226"/>
      <c r="AM1113" s="226"/>
      <c r="AN1113" s="226"/>
      <c r="AO1113" s="226"/>
    </row>
    <row r="1114" spans="1:41" ht="42.75" hidden="1" outlineLevel="1">
      <c r="A1114" s="44">
        <v>934</v>
      </c>
      <c r="B1114" s="73">
        <v>83</v>
      </c>
      <c r="C1114" s="315" t="s">
        <v>549</v>
      </c>
      <c r="D1114" s="316" t="s">
        <v>26</v>
      </c>
      <c r="E1114" s="64">
        <v>934.25</v>
      </c>
      <c r="F1114" s="14">
        <f t="shared" si="583"/>
        <v>427886.5</v>
      </c>
      <c r="G1114" s="14">
        <f t="shared" si="584"/>
        <v>20553.5</v>
      </c>
      <c r="H1114" s="14">
        <f t="shared" si="585"/>
        <v>448440</v>
      </c>
      <c r="I1114" s="53">
        <v>458</v>
      </c>
      <c r="J1114" s="53">
        <v>22</v>
      </c>
      <c r="K1114" s="34"/>
      <c r="L1114" s="51"/>
      <c r="M1114" s="51"/>
      <c r="N1114" s="51"/>
      <c r="O1114" s="186">
        <f t="shared" si="587"/>
        <v>458</v>
      </c>
      <c r="P1114" s="180">
        <f t="shared" si="569"/>
        <v>22</v>
      </c>
      <c r="Q1114" s="180">
        <f t="shared" si="577"/>
        <v>427886.5</v>
      </c>
      <c r="R1114" s="180">
        <f t="shared" si="578"/>
        <v>20553.5</v>
      </c>
      <c r="S1114" s="180">
        <f t="shared" si="579"/>
        <v>448440</v>
      </c>
      <c r="T1114" s="394">
        <f t="shared" si="566"/>
        <v>578403.52</v>
      </c>
      <c r="U1114" s="394">
        <f t="shared" si="567"/>
        <v>27784.6</v>
      </c>
      <c r="V1114" s="142">
        <f t="shared" si="580"/>
        <v>606188.12</v>
      </c>
      <c r="W1114" s="142">
        <f t="shared" si="571"/>
        <v>619.11</v>
      </c>
      <c r="X1114" s="142">
        <f t="shared" si="572"/>
        <v>29.74</v>
      </c>
      <c r="Y1114" s="142">
        <f t="shared" si="573"/>
        <v>648.85</v>
      </c>
      <c r="Z1114" s="51"/>
      <c r="AA1114" s="35"/>
      <c r="AB1114" s="226"/>
      <c r="AC1114" s="226"/>
      <c r="AD1114" s="226"/>
      <c r="AE1114" s="226"/>
      <c r="AF1114" s="226"/>
      <c r="AG1114" s="226"/>
      <c r="AH1114" s="226"/>
      <c r="AI1114" s="226"/>
      <c r="AJ1114" s="226"/>
      <c r="AK1114" s="226"/>
      <c r="AL1114" s="226"/>
      <c r="AM1114" s="226"/>
      <c r="AN1114" s="226"/>
      <c r="AO1114" s="226"/>
    </row>
    <row r="1115" spans="1:41" ht="42.75" hidden="1" outlineLevel="1">
      <c r="A1115" s="44">
        <v>935</v>
      </c>
      <c r="B1115" s="73">
        <v>84</v>
      </c>
      <c r="C1115" s="315" t="s">
        <v>554</v>
      </c>
      <c r="D1115" s="316" t="s">
        <v>26</v>
      </c>
      <c r="E1115" s="64">
        <v>934.25</v>
      </c>
      <c r="F1115" s="14">
        <f t="shared" si="583"/>
        <v>560550</v>
      </c>
      <c r="G1115" s="14">
        <f t="shared" si="584"/>
        <v>199929.5</v>
      </c>
      <c r="H1115" s="14">
        <f t="shared" si="585"/>
        <v>760479.5</v>
      </c>
      <c r="I1115" s="20">
        <v>600</v>
      </c>
      <c r="J1115" s="53">
        <v>214</v>
      </c>
      <c r="K1115" s="34"/>
      <c r="L1115" s="51"/>
      <c r="M1115" s="51"/>
      <c r="N1115" s="51"/>
      <c r="O1115" s="186">
        <f t="shared" si="587"/>
        <v>600</v>
      </c>
      <c r="P1115" s="180">
        <f t="shared" si="569"/>
        <v>214</v>
      </c>
      <c r="Q1115" s="180">
        <f t="shared" si="577"/>
        <v>560550</v>
      </c>
      <c r="R1115" s="180">
        <f t="shared" si="578"/>
        <v>199929.5</v>
      </c>
      <c r="S1115" s="180">
        <f t="shared" si="579"/>
        <v>760479.5</v>
      </c>
      <c r="T1115" s="394">
        <f t="shared" si="566"/>
        <v>757732.81</v>
      </c>
      <c r="U1115" s="394">
        <f t="shared" si="567"/>
        <v>270259.84000000003</v>
      </c>
      <c r="V1115" s="142">
        <f t="shared" si="580"/>
        <v>1027992.65</v>
      </c>
      <c r="W1115" s="142">
        <f t="shared" si="571"/>
        <v>811.06</v>
      </c>
      <c r="X1115" s="142">
        <f t="shared" si="572"/>
        <v>289.27999999999997</v>
      </c>
      <c r="Y1115" s="142">
        <f t="shared" si="573"/>
        <v>1100.3399999999999</v>
      </c>
      <c r="Z1115" s="51"/>
      <c r="AA1115" s="35"/>
      <c r="AB1115" s="226"/>
      <c r="AC1115" s="226"/>
      <c r="AD1115" s="226"/>
      <c r="AE1115" s="226"/>
      <c r="AF1115" s="226"/>
      <c r="AG1115" s="226"/>
      <c r="AH1115" s="226"/>
      <c r="AI1115" s="226"/>
      <c r="AJ1115" s="226"/>
      <c r="AK1115" s="226"/>
      <c r="AL1115" s="226"/>
      <c r="AM1115" s="226"/>
      <c r="AN1115" s="226"/>
      <c r="AO1115" s="226"/>
    </row>
    <row r="1116" spans="1:41" ht="42.75" hidden="1" outlineLevel="1">
      <c r="A1116" s="44">
        <v>936</v>
      </c>
      <c r="B1116" s="73">
        <v>85</v>
      </c>
      <c r="C1116" s="315" t="s">
        <v>555</v>
      </c>
      <c r="D1116" s="316" t="s">
        <v>26</v>
      </c>
      <c r="E1116" s="64">
        <v>934.25</v>
      </c>
      <c r="F1116" s="14">
        <f t="shared" si="583"/>
        <v>672660</v>
      </c>
      <c r="G1116" s="14">
        <f t="shared" si="584"/>
        <v>40172.75</v>
      </c>
      <c r="H1116" s="14">
        <f t="shared" si="585"/>
        <v>712832.75</v>
      </c>
      <c r="I1116" s="20">
        <v>720</v>
      </c>
      <c r="J1116" s="53">
        <v>43</v>
      </c>
      <c r="K1116" s="34"/>
      <c r="L1116" s="51"/>
      <c r="M1116" s="51"/>
      <c r="N1116" s="51"/>
      <c r="O1116" s="186">
        <f t="shared" si="587"/>
        <v>720</v>
      </c>
      <c r="P1116" s="180">
        <f t="shared" si="569"/>
        <v>43</v>
      </c>
      <c r="Q1116" s="180">
        <f t="shared" si="577"/>
        <v>672660</v>
      </c>
      <c r="R1116" s="180">
        <f t="shared" si="578"/>
        <v>40172.75</v>
      </c>
      <c r="S1116" s="180">
        <f t="shared" si="579"/>
        <v>712832.75</v>
      </c>
      <c r="T1116" s="394">
        <f t="shared" si="566"/>
        <v>909277.5</v>
      </c>
      <c r="U1116" s="394">
        <f t="shared" si="567"/>
        <v>54307.95</v>
      </c>
      <c r="V1116" s="142">
        <f t="shared" si="580"/>
        <v>963585.45</v>
      </c>
      <c r="W1116" s="142">
        <f t="shared" si="571"/>
        <v>973.27</v>
      </c>
      <c r="X1116" s="142">
        <f t="shared" si="572"/>
        <v>58.13</v>
      </c>
      <c r="Y1116" s="142">
        <f t="shared" si="573"/>
        <v>1031.4000000000001</v>
      </c>
      <c r="Z1116" s="51"/>
      <c r="AA1116" s="35"/>
      <c r="AB1116" s="226"/>
      <c r="AC1116" s="226"/>
      <c r="AD1116" s="226"/>
      <c r="AE1116" s="226"/>
      <c r="AF1116" s="226"/>
      <c r="AG1116" s="226"/>
      <c r="AH1116" s="226"/>
      <c r="AI1116" s="226"/>
      <c r="AJ1116" s="226"/>
      <c r="AK1116" s="226"/>
      <c r="AL1116" s="226"/>
      <c r="AM1116" s="226"/>
      <c r="AN1116" s="226"/>
      <c r="AO1116" s="226"/>
    </row>
    <row r="1117" spans="1:41" s="266" customFormat="1" ht="50.45" customHeight="1">
      <c r="A1117" s="199"/>
      <c r="B1117" s="347" t="s">
        <v>556</v>
      </c>
      <c r="C1117" s="267"/>
      <c r="D1117" s="268"/>
      <c r="E1117" s="348"/>
      <c r="F1117" s="200">
        <f t="shared" ref="F1117:H1117" si="588">F1118+F1123+F1126</f>
        <v>1969280.5</v>
      </c>
      <c r="G1117" s="200">
        <f t="shared" si="588"/>
        <v>2064264</v>
      </c>
      <c r="H1117" s="200">
        <f t="shared" si="588"/>
        <v>4033544.5</v>
      </c>
      <c r="I1117" s="201"/>
      <c r="J1117" s="202"/>
      <c r="K1117" s="203"/>
      <c r="L1117" s="204"/>
      <c r="M1117" s="204"/>
      <c r="N1117" s="204"/>
      <c r="O1117" s="471"/>
      <c r="P1117" s="180">
        <f t="shared" si="569"/>
        <v>0</v>
      </c>
      <c r="Q1117" s="472">
        <f t="shared" ref="Q1117:S1117" si="589">Q1118+Q1123+Q1126</f>
        <v>1969280.5</v>
      </c>
      <c r="R1117" s="472">
        <f t="shared" si="589"/>
        <v>2064264</v>
      </c>
      <c r="S1117" s="472">
        <f t="shared" si="589"/>
        <v>4033544.5</v>
      </c>
      <c r="T1117" s="200">
        <f t="shared" ref="T1117:V1117" si="590">T1118+T1123+T1126</f>
        <v>2662015.61</v>
      </c>
      <c r="U1117" s="200">
        <f t="shared" si="590"/>
        <v>2790416.97</v>
      </c>
      <c r="V1117" s="200">
        <f t="shared" si="590"/>
        <v>5452432.5800000001</v>
      </c>
      <c r="W1117" s="142">
        <f t="shared" si="571"/>
        <v>0</v>
      </c>
      <c r="X1117" s="142">
        <f t="shared" si="572"/>
        <v>0</v>
      </c>
      <c r="Y1117" s="142">
        <f t="shared" si="573"/>
        <v>0</v>
      </c>
      <c r="Z1117" s="204"/>
      <c r="AA1117" s="205"/>
      <c r="AB1117" s="349"/>
      <c r="AC1117" s="349"/>
      <c r="AD1117" s="349"/>
      <c r="AE1117" s="349"/>
      <c r="AF1117" s="349"/>
      <c r="AG1117" s="349"/>
      <c r="AH1117" s="349"/>
      <c r="AI1117" s="349"/>
      <c r="AJ1117" s="349"/>
      <c r="AK1117" s="349"/>
      <c r="AL1117" s="349"/>
      <c r="AM1117" s="349"/>
      <c r="AN1117" s="349"/>
      <c r="AO1117" s="349"/>
    </row>
    <row r="1118" spans="1:41" s="237" customFormat="1" ht="15" collapsed="1">
      <c r="A1118" s="158"/>
      <c r="B1118" s="323"/>
      <c r="C1118" s="350" t="s">
        <v>557</v>
      </c>
      <c r="D1118" s="323"/>
      <c r="E1118" s="197"/>
      <c r="F1118" s="133">
        <f t="shared" ref="F1118:H1118" si="591">SUM(F1119:F1122)</f>
        <v>1564762.5</v>
      </c>
      <c r="G1118" s="133">
        <f t="shared" si="591"/>
        <v>2064264</v>
      </c>
      <c r="H1118" s="133">
        <f t="shared" si="591"/>
        <v>3629026.5</v>
      </c>
      <c r="I1118" s="135"/>
      <c r="J1118" s="135"/>
      <c r="K1118" s="148"/>
      <c r="L1118" s="147"/>
      <c r="M1118" s="147"/>
      <c r="N1118" s="147"/>
      <c r="O1118" s="179"/>
      <c r="P1118" s="180">
        <f t="shared" si="569"/>
        <v>0</v>
      </c>
      <c r="Q1118" s="176">
        <f t="shared" ref="Q1118:S1118" si="592">SUM(Q1119:Q1122)</f>
        <v>1564762.5</v>
      </c>
      <c r="R1118" s="176">
        <f t="shared" si="592"/>
        <v>2064264</v>
      </c>
      <c r="S1118" s="176">
        <f t="shared" si="592"/>
        <v>3629026.5</v>
      </c>
      <c r="T1118" s="133">
        <f t="shared" ref="T1118:V1118" si="593">SUM(T1119:T1122)</f>
        <v>2115198.9900000002</v>
      </c>
      <c r="U1118" s="133">
        <f t="shared" si="593"/>
        <v>2790416.97</v>
      </c>
      <c r="V1118" s="133">
        <f t="shared" si="593"/>
        <v>4905615.96</v>
      </c>
      <c r="W1118" s="142">
        <f t="shared" si="571"/>
        <v>0</v>
      </c>
      <c r="X1118" s="142">
        <f t="shared" si="572"/>
        <v>0</v>
      </c>
      <c r="Y1118" s="142">
        <f t="shared" si="573"/>
        <v>0</v>
      </c>
      <c r="Z1118" s="147"/>
      <c r="AA1118" s="137"/>
      <c r="AB1118" s="236"/>
      <c r="AC1118" s="236"/>
      <c r="AD1118" s="236"/>
      <c r="AE1118" s="236"/>
      <c r="AF1118" s="236"/>
      <c r="AG1118" s="236"/>
      <c r="AH1118" s="236"/>
      <c r="AI1118" s="236"/>
      <c r="AJ1118" s="236"/>
      <c r="AK1118" s="236"/>
      <c r="AL1118" s="236"/>
      <c r="AM1118" s="236"/>
      <c r="AN1118" s="236"/>
      <c r="AO1118" s="236"/>
    </row>
    <row r="1119" spans="1:41" ht="28.5" hidden="1" outlineLevel="1">
      <c r="A1119" s="44">
        <v>937</v>
      </c>
      <c r="B1119" s="73">
        <v>86</v>
      </c>
      <c r="C1119" s="13" t="s">
        <v>558</v>
      </c>
      <c r="D1119" s="73" t="s">
        <v>24</v>
      </c>
      <c r="E1119" s="74">
        <v>1812.5</v>
      </c>
      <c r="F1119" s="14">
        <f t="shared" ref="F1119:F1122" si="594">E1119*I1119</f>
        <v>1299562.5</v>
      </c>
      <c r="G1119" s="14">
        <f t="shared" ref="G1119:G1122" si="595">E1119*J1119</f>
        <v>1910375</v>
      </c>
      <c r="H1119" s="14">
        <f t="shared" ref="H1119:H1122" si="596">F1119+G1119</f>
        <v>3209937.5</v>
      </c>
      <c r="I1119" s="71">
        <v>717</v>
      </c>
      <c r="J1119" s="53">
        <v>1054</v>
      </c>
      <c r="K1119" s="34"/>
      <c r="L1119" s="351"/>
      <c r="M1119" s="351"/>
      <c r="N1119" s="351"/>
      <c r="O1119" s="186">
        <f t="shared" ref="O1119:O1122" si="597">I1119</f>
        <v>717</v>
      </c>
      <c r="P1119" s="180">
        <f t="shared" si="569"/>
        <v>1054</v>
      </c>
      <c r="Q1119" s="180">
        <f t="shared" si="577"/>
        <v>1299562.5</v>
      </c>
      <c r="R1119" s="180">
        <f t="shared" si="578"/>
        <v>1910375</v>
      </c>
      <c r="S1119" s="180">
        <f t="shared" si="579"/>
        <v>3209937.5</v>
      </c>
      <c r="T1119" s="394">
        <f t="shared" si="566"/>
        <v>1756711.25</v>
      </c>
      <c r="U1119" s="394">
        <f t="shared" si="567"/>
        <v>2582395.63</v>
      </c>
      <c r="V1119" s="142">
        <f t="shared" si="580"/>
        <v>4339106.88</v>
      </c>
      <c r="W1119" s="142">
        <f t="shared" si="571"/>
        <v>969.22</v>
      </c>
      <c r="X1119" s="142">
        <f t="shared" si="572"/>
        <v>1424.77</v>
      </c>
      <c r="Y1119" s="142">
        <f t="shared" si="573"/>
        <v>2393.9899999999998</v>
      </c>
      <c r="Z1119" s="351" t="s">
        <v>559</v>
      </c>
      <c r="AA1119" s="85"/>
      <c r="AB1119" s="226"/>
      <c r="AC1119" s="226"/>
      <c r="AD1119" s="226"/>
      <c r="AE1119" s="226"/>
      <c r="AF1119" s="226"/>
      <c r="AG1119" s="226"/>
      <c r="AH1119" s="226"/>
      <c r="AI1119" s="226"/>
      <c r="AJ1119" s="226"/>
      <c r="AK1119" s="226"/>
      <c r="AL1119" s="226"/>
      <c r="AM1119" s="226"/>
      <c r="AN1119" s="226"/>
      <c r="AO1119" s="226"/>
    </row>
    <row r="1120" spans="1:41" ht="28.5" hidden="1" outlineLevel="1">
      <c r="A1120" s="44">
        <v>938</v>
      </c>
      <c r="B1120" s="73">
        <v>87</v>
      </c>
      <c r="C1120" s="13" t="s">
        <v>560</v>
      </c>
      <c r="D1120" s="73" t="s">
        <v>24</v>
      </c>
      <c r="E1120" s="74">
        <v>47</v>
      </c>
      <c r="F1120" s="14">
        <f t="shared" si="594"/>
        <v>35720</v>
      </c>
      <c r="G1120" s="14">
        <f t="shared" si="595"/>
        <v>32289</v>
      </c>
      <c r="H1120" s="14">
        <f t="shared" si="596"/>
        <v>68009</v>
      </c>
      <c r="I1120" s="65">
        <v>760</v>
      </c>
      <c r="J1120" s="115">
        <v>687</v>
      </c>
      <c r="K1120" s="34"/>
      <c r="L1120" s="351"/>
      <c r="M1120" s="351"/>
      <c r="N1120" s="351"/>
      <c r="O1120" s="186">
        <f t="shared" si="597"/>
        <v>760</v>
      </c>
      <c r="P1120" s="180">
        <f t="shared" si="569"/>
        <v>687</v>
      </c>
      <c r="Q1120" s="180">
        <f t="shared" si="577"/>
        <v>35720</v>
      </c>
      <c r="R1120" s="180">
        <f t="shared" si="578"/>
        <v>32289</v>
      </c>
      <c r="S1120" s="180">
        <f t="shared" si="579"/>
        <v>68009</v>
      </c>
      <c r="T1120" s="394">
        <f t="shared" si="566"/>
        <v>48284.98</v>
      </c>
      <c r="U1120" s="394">
        <f t="shared" si="567"/>
        <v>43647.49</v>
      </c>
      <c r="V1120" s="142">
        <f t="shared" si="580"/>
        <v>91932.47</v>
      </c>
      <c r="W1120" s="142">
        <f t="shared" si="571"/>
        <v>1027.3399999999999</v>
      </c>
      <c r="X1120" s="142">
        <f t="shared" si="572"/>
        <v>928.67</v>
      </c>
      <c r="Y1120" s="142">
        <f t="shared" si="573"/>
        <v>1956.01</v>
      </c>
      <c r="Z1120" s="351" t="s">
        <v>561</v>
      </c>
      <c r="AA1120" s="85"/>
      <c r="AB1120" s="226"/>
      <c r="AC1120" s="226"/>
      <c r="AD1120" s="226"/>
      <c r="AE1120" s="226"/>
      <c r="AF1120" s="226"/>
      <c r="AG1120" s="226"/>
      <c r="AH1120" s="226"/>
      <c r="AI1120" s="226"/>
      <c r="AJ1120" s="226"/>
      <c r="AK1120" s="226"/>
      <c r="AL1120" s="226"/>
      <c r="AM1120" s="226"/>
      <c r="AN1120" s="226"/>
      <c r="AO1120" s="226"/>
    </row>
    <row r="1121" spans="1:41" ht="28.5" hidden="1" outlineLevel="1">
      <c r="A1121" s="44">
        <v>939</v>
      </c>
      <c r="B1121" s="73">
        <v>88</v>
      </c>
      <c r="C1121" s="13" t="s">
        <v>562</v>
      </c>
      <c r="D1121" s="73" t="s">
        <v>24</v>
      </c>
      <c r="E1121" s="74">
        <v>273</v>
      </c>
      <c r="F1121" s="14">
        <f t="shared" si="594"/>
        <v>207480</v>
      </c>
      <c r="G1121" s="14">
        <f t="shared" si="595"/>
        <v>110292</v>
      </c>
      <c r="H1121" s="14">
        <f t="shared" si="596"/>
        <v>317772</v>
      </c>
      <c r="I1121" s="65">
        <v>760</v>
      </c>
      <c r="J1121" s="115">
        <v>404</v>
      </c>
      <c r="K1121" s="34"/>
      <c r="L1121" s="351"/>
      <c r="M1121" s="351"/>
      <c r="N1121" s="351"/>
      <c r="O1121" s="186">
        <f t="shared" si="597"/>
        <v>760</v>
      </c>
      <c r="P1121" s="180">
        <f t="shared" si="569"/>
        <v>404</v>
      </c>
      <c r="Q1121" s="180">
        <f t="shared" si="577"/>
        <v>207480</v>
      </c>
      <c r="R1121" s="180">
        <f t="shared" si="578"/>
        <v>110292</v>
      </c>
      <c r="S1121" s="180">
        <f t="shared" si="579"/>
        <v>317772</v>
      </c>
      <c r="T1121" s="394">
        <f t="shared" si="566"/>
        <v>280463.82</v>
      </c>
      <c r="U1121" s="394">
        <f t="shared" si="567"/>
        <v>149088.03</v>
      </c>
      <c r="V1121" s="142">
        <f t="shared" si="580"/>
        <v>429551.85</v>
      </c>
      <c r="W1121" s="142">
        <f t="shared" si="571"/>
        <v>1027.3399999999999</v>
      </c>
      <c r="X1121" s="142">
        <f t="shared" si="572"/>
        <v>546.11</v>
      </c>
      <c r="Y1121" s="142">
        <f t="shared" si="573"/>
        <v>1573.45</v>
      </c>
      <c r="Z1121" s="351" t="s">
        <v>563</v>
      </c>
      <c r="AA1121" s="85"/>
      <c r="AB1121" s="226"/>
      <c r="AC1121" s="226"/>
      <c r="AD1121" s="226"/>
      <c r="AE1121" s="226"/>
      <c r="AF1121" s="226"/>
      <c r="AG1121" s="226"/>
      <c r="AH1121" s="226"/>
      <c r="AI1121" s="226"/>
      <c r="AJ1121" s="226"/>
      <c r="AK1121" s="226"/>
      <c r="AL1121" s="226"/>
      <c r="AM1121" s="226"/>
      <c r="AN1121" s="226"/>
      <c r="AO1121" s="226"/>
    </row>
    <row r="1122" spans="1:41" ht="15" hidden="1" outlineLevel="1">
      <c r="A1122" s="44">
        <v>940</v>
      </c>
      <c r="B1122" s="73">
        <v>89</v>
      </c>
      <c r="C1122" s="13" t="s">
        <v>564</v>
      </c>
      <c r="D1122" s="73" t="s">
        <v>21</v>
      </c>
      <c r="E1122" s="74">
        <v>11</v>
      </c>
      <c r="F1122" s="14">
        <f t="shared" si="594"/>
        <v>22000</v>
      </c>
      <c r="G1122" s="72">
        <f t="shared" si="595"/>
        <v>11308</v>
      </c>
      <c r="H1122" s="14">
        <f t="shared" si="596"/>
        <v>33308</v>
      </c>
      <c r="I1122" s="65">
        <v>2000</v>
      </c>
      <c r="J1122" s="115">
        <v>1028</v>
      </c>
      <c r="K1122" s="34"/>
      <c r="L1122" s="351"/>
      <c r="M1122" s="351"/>
      <c r="N1122" s="351"/>
      <c r="O1122" s="186">
        <f t="shared" si="597"/>
        <v>2000</v>
      </c>
      <c r="P1122" s="180">
        <f t="shared" si="569"/>
        <v>1028</v>
      </c>
      <c r="Q1122" s="180">
        <f t="shared" si="577"/>
        <v>22000</v>
      </c>
      <c r="R1122" s="180">
        <f t="shared" si="578"/>
        <v>11308</v>
      </c>
      <c r="S1122" s="180">
        <f t="shared" si="579"/>
        <v>33308</v>
      </c>
      <c r="T1122" s="394">
        <f t="shared" si="566"/>
        <v>29738.94</v>
      </c>
      <c r="U1122" s="394">
        <f t="shared" si="567"/>
        <v>15285.82</v>
      </c>
      <c r="V1122" s="142">
        <f t="shared" si="580"/>
        <v>45024.76</v>
      </c>
      <c r="W1122" s="142">
        <f t="shared" si="571"/>
        <v>2703.54</v>
      </c>
      <c r="X1122" s="142">
        <f t="shared" si="572"/>
        <v>1389.62</v>
      </c>
      <c r="Y1122" s="142">
        <f t="shared" si="573"/>
        <v>4093.16</v>
      </c>
      <c r="Z1122" s="351" t="s">
        <v>565</v>
      </c>
      <c r="AA1122" s="85"/>
      <c r="AB1122" s="226"/>
      <c r="AC1122" s="226"/>
      <c r="AD1122" s="226"/>
      <c r="AE1122" s="226"/>
      <c r="AF1122" s="226"/>
      <c r="AG1122" s="226"/>
      <c r="AH1122" s="226"/>
      <c r="AI1122" s="226"/>
      <c r="AJ1122" s="226"/>
      <c r="AK1122" s="226"/>
      <c r="AL1122" s="226"/>
      <c r="AM1122" s="226"/>
      <c r="AN1122" s="226"/>
      <c r="AO1122" s="226"/>
    </row>
    <row r="1123" spans="1:41" s="237" customFormat="1" ht="15" collapsed="1">
      <c r="A1123" s="158"/>
      <c r="B1123" s="145"/>
      <c r="C1123" s="144" t="s">
        <v>566</v>
      </c>
      <c r="D1123" s="145"/>
      <c r="E1123" s="146"/>
      <c r="F1123" s="133">
        <f t="shared" ref="F1123:H1123" si="598">SUM(F1124:F1125)</f>
        <v>352443</v>
      </c>
      <c r="G1123" s="133">
        <f t="shared" si="598"/>
        <v>0</v>
      </c>
      <c r="H1123" s="133">
        <f t="shared" si="598"/>
        <v>352443</v>
      </c>
      <c r="I1123" s="135"/>
      <c r="J1123" s="135"/>
      <c r="K1123" s="148"/>
      <c r="L1123" s="147"/>
      <c r="M1123" s="147"/>
      <c r="N1123" s="147"/>
      <c r="O1123" s="179"/>
      <c r="P1123" s="180">
        <f t="shared" si="569"/>
        <v>0</v>
      </c>
      <c r="Q1123" s="176">
        <f t="shared" ref="Q1123:V1123" si="599">SUM(Q1124:Q1125)</f>
        <v>352443</v>
      </c>
      <c r="R1123" s="176">
        <f t="shared" si="599"/>
        <v>0</v>
      </c>
      <c r="S1123" s="176">
        <f t="shared" si="599"/>
        <v>352443</v>
      </c>
      <c r="T1123" s="133">
        <f t="shared" si="599"/>
        <v>476423.22</v>
      </c>
      <c r="U1123" s="133">
        <f t="shared" si="599"/>
        <v>0</v>
      </c>
      <c r="V1123" s="133">
        <f t="shared" si="599"/>
        <v>476423.22</v>
      </c>
      <c r="W1123" s="142">
        <f t="shared" si="571"/>
        <v>0</v>
      </c>
      <c r="X1123" s="142">
        <f t="shared" si="572"/>
        <v>0</v>
      </c>
      <c r="Y1123" s="142">
        <f t="shared" si="573"/>
        <v>0</v>
      </c>
      <c r="Z1123" s="147"/>
      <c r="AA1123" s="137"/>
      <c r="AB1123" s="236"/>
      <c r="AC1123" s="236"/>
      <c r="AD1123" s="236"/>
      <c r="AE1123" s="236"/>
      <c r="AF1123" s="236"/>
      <c r="AG1123" s="236"/>
      <c r="AH1123" s="236"/>
      <c r="AI1123" s="236"/>
      <c r="AJ1123" s="236"/>
      <c r="AK1123" s="236"/>
      <c r="AL1123" s="236"/>
      <c r="AM1123" s="236"/>
      <c r="AN1123" s="236"/>
      <c r="AO1123" s="236"/>
    </row>
    <row r="1124" spans="1:41" ht="28.5" hidden="1" outlineLevel="1">
      <c r="A1124" s="44">
        <v>941</v>
      </c>
      <c r="B1124" s="73">
        <v>90</v>
      </c>
      <c r="C1124" s="13" t="s">
        <v>567</v>
      </c>
      <c r="D1124" s="73" t="s">
        <v>568</v>
      </c>
      <c r="E1124" s="74">
        <v>273</v>
      </c>
      <c r="F1124" s="14">
        <f t="shared" ref="F1124:F1125" si="600">E1124*I1124</f>
        <v>295659</v>
      </c>
      <c r="G1124" s="14">
        <f t="shared" ref="G1124:G1125" si="601">E1124*J1124</f>
        <v>0</v>
      </c>
      <c r="H1124" s="14">
        <f t="shared" ref="H1124:H1125" si="602">273*I1124</f>
        <v>295659</v>
      </c>
      <c r="I1124" s="65">
        <v>1083</v>
      </c>
      <c r="J1124" s="53"/>
      <c r="K1124" s="34"/>
      <c r="L1124" s="51"/>
      <c r="M1124" s="51"/>
      <c r="N1124" s="51"/>
      <c r="O1124" s="186">
        <f t="shared" ref="O1124:O1125" si="603">I1124</f>
        <v>1083</v>
      </c>
      <c r="P1124" s="180">
        <f t="shared" si="569"/>
        <v>0</v>
      </c>
      <c r="Q1124" s="180">
        <f t="shared" si="577"/>
        <v>295659</v>
      </c>
      <c r="R1124" s="180">
        <f t="shared" si="578"/>
        <v>0</v>
      </c>
      <c r="S1124" s="180">
        <f t="shared" si="579"/>
        <v>295659</v>
      </c>
      <c r="T1124" s="394">
        <f t="shared" si="566"/>
        <v>399663.81</v>
      </c>
      <c r="U1124" s="394">
        <f t="shared" si="567"/>
        <v>0</v>
      </c>
      <c r="V1124" s="142">
        <f t="shared" si="580"/>
        <v>399663.81</v>
      </c>
      <c r="W1124" s="142">
        <f t="shared" si="571"/>
        <v>1463.97</v>
      </c>
      <c r="X1124" s="142">
        <f t="shared" si="572"/>
        <v>0</v>
      </c>
      <c r="Y1124" s="142">
        <f t="shared" si="573"/>
        <v>1463.97</v>
      </c>
      <c r="Z1124" s="51"/>
      <c r="AA1124" s="35"/>
      <c r="AB1124" s="226"/>
      <c r="AC1124" s="226"/>
      <c r="AD1124" s="226"/>
      <c r="AE1124" s="226"/>
      <c r="AF1124" s="226"/>
      <c r="AG1124" s="226"/>
      <c r="AH1124" s="226"/>
      <c r="AI1124" s="226"/>
      <c r="AJ1124" s="226"/>
      <c r="AK1124" s="226"/>
      <c r="AL1124" s="226"/>
      <c r="AM1124" s="226"/>
      <c r="AN1124" s="226"/>
      <c r="AO1124" s="226"/>
    </row>
    <row r="1125" spans="1:41" ht="15" hidden="1" outlineLevel="1">
      <c r="A1125" s="44">
        <v>942</v>
      </c>
      <c r="B1125" s="73">
        <v>91</v>
      </c>
      <c r="C1125" s="13" t="s">
        <v>569</v>
      </c>
      <c r="D1125" s="73" t="s">
        <v>568</v>
      </c>
      <c r="E1125" s="74">
        <v>273</v>
      </c>
      <c r="F1125" s="14">
        <f t="shared" si="600"/>
        <v>56784</v>
      </c>
      <c r="G1125" s="14">
        <f t="shared" si="601"/>
        <v>0</v>
      </c>
      <c r="H1125" s="14">
        <f t="shared" si="602"/>
        <v>56784</v>
      </c>
      <c r="I1125" s="65">
        <v>208</v>
      </c>
      <c r="J1125" s="53"/>
      <c r="K1125" s="34"/>
      <c r="L1125" s="51"/>
      <c r="M1125" s="51"/>
      <c r="N1125" s="51"/>
      <c r="O1125" s="186">
        <f t="shared" si="603"/>
        <v>208</v>
      </c>
      <c r="P1125" s="180">
        <f t="shared" si="569"/>
        <v>0</v>
      </c>
      <c r="Q1125" s="180">
        <f t="shared" si="577"/>
        <v>56784</v>
      </c>
      <c r="R1125" s="180">
        <f t="shared" si="578"/>
        <v>0</v>
      </c>
      <c r="S1125" s="180">
        <f t="shared" si="579"/>
        <v>56784</v>
      </c>
      <c r="T1125" s="394">
        <f t="shared" si="566"/>
        <v>76759.41</v>
      </c>
      <c r="U1125" s="394">
        <f t="shared" si="567"/>
        <v>0</v>
      </c>
      <c r="V1125" s="142">
        <f t="shared" si="580"/>
        <v>76759.41</v>
      </c>
      <c r="W1125" s="142">
        <f t="shared" si="571"/>
        <v>281.17</v>
      </c>
      <c r="X1125" s="142">
        <f t="shared" si="572"/>
        <v>0</v>
      </c>
      <c r="Y1125" s="142">
        <f t="shared" si="573"/>
        <v>281.17</v>
      </c>
      <c r="Z1125" s="51"/>
      <c r="AA1125" s="35"/>
      <c r="AB1125" s="226"/>
      <c r="AC1125" s="226"/>
      <c r="AD1125" s="226"/>
      <c r="AE1125" s="226"/>
      <c r="AF1125" s="226"/>
      <c r="AG1125" s="226"/>
      <c r="AH1125" s="226"/>
      <c r="AI1125" s="226"/>
      <c r="AJ1125" s="226"/>
      <c r="AK1125" s="226"/>
      <c r="AL1125" s="226"/>
      <c r="AM1125" s="226"/>
      <c r="AN1125" s="226"/>
      <c r="AO1125" s="226"/>
    </row>
    <row r="1126" spans="1:41" s="237" customFormat="1" ht="15" collapsed="1">
      <c r="A1126" s="158"/>
      <c r="B1126" s="145"/>
      <c r="C1126" s="144" t="s">
        <v>570</v>
      </c>
      <c r="D1126" s="145"/>
      <c r="E1126" s="146"/>
      <c r="F1126" s="133">
        <f t="shared" ref="F1126:H1126" si="604">SUM(F1127:F1128)</f>
        <v>52075</v>
      </c>
      <c r="G1126" s="133">
        <f t="shared" si="604"/>
        <v>0</v>
      </c>
      <c r="H1126" s="133">
        <f t="shared" si="604"/>
        <v>52075</v>
      </c>
      <c r="I1126" s="135"/>
      <c r="J1126" s="135"/>
      <c r="K1126" s="148"/>
      <c r="L1126" s="147"/>
      <c r="M1126" s="147"/>
      <c r="N1126" s="147"/>
      <c r="O1126" s="179"/>
      <c r="P1126" s="180">
        <f t="shared" si="569"/>
        <v>0</v>
      </c>
      <c r="Q1126" s="176">
        <f t="shared" ref="Q1126:V1126" si="605">SUM(Q1127:Q1128)</f>
        <v>52075</v>
      </c>
      <c r="R1126" s="176">
        <f t="shared" si="605"/>
        <v>0</v>
      </c>
      <c r="S1126" s="176">
        <f t="shared" si="605"/>
        <v>52075</v>
      </c>
      <c r="T1126" s="133">
        <f t="shared" si="605"/>
        <v>70393.399999999994</v>
      </c>
      <c r="U1126" s="133">
        <f t="shared" si="605"/>
        <v>0</v>
      </c>
      <c r="V1126" s="133">
        <f t="shared" si="605"/>
        <v>70393.399999999994</v>
      </c>
      <c r="W1126" s="142">
        <f t="shared" si="571"/>
        <v>0</v>
      </c>
      <c r="X1126" s="142">
        <f t="shared" si="572"/>
        <v>0</v>
      </c>
      <c r="Y1126" s="142">
        <f t="shared" si="573"/>
        <v>0</v>
      </c>
      <c r="Z1126" s="147"/>
      <c r="AA1126" s="137"/>
      <c r="AB1126" s="236"/>
      <c r="AC1126" s="236"/>
      <c r="AD1126" s="236"/>
      <c r="AE1126" s="236"/>
      <c r="AF1126" s="236"/>
      <c r="AG1126" s="236"/>
      <c r="AH1126" s="236"/>
      <c r="AI1126" s="236"/>
      <c r="AJ1126" s="236"/>
      <c r="AK1126" s="236"/>
      <c r="AL1126" s="236"/>
      <c r="AM1126" s="236"/>
      <c r="AN1126" s="236"/>
      <c r="AO1126" s="236"/>
    </row>
    <row r="1127" spans="1:41" ht="28.5" hidden="1" outlineLevel="1">
      <c r="A1127" s="44">
        <v>943</v>
      </c>
      <c r="B1127" s="73">
        <v>92</v>
      </c>
      <c r="C1127" s="244" t="s">
        <v>571</v>
      </c>
      <c r="D1127" s="73" t="s">
        <v>572</v>
      </c>
      <c r="E1127" s="239">
        <v>1</v>
      </c>
      <c r="F1127" s="14">
        <f t="shared" ref="F1127:F1128" si="606">E1127*I1127</f>
        <v>46850</v>
      </c>
      <c r="G1127" s="14">
        <f t="shared" ref="G1127:G1128" si="607">E1127*J1127</f>
        <v>0</v>
      </c>
      <c r="H1127" s="14">
        <f t="shared" ref="H1127:H1128" si="608">F1127+G1127</f>
        <v>46850</v>
      </c>
      <c r="I1127" s="105">
        <f>2.5*18740</f>
        <v>46850</v>
      </c>
      <c r="J1127" s="53">
        <v>0</v>
      </c>
      <c r="K1127" s="34"/>
      <c r="L1127" s="51"/>
      <c r="M1127" s="51"/>
      <c r="N1127" s="51"/>
      <c r="O1127" s="186">
        <f t="shared" ref="O1127:O1128" si="609">I1127</f>
        <v>46850</v>
      </c>
      <c r="P1127" s="180">
        <f t="shared" si="569"/>
        <v>0</v>
      </c>
      <c r="Q1127" s="180">
        <f t="shared" si="577"/>
        <v>46850</v>
      </c>
      <c r="R1127" s="180">
        <f t="shared" si="578"/>
        <v>0</v>
      </c>
      <c r="S1127" s="180">
        <f t="shared" si="579"/>
        <v>46850</v>
      </c>
      <c r="T1127" s="394">
        <f t="shared" si="566"/>
        <v>63330.41</v>
      </c>
      <c r="U1127" s="394">
        <f t="shared" si="567"/>
        <v>0</v>
      </c>
      <c r="V1127" s="142">
        <f t="shared" si="580"/>
        <v>63330.41</v>
      </c>
      <c r="W1127" s="142">
        <f t="shared" si="571"/>
        <v>63330.41</v>
      </c>
      <c r="X1127" s="142">
        <f t="shared" si="572"/>
        <v>0</v>
      </c>
      <c r="Y1127" s="142">
        <f t="shared" si="573"/>
        <v>63330.41</v>
      </c>
      <c r="Z1127" s="51"/>
      <c r="AA1127" s="35"/>
      <c r="AB1127" s="226"/>
      <c r="AC1127" s="226"/>
      <c r="AD1127" s="226"/>
      <c r="AE1127" s="226"/>
      <c r="AF1127" s="226"/>
      <c r="AG1127" s="226"/>
      <c r="AH1127" s="226"/>
      <c r="AI1127" s="226"/>
      <c r="AJ1127" s="226"/>
      <c r="AK1127" s="226"/>
      <c r="AL1127" s="226"/>
      <c r="AM1127" s="226"/>
      <c r="AN1127" s="226"/>
      <c r="AO1127" s="226"/>
    </row>
    <row r="1128" spans="1:41" ht="42.75" hidden="1" outlineLevel="1">
      <c r="A1128" s="44">
        <v>944</v>
      </c>
      <c r="B1128" s="73">
        <v>93</v>
      </c>
      <c r="C1128" s="244" t="s">
        <v>573</v>
      </c>
      <c r="D1128" s="73" t="s">
        <v>572</v>
      </c>
      <c r="E1128" s="239">
        <v>11</v>
      </c>
      <c r="F1128" s="14">
        <f t="shared" si="606"/>
        <v>5225</v>
      </c>
      <c r="G1128" s="14">
        <f t="shared" si="607"/>
        <v>0</v>
      </c>
      <c r="H1128" s="14">
        <f t="shared" si="608"/>
        <v>5225</v>
      </c>
      <c r="I1128" s="105">
        <f>2.5*190</f>
        <v>475</v>
      </c>
      <c r="J1128" s="53">
        <v>0</v>
      </c>
      <c r="K1128" s="34"/>
      <c r="L1128" s="51"/>
      <c r="M1128" s="51"/>
      <c r="N1128" s="51"/>
      <c r="O1128" s="186">
        <f t="shared" si="609"/>
        <v>475</v>
      </c>
      <c r="P1128" s="180">
        <f t="shared" si="569"/>
        <v>0</v>
      </c>
      <c r="Q1128" s="180">
        <f t="shared" si="577"/>
        <v>5225</v>
      </c>
      <c r="R1128" s="180">
        <f t="shared" si="578"/>
        <v>0</v>
      </c>
      <c r="S1128" s="180">
        <f t="shared" si="579"/>
        <v>5225</v>
      </c>
      <c r="T1128" s="394">
        <f t="shared" si="566"/>
        <v>7062.99</v>
      </c>
      <c r="U1128" s="394">
        <f t="shared" si="567"/>
        <v>0</v>
      </c>
      <c r="V1128" s="142">
        <f t="shared" si="580"/>
        <v>7062.99</v>
      </c>
      <c r="W1128" s="142">
        <f t="shared" si="571"/>
        <v>642.09</v>
      </c>
      <c r="X1128" s="142">
        <f t="shared" si="572"/>
        <v>0</v>
      </c>
      <c r="Y1128" s="142">
        <f t="shared" si="573"/>
        <v>642.09</v>
      </c>
      <c r="Z1128" s="51"/>
      <c r="AA1128" s="35"/>
      <c r="AB1128" s="226"/>
      <c r="AC1128" s="226"/>
      <c r="AD1128" s="226"/>
      <c r="AE1128" s="226"/>
      <c r="AF1128" s="226"/>
      <c r="AG1128" s="226"/>
      <c r="AH1128" s="226"/>
      <c r="AI1128" s="226"/>
      <c r="AJ1128" s="226"/>
      <c r="AK1128" s="226"/>
      <c r="AL1128" s="226"/>
      <c r="AM1128" s="226"/>
      <c r="AN1128" s="226"/>
      <c r="AO1128" s="226"/>
    </row>
    <row r="1129" spans="1:41" s="428" customFormat="1" ht="15">
      <c r="A1129" s="417"/>
      <c r="B1129" s="418"/>
      <c r="C1129" s="419" t="s">
        <v>574</v>
      </c>
      <c r="D1129" s="418"/>
      <c r="E1129" s="420"/>
      <c r="F1129" s="421">
        <f>F995+F1094+F1117</f>
        <v>116696241.53</v>
      </c>
      <c r="G1129" s="421">
        <f t="shared" ref="G1129:H1129" si="610">G995+G1094+G1117</f>
        <v>47409323.859999999</v>
      </c>
      <c r="H1129" s="421">
        <f t="shared" si="610"/>
        <v>164105565.38999999</v>
      </c>
      <c r="I1129" s="422"/>
      <c r="J1129" s="422"/>
      <c r="K1129" s="423"/>
      <c r="L1129" s="424"/>
      <c r="M1129" s="424"/>
      <c r="N1129" s="424"/>
      <c r="O1129" s="454"/>
      <c r="P1129" s="455">
        <f t="shared" si="569"/>
        <v>0</v>
      </c>
      <c r="Q1129" s="456">
        <f>Q995+Q1094+Q1117</f>
        <v>81078151.689999998</v>
      </c>
      <c r="R1129" s="456">
        <f t="shared" ref="R1129:S1129" si="611">R995+R1094+R1117</f>
        <v>42339778.049999997</v>
      </c>
      <c r="S1129" s="456">
        <f t="shared" si="611"/>
        <v>123417929.73999999</v>
      </c>
      <c r="T1129" s="421">
        <f>T995+T1094+T1117</f>
        <v>109598947.05</v>
      </c>
      <c r="U1129" s="421">
        <f t="shared" ref="U1129:V1129" si="612">U995+U1094+U1117</f>
        <v>57233742.130000003</v>
      </c>
      <c r="V1129" s="421">
        <f t="shared" si="612"/>
        <v>166832689.18000001</v>
      </c>
      <c r="W1129" s="425">
        <f t="shared" si="571"/>
        <v>0</v>
      </c>
      <c r="X1129" s="425">
        <f t="shared" si="572"/>
        <v>0</v>
      </c>
      <c r="Y1129" s="425">
        <f t="shared" si="573"/>
        <v>0</v>
      </c>
      <c r="Z1129" s="424"/>
      <c r="AA1129" s="426"/>
      <c r="AB1129" s="427"/>
      <c r="AC1129" s="427"/>
      <c r="AD1129" s="427"/>
      <c r="AE1129" s="427"/>
      <c r="AF1129" s="427"/>
      <c r="AG1129" s="427"/>
      <c r="AH1129" s="427"/>
      <c r="AI1129" s="427"/>
      <c r="AJ1129" s="427"/>
      <c r="AK1129" s="427"/>
      <c r="AL1129" s="427"/>
      <c r="AM1129" s="427"/>
      <c r="AN1129" s="427"/>
      <c r="AO1129" s="427"/>
    </row>
    <row r="1130" spans="1:41" s="266" customFormat="1" ht="45">
      <c r="A1130" s="188"/>
      <c r="B1130" s="151"/>
      <c r="C1130" s="295" t="s">
        <v>575</v>
      </c>
      <c r="D1130" s="151"/>
      <c r="E1130" s="152"/>
      <c r="F1130" s="352">
        <f>F1131+F1148+F1164+F1192+F1227+F1234+F1245</f>
        <v>18015357.620000001</v>
      </c>
      <c r="G1130" s="352">
        <f t="shared" ref="G1130:H1130" si="613">G1131+G1148+G1164+G1192+G1227+G1234+G1245</f>
        <v>62323513.350000001</v>
      </c>
      <c r="H1130" s="352">
        <f t="shared" si="613"/>
        <v>80338870.969999999</v>
      </c>
      <c r="I1130" s="352"/>
      <c r="J1130" s="352"/>
      <c r="K1130" s="352"/>
      <c r="L1130" s="352"/>
      <c r="M1130" s="352"/>
      <c r="N1130" s="352"/>
      <c r="O1130" s="473"/>
      <c r="P1130" s="473"/>
      <c r="Q1130" s="473">
        <f>Q1131+Q1148+Q1164+Q1192+Q1227+Q1234+Q1245</f>
        <v>18300396.120000001</v>
      </c>
      <c r="R1130" s="473">
        <f t="shared" ref="R1130" si="614">R1131+R1148+R1164+R1192+R1227+R1234+R1245</f>
        <v>62323513.350000001</v>
      </c>
      <c r="S1130" s="473">
        <f t="shared" ref="S1130" si="615">S1131+S1148+S1164+S1192+S1227+S1234+S1245</f>
        <v>80623909.469999999</v>
      </c>
      <c r="T1130" s="352">
        <f>T1131+T1148+T1164+T1192+T1227+T1234+T1245</f>
        <v>24737905.140000001</v>
      </c>
      <c r="U1130" s="352">
        <f t="shared" ref="U1130" si="616">U1131+U1148+U1164+U1192+U1227+U1234+U1245</f>
        <v>84247035.560000002</v>
      </c>
      <c r="V1130" s="352">
        <f t="shared" ref="V1130" si="617">V1131+V1148+V1164+V1192+V1227+V1234+V1245</f>
        <v>108984940.7</v>
      </c>
      <c r="W1130" s="142">
        <f t="shared" si="571"/>
        <v>0</v>
      </c>
      <c r="X1130" s="142">
        <f t="shared" si="572"/>
        <v>0</v>
      </c>
      <c r="Y1130" s="142">
        <f t="shared" si="573"/>
        <v>0</v>
      </c>
      <c r="Z1130" s="151"/>
      <c r="AA1130" s="153"/>
      <c r="AB1130" s="265"/>
      <c r="AC1130" s="265"/>
      <c r="AD1130" s="265"/>
      <c r="AE1130" s="265"/>
      <c r="AF1130" s="265"/>
      <c r="AG1130" s="265"/>
      <c r="AH1130" s="265"/>
      <c r="AI1130" s="265"/>
      <c r="AJ1130" s="265"/>
      <c r="AK1130" s="265"/>
      <c r="AL1130" s="265"/>
      <c r="AM1130" s="265"/>
      <c r="AN1130" s="265"/>
      <c r="AO1130" s="265"/>
    </row>
    <row r="1131" spans="1:41" s="237" customFormat="1" ht="30" collapsed="1">
      <c r="A1131" s="160"/>
      <c r="B1131" s="353"/>
      <c r="C1131" s="354" t="s">
        <v>576</v>
      </c>
      <c r="D1131" s="355"/>
      <c r="E1131" s="356"/>
      <c r="F1131" s="206">
        <f t="shared" ref="F1131:H1131" si="618">SUM(F1133:F1147)</f>
        <v>5114326.5</v>
      </c>
      <c r="G1131" s="206">
        <f t="shared" si="618"/>
        <v>44744520.350000001</v>
      </c>
      <c r="H1131" s="206">
        <f t="shared" si="618"/>
        <v>49858846.850000001</v>
      </c>
      <c r="I1131" s="356"/>
      <c r="J1131" s="356"/>
      <c r="K1131" s="356"/>
      <c r="L1131" s="160"/>
      <c r="M1131" s="160"/>
      <c r="N1131" s="160"/>
      <c r="O1131" s="183"/>
      <c r="P1131" s="180">
        <f t="shared" si="569"/>
        <v>0</v>
      </c>
      <c r="Q1131" s="459">
        <f>SUM(Q1133:Q1147)</f>
        <v>5114326.5</v>
      </c>
      <c r="R1131" s="459">
        <f t="shared" ref="R1131:S1131" si="619">SUM(R1133:R1147)</f>
        <v>44744520.350000001</v>
      </c>
      <c r="S1131" s="459">
        <f t="shared" si="619"/>
        <v>49858846.850000001</v>
      </c>
      <c r="T1131" s="206">
        <f>SUM(T1133:T1147)</f>
        <v>6913390.2000000002</v>
      </c>
      <c r="U1131" s="206">
        <f t="shared" ref="U1131:V1131" si="620">SUM(U1133:U1147)</f>
        <v>60484284.600000001</v>
      </c>
      <c r="V1131" s="206">
        <f t="shared" si="620"/>
        <v>67397674.799999997</v>
      </c>
      <c r="W1131" s="142">
        <f t="shared" si="571"/>
        <v>0</v>
      </c>
      <c r="X1131" s="142">
        <f t="shared" si="572"/>
        <v>0</v>
      </c>
      <c r="Y1131" s="142">
        <f t="shared" si="573"/>
        <v>0</v>
      </c>
      <c r="Z1131" s="160"/>
      <c r="AA1131" s="357"/>
      <c r="AB1131" s="277"/>
      <c r="AC1131" s="277"/>
      <c r="AD1131" s="277"/>
      <c r="AE1131" s="277"/>
      <c r="AF1131" s="277"/>
      <c r="AG1131" s="277"/>
      <c r="AH1131" s="277"/>
      <c r="AI1131" s="277"/>
      <c r="AJ1131" s="277"/>
      <c r="AK1131" s="277"/>
      <c r="AL1131" s="277"/>
      <c r="AM1131" s="277"/>
      <c r="AN1131" s="277"/>
      <c r="AO1131" s="277"/>
    </row>
    <row r="1132" spans="1:41" ht="15" hidden="1" outlineLevel="1">
      <c r="A1132" s="44"/>
      <c r="B1132" s="87"/>
      <c r="C1132" s="24" t="s">
        <v>577</v>
      </c>
      <c r="D1132" s="73"/>
      <c r="E1132" s="74"/>
      <c r="F1132" s="14">
        <f t="shared" ref="F1132:F1147" si="621">E1132*I1132</f>
        <v>0</v>
      </c>
      <c r="G1132" s="14">
        <f t="shared" ref="G1132:G1147" si="622">E1132*J1132</f>
        <v>0</v>
      </c>
      <c r="H1132" s="14">
        <f t="shared" ref="H1132:H1142" si="623">F1132+G1132</f>
        <v>0</v>
      </c>
      <c r="I1132" s="74"/>
      <c r="J1132" s="64"/>
      <c r="K1132" s="74"/>
      <c r="L1132" s="351"/>
      <c r="M1132" s="351"/>
      <c r="N1132" s="351"/>
      <c r="O1132" s="378"/>
      <c r="P1132" s="180">
        <f t="shared" si="569"/>
        <v>0</v>
      </c>
      <c r="Q1132" s="180">
        <f t="shared" si="577"/>
        <v>0</v>
      </c>
      <c r="R1132" s="180">
        <f t="shared" si="578"/>
        <v>0</v>
      </c>
      <c r="S1132" s="180">
        <f t="shared" si="579"/>
        <v>0</v>
      </c>
      <c r="T1132" s="394">
        <f t="shared" si="566"/>
        <v>0</v>
      </c>
      <c r="U1132" s="394">
        <f t="shared" si="567"/>
        <v>0</v>
      </c>
      <c r="V1132" s="142">
        <f t="shared" si="580"/>
        <v>0</v>
      </c>
      <c r="W1132" s="142">
        <f t="shared" si="571"/>
        <v>0</v>
      </c>
      <c r="X1132" s="142">
        <f t="shared" si="572"/>
        <v>0</v>
      </c>
      <c r="Y1132" s="142">
        <f t="shared" si="573"/>
        <v>0</v>
      </c>
      <c r="Z1132" s="351"/>
      <c r="AA1132" s="85"/>
      <c r="AB1132" s="226"/>
      <c r="AC1132" s="226"/>
      <c r="AD1132" s="226"/>
      <c r="AE1132" s="226"/>
      <c r="AF1132" s="226"/>
      <c r="AG1132" s="226"/>
      <c r="AH1132" s="226"/>
      <c r="AI1132" s="226"/>
      <c r="AJ1132" s="226"/>
      <c r="AK1132" s="226"/>
      <c r="AL1132" s="226"/>
      <c r="AM1132" s="226"/>
      <c r="AN1132" s="226"/>
      <c r="AO1132" s="226"/>
    </row>
    <row r="1133" spans="1:41" ht="15" hidden="1" outlineLevel="1">
      <c r="A1133" s="44">
        <v>945</v>
      </c>
      <c r="B1133" s="87">
        <v>1</v>
      </c>
      <c r="C1133" s="13" t="s">
        <v>578</v>
      </c>
      <c r="D1133" s="73" t="s">
        <v>24</v>
      </c>
      <c r="E1133" s="74">
        <v>338.5</v>
      </c>
      <c r="F1133" s="14">
        <f t="shared" si="621"/>
        <v>507750</v>
      </c>
      <c r="G1133" s="14">
        <f t="shared" si="622"/>
        <v>42312.5</v>
      </c>
      <c r="H1133" s="14">
        <f t="shared" si="623"/>
        <v>550062.5</v>
      </c>
      <c r="I1133" s="75">
        <v>1500</v>
      </c>
      <c r="J1133" s="115">
        <v>125</v>
      </c>
      <c r="K1133" s="74"/>
      <c r="L1133" s="351"/>
      <c r="M1133" s="351"/>
      <c r="N1133" s="351"/>
      <c r="O1133" s="186">
        <f>I1133</f>
        <v>1500</v>
      </c>
      <c r="P1133" s="180">
        <f t="shared" si="569"/>
        <v>125</v>
      </c>
      <c r="Q1133" s="180">
        <f t="shared" si="577"/>
        <v>507750</v>
      </c>
      <c r="R1133" s="180">
        <f t="shared" si="578"/>
        <v>42312.5</v>
      </c>
      <c r="S1133" s="180">
        <f t="shared" si="579"/>
        <v>550062.5</v>
      </c>
      <c r="T1133" s="394">
        <f t="shared" si="566"/>
        <v>686359.53</v>
      </c>
      <c r="U1133" s="394">
        <f t="shared" si="567"/>
        <v>57196.35</v>
      </c>
      <c r="V1133" s="142">
        <f t="shared" si="580"/>
        <v>743555.88</v>
      </c>
      <c r="W1133" s="142">
        <f t="shared" si="571"/>
        <v>2027.65</v>
      </c>
      <c r="X1133" s="142">
        <f t="shared" si="572"/>
        <v>168.97</v>
      </c>
      <c r="Y1133" s="142">
        <f t="shared" si="573"/>
        <v>2196.62</v>
      </c>
      <c r="Z1133" s="351"/>
      <c r="AA1133" s="85"/>
      <c r="AB1133" s="226"/>
      <c r="AC1133" s="226"/>
      <c r="AD1133" s="226"/>
      <c r="AE1133" s="226"/>
      <c r="AF1133" s="226"/>
      <c r="AG1133" s="226"/>
      <c r="AH1133" s="226"/>
      <c r="AI1133" s="226"/>
      <c r="AJ1133" s="226"/>
      <c r="AK1133" s="226"/>
      <c r="AL1133" s="226"/>
      <c r="AM1133" s="226"/>
      <c r="AN1133" s="226"/>
      <c r="AO1133" s="226"/>
    </row>
    <row r="1134" spans="1:41" ht="15" hidden="1" outlineLevel="1">
      <c r="A1134" s="44"/>
      <c r="B1134" s="87"/>
      <c r="C1134" s="24" t="s">
        <v>579</v>
      </c>
      <c r="D1134" s="73"/>
      <c r="E1134" s="74"/>
      <c r="F1134" s="14">
        <f t="shared" si="621"/>
        <v>0</v>
      </c>
      <c r="G1134" s="14">
        <f t="shared" si="622"/>
        <v>0</v>
      </c>
      <c r="H1134" s="14">
        <f t="shared" si="623"/>
        <v>0</v>
      </c>
      <c r="I1134" s="74"/>
      <c r="J1134" s="64"/>
      <c r="K1134" s="74"/>
      <c r="L1134" s="351"/>
      <c r="M1134" s="351"/>
      <c r="N1134" s="351"/>
      <c r="O1134" s="378"/>
      <c r="P1134" s="180">
        <f t="shared" si="569"/>
        <v>0</v>
      </c>
      <c r="Q1134" s="180">
        <f t="shared" si="577"/>
        <v>0</v>
      </c>
      <c r="R1134" s="180">
        <f t="shared" si="578"/>
        <v>0</v>
      </c>
      <c r="S1134" s="180">
        <f t="shared" si="579"/>
        <v>0</v>
      </c>
      <c r="T1134" s="394">
        <f t="shared" si="566"/>
        <v>0</v>
      </c>
      <c r="U1134" s="394">
        <f t="shared" si="567"/>
        <v>0</v>
      </c>
      <c r="V1134" s="142">
        <f t="shared" si="580"/>
        <v>0</v>
      </c>
      <c r="W1134" s="142">
        <f t="shared" si="571"/>
        <v>0</v>
      </c>
      <c r="X1134" s="142">
        <f t="shared" si="572"/>
        <v>0</v>
      </c>
      <c r="Y1134" s="142">
        <f t="shared" si="573"/>
        <v>0</v>
      </c>
      <c r="Z1134" s="351"/>
      <c r="AA1134" s="85"/>
      <c r="AB1134" s="226"/>
      <c r="AC1134" s="226"/>
      <c r="AD1134" s="226"/>
      <c r="AE1134" s="226"/>
      <c r="AF1134" s="226"/>
      <c r="AG1134" s="226"/>
      <c r="AH1134" s="226"/>
      <c r="AI1134" s="226"/>
      <c r="AJ1134" s="226"/>
      <c r="AK1134" s="226"/>
      <c r="AL1134" s="226"/>
      <c r="AM1134" s="226"/>
      <c r="AN1134" s="226"/>
      <c r="AO1134" s="226"/>
    </row>
    <row r="1135" spans="1:41" ht="42.75" hidden="1" outlineLevel="1">
      <c r="A1135" s="76">
        <v>946</v>
      </c>
      <c r="B1135" s="358">
        <v>2</v>
      </c>
      <c r="C1135" s="77" t="s">
        <v>580</v>
      </c>
      <c r="D1135" s="78" t="s">
        <v>24</v>
      </c>
      <c r="E1135" s="79">
        <v>400.65</v>
      </c>
      <c r="F1135" s="80">
        <f t="shared" si="621"/>
        <v>2504062.5</v>
      </c>
      <c r="G1135" s="80">
        <f t="shared" si="622"/>
        <v>36446729.850000001</v>
      </c>
      <c r="H1135" s="80">
        <f t="shared" si="623"/>
        <v>38950792.350000001</v>
      </c>
      <c r="I1135" s="81">
        <v>6250</v>
      </c>
      <c r="J1135" s="82">
        <v>90969</v>
      </c>
      <c r="K1135" s="79"/>
      <c r="L1135" s="83"/>
      <c r="M1135" s="83"/>
      <c r="N1135" s="83"/>
      <c r="O1135" s="186">
        <f t="shared" ref="O1135:O1137" si="624">I1135</f>
        <v>6250</v>
      </c>
      <c r="P1135" s="180">
        <f t="shared" si="569"/>
        <v>90969</v>
      </c>
      <c r="Q1135" s="180">
        <f t="shared" si="577"/>
        <v>2504062.5</v>
      </c>
      <c r="R1135" s="180">
        <f t="shared" si="578"/>
        <v>36446729.850000001</v>
      </c>
      <c r="S1135" s="180">
        <f t="shared" si="579"/>
        <v>38950792.350000001</v>
      </c>
      <c r="T1135" s="394">
        <f t="shared" si="566"/>
        <v>3384915.56</v>
      </c>
      <c r="U1135" s="394">
        <f t="shared" si="567"/>
        <v>49267581.93</v>
      </c>
      <c r="V1135" s="142">
        <f t="shared" si="580"/>
        <v>52652497.490000002</v>
      </c>
      <c r="W1135" s="142">
        <f t="shared" si="571"/>
        <v>8448.56</v>
      </c>
      <c r="X1135" s="142">
        <f t="shared" si="572"/>
        <v>122969.13</v>
      </c>
      <c r="Y1135" s="142">
        <f t="shared" si="573"/>
        <v>131417.69</v>
      </c>
      <c r="Z1135" s="84" t="s">
        <v>581</v>
      </c>
      <c r="AA1135" s="85"/>
      <c r="AB1135" s="226"/>
      <c r="AC1135" s="226"/>
      <c r="AD1135" s="226"/>
      <c r="AE1135" s="226"/>
      <c r="AF1135" s="226"/>
      <c r="AG1135" s="226"/>
      <c r="AH1135" s="226"/>
      <c r="AI1135" s="226"/>
      <c r="AJ1135" s="226"/>
      <c r="AK1135" s="226"/>
      <c r="AL1135" s="226"/>
      <c r="AM1135" s="226"/>
      <c r="AN1135" s="226"/>
      <c r="AO1135" s="226"/>
    </row>
    <row r="1136" spans="1:41" ht="15" hidden="1" outlineLevel="1">
      <c r="A1136" s="44">
        <v>947</v>
      </c>
      <c r="B1136" s="87">
        <v>3</v>
      </c>
      <c r="C1136" s="86" t="s">
        <v>582</v>
      </c>
      <c r="D1136" s="87" t="s">
        <v>21</v>
      </c>
      <c r="E1136" s="88">
        <v>30</v>
      </c>
      <c r="F1136" s="14">
        <f t="shared" si="621"/>
        <v>125010</v>
      </c>
      <c r="G1136" s="72">
        <f t="shared" si="622"/>
        <v>3600000</v>
      </c>
      <c r="H1136" s="14">
        <f t="shared" si="623"/>
        <v>3725010</v>
      </c>
      <c r="I1136" s="65">
        <v>4167</v>
      </c>
      <c r="J1136" s="67">
        <v>120000</v>
      </c>
      <c r="K1136" s="88"/>
      <c r="L1136" s="359"/>
      <c r="M1136" s="359"/>
      <c r="N1136" s="359"/>
      <c r="O1136" s="186">
        <f t="shared" si="624"/>
        <v>4167</v>
      </c>
      <c r="P1136" s="180">
        <f t="shared" si="569"/>
        <v>120000</v>
      </c>
      <c r="Q1136" s="180">
        <f t="shared" si="577"/>
        <v>125010</v>
      </c>
      <c r="R1136" s="180">
        <f t="shared" si="578"/>
        <v>3600000</v>
      </c>
      <c r="S1136" s="180">
        <f t="shared" si="579"/>
        <v>3725010</v>
      </c>
      <c r="T1136" s="394">
        <f t="shared" si="566"/>
        <v>168984.6</v>
      </c>
      <c r="U1136" s="394">
        <f t="shared" si="567"/>
        <v>4866370.8</v>
      </c>
      <c r="V1136" s="142">
        <f t="shared" si="580"/>
        <v>5035355.4000000004</v>
      </c>
      <c r="W1136" s="142">
        <f t="shared" si="571"/>
        <v>5632.82</v>
      </c>
      <c r="X1136" s="142">
        <f t="shared" si="572"/>
        <v>162212.35999999999</v>
      </c>
      <c r="Y1136" s="142">
        <f t="shared" si="573"/>
        <v>167845.18</v>
      </c>
      <c r="Z1136" s="359" t="s">
        <v>583</v>
      </c>
      <c r="AA1136" s="85"/>
      <c r="AB1136" s="226"/>
      <c r="AC1136" s="226"/>
      <c r="AD1136" s="226"/>
      <c r="AE1136" s="226"/>
      <c r="AF1136" s="226"/>
      <c r="AG1136" s="226"/>
      <c r="AH1136" s="226"/>
      <c r="AI1136" s="226"/>
      <c r="AJ1136" s="226"/>
      <c r="AK1136" s="226"/>
      <c r="AL1136" s="226"/>
      <c r="AM1136" s="226"/>
      <c r="AN1136" s="226"/>
      <c r="AO1136" s="226"/>
    </row>
    <row r="1137" spans="1:41" ht="15" hidden="1" outlineLevel="1">
      <c r="A1137" s="44">
        <v>948</v>
      </c>
      <c r="B1137" s="87">
        <v>4</v>
      </c>
      <c r="C1137" s="86" t="s">
        <v>584</v>
      </c>
      <c r="D1137" s="87" t="s">
        <v>21</v>
      </c>
      <c r="E1137" s="88">
        <v>27</v>
      </c>
      <c r="F1137" s="14">
        <f t="shared" si="621"/>
        <v>67500</v>
      </c>
      <c r="G1137" s="14">
        <f t="shared" si="622"/>
        <v>1276074</v>
      </c>
      <c r="H1137" s="14">
        <f t="shared" si="623"/>
        <v>1343574</v>
      </c>
      <c r="I1137" s="65">
        <v>2500</v>
      </c>
      <c r="J1137" s="67">
        <v>47262</v>
      </c>
      <c r="K1137" s="88"/>
      <c r="L1137" s="359"/>
      <c r="M1137" s="359"/>
      <c r="N1137" s="359"/>
      <c r="O1137" s="186">
        <f t="shared" si="624"/>
        <v>2500</v>
      </c>
      <c r="P1137" s="180">
        <f t="shared" si="569"/>
        <v>47262</v>
      </c>
      <c r="Q1137" s="180">
        <f t="shared" si="577"/>
        <v>67500</v>
      </c>
      <c r="R1137" s="180">
        <f t="shared" si="578"/>
        <v>1276074</v>
      </c>
      <c r="S1137" s="180">
        <f t="shared" si="579"/>
        <v>1343574</v>
      </c>
      <c r="T1137" s="394">
        <f t="shared" si="566"/>
        <v>91244.34</v>
      </c>
      <c r="U1137" s="394">
        <f t="shared" si="567"/>
        <v>1724958.18</v>
      </c>
      <c r="V1137" s="142">
        <f t="shared" si="580"/>
        <v>1816202.52</v>
      </c>
      <c r="W1137" s="142">
        <f t="shared" si="571"/>
        <v>3379.42</v>
      </c>
      <c r="X1137" s="142">
        <f t="shared" si="572"/>
        <v>63887.34</v>
      </c>
      <c r="Y1137" s="142">
        <f t="shared" si="573"/>
        <v>67266.759999999995</v>
      </c>
      <c r="Z1137" s="359" t="s">
        <v>585</v>
      </c>
      <c r="AA1137" s="85"/>
      <c r="AB1137" s="226"/>
      <c r="AC1137" s="226"/>
      <c r="AD1137" s="226"/>
      <c r="AE1137" s="226"/>
      <c r="AF1137" s="226"/>
      <c r="AG1137" s="226"/>
      <c r="AH1137" s="226"/>
      <c r="AI1137" s="226"/>
      <c r="AJ1137" s="226"/>
      <c r="AK1137" s="226"/>
      <c r="AL1137" s="226"/>
      <c r="AM1137" s="226"/>
      <c r="AN1137" s="226"/>
      <c r="AO1137" s="226"/>
    </row>
    <row r="1138" spans="1:41" ht="15" hidden="1" outlineLevel="1">
      <c r="A1138" s="44"/>
      <c r="B1138" s="360"/>
      <c r="C1138" s="24" t="s">
        <v>586</v>
      </c>
      <c r="D1138" s="73"/>
      <c r="E1138" s="74"/>
      <c r="F1138" s="14">
        <f t="shared" si="621"/>
        <v>0</v>
      </c>
      <c r="G1138" s="14">
        <f t="shared" si="622"/>
        <v>0</v>
      </c>
      <c r="H1138" s="14">
        <f t="shared" si="623"/>
        <v>0</v>
      </c>
      <c r="I1138" s="74"/>
      <c r="J1138" s="64"/>
      <c r="K1138" s="74"/>
      <c r="L1138" s="351"/>
      <c r="M1138" s="351"/>
      <c r="N1138" s="351"/>
      <c r="O1138" s="378"/>
      <c r="P1138" s="180">
        <f t="shared" si="569"/>
        <v>0</v>
      </c>
      <c r="Q1138" s="180">
        <f t="shared" si="577"/>
        <v>0</v>
      </c>
      <c r="R1138" s="180">
        <f t="shared" si="578"/>
        <v>0</v>
      </c>
      <c r="S1138" s="180">
        <f t="shared" si="579"/>
        <v>0</v>
      </c>
      <c r="T1138" s="394">
        <f t="shared" si="566"/>
        <v>0</v>
      </c>
      <c r="U1138" s="394">
        <f t="shared" si="567"/>
        <v>0</v>
      </c>
      <c r="V1138" s="142">
        <f t="shared" si="580"/>
        <v>0</v>
      </c>
      <c r="W1138" s="142">
        <f t="shared" si="571"/>
        <v>0</v>
      </c>
      <c r="X1138" s="142">
        <f t="shared" si="572"/>
        <v>0</v>
      </c>
      <c r="Y1138" s="142">
        <f t="shared" si="573"/>
        <v>0</v>
      </c>
      <c r="Z1138" s="351"/>
      <c r="AA1138" s="85"/>
      <c r="AB1138" s="226"/>
      <c r="AC1138" s="226"/>
      <c r="AD1138" s="226"/>
      <c r="AE1138" s="226"/>
      <c r="AF1138" s="226"/>
      <c r="AG1138" s="226"/>
      <c r="AH1138" s="226"/>
      <c r="AI1138" s="226"/>
      <c r="AJ1138" s="226"/>
      <c r="AK1138" s="226"/>
      <c r="AL1138" s="226"/>
      <c r="AM1138" s="226"/>
      <c r="AN1138" s="226"/>
      <c r="AO1138" s="226"/>
    </row>
    <row r="1139" spans="1:41" ht="15" hidden="1" outlineLevel="1">
      <c r="A1139" s="44">
        <v>949</v>
      </c>
      <c r="B1139" s="87">
        <v>5</v>
      </c>
      <c r="C1139" s="86" t="s">
        <v>587</v>
      </c>
      <c r="D1139" s="87" t="s">
        <v>21</v>
      </c>
      <c r="E1139" s="88">
        <v>132</v>
      </c>
      <c r="F1139" s="14">
        <f t="shared" si="621"/>
        <v>495000</v>
      </c>
      <c r="G1139" s="14">
        <f t="shared" si="622"/>
        <v>1293864</v>
      </c>
      <c r="H1139" s="14">
        <f t="shared" si="623"/>
        <v>1788864</v>
      </c>
      <c r="I1139" s="65">
        <v>3750</v>
      </c>
      <c r="J1139" s="115">
        <v>9802</v>
      </c>
      <c r="K1139" s="88"/>
      <c r="L1139" s="359"/>
      <c r="M1139" s="359"/>
      <c r="N1139" s="359"/>
      <c r="O1139" s="186">
        <f t="shared" ref="O1139:O1142" si="625">I1139</f>
        <v>3750</v>
      </c>
      <c r="P1139" s="180">
        <f t="shared" si="569"/>
        <v>9802</v>
      </c>
      <c r="Q1139" s="180">
        <f t="shared" si="577"/>
        <v>495000</v>
      </c>
      <c r="R1139" s="180">
        <f t="shared" si="578"/>
        <v>1293864</v>
      </c>
      <c r="S1139" s="180">
        <f t="shared" si="579"/>
        <v>1788864</v>
      </c>
      <c r="T1139" s="394">
        <f t="shared" si="566"/>
        <v>669126.48</v>
      </c>
      <c r="U1139" s="394">
        <f t="shared" si="567"/>
        <v>1749006.6</v>
      </c>
      <c r="V1139" s="142">
        <f t="shared" si="580"/>
        <v>2418133.08</v>
      </c>
      <c r="W1139" s="142">
        <f t="shared" si="571"/>
        <v>5069.1400000000003</v>
      </c>
      <c r="X1139" s="142">
        <f t="shared" si="572"/>
        <v>13250.05</v>
      </c>
      <c r="Y1139" s="142">
        <f t="shared" si="573"/>
        <v>18319.189999999999</v>
      </c>
      <c r="Z1139" s="359" t="s">
        <v>588</v>
      </c>
      <c r="AA1139" s="85"/>
      <c r="AB1139" s="226"/>
      <c r="AC1139" s="226"/>
      <c r="AD1139" s="226"/>
      <c r="AE1139" s="226"/>
      <c r="AF1139" s="226"/>
      <c r="AG1139" s="226"/>
      <c r="AH1139" s="226"/>
      <c r="AI1139" s="226"/>
      <c r="AJ1139" s="226"/>
      <c r="AK1139" s="226"/>
      <c r="AL1139" s="226"/>
      <c r="AM1139" s="226"/>
      <c r="AN1139" s="226"/>
      <c r="AO1139" s="226"/>
    </row>
    <row r="1140" spans="1:41" ht="28.5" hidden="1" outlineLevel="1">
      <c r="A1140" s="44">
        <v>950</v>
      </c>
      <c r="B1140" s="87">
        <v>6</v>
      </c>
      <c r="C1140" s="86" t="s">
        <v>589</v>
      </c>
      <c r="D1140" s="87" t="s">
        <v>21</v>
      </c>
      <c r="E1140" s="88">
        <v>180</v>
      </c>
      <c r="F1140" s="14">
        <f t="shared" si="621"/>
        <v>675000</v>
      </c>
      <c r="G1140" s="14">
        <f t="shared" si="622"/>
        <v>1764360</v>
      </c>
      <c r="H1140" s="14">
        <f t="shared" si="623"/>
        <v>2439360</v>
      </c>
      <c r="I1140" s="65">
        <v>3750</v>
      </c>
      <c r="J1140" s="115">
        <v>9802</v>
      </c>
      <c r="K1140" s="88"/>
      <c r="L1140" s="359"/>
      <c r="M1140" s="359"/>
      <c r="N1140" s="359"/>
      <c r="O1140" s="186">
        <f t="shared" si="625"/>
        <v>3750</v>
      </c>
      <c r="P1140" s="180">
        <f t="shared" si="569"/>
        <v>9802</v>
      </c>
      <c r="Q1140" s="180">
        <f t="shared" si="577"/>
        <v>675000</v>
      </c>
      <c r="R1140" s="180">
        <f t="shared" si="578"/>
        <v>1764360</v>
      </c>
      <c r="S1140" s="180">
        <f t="shared" si="579"/>
        <v>2439360</v>
      </c>
      <c r="T1140" s="394">
        <f t="shared" si="566"/>
        <v>912445.2</v>
      </c>
      <c r="U1140" s="394">
        <f t="shared" si="567"/>
        <v>2385009</v>
      </c>
      <c r="V1140" s="142">
        <f t="shared" si="580"/>
        <v>3297454.2</v>
      </c>
      <c r="W1140" s="142">
        <f t="shared" si="571"/>
        <v>5069.1400000000003</v>
      </c>
      <c r="X1140" s="142">
        <f t="shared" si="572"/>
        <v>13250.05</v>
      </c>
      <c r="Y1140" s="142">
        <f t="shared" si="573"/>
        <v>18319.189999999999</v>
      </c>
      <c r="Z1140" s="359" t="s">
        <v>590</v>
      </c>
      <c r="AA1140" s="85"/>
      <c r="AB1140" s="226"/>
      <c r="AC1140" s="226"/>
      <c r="AD1140" s="226"/>
      <c r="AE1140" s="226"/>
      <c r="AF1140" s="226"/>
      <c r="AG1140" s="226"/>
      <c r="AH1140" s="226"/>
      <c r="AI1140" s="226"/>
      <c r="AJ1140" s="226"/>
      <c r="AK1140" s="226"/>
      <c r="AL1140" s="226"/>
      <c r="AM1140" s="226"/>
      <c r="AN1140" s="226"/>
      <c r="AO1140" s="226"/>
    </row>
    <row r="1141" spans="1:41" ht="28.5" hidden="1" outlineLevel="1">
      <c r="A1141" s="44">
        <v>951</v>
      </c>
      <c r="B1141" s="87">
        <v>7</v>
      </c>
      <c r="C1141" s="86" t="s">
        <v>591</v>
      </c>
      <c r="D1141" s="87" t="s">
        <v>21</v>
      </c>
      <c r="E1141" s="88">
        <v>2</v>
      </c>
      <c r="F1141" s="14">
        <f t="shared" si="621"/>
        <v>7500</v>
      </c>
      <c r="G1141" s="14">
        <f t="shared" si="622"/>
        <v>19604</v>
      </c>
      <c r="H1141" s="14">
        <f t="shared" si="623"/>
        <v>27104</v>
      </c>
      <c r="I1141" s="65">
        <v>3750</v>
      </c>
      <c r="J1141" s="115">
        <v>9802</v>
      </c>
      <c r="K1141" s="88"/>
      <c r="L1141" s="359"/>
      <c r="M1141" s="359"/>
      <c r="N1141" s="359"/>
      <c r="O1141" s="186">
        <f t="shared" si="625"/>
        <v>3750</v>
      </c>
      <c r="P1141" s="180">
        <f t="shared" si="569"/>
        <v>9802</v>
      </c>
      <c r="Q1141" s="180">
        <f t="shared" si="577"/>
        <v>7500</v>
      </c>
      <c r="R1141" s="180">
        <f t="shared" si="578"/>
        <v>19604</v>
      </c>
      <c r="S1141" s="180">
        <f t="shared" si="579"/>
        <v>27104</v>
      </c>
      <c r="T1141" s="394">
        <f t="shared" si="566"/>
        <v>10138.280000000001</v>
      </c>
      <c r="U1141" s="394">
        <f t="shared" si="567"/>
        <v>26500.1</v>
      </c>
      <c r="V1141" s="142">
        <f t="shared" si="580"/>
        <v>36638.379999999997</v>
      </c>
      <c r="W1141" s="142">
        <f t="shared" si="571"/>
        <v>5069.1400000000003</v>
      </c>
      <c r="X1141" s="142">
        <f t="shared" si="572"/>
        <v>13250.05</v>
      </c>
      <c r="Y1141" s="142">
        <f t="shared" si="573"/>
        <v>18319.189999999999</v>
      </c>
      <c r="Z1141" s="359" t="s">
        <v>592</v>
      </c>
      <c r="AA1141" s="85"/>
      <c r="AB1141" s="226"/>
      <c r="AC1141" s="226"/>
      <c r="AD1141" s="226"/>
      <c r="AE1141" s="226"/>
      <c r="AF1141" s="226"/>
      <c r="AG1141" s="226"/>
      <c r="AH1141" s="226"/>
      <c r="AI1141" s="226"/>
      <c r="AJ1141" s="226"/>
      <c r="AK1141" s="226"/>
      <c r="AL1141" s="226"/>
      <c r="AM1141" s="226"/>
      <c r="AN1141" s="226"/>
      <c r="AO1141" s="226"/>
    </row>
    <row r="1142" spans="1:41" ht="28.5" hidden="1" outlineLevel="1">
      <c r="A1142" s="44">
        <v>952</v>
      </c>
      <c r="B1142" s="87">
        <v>8</v>
      </c>
      <c r="C1142" s="86" t="s">
        <v>593</v>
      </c>
      <c r="D1142" s="87" t="s">
        <v>21</v>
      </c>
      <c r="E1142" s="88">
        <v>4</v>
      </c>
      <c r="F1142" s="14">
        <f t="shared" si="621"/>
        <v>15004</v>
      </c>
      <c r="G1142" s="14">
        <f t="shared" si="622"/>
        <v>39208</v>
      </c>
      <c r="H1142" s="14">
        <f t="shared" si="623"/>
        <v>54212</v>
      </c>
      <c r="I1142" s="65">
        <v>3751</v>
      </c>
      <c r="J1142" s="115">
        <v>9802</v>
      </c>
      <c r="K1142" s="88"/>
      <c r="L1142" s="359"/>
      <c r="M1142" s="359"/>
      <c r="N1142" s="359"/>
      <c r="O1142" s="186">
        <f t="shared" si="625"/>
        <v>3751</v>
      </c>
      <c r="P1142" s="180">
        <f t="shared" si="569"/>
        <v>9802</v>
      </c>
      <c r="Q1142" s="180">
        <f t="shared" si="577"/>
        <v>15004</v>
      </c>
      <c r="R1142" s="180">
        <f t="shared" si="578"/>
        <v>39208</v>
      </c>
      <c r="S1142" s="180">
        <f t="shared" si="579"/>
        <v>54212</v>
      </c>
      <c r="T1142" s="394">
        <f t="shared" si="566"/>
        <v>20281.96</v>
      </c>
      <c r="U1142" s="394">
        <f t="shared" si="567"/>
        <v>53000.2</v>
      </c>
      <c r="V1142" s="142">
        <f t="shared" si="580"/>
        <v>73282.16</v>
      </c>
      <c r="W1142" s="142">
        <f t="shared" si="571"/>
        <v>5070.49</v>
      </c>
      <c r="X1142" s="142">
        <f t="shared" si="572"/>
        <v>13250.05</v>
      </c>
      <c r="Y1142" s="142">
        <f t="shared" si="573"/>
        <v>18320.54</v>
      </c>
      <c r="Z1142" s="359" t="s">
        <v>594</v>
      </c>
      <c r="AA1142" s="85"/>
      <c r="AB1142" s="226"/>
      <c r="AC1142" s="226"/>
      <c r="AD1142" s="226"/>
      <c r="AE1142" s="226"/>
      <c r="AF1142" s="226"/>
      <c r="AG1142" s="226"/>
      <c r="AH1142" s="226"/>
      <c r="AI1142" s="226"/>
      <c r="AJ1142" s="226"/>
      <c r="AK1142" s="226"/>
      <c r="AL1142" s="226"/>
      <c r="AM1142" s="226"/>
      <c r="AN1142" s="226"/>
      <c r="AO1142" s="226"/>
    </row>
    <row r="1143" spans="1:41" ht="15" hidden="1" outlineLevel="1">
      <c r="A1143" s="44"/>
      <c r="B1143" s="360"/>
      <c r="C1143" s="24" t="s">
        <v>595</v>
      </c>
      <c r="D1143" s="73"/>
      <c r="E1143" s="74"/>
      <c r="F1143" s="14">
        <f t="shared" si="621"/>
        <v>0</v>
      </c>
      <c r="G1143" s="14">
        <f t="shared" si="622"/>
        <v>0</v>
      </c>
      <c r="H1143" s="14"/>
      <c r="I1143" s="74"/>
      <c r="J1143" s="64"/>
      <c r="K1143" s="74"/>
      <c r="L1143" s="351"/>
      <c r="M1143" s="351"/>
      <c r="N1143" s="351"/>
      <c r="O1143" s="378"/>
      <c r="P1143" s="180">
        <f t="shared" si="569"/>
        <v>0</v>
      </c>
      <c r="Q1143" s="180">
        <f t="shared" si="577"/>
        <v>0</v>
      </c>
      <c r="R1143" s="180">
        <f t="shared" si="578"/>
        <v>0</v>
      </c>
      <c r="S1143" s="180">
        <f t="shared" si="579"/>
        <v>0</v>
      </c>
      <c r="T1143" s="394">
        <f t="shared" si="566"/>
        <v>0</v>
      </c>
      <c r="U1143" s="394">
        <f t="shared" si="567"/>
        <v>0</v>
      </c>
      <c r="V1143" s="142">
        <f t="shared" si="580"/>
        <v>0</v>
      </c>
      <c r="W1143" s="142">
        <f t="shared" si="571"/>
        <v>0</v>
      </c>
      <c r="X1143" s="142">
        <f t="shared" si="572"/>
        <v>0</v>
      </c>
      <c r="Y1143" s="142">
        <f t="shared" si="573"/>
        <v>0</v>
      </c>
      <c r="Z1143" s="351"/>
      <c r="AA1143" s="85"/>
      <c r="AB1143" s="226"/>
      <c r="AC1143" s="226"/>
      <c r="AD1143" s="226"/>
      <c r="AE1143" s="226"/>
      <c r="AF1143" s="226"/>
      <c r="AG1143" s="226"/>
      <c r="AH1143" s="226"/>
      <c r="AI1143" s="226"/>
      <c r="AJ1143" s="226"/>
      <c r="AK1143" s="226"/>
      <c r="AL1143" s="226"/>
      <c r="AM1143" s="226"/>
      <c r="AN1143" s="226"/>
      <c r="AO1143" s="226"/>
    </row>
    <row r="1144" spans="1:41" ht="15" hidden="1" outlineLevel="1">
      <c r="A1144" s="44">
        <v>953</v>
      </c>
      <c r="B1144" s="87">
        <v>9</v>
      </c>
      <c r="C1144" s="13" t="s">
        <v>596</v>
      </c>
      <c r="D1144" s="73" t="s">
        <v>24</v>
      </c>
      <c r="E1144" s="74">
        <v>160</v>
      </c>
      <c r="F1144" s="14">
        <f t="shared" si="621"/>
        <v>240000</v>
      </c>
      <c r="G1144" s="14">
        <f t="shared" si="622"/>
        <v>213280</v>
      </c>
      <c r="H1144" s="14">
        <f t="shared" ref="H1144:H1145" si="626">F1144+G1144</f>
        <v>453280</v>
      </c>
      <c r="I1144" s="65">
        <v>1500</v>
      </c>
      <c r="J1144" s="115">
        <v>1333</v>
      </c>
      <c r="K1144" s="74"/>
      <c r="L1144" s="351"/>
      <c r="M1144" s="351"/>
      <c r="N1144" s="351"/>
      <c r="O1144" s="186">
        <f t="shared" ref="O1144:O1145" si="627">I1144</f>
        <v>1500</v>
      </c>
      <c r="P1144" s="180">
        <f t="shared" si="569"/>
        <v>1333</v>
      </c>
      <c r="Q1144" s="180">
        <f t="shared" si="577"/>
        <v>240000</v>
      </c>
      <c r="R1144" s="180">
        <f t="shared" si="578"/>
        <v>213280</v>
      </c>
      <c r="S1144" s="180">
        <f t="shared" si="579"/>
        <v>453280</v>
      </c>
      <c r="T1144" s="394">
        <f t="shared" si="566"/>
        <v>324424</v>
      </c>
      <c r="U1144" s="394">
        <f t="shared" si="567"/>
        <v>288305.59999999998</v>
      </c>
      <c r="V1144" s="142">
        <f t="shared" si="580"/>
        <v>612729.59999999998</v>
      </c>
      <c r="W1144" s="142">
        <f t="shared" si="571"/>
        <v>2027.65</v>
      </c>
      <c r="X1144" s="142">
        <f t="shared" si="572"/>
        <v>1801.91</v>
      </c>
      <c r="Y1144" s="142">
        <f t="shared" si="573"/>
        <v>3829.56</v>
      </c>
      <c r="Z1144" s="351" t="s">
        <v>597</v>
      </c>
      <c r="AA1144" s="85"/>
      <c r="AB1144" s="226"/>
      <c r="AC1144" s="226"/>
      <c r="AD1144" s="226"/>
      <c r="AE1144" s="226"/>
      <c r="AF1144" s="226"/>
      <c r="AG1144" s="226"/>
      <c r="AH1144" s="226"/>
      <c r="AI1144" s="226"/>
      <c r="AJ1144" s="226"/>
      <c r="AK1144" s="226"/>
      <c r="AL1144" s="226"/>
      <c r="AM1144" s="226"/>
      <c r="AN1144" s="226"/>
      <c r="AO1144" s="226"/>
    </row>
    <row r="1145" spans="1:41" ht="15" hidden="1" outlineLevel="1">
      <c r="A1145" s="44">
        <v>954</v>
      </c>
      <c r="B1145" s="87">
        <v>10</v>
      </c>
      <c r="C1145" s="13" t="s">
        <v>598</v>
      </c>
      <c r="D1145" s="73" t="s">
        <v>21</v>
      </c>
      <c r="E1145" s="74">
        <v>64</v>
      </c>
      <c r="F1145" s="14">
        <f t="shared" si="621"/>
        <v>240000</v>
      </c>
      <c r="G1145" s="89">
        <f t="shared" si="622"/>
        <v>49088</v>
      </c>
      <c r="H1145" s="14">
        <f t="shared" si="626"/>
        <v>289088</v>
      </c>
      <c r="I1145" s="65">
        <v>3750</v>
      </c>
      <c r="J1145" s="115">
        <v>767</v>
      </c>
      <c r="K1145" s="74"/>
      <c r="L1145" s="351"/>
      <c r="M1145" s="351"/>
      <c r="N1145" s="351"/>
      <c r="O1145" s="186">
        <f t="shared" si="627"/>
        <v>3750</v>
      </c>
      <c r="P1145" s="180">
        <f t="shared" si="569"/>
        <v>767</v>
      </c>
      <c r="Q1145" s="180">
        <f t="shared" si="577"/>
        <v>240000</v>
      </c>
      <c r="R1145" s="180">
        <f t="shared" si="578"/>
        <v>49088</v>
      </c>
      <c r="S1145" s="180">
        <f t="shared" si="579"/>
        <v>289088</v>
      </c>
      <c r="T1145" s="394">
        <f t="shared" si="566"/>
        <v>324424.96000000002</v>
      </c>
      <c r="U1145" s="394">
        <f t="shared" si="567"/>
        <v>66355.839999999997</v>
      </c>
      <c r="V1145" s="142">
        <f t="shared" si="580"/>
        <v>390780.8</v>
      </c>
      <c r="W1145" s="142">
        <f t="shared" si="571"/>
        <v>5069.1400000000003</v>
      </c>
      <c r="X1145" s="142">
        <f t="shared" si="572"/>
        <v>1036.81</v>
      </c>
      <c r="Y1145" s="142">
        <f t="shared" si="573"/>
        <v>6105.95</v>
      </c>
      <c r="Z1145" s="351" t="s">
        <v>599</v>
      </c>
      <c r="AA1145" s="85"/>
      <c r="AB1145" s="226"/>
      <c r="AC1145" s="226"/>
      <c r="AD1145" s="226"/>
      <c r="AE1145" s="226"/>
      <c r="AF1145" s="226"/>
      <c r="AG1145" s="226"/>
      <c r="AH1145" s="226"/>
      <c r="AI1145" s="226"/>
      <c r="AJ1145" s="226"/>
      <c r="AK1145" s="226"/>
      <c r="AL1145" s="226"/>
      <c r="AM1145" s="226"/>
      <c r="AN1145" s="226"/>
      <c r="AO1145" s="226"/>
    </row>
    <row r="1146" spans="1:41" ht="15" hidden="1" outlineLevel="1">
      <c r="A1146" s="44"/>
      <c r="B1146" s="87"/>
      <c r="C1146" s="24" t="s">
        <v>600</v>
      </c>
      <c r="D1146" s="73"/>
      <c r="E1146" s="74"/>
      <c r="F1146" s="14">
        <f t="shared" si="621"/>
        <v>0</v>
      </c>
      <c r="G1146" s="14">
        <f t="shared" si="622"/>
        <v>0</v>
      </c>
      <c r="H1146" s="14"/>
      <c r="I1146" s="74"/>
      <c r="J1146" s="64"/>
      <c r="K1146" s="74"/>
      <c r="L1146" s="351"/>
      <c r="M1146" s="351"/>
      <c r="N1146" s="351"/>
      <c r="O1146" s="378"/>
      <c r="P1146" s="180">
        <f t="shared" si="569"/>
        <v>0</v>
      </c>
      <c r="Q1146" s="180">
        <f t="shared" si="577"/>
        <v>0</v>
      </c>
      <c r="R1146" s="180">
        <f t="shared" si="578"/>
        <v>0</v>
      </c>
      <c r="S1146" s="180">
        <f t="shared" si="579"/>
        <v>0</v>
      </c>
      <c r="T1146" s="394">
        <f t="shared" si="566"/>
        <v>0</v>
      </c>
      <c r="U1146" s="394">
        <f t="shared" si="567"/>
        <v>0</v>
      </c>
      <c r="V1146" s="142">
        <f t="shared" si="580"/>
        <v>0</v>
      </c>
      <c r="W1146" s="142">
        <f t="shared" si="571"/>
        <v>0</v>
      </c>
      <c r="X1146" s="142">
        <f t="shared" si="572"/>
        <v>0</v>
      </c>
      <c r="Y1146" s="142">
        <f t="shared" si="573"/>
        <v>0</v>
      </c>
      <c r="Z1146" s="351"/>
      <c r="AA1146" s="85"/>
      <c r="AB1146" s="226"/>
      <c r="AC1146" s="226"/>
      <c r="AD1146" s="226"/>
      <c r="AE1146" s="226"/>
      <c r="AF1146" s="226"/>
      <c r="AG1146" s="226"/>
      <c r="AH1146" s="226"/>
      <c r="AI1146" s="226"/>
      <c r="AJ1146" s="226"/>
      <c r="AK1146" s="226"/>
      <c r="AL1146" s="226"/>
      <c r="AM1146" s="226"/>
      <c r="AN1146" s="226"/>
      <c r="AO1146" s="226"/>
    </row>
    <row r="1147" spans="1:41" ht="28.5" hidden="1" outlineLevel="1">
      <c r="A1147" s="44">
        <v>955</v>
      </c>
      <c r="B1147" s="87">
        <v>11</v>
      </c>
      <c r="C1147" s="13" t="s">
        <v>601</v>
      </c>
      <c r="D1147" s="90" t="s">
        <v>602</v>
      </c>
      <c r="E1147" s="74">
        <v>1</v>
      </c>
      <c r="F1147" s="14">
        <f t="shared" si="621"/>
        <v>237500</v>
      </c>
      <c r="G1147" s="14">
        <f t="shared" si="622"/>
        <v>0</v>
      </c>
      <c r="H1147" s="14">
        <f>F1147+G1147</f>
        <v>237500</v>
      </c>
      <c r="I1147" s="105">
        <f>2.5*95000</f>
        <v>237500</v>
      </c>
      <c r="J1147" s="64">
        <v>0</v>
      </c>
      <c r="K1147" s="74"/>
      <c r="L1147" s="351"/>
      <c r="M1147" s="351"/>
      <c r="N1147" s="351"/>
      <c r="O1147" s="186">
        <f>I1147</f>
        <v>237500</v>
      </c>
      <c r="P1147" s="180">
        <f t="shared" si="569"/>
        <v>0</v>
      </c>
      <c r="Q1147" s="180">
        <f t="shared" si="577"/>
        <v>237500</v>
      </c>
      <c r="R1147" s="180">
        <f t="shared" si="578"/>
        <v>0</v>
      </c>
      <c r="S1147" s="180">
        <f t="shared" si="579"/>
        <v>237500</v>
      </c>
      <c r="T1147" s="394">
        <f t="shared" si="566"/>
        <v>321045.28999999998</v>
      </c>
      <c r="U1147" s="394">
        <f t="shared" si="567"/>
        <v>0</v>
      </c>
      <c r="V1147" s="142">
        <f t="shared" si="580"/>
        <v>321045.28999999998</v>
      </c>
      <c r="W1147" s="142">
        <f t="shared" si="571"/>
        <v>321045.28999999998</v>
      </c>
      <c r="X1147" s="142">
        <f t="shared" si="572"/>
        <v>0</v>
      </c>
      <c r="Y1147" s="142">
        <f t="shared" si="573"/>
        <v>321045.28999999998</v>
      </c>
      <c r="Z1147" s="351"/>
      <c r="AA1147" s="85"/>
      <c r="AB1147" s="226"/>
      <c r="AC1147" s="226"/>
      <c r="AD1147" s="226"/>
      <c r="AE1147" s="226"/>
      <c r="AF1147" s="226"/>
      <c r="AG1147" s="226"/>
      <c r="AH1147" s="226"/>
      <c r="AI1147" s="226"/>
      <c r="AJ1147" s="226"/>
      <c r="AK1147" s="226"/>
      <c r="AL1147" s="226"/>
      <c r="AM1147" s="226"/>
      <c r="AN1147" s="226"/>
      <c r="AO1147" s="226"/>
    </row>
    <row r="1148" spans="1:41" s="365" customFormat="1" ht="15" collapsed="1">
      <c r="A1148" s="158"/>
      <c r="B1148" s="361"/>
      <c r="C1148" s="362" t="s">
        <v>603</v>
      </c>
      <c r="D1148" s="363"/>
      <c r="E1148" s="364"/>
      <c r="F1148" s="206">
        <f t="shared" ref="F1148:H1148" si="628">SUM(F1150:F1163)</f>
        <v>848052</v>
      </c>
      <c r="G1148" s="206">
        <f t="shared" si="628"/>
        <v>7106484</v>
      </c>
      <c r="H1148" s="206">
        <f t="shared" si="628"/>
        <v>7954536</v>
      </c>
      <c r="I1148" s="364"/>
      <c r="J1148" s="364"/>
      <c r="K1148" s="364"/>
      <c r="L1148" s="158"/>
      <c r="M1148" s="158"/>
      <c r="N1148" s="158"/>
      <c r="O1148" s="175"/>
      <c r="P1148" s="474">
        <f t="shared" si="569"/>
        <v>0</v>
      </c>
      <c r="Q1148" s="459">
        <f>SUM(Q1150:Q1163)</f>
        <v>848052</v>
      </c>
      <c r="R1148" s="459">
        <f t="shared" ref="R1148:V1148" si="629">SUM(R1150:R1163)</f>
        <v>7106484</v>
      </c>
      <c r="S1148" s="459">
        <f t="shared" si="629"/>
        <v>7954536</v>
      </c>
      <c r="T1148" s="206">
        <f>SUM(T1150:T1163)</f>
        <v>1146371.3600000001</v>
      </c>
      <c r="U1148" s="206">
        <f t="shared" si="629"/>
        <v>9606329.6899999995</v>
      </c>
      <c r="V1148" s="206">
        <f t="shared" si="629"/>
        <v>10752701.050000001</v>
      </c>
      <c r="W1148" s="142">
        <f t="shared" si="571"/>
        <v>0</v>
      </c>
      <c r="X1148" s="142">
        <f t="shared" si="572"/>
        <v>0</v>
      </c>
      <c r="Y1148" s="142">
        <f t="shared" si="573"/>
        <v>0</v>
      </c>
      <c r="Z1148" s="158"/>
      <c r="AA1148" s="132"/>
      <c r="AB1148" s="236"/>
      <c r="AC1148" s="236"/>
      <c r="AD1148" s="236"/>
      <c r="AE1148" s="236"/>
      <c r="AF1148" s="236"/>
      <c r="AG1148" s="236"/>
      <c r="AH1148" s="236"/>
      <c r="AI1148" s="236"/>
      <c r="AJ1148" s="236"/>
      <c r="AK1148" s="236"/>
      <c r="AL1148" s="236"/>
      <c r="AM1148" s="236"/>
      <c r="AN1148" s="236"/>
      <c r="AO1148" s="236"/>
    </row>
    <row r="1149" spans="1:41" ht="15" hidden="1" outlineLevel="1">
      <c r="A1149" s="44"/>
      <c r="B1149" s="87"/>
      <c r="C1149" s="24" t="s">
        <v>604</v>
      </c>
      <c r="D1149" s="73"/>
      <c r="E1149" s="74"/>
      <c r="F1149" s="14">
        <f t="shared" ref="F1149:F1157" si="630">E1149*I1149</f>
        <v>0</v>
      </c>
      <c r="G1149" s="14">
        <f t="shared" ref="G1149:G1163" si="631">E1149*J1149</f>
        <v>0</v>
      </c>
      <c r="H1149" s="14"/>
      <c r="I1149" s="74"/>
      <c r="J1149" s="64"/>
      <c r="K1149" s="74"/>
      <c r="L1149" s="351"/>
      <c r="M1149" s="351"/>
      <c r="N1149" s="351"/>
      <c r="O1149" s="378"/>
      <c r="P1149" s="180">
        <f t="shared" si="569"/>
        <v>0</v>
      </c>
      <c r="Q1149" s="180">
        <f t="shared" si="577"/>
        <v>0</v>
      </c>
      <c r="R1149" s="180">
        <f t="shared" si="578"/>
        <v>0</v>
      </c>
      <c r="S1149" s="180">
        <f t="shared" si="579"/>
        <v>0</v>
      </c>
      <c r="T1149" s="394">
        <f t="shared" si="566"/>
        <v>0</v>
      </c>
      <c r="U1149" s="394">
        <f t="shared" si="567"/>
        <v>0</v>
      </c>
      <c r="V1149" s="142">
        <f t="shared" si="580"/>
        <v>0</v>
      </c>
      <c r="W1149" s="142">
        <f t="shared" si="571"/>
        <v>0</v>
      </c>
      <c r="X1149" s="142">
        <f t="shared" si="572"/>
        <v>0</v>
      </c>
      <c r="Y1149" s="142">
        <f t="shared" si="573"/>
        <v>0</v>
      </c>
      <c r="Z1149" s="351"/>
      <c r="AA1149" s="85"/>
      <c r="AB1149" s="226"/>
      <c r="AC1149" s="226"/>
      <c r="AD1149" s="226"/>
      <c r="AE1149" s="226"/>
      <c r="AF1149" s="226"/>
      <c r="AG1149" s="226"/>
      <c r="AH1149" s="226"/>
      <c r="AI1149" s="226"/>
      <c r="AJ1149" s="226"/>
      <c r="AK1149" s="226"/>
      <c r="AL1149" s="226"/>
      <c r="AM1149" s="226"/>
      <c r="AN1149" s="226"/>
      <c r="AO1149" s="226"/>
    </row>
    <row r="1150" spans="1:41" ht="15" hidden="1" outlineLevel="1">
      <c r="A1150" s="44">
        <v>956</v>
      </c>
      <c r="B1150" s="87">
        <v>12</v>
      </c>
      <c r="C1150" s="13" t="s">
        <v>605</v>
      </c>
      <c r="D1150" s="73" t="s">
        <v>21</v>
      </c>
      <c r="E1150" s="74">
        <v>27</v>
      </c>
      <c r="F1150" s="14">
        <f t="shared" si="630"/>
        <v>337500</v>
      </c>
      <c r="G1150" s="14">
        <f t="shared" si="631"/>
        <v>6577740</v>
      </c>
      <c r="H1150" s="14">
        <f t="shared" ref="H1150:H1154" si="632">F1150+G1150</f>
        <v>6915240</v>
      </c>
      <c r="I1150" s="65">
        <v>12500</v>
      </c>
      <c r="J1150" s="66">
        <v>243620</v>
      </c>
      <c r="K1150" s="74"/>
      <c r="L1150" s="351"/>
      <c r="M1150" s="351"/>
      <c r="N1150" s="351"/>
      <c r="O1150" s="186">
        <f>I1150</f>
        <v>12500</v>
      </c>
      <c r="P1150" s="180">
        <f t="shared" si="569"/>
        <v>243620</v>
      </c>
      <c r="Q1150" s="180">
        <f t="shared" si="577"/>
        <v>337500</v>
      </c>
      <c r="R1150" s="180">
        <f t="shared" si="578"/>
        <v>6577740</v>
      </c>
      <c r="S1150" s="180">
        <f t="shared" si="579"/>
        <v>6915240</v>
      </c>
      <c r="T1150" s="394">
        <f t="shared" si="566"/>
        <v>456222.24</v>
      </c>
      <c r="U1150" s="394">
        <f t="shared" si="567"/>
        <v>8891589.2400000002</v>
      </c>
      <c r="V1150" s="142">
        <f t="shared" si="580"/>
        <v>9347811.4800000004</v>
      </c>
      <c r="W1150" s="142">
        <f t="shared" si="571"/>
        <v>16897.12</v>
      </c>
      <c r="X1150" s="142">
        <f t="shared" si="572"/>
        <v>329318.12</v>
      </c>
      <c r="Y1150" s="142">
        <f t="shared" si="573"/>
        <v>346215.24</v>
      </c>
      <c r="Z1150" s="351" t="s">
        <v>606</v>
      </c>
      <c r="AA1150" s="85"/>
      <c r="AB1150" s="226"/>
      <c r="AC1150" s="226"/>
      <c r="AD1150" s="226"/>
      <c r="AE1150" s="226"/>
      <c r="AF1150" s="226"/>
      <c r="AG1150" s="226"/>
      <c r="AH1150" s="226"/>
      <c r="AI1150" s="226"/>
      <c r="AJ1150" s="226"/>
      <c r="AK1150" s="226"/>
      <c r="AL1150" s="226"/>
      <c r="AM1150" s="226"/>
      <c r="AN1150" s="226"/>
      <c r="AO1150" s="226"/>
    </row>
    <row r="1151" spans="1:41" ht="28.5" hidden="1" outlineLevel="1">
      <c r="A1151" s="44">
        <v>957</v>
      </c>
      <c r="B1151" s="87">
        <v>13</v>
      </c>
      <c r="C1151" s="13" t="s">
        <v>607</v>
      </c>
      <c r="D1151" s="73" t="s">
        <v>21</v>
      </c>
      <c r="E1151" s="74">
        <v>135</v>
      </c>
      <c r="F1151" s="207">
        <f t="shared" si="630"/>
        <v>0</v>
      </c>
      <c r="G1151" s="207">
        <f t="shared" si="631"/>
        <v>0</v>
      </c>
      <c r="H1151" s="207">
        <f t="shared" si="632"/>
        <v>0</v>
      </c>
      <c r="I1151" s="65"/>
      <c r="J1151" s="115"/>
      <c r="K1151" s="74"/>
      <c r="L1151" s="351"/>
      <c r="M1151" s="351"/>
      <c r="N1151" s="351"/>
      <c r="O1151" s="378"/>
      <c r="P1151" s="180">
        <f t="shared" si="569"/>
        <v>0</v>
      </c>
      <c r="Q1151" s="180">
        <f t="shared" si="577"/>
        <v>0</v>
      </c>
      <c r="R1151" s="180">
        <f t="shared" si="578"/>
        <v>0</v>
      </c>
      <c r="S1151" s="180">
        <f t="shared" si="579"/>
        <v>0</v>
      </c>
      <c r="T1151" s="394">
        <f t="shared" si="566"/>
        <v>0</v>
      </c>
      <c r="U1151" s="394">
        <f t="shared" si="567"/>
        <v>0</v>
      </c>
      <c r="V1151" s="142">
        <f t="shared" si="580"/>
        <v>0</v>
      </c>
      <c r="W1151" s="142">
        <f t="shared" si="571"/>
        <v>0</v>
      </c>
      <c r="X1151" s="142">
        <f t="shared" si="572"/>
        <v>0</v>
      </c>
      <c r="Y1151" s="142">
        <f t="shared" si="573"/>
        <v>0</v>
      </c>
      <c r="Z1151" s="351" t="s">
        <v>608</v>
      </c>
      <c r="AA1151" s="85"/>
      <c r="AB1151" s="226"/>
      <c r="AC1151" s="226"/>
      <c r="AD1151" s="226"/>
      <c r="AE1151" s="226"/>
      <c r="AF1151" s="226"/>
      <c r="AG1151" s="226"/>
      <c r="AH1151" s="226"/>
      <c r="AI1151" s="226"/>
      <c r="AJ1151" s="226"/>
      <c r="AK1151" s="226"/>
      <c r="AL1151" s="226"/>
      <c r="AM1151" s="226"/>
      <c r="AN1151" s="226"/>
      <c r="AO1151" s="226"/>
    </row>
    <row r="1152" spans="1:41" ht="15" hidden="1" outlineLevel="1">
      <c r="A1152" s="44">
        <v>958</v>
      </c>
      <c r="B1152" s="87">
        <v>14</v>
      </c>
      <c r="C1152" s="13" t="s">
        <v>609</v>
      </c>
      <c r="D1152" s="73" t="s">
        <v>21</v>
      </c>
      <c r="E1152" s="74">
        <v>14</v>
      </c>
      <c r="F1152" s="207">
        <f t="shared" si="630"/>
        <v>0</v>
      </c>
      <c r="G1152" s="207">
        <f t="shared" si="631"/>
        <v>0</v>
      </c>
      <c r="H1152" s="207">
        <f t="shared" si="632"/>
        <v>0</v>
      </c>
      <c r="I1152" s="65"/>
      <c r="J1152" s="115"/>
      <c r="K1152" s="74"/>
      <c r="L1152" s="351"/>
      <c r="M1152" s="351"/>
      <c r="N1152" s="351"/>
      <c r="O1152" s="378"/>
      <c r="P1152" s="180">
        <f t="shared" si="569"/>
        <v>0</v>
      </c>
      <c r="Q1152" s="180">
        <f t="shared" si="577"/>
        <v>0</v>
      </c>
      <c r="R1152" s="180">
        <f t="shared" si="578"/>
        <v>0</v>
      </c>
      <c r="S1152" s="180">
        <f t="shared" si="579"/>
        <v>0</v>
      </c>
      <c r="T1152" s="394">
        <f t="shared" si="566"/>
        <v>0</v>
      </c>
      <c r="U1152" s="394">
        <f t="shared" si="567"/>
        <v>0</v>
      </c>
      <c r="V1152" s="142">
        <f t="shared" si="580"/>
        <v>0</v>
      </c>
      <c r="W1152" s="142">
        <f t="shared" si="571"/>
        <v>0</v>
      </c>
      <c r="X1152" s="142">
        <f t="shared" si="572"/>
        <v>0</v>
      </c>
      <c r="Y1152" s="142">
        <f t="shared" si="573"/>
        <v>0</v>
      </c>
      <c r="Z1152" s="351" t="s">
        <v>610</v>
      </c>
      <c r="AA1152" s="85"/>
      <c r="AB1152" s="226"/>
      <c r="AC1152" s="226"/>
      <c r="AD1152" s="226"/>
      <c r="AE1152" s="226"/>
      <c r="AF1152" s="226"/>
      <c r="AG1152" s="226"/>
      <c r="AH1152" s="226"/>
      <c r="AI1152" s="226"/>
      <c r="AJ1152" s="226"/>
      <c r="AK1152" s="226"/>
      <c r="AL1152" s="226"/>
      <c r="AM1152" s="226"/>
      <c r="AN1152" s="226"/>
      <c r="AO1152" s="226"/>
    </row>
    <row r="1153" spans="1:41" ht="42.75" hidden="1" outlineLevel="1">
      <c r="A1153" s="44">
        <v>959</v>
      </c>
      <c r="B1153" s="87">
        <v>15</v>
      </c>
      <c r="C1153" s="13" t="s">
        <v>611</v>
      </c>
      <c r="D1153" s="73" t="s">
        <v>24</v>
      </c>
      <c r="E1153" s="74">
        <v>216</v>
      </c>
      <c r="F1153" s="207">
        <f t="shared" si="630"/>
        <v>0</v>
      </c>
      <c r="G1153" s="207">
        <f t="shared" si="631"/>
        <v>0</v>
      </c>
      <c r="H1153" s="207">
        <f t="shared" si="632"/>
        <v>0</v>
      </c>
      <c r="I1153" s="65"/>
      <c r="J1153" s="115"/>
      <c r="K1153" s="74"/>
      <c r="L1153" s="351"/>
      <c r="M1153" s="351"/>
      <c r="N1153" s="351"/>
      <c r="O1153" s="378"/>
      <c r="P1153" s="180">
        <f t="shared" si="569"/>
        <v>0</v>
      </c>
      <c r="Q1153" s="180">
        <f t="shared" si="577"/>
        <v>0</v>
      </c>
      <c r="R1153" s="180">
        <f t="shared" si="578"/>
        <v>0</v>
      </c>
      <c r="S1153" s="180">
        <f t="shared" si="579"/>
        <v>0</v>
      </c>
      <c r="T1153" s="394">
        <f t="shared" si="566"/>
        <v>0</v>
      </c>
      <c r="U1153" s="394">
        <f t="shared" si="567"/>
        <v>0</v>
      </c>
      <c r="V1153" s="142">
        <f t="shared" si="580"/>
        <v>0</v>
      </c>
      <c r="W1153" s="142">
        <f t="shared" si="571"/>
        <v>0</v>
      </c>
      <c r="X1153" s="142">
        <f t="shared" si="572"/>
        <v>0</v>
      </c>
      <c r="Y1153" s="142">
        <f t="shared" si="573"/>
        <v>0</v>
      </c>
      <c r="Z1153" s="351" t="s">
        <v>612</v>
      </c>
      <c r="AA1153" s="85"/>
      <c r="AB1153" s="226"/>
      <c r="AC1153" s="226"/>
      <c r="AD1153" s="226"/>
      <c r="AE1153" s="226"/>
      <c r="AF1153" s="226"/>
      <c r="AG1153" s="226"/>
      <c r="AH1153" s="226"/>
      <c r="AI1153" s="226"/>
      <c r="AJ1153" s="226"/>
      <c r="AK1153" s="226"/>
      <c r="AL1153" s="226"/>
      <c r="AM1153" s="226"/>
      <c r="AN1153" s="226"/>
      <c r="AO1153" s="226"/>
    </row>
    <row r="1154" spans="1:41" ht="15" hidden="1" outlineLevel="1">
      <c r="A1154" s="44">
        <v>960</v>
      </c>
      <c r="B1154" s="87">
        <v>16</v>
      </c>
      <c r="C1154" s="13" t="s">
        <v>598</v>
      </c>
      <c r="D1154" s="73" t="s">
        <v>21</v>
      </c>
      <c r="E1154" s="74">
        <v>108</v>
      </c>
      <c r="F1154" s="14">
        <f t="shared" si="630"/>
        <v>405000</v>
      </c>
      <c r="G1154" s="14">
        <f t="shared" si="631"/>
        <v>337500</v>
      </c>
      <c r="H1154" s="91">
        <f t="shared" si="632"/>
        <v>742500</v>
      </c>
      <c r="I1154" s="65">
        <v>3750</v>
      </c>
      <c r="J1154" s="92">
        <v>3125</v>
      </c>
      <c r="K1154" s="74"/>
      <c r="L1154" s="351"/>
      <c r="M1154" s="351"/>
      <c r="N1154" s="351"/>
      <c r="O1154" s="186">
        <f>I1154</f>
        <v>3750</v>
      </c>
      <c r="P1154" s="180">
        <f t="shared" si="569"/>
        <v>3125</v>
      </c>
      <c r="Q1154" s="180">
        <f t="shared" si="577"/>
        <v>405000</v>
      </c>
      <c r="R1154" s="180">
        <f t="shared" si="578"/>
        <v>337500</v>
      </c>
      <c r="S1154" s="180">
        <f t="shared" si="579"/>
        <v>742500</v>
      </c>
      <c r="T1154" s="394">
        <f t="shared" si="566"/>
        <v>547467.12</v>
      </c>
      <c r="U1154" s="394">
        <f t="shared" si="567"/>
        <v>456222.24</v>
      </c>
      <c r="V1154" s="142">
        <f t="shared" si="580"/>
        <v>1003689.36</v>
      </c>
      <c r="W1154" s="142">
        <f t="shared" si="571"/>
        <v>5069.1400000000003</v>
      </c>
      <c r="X1154" s="142">
        <f t="shared" si="572"/>
        <v>4224.28</v>
      </c>
      <c r="Y1154" s="142">
        <f t="shared" si="573"/>
        <v>9293.42</v>
      </c>
      <c r="Z1154" s="351" t="s">
        <v>613</v>
      </c>
      <c r="AA1154" s="85"/>
      <c r="AB1154" s="226"/>
      <c r="AC1154" s="226"/>
      <c r="AD1154" s="226"/>
      <c r="AE1154" s="226"/>
      <c r="AF1154" s="226"/>
      <c r="AG1154" s="226"/>
      <c r="AH1154" s="226"/>
      <c r="AI1154" s="226"/>
      <c r="AJ1154" s="226"/>
      <c r="AK1154" s="226"/>
      <c r="AL1154" s="226"/>
      <c r="AM1154" s="226"/>
      <c r="AN1154" s="226"/>
      <c r="AO1154" s="226"/>
    </row>
    <row r="1155" spans="1:41" ht="42.75" hidden="1" outlineLevel="1">
      <c r="A1155" s="44"/>
      <c r="B1155" s="87"/>
      <c r="C1155" s="24" t="s">
        <v>614</v>
      </c>
      <c r="D1155" s="73"/>
      <c r="E1155" s="74"/>
      <c r="F1155" s="14">
        <f t="shared" si="630"/>
        <v>0</v>
      </c>
      <c r="G1155" s="14">
        <f t="shared" si="631"/>
        <v>0</v>
      </c>
      <c r="H1155" s="14"/>
      <c r="I1155" s="74"/>
      <c r="J1155" s="64"/>
      <c r="K1155" s="74"/>
      <c r="L1155" s="351"/>
      <c r="M1155" s="351"/>
      <c r="N1155" s="351"/>
      <c r="O1155" s="378"/>
      <c r="P1155" s="180">
        <f t="shared" si="569"/>
        <v>0</v>
      </c>
      <c r="Q1155" s="180">
        <f t="shared" si="577"/>
        <v>0</v>
      </c>
      <c r="R1155" s="180">
        <f t="shared" si="578"/>
        <v>0</v>
      </c>
      <c r="S1155" s="180">
        <f t="shared" si="579"/>
        <v>0</v>
      </c>
      <c r="T1155" s="394">
        <f t="shared" si="566"/>
        <v>0</v>
      </c>
      <c r="U1155" s="394">
        <f t="shared" si="567"/>
        <v>0</v>
      </c>
      <c r="V1155" s="142">
        <f t="shared" si="580"/>
        <v>0</v>
      </c>
      <c r="W1155" s="142">
        <f t="shared" si="571"/>
        <v>0</v>
      </c>
      <c r="X1155" s="142">
        <f t="shared" si="572"/>
        <v>0</v>
      </c>
      <c r="Y1155" s="142">
        <f t="shared" si="573"/>
        <v>0</v>
      </c>
      <c r="Z1155" s="351"/>
      <c r="AA1155" s="85"/>
      <c r="AB1155" s="226"/>
      <c r="AC1155" s="226"/>
      <c r="AD1155" s="226"/>
      <c r="AE1155" s="226"/>
      <c r="AF1155" s="226"/>
      <c r="AG1155" s="226"/>
      <c r="AH1155" s="226"/>
      <c r="AI1155" s="226"/>
      <c r="AJ1155" s="226"/>
      <c r="AK1155" s="226"/>
      <c r="AL1155" s="226"/>
      <c r="AM1155" s="226"/>
      <c r="AN1155" s="226"/>
      <c r="AO1155" s="226"/>
    </row>
    <row r="1156" spans="1:41" ht="28.5" hidden="1" outlineLevel="1">
      <c r="A1156" s="44">
        <v>961</v>
      </c>
      <c r="B1156" s="87">
        <v>17</v>
      </c>
      <c r="C1156" s="13" t="s">
        <v>615</v>
      </c>
      <c r="D1156" s="73" t="s">
        <v>21</v>
      </c>
      <c r="E1156" s="74">
        <v>1</v>
      </c>
      <c r="F1156" s="14">
        <f t="shared" si="630"/>
        <v>6250</v>
      </c>
      <c r="G1156" s="14">
        <f t="shared" si="631"/>
        <v>15100</v>
      </c>
      <c r="H1156" s="14">
        <f t="shared" ref="H1156:H1161" si="633">F1156+G1156</f>
        <v>21350</v>
      </c>
      <c r="I1156" s="65">
        <v>6250</v>
      </c>
      <c r="J1156" s="66">
        <v>15100</v>
      </c>
      <c r="K1156" s="74"/>
      <c r="L1156" s="351"/>
      <c r="M1156" s="351"/>
      <c r="N1156" s="351"/>
      <c r="O1156" s="186">
        <f t="shared" ref="O1156:O1161" si="634">I1156</f>
        <v>6250</v>
      </c>
      <c r="P1156" s="180">
        <f t="shared" si="569"/>
        <v>15100</v>
      </c>
      <c r="Q1156" s="180">
        <f t="shared" si="577"/>
        <v>6250</v>
      </c>
      <c r="R1156" s="180">
        <f t="shared" si="578"/>
        <v>15100</v>
      </c>
      <c r="S1156" s="180">
        <f t="shared" si="579"/>
        <v>21350</v>
      </c>
      <c r="T1156" s="394">
        <f t="shared" si="566"/>
        <v>8448.56</v>
      </c>
      <c r="U1156" s="394">
        <f t="shared" si="567"/>
        <v>20411.72</v>
      </c>
      <c r="V1156" s="142">
        <f t="shared" si="580"/>
        <v>28860.28</v>
      </c>
      <c r="W1156" s="142">
        <f t="shared" si="571"/>
        <v>8448.56</v>
      </c>
      <c r="X1156" s="142">
        <f t="shared" si="572"/>
        <v>20411.72</v>
      </c>
      <c r="Y1156" s="142">
        <f t="shared" si="573"/>
        <v>28860.28</v>
      </c>
      <c r="Z1156" s="351" t="s">
        <v>616</v>
      </c>
      <c r="AA1156" s="85"/>
      <c r="AB1156" s="226"/>
      <c r="AC1156" s="226"/>
      <c r="AD1156" s="226"/>
      <c r="AE1156" s="226"/>
      <c r="AF1156" s="226"/>
      <c r="AG1156" s="226"/>
      <c r="AH1156" s="226"/>
      <c r="AI1156" s="226"/>
      <c r="AJ1156" s="226"/>
      <c r="AK1156" s="226"/>
      <c r="AL1156" s="226"/>
      <c r="AM1156" s="226"/>
      <c r="AN1156" s="226"/>
      <c r="AO1156" s="226"/>
    </row>
    <row r="1157" spans="1:41" ht="15" hidden="1" outlineLevel="1">
      <c r="A1157" s="44">
        <v>962</v>
      </c>
      <c r="B1157" s="87">
        <v>18</v>
      </c>
      <c r="C1157" s="13" t="s">
        <v>617</v>
      </c>
      <c r="D1157" s="73" t="s">
        <v>21</v>
      </c>
      <c r="E1157" s="74">
        <v>2</v>
      </c>
      <c r="F1157" s="14">
        <f t="shared" si="630"/>
        <v>2500</v>
      </c>
      <c r="G1157" s="14">
        <f t="shared" si="631"/>
        <v>0</v>
      </c>
      <c r="H1157" s="14">
        <f t="shared" si="633"/>
        <v>2500</v>
      </c>
      <c r="I1157" s="65">
        <v>1250</v>
      </c>
      <c r="J1157" s="115"/>
      <c r="K1157" s="74"/>
      <c r="L1157" s="351"/>
      <c r="M1157" s="351"/>
      <c r="N1157" s="351"/>
      <c r="O1157" s="186">
        <f t="shared" si="634"/>
        <v>1250</v>
      </c>
      <c r="P1157" s="180">
        <f t="shared" si="569"/>
        <v>0</v>
      </c>
      <c r="Q1157" s="180">
        <f t="shared" si="577"/>
        <v>2500</v>
      </c>
      <c r="R1157" s="180">
        <f t="shared" si="578"/>
        <v>0</v>
      </c>
      <c r="S1157" s="180">
        <f t="shared" si="579"/>
        <v>2500</v>
      </c>
      <c r="T1157" s="394">
        <f t="shared" si="566"/>
        <v>3379.42</v>
      </c>
      <c r="U1157" s="394">
        <f t="shared" si="567"/>
        <v>0</v>
      </c>
      <c r="V1157" s="142">
        <f t="shared" si="580"/>
        <v>3379.42</v>
      </c>
      <c r="W1157" s="142">
        <f t="shared" si="571"/>
        <v>1689.71</v>
      </c>
      <c r="X1157" s="142">
        <f t="shared" si="572"/>
        <v>0</v>
      </c>
      <c r="Y1157" s="142">
        <f t="shared" si="573"/>
        <v>1689.71</v>
      </c>
      <c r="Z1157" s="351" t="s">
        <v>618</v>
      </c>
      <c r="AA1157" s="85"/>
      <c r="AB1157" s="226"/>
      <c r="AC1157" s="226"/>
      <c r="AD1157" s="226"/>
      <c r="AE1157" s="226"/>
      <c r="AF1157" s="226"/>
      <c r="AG1157" s="226"/>
      <c r="AH1157" s="226"/>
      <c r="AI1157" s="226"/>
      <c r="AJ1157" s="226"/>
      <c r="AK1157" s="226"/>
      <c r="AL1157" s="226"/>
      <c r="AM1157" s="226"/>
      <c r="AN1157" s="226"/>
      <c r="AO1157" s="226"/>
    </row>
    <row r="1158" spans="1:41" ht="15" hidden="1" outlineLevel="1">
      <c r="A1158" s="44">
        <v>963</v>
      </c>
      <c r="B1158" s="87">
        <v>19</v>
      </c>
      <c r="C1158" s="13" t="s">
        <v>619</v>
      </c>
      <c r="D1158" s="73" t="s">
        <v>21</v>
      </c>
      <c r="E1158" s="74">
        <v>1</v>
      </c>
      <c r="F1158" s="14">
        <f>E1158*I1157</f>
        <v>1250</v>
      </c>
      <c r="G1158" s="14">
        <f t="shared" si="631"/>
        <v>0</v>
      </c>
      <c r="H1158" s="14">
        <f t="shared" si="633"/>
        <v>1250</v>
      </c>
      <c r="I1158" s="65">
        <v>1250</v>
      </c>
      <c r="J1158" s="115"/>
      <c r="K1158" s="74"/>
      <c r="L1158" s="351"/>
      <c r="M1158" s="351"/>
      <c r="N1158" s="351"/>
      <c r="O1158" s="186">
        <f t="shared" si="634"/>
        <v>1250</v>
      </c>
      <c r="P1158" s="180">
        <f t="shared" si="569"/>
        <v>0</v>
      </c>
      <c r="Q1158" s="180">
        <f t="shared" si="577"/>
        <v>1250</v>
      </c>
      <c r="R1158" s="180">
        <f t="shared" si="578"/>
        <v>0</v>
      </c>
      <c r="S1158" s="180">
        <f t="shared" si="579"/>
        <v>1250</v>
      </c>
      <c r="T1158" s="394">
        <f t="shared" si="566"/>
        <v>1689.71</v>
      </c>
      <c r="U1158" s="394">
        <f t="shared" si="567"/>
        <v>0</v>
      </c>
      <c r="V1158" s="142">
        <f t="shared" si="580"/>
        <v>1689.71</v>
      </c>
      <c r="W1158" s="142">
        <f t="shared" si="571"/>
        <v>1689.71</v>
      </c>
      <c r="X1158" s="142">
        <f t="shared" si="572"/>
        <v>0</v>
      </c>
      <c r="Y1158" s="142">
        <f t="shared" si="573"/>
        <v>1689.71</v>
      </c>
      <c r="Z1158" s="351" t="s">
        <v>620</v>
      </c>
      <c r="AA1158" s="85"/>
      <c r="AB1158" s="226"/>
      <c r="AC1158" s="226"/>
      <c r="AD1158" s="226"/>
      <c r="AE1158" s="226"/>
      <c r="AF1158" s="226"/>
      <c r="AG1158" s="226"/>
      <c r="AH1158" s="226"/>
      <c r="AI1158" s="226"/>
      <c r="AJ1158" s="226"/>
      <c r="AK1158" s="226"/>
      <c r="AL1158" s="226"/>
      <c r="AM1158" s="226"/>
      <c r="AN1158" s="226"/>
      <c r="AO1158" s="226"/>
    </row>
    <row r="1159" spans="1:41" ht="15" hidden="1" outlineLevel="1">
      <c r="A1159" s="44">
        <v>964</v>
      </c>
      <c r="B1159" s="87">
        <v>20</v>
      </c>
      <c r="C1159" s="13" t="s">
        <v>621</v>
      </c>
      <c r="D1159" s="73" t="s">
        <v>24</v>
      </c>
      <c r="E1159" s="74">
        <v>8</v>
      </c>
      <c r="F1159" s="14">
        <f t="shared" ref="F1159:F1163" si="635">E1159*I1159</f>
        <v>536</v>
      </c>
      <c r="G1159" s="14">
        <f t="shared" si="631"/>
        <v>0</v>
      </c>
      <c r="H1159" s="14">
        <f t="shared" si="633"/>
        <v>536</v>
      </c>
      <c r="I1159" s="65">
        <v>67</v>
      </c>
      <c r="J1159" s="115"/>
      <c r="K1159" s="74"/>
      <c r="L1159" s="351"/>
      <c r="M1159" s="351"/>
      <c r="N1159" s="351"/>
      <c r="O1159" s="186">
        <f t="shared" si="634"/>
        <v>67</v>
      </c>
      <c r="P1159" s="180">
        <f t="shared" si="569"/>
        <v>0</v>
      </c>
      <c r="Q1159" s="180">
        <f t="shared" si="577"/>
        <v>536</v>
      </c>
      <c r="R1159" s="180">
        <f t="shared" si="578"/>
        <v>0</v>
      </c>
      <c r="S1159" s="180">
        <f t="shared" si="579"/>
        <v>536</v>
      </c>
      <c r="T1159" s="394">
        <f t="shared" si="566"/>
        <v>724.56</v>
      </c>
      <c r="U1159" s="394">
        <f t="shared" si="567"/>
        <v>0</v>
      </c>
      <c r="V1159" s="142">
        <f t="shared" si="580"/>
        <v>724.56</v>
      </c>
      <c r="W1159" s="142">
        <f t="shared" si="571"/>
        <v>90.57</v>
      </c>
      <c r="X1159" s="142">
        <f t="shared" si="572"/>
        <v>0</v>
      </c>
      <c r="Y1159" s="142">
        <f t="shared" si="573"/>
        <v>90.57</v>
      </c>
      <c r="Z1159" s="351" t="s">
        <v>622</v>
      </c>
      <c r="AA1159" s="85"/>
      <c r="AB1159" s="226"/>
      <c r="AC1159" s="226"/>
      <c r="AD1159" s="226"/>
      <c r="AE1159" s="226"/>
      <c r="AF1159" s="226"/>
      <c r="AG1159" s="226"/>
      <c r="AH1159" s="226"/>
      <c r="AI1159" s="226"/>
      <c r="AJ1159" s="226"/>
      <c r="AK1159" s="226"/>
      <c r="AL1159" s="226"/>
      <c r="AM1159" s="226"/>
      <c r="AN1159" s="226"/>
      <c r="AO1159" s="226"/>
    </row>
    <row r="1160" spans="1:41" ht="28.5" hidden="1" outlineLevel="1">
      <c r="A1160" s="44">
        <v>965</v>
      </c>
      <c r="B1160" s="87">
        <v>21</v>
      </c>
      <c r="C1160" s="13" t="s">
        <v>623</v>
      </c>
      <c r="D1160" s="73" t="s">
        <v>24</v>
      </c>
      <c r="E1160" s="74">
        <v>1</v>
      </c>
      <c r="F1160" s="14">
        <f t="shared" si="635"/>
        <v>302</v>
      </c>
      <c r="G1160" s="14">
        <f t="shared" si="631"/>
        <v>0</v>
      </c>
      <c r="H1160" s="14">
        <f t="shared" si="633"/>
        <v>302</v>
      </c>
      <c r="I1160" s="65">
        <v>302</v>
      </c>
      <c r="J1160" s="115"/>
      <c r="K1160" s="74"/>
      <c r="L1160" s="351"/>
      <c r="M1160" s="351"/>
      <c r="N1160" s="351"/>
      <c r="O1160" s="186">
        <f t="shared" si="634"/>
        <v>302</v>
      </c>
      <c r="P1160" s="180">
        <f t="shared" si="569"/>
        <v>0</v>
      </c>
      <c r="Q1160" s="180">
        <f t="shared" si="577"/>
        <v>302</v>
      </c>
      <c r="R1160" s="180">
        <f t="shared" si="578"/>
        <v>0</v>
      </c>
      <c r="S1160" s="180">
        <f t="shared" si="579"/>
        <v>302</v>
      </c>
      <c r="T1160" s="394">
        <f t="shared" ref="T1160:T1223" si="636">E1160*W1160</f>
        <v>408.23</v>
      </c>
      <c r="U1160" s="394">
        <f t="shared" ref="U1160:U1223" si="637">E1160*X1160</f>
        <v>0</v>
      </c>
      <c r="V1160" s="142">
        <f t="shared" si="580"/>
        <v>408.23</v>
      </c>
      <c r="W1160" s="142">
        <f t="shared" si="571"/>
        <v>408.23</v>
      </c>
      <c r="X1160" s="142">
        <f t="shared" si="572"/>
        <v>0</v>
      </c>
      <c r="Y1160" s="142">
        <f t="shared" si="573"/>
        <v>408.23</v>
      </c>
      <c r="Z1160" s="351" t="s">
        <v>624</v>
      </c>
      <c r="AA1160" s="85"/>
      <c r="AB1160" s="226"/>
      <c r="AC1160" s="226"/>
      <c r="AD1160" s="226"/>
      <c r="AE1160" s="226"/>
      <c r="AF1160" s="226"/>
      <c r="AG1160" s="226"/>
      <c r="AH1160" s="226"/>
      <c r="AI1160" s="226"/>
      <c r="AJ1160" s="226"/>
      <c r="AK1160" s="226"/>
      <c r="AL1160" s="226"/>
      <c r="AM1160" s="226"/>
      <c r="AN1160" s="226"/>
      <c r="AO1160" s="226"/>
    </row>
    <row r="1161" spans="1:41" ht="28.5" hidden="1" outlineLevel="1">
      <c r="A1161" s="44">
        <v>966</v>
      </c>
      <c r="B1161" s="87">
        <v>22</v>
      </c>
      <c r="C1161" s="13" t="s">
        <v>625</v>
      </c>
      <c r="D1161" s="73" t="s">
        <v>24</v>
      </c>
      <c r="E1161" s="74">
        <v>32</v>
      </c>
      <c r="F1161" s="14">
        <f t="shared" si="635"/>
        <v>9664</v>
      </c>
      <c r="G1161" s="14">
        <f t="shared" si="631"/>
        <v>3776</v>
      </c>
      <c r="H1161" s="14">
        <f t="shared" si="633"/>
        <v>13440</v>
      </c>
      <c r="I1161" s="65">
        <v>302</v>
      </c>
      <c r="J1161" s="115">
        <v>118</v>
      </c>
      <c r="K1161" s="74"/>
      <c r="L1161" s="351"/>
      <c r="M1161" s="351"/>
      <c r="N1161" s="351"/>
      <c r="O1161" s="186">
        <f t="shared" si="634"/>
        <v>302</v>
      </c>
      <c r="P1161" s="180">
        <f t="shared" ref="P1161:P1224" si="638">J1161</f>
        <v>118</v>
      </c>
      <c r="Q1161" s="180">
        <f t="shared" ref="Q1161:Q1224" si="639">O1161*E1161</f>
        <v>9664</v>
      </c>
      <c r="R1161" s="180">
        <f t="shared" ref="R1161:R1224" si="640">P1161*E1161</f>
        <v>3776</v>
      </c>
      <c r="S1161" s="180">
        <f t="shared" ref="S1161:S1224" si="641">Q1161+R1161</f>
        <v>13440</v>
      </c>
      <c r="T1161" s="394">
        <f t="shared" si="636"/>
        <v>13063.36</v>
      </c>
      <c r="U1161" s="394">
        <f t="shared" si="637"/>
        <v>5104.32</v>
      </c>
      <c r="V1161" s="142">
        <f t="shared" ref="V1161:V1224" si="642">T1161+U1161</f>
        <v>18167.68</v>
      </c>
      <c r="W1161" s="142">
        <f t="shared" ref="W1161:W1224" si="643">O1161*0.9*$X$1259</f>
        <v>408.23</v>
      </c>
      <c r="X1161" s="142">
        <f t="shared" ref="X1161:X1224" si="644">P1161*0.9*$X$1259</f>
        <v>159.51</v>
      </c>
      <c r="Y1161" s="142">
        <f t="shared" ref="Y1161:Y1224" si="645">W1161+X1161</f>
        <v>567.74</v>
      </c>
      <c r="Z1161" s="351" t="s">
        <v>626</v>
      </c>
      <c r="AA1161" s="85"/>
      <c r="AB1161" s="226"/>
      <c r="AC1161" s="226"/>
      <c r="AD1161" s="226"/>
      <c r="AE1161" s="226"/>
      <c r="AF1161" s="226"/>
      <c r="AG1161" s="226"/>
      <c r="AH1161" s="226"/>
      <c r="AI1161" s="226"/>
      <c r="AJ1161" s="226"/>
      <c r="AK1161" s="226"/>
      <c r="AL1161" s="226"/>
      <c r="AM1161" s="226"/>
      <c r="AN1161" s="226"/>
      <c r="AO1161" s="226"/>
    </row>
    <row r="1162" spans="1:41" ht="28.5" hidden="1" outlineLevel="1">
      <c r="A1162" s="44"/>
      <c r="B1162" s="87"/>
      <c r="C1162" s="24" t="s">
        <v>627</v>
      </c>
      <c r="D1162" s="73"/>
      <c r="E1162" s="74"/>
      <c r="F1162" s="14">
        <f t="shared" si="635"/>
        <v>0</v>
      </c>
      <c r="G1162" s="14">
        <f t="shared" si="631"/>
        <v>0</v>
      </c>
      <c r="H1162" s="14"/>
      <c r="I1162" s="74"/>
      <c r="J1162" s="64"/>
      <c r="K1162" s="74"/>
      <c r="L1162" s="351"/>
      <c r="M1162" s="351"/>
      <c r="N1162" s="351"/>
      <c r="O1162" s="378"/>
      <c r="P1162" s="180">
        <f t="shared" si="638"/>
        <v>0</v>
      </c>
      <c r="Q1162" s="180">
        <f t="shared" si="639"/>
        <v>0</v>
      </c>
      <c r="R1162" s="180">
        <f t="shared" si="640"/>
        <v>0</v>
      </c>
      <c r="S1162" s="180">
        <f t="shared" si="641"/>
        <v>0</v>
      </c>
      <c r="T1162" s="394">
        <f t="shared" si="636"/>
        <v>0</v>
      </c>
      <c r="U1162" s="394">
        <f t="shared" si="637"/>
        <v>0</v>
      </c>
      <c r="V1162" s="142">
        <f t="shared" si="642"/>
        <v>0</v>
      </c>
      <c r="W1162" s="142">
        <f t="shared" si="643"/>
        <v>0</v>
      </c>
      <c r="X1162" s="142">
        <f t="shared" si="644"/>
        <v>0</v>
      </c>
      <c r="Y1162" s="142">
        <f t="shared" si="645"/>
        <v>0</v>
      </c>
      <c r="Z1162" s="351"/>
      <c r="AA1162" s="85"/>
      <c r="AB1162" s="226"/>
      <c r="AC1162" s="226"/>
      <c r="AD1162" s="226"/>
      <c r="AE1162" s="226"/>
      <c r="AF1162" s="226"/>
      <c r="AG1162" s="226"/>
      <c r="AH1162" s="226"/>
      <c r="AI1162" s="226"/>
      <c r="AJ1162" s="226"/>
      <c r="AK1162" s="226"/>
      <c r="AL1162" s="226"/>
      <c r="AM1162" s="226"/>
      <c r="AN1162" s="226"/>
      <c r="AO1162" s="226"/>
    </row>
    <row r="1163" spans="1:41" ht="28.5" hidden="1" outlineLevel="1">
      <c r="A1163" s="44">
        <v>967</v>
      </c>
      <c r="B1163" s="87">
        <v>23</v>
      </c>
      <c r="C1163" s="13" t="s">
        <v>628</v>
      </c>
      <c r="D1163" s="73" t="s">
        <v>24</v>
      </c>
      <c r="E1163" s="74">
        <v>81</v>
      </c>
      <c r="F1163" s="14">
        <f t="shared" si="635"/>
        <v>85050</v>
      </c>
      <c r="G1163" s="14">
        <f t="shared" si="631"/>
        <v>172368</v>
      </c>
      <c r="H1163" s="14">
        <f>F1163+G1163</f>
        <v>257418</v>
      </c>
      <c r="I1163" s="65">
        <v>1050</v>
      </c>
      <c r="J1163" s="115">
        <v>2128</v>
      </c>
      <c r="K1163" s="74"/>
      <c r="L1163" s="351"/>
      <c r="M1163" s="351"/>
      <c r="N1163" s="351"/>
      <c r="O1163" s="186">
        <f>I1163</f>
        <v>1050</v>
      </c>
      <c r="P1163" s="180">
        <f t="shared" si="638"/>
        <v>2128</v>
      </c>
      <c r="Q1163" s="180">
        <f t="shared" si="639"/>
        <v>85050</v>
      </c>
      <c r="R1163" s="180">
        <f t="shared" si="640"/>
        <v>172368</v>
      </c>
      <c r="S1163" s="180">
        <f t="shared" si="641"/>
        <v>257418</v>
      </c>
      <c r="T1163" s="394">
        <f t="shared" si="636"/>
        <v>114968.16</v>
      </c>
      <c r="U1163" s="394">
        <f t="shared" si="637"/>
        <v>233002.17</v>
      </c>
      <c r="V1163" s="142">
        <f t="shared" si="642"/>
        <v>347970.33</v>
      </c>
      <c r="W1163" s="142">
        <f t="shared" si="643"/>
        <v>1419.36</v>
      </c>
      <c r="X1163" s="142">
        <f t="shared" si="644"/>
        <v>2876.57</v>
      </c>
      <c r="Y1163" s="142">
        <f t="shared" si="645"/>
        <v>4295.93</v>
      </c>
      <c r="Z1163" s="351" t="s">
        <v>629</v>
      </c>
      <c r="AA1163" s="85"/>
      <c r="AB1163" s="226"/>
      <c r="AC1163" s="226"/>
      <c r="AD1163" s="226"/>
      <c r="AE1163" s="226"/>
      <c r="AF1163" s="226"/>
      <c r="AG1163" s="226"/>
      <c r="AH1163" s="226"/>
      <c r="AI1163" s="226"/>
      <c r="AJ1163" s="226"/>
      <c r="AK1163" s="226"/>
      <c r="AL1163" s="226"/>
      <c r="AM1163" s="226"/>
      <c r="AN1163" s="226"/>
      <c r="AO1163" s="226"/>
    </row>
    <row r="1164" spans="1:41" s="266" customFormat="1" ht="45" collapsed="1">
      <c r="A1164" s="188"/>
      <c r="B1164" s="366"/>
      <c r="C1164" s="367" t="s">
        <v>630</v>
      </c>
      <c r="D1164" s="368"/>
      <c r="E1164" s="209"/>
      <c r="F1164" s="191">
        <f>SUM(F1167:F1191)</f>
        <v>3279971.32</v>
      </c>
      <c r="G1164" s="191">
        <f t="shared" ref="G1164:H1164" si="646">SUM(G1167:G1191)</f>
        <v>6702580</v>
      </c>
      <c r="H1164" s="191">
        <f t="shared" si="646"/>
        <v>9982551.3200000003</v>
      </c>
      <c r="I1164" s="209"/>
      <c r="J1164" s="209"/>
      <c r="K1164" s="209"/>
      <c r="L1164" s="188"/>
      <c r="M1164" s="188"/>
      <c r="N1164" s="188"/>
      <c r="O1164" s="183"/>
      <c r="P1164" s="180">
        <f t="shared" si="638"/>
        <v>0</v>
      </c>
      <c r="Q1164" s="459">
        <f>SUM(Q1167:Q1191)</f>
        <v>3279971.32</v>
      </c>
      <c r="R1164" s="459">
        <f t="shared" ref="R1164:V1164" si="647">SUM(R1167:R1191)</f>
        <v>6702580</v>
      </c>
      <c r="S1164" s="459">
        <f t="shared" si="647"/>
        <v>9982551.3200000003</v>
      </c>
      <c r="T1164" s="191">
        <f>SUM(T1167:T1191)</f>
        <v>4433761.3</v>
      </c>
      <c r="U1164" s="191">
        <f t="shared" si="647"/>
        <v>9060338.6600000001</v>
      </c>
      <c r="V1164" s="191">
        <f t="shared" si="647"/>
        <v>13494099.960000001</v>
      </c>
      <c r="W1164" s="142">
        <f t="shared" si="643"/>
        <v>0</v>
      </c>
      <c r="X1164" s="142">
        <f t="shared" si="644"/>
        <v>0</v>
      </c>
      <c r="Y1164" s="142">
        <f t="shared" si="645"/>
        <v>0</v>
      </c>
      <c r="Z1164" s="188"/>
      <c r="AA1164" s="369"/>
      <c r="AB1164" s="265"/>
      <c r="AC1164" s="265"/>
      <c r="AD1164" s="265"/>
      <c r="AE1164" s="265"/>
      <c r="AF1164" s="265"/>
      <c r="AG1164" s="265"/>
      <c r="AH1164" s="265"/>
      <c r="AI1164" s="265"/>
      <c r="AJ1164" s="265"/>
      <c r="AK1164" s="265"/>
      <c r="AL1164" s="265"/>
      <c r="AM1164" s="265"/>
      <c r="AN1164" s="265"/>
      <c r="AO1164" s="265"/>
    </row>
    <row r="1165" spans="1:41" ht="42.75" hidden="1" outlineLevel="1">
      <c r="A1165" s="44"/>
      <c r="B1165" s="370"/>
      <c r="C1165" s="208" t="s">
        <v>631</v>
      </c>
      <c r="D1165" s="73"/>
      <c r="E1165" s="74"/>
      <c r="I1165" s="74"/>
      <c r="J1165" s="64"/>
      <c r="K1165" s="74"/>
      <c r="L1165" s="351"/>
      <c r="M1165" s="351"/>
      <c r="N1165" s="351"/>
      <c r="O1165" s="378"/>
      <c r="P1165" s="180">
        <f t="shared" si="638"/>
        <v>0</v>
      </c>
      <c r="Q1165" s="180">
        <f t="shared" si="639"/>
        <v>0</v>
      </c>
      <c r="R1165" s="180">
        <f t="shared" si="640"/>
        <v>0</v>
      </c>
      <c r="S1165" s="180">
        <f t="shared" si="641"/>
        <v>0</v>
      </c>
      <c r="T1165" s="394">
        <f t="shared" si="636"/>
        <v>0</v>
      </c>
      <c r="U1165" s="394">
        <f t="shared" si="637"/>
        <v>0</v>
      </c>
      <c r="V1165" s="142">
        <f t="shared" si="642"/>
        <v>0</v>
      </c>
      <c r="W1165" s="142">
        <f t="shared" si="643"/>
        <v>0</v>
      </c>
      <c r="X1165" s="142">
        <f t="shared" si="644"/>
        <v>0</v>
      </c>
      <c r="Y1165" s="142">
        <f t="shared" si="645"/>
        <v>0</v>
      </c>
      <c r="Z1165" s="351"/>
      <c r="AA1165" s="85"/>
      <c r="AB1165" s="226"/>
      <c r="AC1165" s="226"/>
      <c r="AD1165" s="226"/>
      <c r="AE1165" s="226"/>
      <c r="AF1165" s="226"/>
      <c r="AG1165" s="226"/>
      <c r="AH1165" s="226"/>
      <c r="AI1165" s="226"/>
      <c r="AJ1165" s="226"/>
      <c r="AK1165" s="226"/>
      <c r="AL1165" s="226"/>
      <c r="AM1165" s="226"/>
      <c r="AN1165" s="226"/>
      <c r="AO1165" s="226"/>
    </row>
    <row r="1166" spans="1:41" ht="15" hidden="1" outlineLevel="1">
      <c r="A1166" s="44"/>
      <c r="B1166" s="370"/>
      <c r="C1166" s="93" t="s">
        <v>632</v>
      </c>
      <c r="D1166" s="73"/>
      <c r="E1166" s="74"/>
      <c r="F1166" s="14"/>
      <c r="G1166" s="14"/>
      <c r="H1166" s="14"/>
      <c r="I1166" s="74"/>
      <c r="J1166" s="64"/>
      <c r="K1166" s="74"/>
      <c r="L1166" s="351"/>
      <c r="M1166" s="351"/>
      <c r="N1166" s="351"/>
      <c r="O1166" s="378"/>
      <c r="P1166" s="180">
        <f t="shared" si="638"/>
        <v>0</v>
      </c>
      <c r="Q1166" s="180">
        <f t="shared" si="639"/>
        <v>0</v>
      </c>
      <c r="R1166" s="180">
        <f t="shared" si="640"/>
        <v>0</v>
      </c>
      <c r="S1166" s="180">
        <f t="shared" si="641"/>
        <v>0</v>
      </c>
      <c r="T1166" s="394">
        <f t="shared" si="636"/>
        <v>0</v>
      </c>
      <c r="U1166" s="394">
        <f t="shared" si="637"/>
        <v>0</v>
      </c>
      <c r="V1166" s="142">
        <f t="shared" si="642"/>
        <v>0</v>
      </c>
      <c r="W1166" s="142">
        <f t="shared" si="643"/>
        <v>0</v>
      </c>
      <c r="X1166" s="142">
        <f t="shared" si="644"/>
        <v>0</v>
      </c>
      <c r="Y1166" s="142">
        <f t="shared" si="645"/>
        <v>0</v>
      </c>
      <c r="Z1166" s="351"/>
      <c r="AA1166" s="85"/>
      <c r="AB1166" s="226"/>
      <c r="AC1166" s="226"/>
      <c r="AD1166" s="226"/>
      <c r="AE1166" s="226"/>
      <c r="AF1166" s="226"/>
      <c r="AG1166" s="226"/>
      <c r="AH1166" s="226"/>
      <c r="AI1166" s="226"/>
      <c r="AJ1166" s="226"/>
      <c r="AK1166" s="226"/>
      <c r="AL1166" s="226"/>
      <c r="AM1166" s="226"/>
      <c r="AN1166" s="226"/>
      <c r="AO1166" s="226"/>
    </row>
    <row r="1167" spans="1:41" ht="28.5" hidden="1" outlineLevel="1">
      <c r="A1167" s="44">
        <v>968</v>
      </c>
      <c r="B1167" s="370">
        <v>24</v>
      </c>
      <c r="C1167" s="13" t="s">
        <v>633</v>
      </c>
      <c r="D1167" s="73" t="s">
        <v>21</v>
      </c>
      <c r="E1167" s="74">
        <v>3</v>
      </c>
      <c r="F1167" s="14">
        <f t="shared" ref="F1167:F1169" si="648">E1167*I1167</f>
        <v>45000</v>
      </c>
      <c r="G1167" s="14">
        <f t="shared" ref="G1167:G1169" si="649">E1167*J1167</f>
        <v>406251</v>
      </c>
      <c r="H1167" s="14">
        <f t="shared" ref="H1167:H1169" si="650">F1167+G1167</f>
        <v>451251</v>
      </c>
      <c r="I1167" s="75">
        <v>15000</v>
      </c>
      <c r="J1167" s="115">
        <v>135417</v>
      </c>
      <c r="K1167" s="74"/>
      <c r="L1167" s="351"/>
      <c r="M1167" s="351"/>
      <c r="N1167" s="351"/>
      <c r="O1167" s="186">
        <f t="shared" ref="O1167:O1168" si="651">I1167</f>
        <v>15000</v>
      </c>
      <c r="P1167" s="180">
        <f t="shared" si="638"/>
        <v>135417</v>
      </c>
      <c r="Q1167" s="180">
        <f t="shared" si="639"/>
        <v>45000</v>
      </c>
      <c r="R1167" s="180">
        <f t="shared" si="640"/>
        <v>406251</v>
      </c>
      <c r="S1167" s="180">
        <f t="shared" si="641"/>
        <v>451251</v>
      </c>
      <c r="T1167" s="394">
        <f t="shared" si="636"/>
        <v>60829.62</v>
      </c>
      <c r="U1167" s="394">
        <f t="shared" si="637"/>
        <v>549157.77</v>
      </c>
      <c r="V1167" s="142">
        <f t="shared" si="642"/>
        <v>609987.39</v>
      </c>
      <c r="W1167" s="142">
        <f t="shared" si="643"/>
        <v>20276.54</v>
      </c>
      <c r="X1167" s="142">
        <f t="shared" si="644"/>
        <v>183052.59</v>
      </c>
      <c r="Y1167" s="142">
        <f t="shared" si="645"/>
        <v>203329.13</v>
      </c>
      <c r="Z1167" s="351" t="s">
        <v>634</v>
      </c>
      <c r="AA1167" s="85"/>
      <c r="AB1167" s="226"/>
      <c r="AC1167" s="226"/>
      <c r="AD1167" s="226"/>
      <c r="AE1167" s="226"/>
      <c r="AF1167" s="226"/>
      <c r="AG1167" s="226"/>
      <c r="AH1167" s="226"/>
      <c r="AI1167" s="226"/>
      <c r="AJ1167" s="226"/>
      <c r="AK1167" s="226"/>
      <c r="AL1167" s="226"/>
      <c r="AM1167" s="226"/>
      <c r="AN1167" s="226"/>
      <c r="AO1167" s="226"/>
    </row>
    <row r="1168" spans="1:41" ht="15" hidden="1" outlineLevel="1">
      <c r="A1168" s="44">
        <v>969</v>
      </c>
      <c r="B1168" s="370">
        <v>25</v>
      </c>
      <c r="C1168" s="13" t="s">
        <v>635</v>
      </c>
      <c r="D1168" s="73" t="s">
        <v>21</v>
      </c>
      <c r="E1168" s="74">
        <v>6</v>
      </c>
      <c r="F1168" s="14">
        <f t="shared" si="648"/>
        <v>6000</v>
      </c>
      <c r="G1168" s="14">
        <f t="shared" si="649"/>
        <v>1902</v>
      </c>
      <c r="H1168" s="14">
        <f t="shared" si="650"/>
        <v>7902</v>
      </c>
      <c r="I1168" s="65">
        <v>1000</v>
      </c>
      <c r="J1168" s="115">
        <v>317</v>
      </c>
      <c r="K1168" s="318"/>
      <c r="L1168" s="317"/>
      <c r="M1168" s="317"/>
      <c r="N1168" s="317"/>
      <c r="O1168" s="186">
        <f t="shared" si="651"/>
        <v>1000</v>
      </c>
      <c r="P1168" s="180">
        <f t="shared" si="638"/>
        <v>317</v>
      </c>
      <c r="Q1168" s="180">
        <f t="shared" si="639"/>
        <v>6000</v>
      </c>
      <c r="R1168" s="180">
        <f t="shared" si="640"/>
        <v>1902</v>
      </c>
      <c r="S1168" s="180">
        <f t="shared" si="641"/>
        <v>7902</v>
      </c>
      <c r="T1168" s="394">
        <f t="shared" si="636"/>
        <v>8110.62</v>
      </c>
      <c r="U1168" s="394">
        <f t="shared" si="637"/>
        <v>2571.06</v>
      </c>
      <c r="V1168" s="142">
        <f t="shared" si="642"/>
        <v>10681.68</v>
      </c>
      <c r="W1168" s="142">
        <f t="shared" si="643"/>
        <v>1351.77</v>
      </c>
      <c r="X1168" s="142">
        <f t="shared" si="644"/>
        <v>428.51</v>
      </c>
      <c r="Y1168" s="142">
        <f t="shared" si="645"/>
        <v>1780.28</v>
      </c>
      <c r="Z1168" s="317" t="s">
        <v>636</v>
      </c>
      <c r="AA1168" s="319"/>
      <c r="AB1168" s="226"/>
      <c r="AC1168" s="226"/>
      <c r="AD1168" s="226"/>
      <c r="AE1168" s="226"/>
      <c r="AF1168" s="226"/>
      <c r="AG1168" s="226"/>
      <c r="AH1168" s="226"/>
      <c r="AI1168" s="226"/>
      <c r="AJ1168" s="226"/>
      <c r="AK1168" s="226"/>
      <c r="AL1168" s="226"/>
      <c r="AM1168" s="226"/>
      <c r="AN1168" s="226"/>
      <c r="AO1168" s="226"/>
    </row>
    <row r="1169" spans="1:41" ht="42.75" hidden="1" outlineLevel="1">
      <c r="A1169" s="44"/>
      <c r="B1169" s="370"/>
      <c r="C1169" s="24" t="s">
        <v>637</v>
      </c>
      <c r="D1169" s="73"/>
      <c r="E1169" s="74"/>
      <c r="F1169" s="14">
        <f t="shared" si="648"/>
        <v>0</v>
      </c>
      <c r="G1169" s="14">
        <f t="shared" si="649"/>
        <v>0</v>
      </c>
      <c r="H1169" s="14">
        <f t="shared" si="650"/>
        <v>0</v>
      </c>
      <c r="I1169" s="74"/>
      <c r="J1169" s="64"/>
      <c r="K1169" s="74"/>
      <c r="L1169" s="351"/>
      <c r="M1169" s="351"/>
      <c r="N1169" s="351"/>
      <c r="O1169" s="378"/>
      <c r="P1169" s="180">
        <f t="shared" si="638"/>
        <v>0</v>
      </c>
      <c r="Q1169" s="180">
        <f t="shared" si="639"/>
        <v>0</v>
      </c>
      <c r="R1169" s="180">
        <f t="shared" si="640"/>
        <v>0</v>
      </c>
      <c r="S1169" s="180">
        <f t="shared" si="641"/>
        <v>0</v>
      </c>
      <c r="T1169" s="394">
        <f t="shared" si="636"/>
        <v>0</v>
      </c>
      <c r="U1169" s="394">
        <f t="shared" si="637"/>
        <v>0</v>
      </c>
      <c r="V1169" s="142">
        <f t="shared" si="642"/>
        <v>0</v>
      </c>
      <c r="W1169" s="142">
        <f t="shared" si="643"/>
        <v>0</v>
      </c>
      <c r="X1169" s="142">
        <f t="shared" si="644"/>
        <v>0</v>
      </c>
      <c r="Y1169" s="142">
        <f t="shared" si="645"/>
        <v>0</v>
      </c>
      <c r="Z1169" s="351"/>
      <c r="AA1169" s="85"/>
      <c r="AB1169" s="226"/>
      <c r="AC1169" s="226"/>
      <c r="AD1169" s="226"/>
      <c r="AE1169" s="226"/>
      <c r="AF1169" s="226"/>
      <c r="AG1169" s="226"/>
      <c r="AH1169" s="226"/>
      <c r="AI1169" s="226"/>
      <c r="AJ1169" s="226"/>
      <c r="AK1169" s="226"/>
      <c r="AL1169" s="226"/>
      <c r="AM1169" s="226"/>
      <c r="AN1169" s="226"/>
      <c r="AO1169" s="226"/>
    </row>
    <row r="1170" spans="1:41" ht="15" hidden="1" outlineLevel="1">
      <c r="A1170" s="44"/>
      <c r="B1170" s="370"/>
      <c r="C1170" s="93" t="s">
        <v>632</v>
      </c>
      <c r="D1170" s="73"/>
      <c r="E1170" s="74"/>
      <c r="F1170" s="14"/>
      <c r="G1170" s="14"/>
      <c r="H1170" s="14"/>
      <c r="I1170" s="74"/>
      <c r="J1170" s="64"/>
      <c r="K1170" s="74"/>
      <c r="L1170" s="351"/>
      <c r="M1170" s="351"/>
      <c r="N1170" s="351"/>
      <c r="O1170" s="378"/>
      <c r="P1170" s="180">
        <f t="shared" si="638"/>
        <v>0</v>
      </c>
      <c r="Q1170" s="180">
        <f t="shared" si="639"/>
        <v>0</v>
      </c>
      <c r="R1170" s="180">
        <f t="shared" si="640"/>
        <v>0</v>
      </c>
      <c r="S1170" s="180">
        <f t="shared" si="641"/>
        <v>0</v>
      </c>
      <c r="T1170" s="394">
        <f t="shared" si="636"/>
        <v>0</v>
      </c>
      <c r="U1170" s="394">
        <f t="shared" si="637"/>
        <v>0</v>
      </c>
      <c r="V1170" s="142">
        <f t="shared" si="642"/>
        <v>0</v>
      </c>
      <c r="W1170" s="142">
        <f t="shared" si="643"/>
        <v>0</v>
      </c>
      <c r="X1170" s="142">
        <f t="shared" si="644"/>
        <v>0</v>
      </c>
      <c r="Y1170" s="142">
        <f t="shared" si="645"/>
        <v>0</v>
      </c>
      <c r="Z1170" s="351"/>
      <c r="AA1170" s="85"/>
      <c r="AB1170" s="226"/>
      <c r="AC1170" s="226"/>
      <c r="AD1170" s="226"/>
      <c r="AE1170" s="226"/>
      <c r="AF1170" s="226"/>
      <c r="AG1170" s="226"/>
      <c r="AH1170" s="226"/>
      <c r="AI1170" s="226"/>
      <c r="AJ1170" s="226"/>
      <c r="AK1170" s="226"/>
      <c r="AL1170" s="226"/>
      <c r="AM1170" s="226"/>
      <c r="AN1170" s="226"/>
      <c r="AO1170" s="226"/>
    </row>
    <row r="1171" spans="1:41" ht="28.5" hidden="1" outlineLevel="1">
      <c r="A1171" s="44">
        <v>970</v>
      </c>
      <c r="B1171" s="370">
        <v>26</v>
      </c>
      <c r="C1171" s="94" t="s">
        <v>638</v>
      </c>
      <c r="D1171" s="73" t="s">
        <v>21</v>
      </c>
      <c r="E1171" s="74">
        <v>3</v>
      </c>
      <c r="F1171" s="14">
        <f t="shared" ref="F1171:F1191" si="652">E1171*I1171</f>
        <v>54000</v>
      </c>
      <c r="G1171" s="14">
        <f t="shared" ref="G1171:G1191" si="653">E1171*J1171</f>
        <v>288123</v>
      </c>
      <c r="H1171" s="14">
        <f t="shared" ref="H1171:H1191" si="654">F1171+G1171</f>
        <v>342123</v>
      </c>
      <c r="I1171" s="65">
        <v>18000</v>
      </c>
      <c r="J1171" s="115">
        <v>96041</v>
      </c>
      <c r="K1171" s="74"/>
      <c r="L1171" s="351"/>
      <c r="M1171" s="351"/>
      <c r="N1171" s="351"/>
      <c r="O1171" s="186">
        <f t="shared" ref="O1171:O1172" si="655">I1171</f>
        <v>18000</v>
      </c>
      <c r="P1171" s="180">
        <f t="shared" si="638"/>
        <v>96041</v>
      </c>
      <c r="Q1171" s="180">
        <f t="shared" si="639"/>
        <v>54000</v>
      </c>
      <c r="R1171" s="180">
        <f t="shared" si="640"/>
        <v>288123</v>
      </c>
      <c r="S1171" s="180">
        <f t="shared" si="641"/>
        <v>342123</v>
      </c>
      <c r="T1171" s="394">
        <f t="shared" si="636"/>
        <v>72995.55</v>
      </c>
      <c r="U1171" s="394">
        <f t="shared" si="637"/>
        <v>389475.93</v>
      </c>
      <c r="V1171" s="142">
        <f t="shared" si="642"/>
        <v>462471.48</v>
      </c>
      <c r="W1171" s="142">
        <f t="shared" si="643"/>
        <v>24331.85</v>
      </c>
      <c r="X1171" s="142">
        <f t="shared" si="644"/>
        <v>129825.31</v>
      </c>
      <c r="Y1171" s="142">
        <f t="shared" si="645"/>
        <v>154157.16</v>
      </c>
      <c r="Z1171" s="351" t="s">
        <v>639</v>
      </c>
      <c r="AA1171" s="85"/>
      <c r="AB1171" s="226"/>
      <c r="AC1171" s="226"/>
      <c r="AD1171" s="226"/>
      <c r="AE1171" s="226"/>
      <c r="AF1171" s="226"/>
      <c r="AG1171" s="226"/>
      <c r="AH1171" s="226"/>
      <c r="AI1171" s="226"/>
      <c r="AJ1171" s="226"/>
      <c r="AK1171" s="226"/>
      <c r="AL1171" s="226"/>
      <c r="AM1171" s="226"/>
      <c r="AN1171" s="226"/>
      <c r="AO1171" s="226"/>
    </row>
    <row r="1172" spans="1:41" ht="15" hidden="1" outlineLevel="1">
      <c r="A1172" s="44">
        <v>971</v>
      </c>
      <c r="B1172" s="370">
        <v>27</v>
      </c>
      <c r="C1172" s="13" t="s">
        <v>640</v>
      </c>
      <c r="D1172" s="73" t="s">
        <v>21</v>
      </c>
      <c r="E1172" s="74">
        <v>12</v>
      </c>
      <c r="F1172" s="14">
        <f t="shared" si="652"/>
        <v>27000</v>
      </c>
      <c r="G1172" s="14">
        <f t="shared" si="653"/>
        <v>87996</v>
      </c>
      <c r="H1172" s="14">
        <f t="shared" si="654"/>
        <v>114996</v>
      </c>
      <c r="I1172" s="65">
        <v>2250</v>
      </c>
      <c r="J1172" s="115">
        <v>7333</v>
      </c>
      <c r="K1172" s="318"/>
      <c r="L1172" s="317"/>
      <c r="M1172" s="317"/>
      <c r="N1172" s="317"/>
      <c r="O1172" s="186">
        <f t="shared" si="655"/>
        <v>2250</v>
      </c>
      <c r="P1172" s="180">
        <f t="shared" si="638"/>
        <v>7333</v>
      </c>
      <c r="Q1172" s="180">
        <f t="shared" si="639"/>
        <v>27000</v>
      </c>
      <c r="R1172" s="180">
        <f t="shared" si="640"/>
        <v>87996</v>
      </c>
      <c r="S1172" s="180">
        <f t="shared" si="641"/>
        <v>114996</v>
      </c>
      <c r="T1172" s="394">
        <f t="shared" si="636"/>
        <v>36497.760000000002</v>
      </c>
      <c r="U1172" s="394">
        <f t="shared" si="637"/>
        <v>118950.36</v>
      </c>
      <c r="V1172" s="142">
        <f t="shared" si="642"/>
        <v>155448.12</v>
      </c>
      <c r="W1172" s="142">
        <f t="shared" si="643"/>
        <v>3041.48</v>
      </c>
      <c r="X1172" s="142">
        <f t="shared" si="644"/>
        <v>9912.5300000000007</v>
      </c>
      <c r="Y1172" s="142">
        <f t="shared" si="645"/>
        <v>12954.01</v>
      </c>
      <c r="Z1172" s="317" t="s">
        <v>641</v>
      </c>
      <c r="AA1172" s="319"/>
      <c r="AB1172" s="226"/>
      <c r="AC1172" s="226"/>
      <c r="AD1172" s="226"/>
      <c r="AE1172" s="226"/>
      <c r="AF1172" s="226"/>
      <c r="AG1172" s="226"/>
      <c r="AH1172" s="226"/>
      <c r="AI1172" s="226"/>
      <c r="AJ1172" s="226"/>
      <c r="AK1172" s="226"/>
      <c r="AL1172" s="226"/>
      <c r="AM1172" s="226"/>
      <c r="AN1172" s="226"/>
      <c r="AO1172" s="226"/>
    </row>
    <row r="1173" spans="1:41" ht="15" hidden="1" outlineLevel="1">
      <c r="A1173" s="44"/>
      <c r="B1173" s="370"/>
      <c r="C1173" s="93" t="s">
        <v>595</v>
      </c>
      <c r="D1173" s="73"/>
      <c r="E1173" s="74"/>
      <c r="F1173" s="14">
        <f t="shared" si="652"/>
        <v>0</v>
      </c>
      <c r="G1173" s="14">
        <f t="shared" si="653"/>
        <v>0</v>
      </c>
      <c r="H1173" s="14">
        <f t="shared" si="654"/>
        <v>0</v>
      </c>
      <c r="I1173" s="74"/>
      <c r="J1173" s="64"/>
      <c r="K1173" s="74"/>
      <c r="L1173" s="351"/>
      <c r="M1173" s="351"/>
      <c r="N1173" s="351"/>
      <c r="O1173" s="378"/>
      <c r="P1173" s="180">
        <f t="shared" si="638"/>
        <v>0</v>
      </c>
      <c r="Q1173" s="180">
        <f t="shared" si="639"/>
        <v>0</v>
      </c>
      <c r="R1173" s="180">
        <f t="shared" si="640"/>
        <v>0</v>
      </c>
      <c r="S1173" s="180">
        <f t="shared" si="641"/>
        <v>0</v>
      </c>
      <c r="T1173" s="394">
        <f t="shared" si="636"/>
        <v>0</v>
      </c>
      <c r="U1173" s="394">
        <f t="shared" si="637"/>
        <v>0</v>
      </c>
      <c r="V1173" s="142">
        <f t="shared" si="642"/>
        <v>0</v>
      </c>
      <c r="W1173" s="142">
        <f t="shared" si="643"/>
        <v>0</v>
      </c>
      <c r="X1173" s="142">
        <f t="shared" si="644"/>
        <v>0</v>
      </c>
      <c r="Y1173" s="142">
        <f t="shared" si="645"/>
        <v>0</v>
      </c>
      <c r="Z1173" s="351"/>
      <c r="AA1173" s="85"/>
      <c r="AB1173" s="226"/>
      <c r="AC1173" s="226"/>
      <c r="AD1173" s="226"/>
      <c r="AE1173" s="226"/>
      <c r="AF1173" s="226"/>
      <c r="AG1173" s="226"/>
      <c r="AH1173" s="226"/>
      <c r="AI1173" s="226"/>
      <c r="AJ1173" s="226"/>
      <c r="AK1173" s="226"/>
      <c r="AL1173" s="226"/>
      <c r="AM1173" s="226"/>
      <c r="AN1173" s="226"/>
      <c r="AO1173" s="226"/>
    </row>
    <row r="1174" spans="1:41" ht="42.75" hidden="1" outlineLevel="1">
      <c r="A1174" s="44">
        <v>972</v>
      </c>
      <c r="B1174" s="370">
        <v>28</v>
      </c>
      <c r="C1174" s="13" t="s">
        <v>642</v>
      </c>
      <c r="D1174" s="73" t="s">
        <v>21</v>
      </c>
      <c r="E1174" s="74">
        <v>6</v>
      </c>
      <c r="F1174" s="14">
        <f t="shared" si="652"/>
        <v>17502</v>
      </c>
      <c r="G1174" s="14">
        <f t="shared" si="653"/>
        <v>273576</v>
      </c>
      <c r="H1174" s="14">
        <f t="shared" si="654"/>
        <v>291078</v>
      </c>
      <c r="I1174" s="65">
        <v>2917</v>
      </c>
      <c r="J1174" s="115">
        <v>45596</v>
      </c>
      <c r="K1174" s="318"/>
      <c r="L1174" s="317"/>
      <c r="M1174" s="317"/>
      <c r="N1174" s="317"/>
      <c r="O1174" s="186">
        <f t="shared" ref="O1174:O1183" si="656">I1174</f>
        <v>2917</v>
      </c>
      <c r="P1174" s="180">
        <f t="shared" si="638"/>
        <v>45596</v>
      </c>
      <c r="Q1174" s="180">
        <f t="shared" si="639"/>
        <v>17502</v>
      </c>
      <c r="R1174" s="180">
        <f t="shared" si="640"/>
        <v>273576</v>
      </c>
      <c r="S1174" s="180">
        <f t="shared" si="641"/>
        <v>291078</v>
      </c>
      <c r="T1174" s="394">
        <f t="shared" si="636"/>
        <v>23658.66</v>
      </c>
      <c r="U1174" s="394">
        <f t="shared" si="637"/>
        <v>369811.74</v>
      </c>
      <c r="V1174" s="142">
        <f t="shared" si="642"/>
        <v>393470.4</v>
      </c>
      <c r="W1174" s="142">
        <f t="shared" si="643"/>
        <v>3943.11</v>
      </c>
      <c r="X1174" s="142">
        <f t="shared" si="644"/>
        <v>61635.29</v>
      </c>
      <c r="Y1174" s="142">
        <f t="shared" si="645"/>
        <v>65578.399999999994</v>
      </c>
      <c r="Z1174" s="317" t="s">
        <v>643</v>
      </c>
      <c r="AA1174" s="319"/>
      <c r="AB1174" s="226"/>
      <c r="AC1174" s="226"/>
      <c r="AD1174" s="226"/>
      <c r="AE1174" s="226"/>
      <c r="AF1174" s="226"/>
      <c r="AG1174" s="226"/>
      <c r="AH1174" s="226"/>
      <c r="AI1174" s="226"/>
      <c r="AJ1174" s="226"/>
      <c r="AK1174" s="226"/>
      <c r="AL1174" s="226"/>
      <c r="AM1174" s="226"/>
      <c r="AN1174" s="226"/>
      <c r="AO1174" s="226"/>
    </row>
    <row r="1175" spans="1:41" ht="42.75" hidden="1" outlineLevel="1">
      <c r="A1175" s="44">
        <v>973</v>
      </c>
      <c r="B1175" s="370">
        <v>29</v>
      </c>
      <c r="C1175" s="13" t="s">
        <v>642</v>
      </c>
      <c r="D1175" s="73" t="s">
        <v>21</v>
      </c>
      <c r="E1175" s="74">
        <v>1</v>
      </c>
      <c r="F1175" s="14">
        <f t="shared" si="652"/>
        <v>2917</v>
      </c>
      <c r="G1175" s="14">
        <f t="shared" si="653"/>
        <v>45596</v>
      </c>
      <c r="H1175" s="14">
        <f t="shared" si="654"/>
        <v>48513</v>
      </c>
      <c r="I1175" s="65">
        <v>2917</v>
      </c>
      <c r="J1175" s="115">
        <v>45596</v>
      </c>
      <c r="K1175" s="318"/>
      <c r="L1175" s="317"/>
      <c r="M1175" s="317"/>
      <c r="N1175" s="317"/>
      <c r="O1175" s="186">
        <f t="shared" si="656"/>
        <v>2917</v>
      </c>
      <c r="P1175" s="180">
        <f t="shared" si="638"/>
        <v>45596</v>
      </c>
      <c r="Q1175" s="180">
        <f t="shared" si="639"/>
        <v>2917</v>
      </c>
      <c r="R1175" s="180">
        <f t="shared" si="640"/>
        <v>45596</v>
      </c>
      <c r="S1175" s="180">
        <f t="shared" si="641"/>
        <v>48513</v>
      </c>
      <c r="T1175" s="394">
        <f t="shared" si="636"/>
        <v>3943.11</v>
      </c>
      <c r="U1175" s="394">
        <f t="shared" si="637"/>
        <v>61635.29</v>
      </c>
      <c r="V1175" s="142">
        <f t="shared" si="642"/>
        <v>65578.399999999994</v>
      </c>
      <c r="W1175" s="142">
        <f t="shared" si="643"/>
        <v>3943.11</v>
      </c>
      <c r="X1175" s="142">
        <f t="shared" si="644"/>
        <v>61635.29</v>
      </c>
      <c r="Y1175" s="142">
        <f t="shared" si="645"/>
        <v>65578.399999999994</v>
      </c>
      <c r="Z1175" s="317" t="s">
        <v>644</v>
      </c>
      <c r="AA1175" s="319"/>
      <c r="AB1175" s="226"/>
      <c r="AC1175" s="226"/>
      <c r="AD1175" s="226"/>
      <c r="AE1175" s="226"/>
      <c r="AF1175" s="226"/>
      <c r="AG1175" s="226"/>
      <c r="AH1175" s="226"/>
      <c r="AI1175" s="226"/>
      <c r="AJ1175" s="226"/>
      <c r="AK1175" s="226"/>
      <c r="AL1175" s="226"/>
      <c r="AM1175" s="226"/>
      <c r="AN1175" s="226"/>
      <c r="AO1175" s="226"/>
    </row>
    <row r="1176" spans="1:41" ht="28.5" hidden="1" outlineLevel="1">
      <c r="A1176" s="44">
        <v>974</v>
      </c>
      <c r="B1176" s="370">
        <v>30</v>
      </c>
      <c r="C1176" s="94" t="s">
        <v>645</v>
      </c>
      <c r="D1176" s="73" t="s">
        <v>24</v>
      </c>
      <c r="E1176" s="74">
        <v>1401</v>
      </c>
      <c r="F1176" s="14">
        <f t="shared" si="652"/>
        <v>93867</v>
      </c>
      <c r="G1176" s="14">
        <f t="shared" si="653"/>
        <v>308220</v>
      </c>
      <c r="H1176" s="14">
        <f t="shared" si="654"/>
        <v>402087</v>
      </c>
      <c r="I1176" s="65">
        <v>67</v>
      </c>
      <c r="J1176" s="115">
        <v>220</v>
      </c>
      <c r="K1176" s="74"/>
      <c r="L1176" s="351"/>
      <c r="M1176" s="351"/>
      <c r="N1176" s="351"/>
      <c r="O1176" s="186">
        <f t="shared" si="656"/>
        <v>67</v>
      </c>
      <c r="P1176" s="180">
        <f t="shared" si="638"/>
        <v>220</v>
      </c>
      <c r="Q1176" s="180">
        <f t="shared" si="639"/>
        <v>93867</v>
      </c>
      <c r="R1176" s="180">
        <f t="shared" si="640"/>
        <v>308220</v>
      </c>
      <c r="S1176" s="180">
        <f t="shared" si="641"/>
        <v>402087</v>
      </c>
      <c r="T1176" s="394">
        <f t="shared" si="636"/>
        <v>126888.57</v>
      </c>
      <c r="U1176" s="394">
        <f t="shared" si="637"/>
        <v>416643.39</v>
      </c>
      <c r="V1176" s="142">
        <f t="shared" si="642"/>
        <v>543531.96</v>
      </c>
      <c r="W1176" s="142">
        <f t="shared" si="643"/>
        <v>90.57</v>
      </c>
      <c r="X1176" s="142">
        <f t="shared" si="644"/>
        <v>297.39</v>
      </c>
      <c r="Y1176" s="142">
        <f t="shared" si="645"/>
        <v>387.96</v>
      </c>
      <c r="Z1176" s="351" t="s">
        <v>646</v>
      </c>
      <c r="AA1176" s="85"/>
      <c r="AB1176" s="226"/>
      <c r="AC1176" s="226"/>
      <c r="AD1176" s="226"/>
      <c r="AE1176" s="226"/>
      <c r="AF1176" s="226"/>
      <c r="AG1176" s="226"/>
      <c r="AH1176" s="226"/>
      <c r="AI1176" s="226"/>
      <c r="AJ1176" s="226"/>
      <c r="AK1176" s="226"/>
      <c r="AL1176" s="226"/>
      <c r="AM1176" s="226"/>
      <c r="AN1176" s="226"/>
      <c r="AO1176" s="226"/>
    </row>
    <row r="1177" spans="1:41" ht="28.5" hidden="1" outlineLevel="1">
      <c r="A1177" s="44">
        <v>975</v>
      </c>
      <c r="B1177" s="370">
        <v>31</v>
      </c>
      <c r="C1177" s="13" t="s">
        <v>647</v>
      </c>
      <c r="D1177" s="73" t="s">
        <v>24</v>
      </c>
      <c r="E1177" s="74">
        <v>1401</v>
      </c>
      <c r="F1177" s="14">
        <f t="shared" si="652"/>
        <v>423102</v>
      </c>
      <c r="G1177" s="14">
        <f t="shared" si="653"/>
        <v>312423</v>
      </c>
      <c r="H1177" s="14">
        <f t="shared" si="654"/>
        <v>735525</v>
      </c>
      <c r="I1177" s="65">
        <v>302</v>
      </c>
      <c r="J1177" s="115">
        <v>223</v>
      </c>
      <c r="K1177" s="74"/>
      <c r="L1177" s="351"/>
      <c r="M1177" s="351"/>
      <c r="N1177" s="351"/>
      <c r="O1177" s="186">
        <f t="shared" si="656"/>
        <v>302</v>
      </c>
      <c r="P1177" s="180">
        <f t="shared" si="638"/>
        <v>223</v>
      </c>
      <c r="Q1177" s="180">
        <f t="shared" si="639"/>
        <v>423102</v>
      </c>
      <c r="R1177" s="180">
        <f t="shared" si="640"/>
        <v>312423</v>
      </c>
      <c r="S1177" s="180">
        <f t="shared" si="641"/>
        <v>735525</v>
      </c>
      <c r="T1177" s="394">
        <f t="shared" si="636"/>
        <v>571930.23</v>
      </c>
      <c r="U1177" s="394">
        <f t="shared" si="637"/>
        <v>422317.44</v>
      </c>
      <c r="V1177" s="142">
        <f t="shared" si="642"/>
        <v>994247.67</v>
      </c>
      <c r="W1177" s="142">
        <f t="shared" si="643"/>
        <v>408.23</v>
      </c>
      <c r="X1177" s="142">
        <f t="shared" si="644"/>
        <v>301.44</v>
      </c>
      <c r="Y1177" s="142">
        <f t="shared" si="645"/>
        <v>709.67</v>
      </c>
      <c r="Z1177" s="351" t="s">
        <v>648</v>
      </c>
      <c r="AA1177" s="85"/>
      <c r="AB1177" s="226"/>
      <c r="AC1177" s="226"/>
      <c r="AD1177" s="226"/>
      <c r="AE1177" s="226"/>
      <c r="AF1177" s="226"/>
      <c r="AG1177" s="226"/>
      <c r="AH1177" s="226"/>
      <c r="AI1177" s="226"/>
      <c r="AJ1177" s="226"/>
      <c r="AK1177" s="226"/>
      <c r="AL1177" s="226"/>
      <c r="AM1177" s="226"/>
      <c r="AN1177" s="226"/>
      <c r="AO1177" s="226"/>
    </row>
    <row r="1178" spans="1:41" ht="28.5" hidden="1" outlineLevel="1">
      <c r="A1178" s="44">
        <v>976</v>
      </c>
      <c r="B1178" s="370">
        <v>32</v>
      </c>
      <c r="C1178" s="13" t="s">
        <v>649</v>
      </c>
      <c r="D1178" s="73" t="s">
        <v>24</v>
      </c>
      <c r="E1178" s="74">
        <v>5</v>
      </c>
      <c r="F1178" s="14">
        <f t="shared" si="652"/>
        <v>1875</v>
      </c>
      <c r="G1178" s="14">
        <f t="shared" si="653"/>
        <v>7085</v>
      </c>
      <c r="H1178" s="14">
        <f t="shared" si="654"/>
        <v>8960</v>
      </c>
      <c r="I1178" s="65">
        <v>375</v>
      </c>
      <c r="J1178" s="115">
        <v>1417</v>
      </c>
      <c r="K1178" s="318"/>
      <c r="L1178" s="317"/>
      <c r="M1178" s="317"/>
      <c r="N1178" s="317"/>
      <c r="O1178" s="186">
        <f t="shared" si="656"/>
        <v>375</v>
      </c>
      <c r="P1178" s="180">
        <f t="shared" si="638"/>
        <v>1417</v>
      </c>
      <c r="Q1178" s="180">
        <f t="shared" si="639"/>
        <v>1875</v>
      </c>
      <c r="R1178" s="180">
        <f t="shared" si="640"/>
        <v>7085</v>
      </c>
      <c r="S1178" s="180">
        <f t="shared" si="641"/>
        <v>8960</v>
      </c>
      <c r="T1178" s="394">
        <f t="shared" si="636"/>
        <v>2534.5500000000002</v>
      </c>
      <c r="U1178" s="394">
        <f t="shared" si="637"/>
        <v>9577.2999999999993</v>
      </c>
      <c r="V1178" s="142">
        <f t="shared" si="642"/>
        <v>12111.85</v>
      </c>
      <c r="W1178" s="142">
        <f t="shared" si="643"/>
        <v>506.91</v>
      </c>
      <c r="X1178" s="142">
        <f t="shared" si="644"/>
        <v>1915.46</v>
      </c>
      <c r="Y1178" s="142">
        <f t="shared" si="645"/>
        <v>2422.37</v>
      </c>
      <c r="Z1178" s="317" t="s">
        <v>650</v>
      </c>
      <c r="AA1178" s="319"/>
      <c r="AB1178" s="226"/>
      <c r="AC1178" s="226"/>
      <c r="AD1178" s="226"/>
      <c r="AE1178" s="226"/>
      <c r="AF1178" s="226"/>
      <c r="AG1178" s="226"/>
      <c r="AH1178" s="226"/>
      <c r="AI1178" s="226"/>
      <c r="AJ1178" s="226"/>
      <c r="AK1178" s="226"/>
      <c r="AL1178" s="226"/>
      <c r="AM1178" s="226"/>
      <c r="AN1178" s="226"/>
      <c r="AO1178" s="226"/>
    </row>
    <row r="1179" spans="1:41" ht="15" hidden="1" outlineLevel="1">
      <c r="A1179" s="44">
        <v>977</v>
      </c>
      <c r="B1179" s="370">
        <v>33</v>
      </c>
      <c r="C1179" s="13" t="s">
        <v>651</v>
      </c>
      <c r="D1179" s="73" t="s">
        <v>21</v>
      </c>
      <c r="E1179" s="74">
        <v>10</v>
      </c>
      <c r="F1179" s="14">
        <f t="shared" si="652"/>
        <v>8330</v>
      </c>
      <c r="G1179" s="14">
        <f t="shared" si="653"/>
        <v>8330</v>
      </c>
      <c r="H1179" s="14">
        <f t="shared" si="654"/>
        <v>16660</v>
      </c>
      <c r="I1179" s="65">
        <v>833</v>
      </c>
      <c r="J1179" s="115">
        <v>833</v>
      </c>
      <c r="K1179" s="318"/>
      <c r="L1179" s="317"/>
      <c r="M1179" s="317"/>
      <c r="N1179" s="317"/>
      <c r="O1179" s="186">
        <f t="shared" si="656"/>
        <v>833</v>
      </c>
      <c r="P1179" s="180">
        <f t="shared" si="638"/>
        <v>833</v>
      </c>
      <c r="Q1179" s="180">
        <f t="shared" si="639"/>
        <v>8330</v>
      </c>
      <c r="R1179" s="180">
        <f t="shared" si="640"/>
        <v>8330</v>
      </c>
      <c r="S1179" s="180">
        <f t="shared" si="641"/>
        <v>16660</v>
      </c>
      <c r="T1179" s="394">
        <f t="shared" si="636"/>
        <v>11260.2</v>
      </c>
      <c r="U1179" s="394">
        <f t="shared" si="637"/>
        <v>11260.2</v>
      </c>
      <c r="V1179" s="142">
        <f t="shared" si="642"/>
        <v>22520.400000000001</v>
      </c>
      <c r="W1179" s="142">
        <f t="shared" si="643"/>
        <v>1126.02</v>
      </c>
      <c r="X1179" s="142">
        <f t="shared" si="644"/>
        <v>1126.02</v>
      </c>
      <c r="Y1179" s="142">
        <f t="shared" si="645"/>
        <v>2252.04</v>
      </c>
      <c r="Z1179" s="317" t="s">
        <v>652</v>
      </c>
      <c r="AA1179" s="319"/>
      <c r="AB1179" s="226"/>
      <c r="AC1179" s="226"/>
      <c r="AD1179" s="226"/>
      <c r="AE1179" s="226"/>
      <c r="AF1179" s="226"/>
      <c r="AG1179" s="226"/>
      <c r="AH1179" s="226"/>
      <c r="AI1179" s="226"/>
      <c r="AJ1179" s="226"/>
      <c r="AK1179" s="226"/>
      <c r="AL1179" s="226"/>
      <c r="AM1179" s="226"/>
      <c r="AN1179" s="226"/>
      <c r="AO1179" s="226"/>
    </row>
    <row r="1180" spans="1:41" ht="28.5" hidden="1" outlineLevel="1">
      <c r="A1180" s="44">
        <v>978</v>
      </c>
      <c r="B1180" s="370">
        <v>34</v>
      </c>
      <c r="C1180" s="13" t="s">
        <v>653</v>
      </c>
      <c r="D1180" s="73" t="s">
        <v>21</v>
      </c>
      <c r="E1180" s="74">
        <v>6</v>
      </c>
      <c r="F1180" s="14">
        <f t="shared" si="652"/>
        <v>12498</v>
      </c>
      <c r="G1180" s="14">
        <f t="shared" si="653"/>
        <v>12498</v>
      </c>
      <c r="H1180" s="14">
        <f t="shared" si="654"/>
        <v>24996</v>
      </c>
      <c r="I1180" s="65">
        <v>2083</v>
      </c>
      <c r="J1180" s="115">
        <v>2083</v>
      </c>
      <c r="K1180" s="318"/>
      <c r="L1180" s="317"/>
      <c r="M1180" s="317"/>
      <c r="N1180" s="317"/>
      <c r="O1180" s="186">
        <f t="shared" si="656"/>
        <v>2083</v>
      </c>
      <c r="P1180" s="180">
        <f t="shared" si="638"/>
        <v>2083</v>
      </c>
      <c r="Q1180" s="180">
        <f t="shared" si="639"/>
        <v>12498</v>
      </c>
      <c r="R1180" s="180">
        <f t="shared" si="640"/>
        <v>12498</v>
      </c>
      <c r="S1180" s="180">
        <f t="shared" si="641"/>
        <v>24996</v>
      </c>
      <c r="T1180" s="394">
        <f t="shared" si="636"/>
        <v>16894.439999999999</v>
      </c>
      <c r="U1180" s="394">
        <f t="shared" si="637"/>
        <v>16894.439999999999</v>
      </c>
      <c r="V1180" s="142">
        <f t="shared" si="642"/>
        <v>33788.879999999997</v>
      </c>
      <c r="W1180" s="142">
        <f t="shared" si="643"/>
        <v>2815.74</v>
      </c>
      <c r="X1180" s="142">
        <f t="shared" si="644"/>
        <v>2815.74</v>
      </c>
      <c r="Y1180" s="142">
        <f t="shared" si="645"/>
        <v>5631.48</v>
      </c>
      <c r="Z1180" s="317" t="s">
        <v>654</v>
      </c>
      <c r="AA1180" s="319"/>
      <c r="AB1180" s="226"/>
      <c r="AC1180" s="226"/>
      <c r="AD1180" s="226"/>
      <c r="AE1180" s="226"/>
      <c r="AF1180" s="226"/>
      <c r="AG1180" s="226"/>
      <c r="AH1180" s="226"/>
      <c r="AI1180" s="226"/>
      <c r="AJ1180" s="226"/>
      <c r="AK1180" s="226"/>
      <c r="AL1180" s="226"/>
      <c r="AM1180" s="226"/>
      <c r="AN1180" s="226"/>
      <c r="AO1180" s="226"/>
    </row>
    <row r="1181" spans="1:41" ht="28.5" hidden="1" outlineLevel="1">
      <c r="A1181" s="44">
        <v>979</v>
      </c>
      <c r="B1181" s="370">
        <v>35</v>
      </c>
      <c r="C1181" s="94" t="s">
        <v>655</v>
      </c>
      <c r="D1181" s="73" t="s">
        <v>21</v>
      </c>
      <c r="E1181" s="74">
        <v>1</v>
      </c>
      <c r="F1181" s="14">
        <f t="shared" si="652"/>
        <v>2500</v>
      </c>
      <c r="G1181" s="14">
        <f t="shared" si="653"/>
        <v>2500</v>
      </c>
      <c r="H1181" s="14">
        <f t="shared" si="654"/>
        <v>5000</v>
      </c>
      <c r="I1181" s="65">
        <v>2500</v>
      </c>
      <c r="J1181" s="115">
        <v>2500</v>
      </c>
      <c r="K1181" s="318"/>
      <c r="L1181" s="317"/>
      <c r="M1181" s="317"/>
      <c r="N1181" s="317"/>
      <c r="O1181" s="186">
        <f t="shared" si="656"/>
        <v>2500</v>
      </c>
      <c r="P1181" s="180">
        <f t="shared" si="638"/>
        <v>2500</v>
      </c>
      <c r="Q1181" s="180">
        <f t="shared" si="639"/>
        <v>2500</v>
      </c>
      <c r="R1181" s="180">
        <f t="shared" si="640"/>
        <v>2500</v>
      </c>
      <c r="S1181" s="180">
        <f t="shared" si="641"/>
        <v>5000</v>
      </c>
      <c r="T1181" s="394">
        <f t="shared" si="636"/>
        <v>3379.42</v>
      </c>
      <c r="U1181" s="394">
        <f t="shared" si="637"/>
        <v>3379.42</v>
      </c>
      <c r="V1181" s="142">
        <f t="shared" si="642"/>
        <v>6758.84</v>
      </c>
      <c r="W1181" s="142">
        <f t="shared" si="643"/>
        <v>3379.42</v>
      </c>
      <c r="X1181" s="142">
        <f t="shared" si="644"/>
        <v>3379.42</v>
      </c>
      <c r="Y1181" s="142">
        <f t="shared" si="645"/>
        <v>6758.84</v>
      </c>
      <c r="Z1181" s="317" t="s">
        <v>656</v>
      </c>
      <c r="AA1181" s="319"/>
      <c r="AB1181" s="226"/>
      <c r="AC1181" s="226"/>
      <c r="AD1181" s="226"/>
      <c r="AE1181" s="226"/>
      <c r="AF1181" s="226"/>
      <c r="AG1181" s="226"/>
      <c r="AH1181" s="226"/>
      <c r="AI1181" s="226"/>
      <c r="AJ1181" s="226"/>
      <c r="AK1181" s="226"/>
      <c r="AL1181" s="226"/>
      <c r="AM1181" s="226"/>
      <c r="AN1181" s="226"/>
      <c r="AO1181" s="226"/>
    </row>
    <row r="1182" spans="1:41" ht="28.5" hidden="1" outlineLevel="1">
      <c r="A1182" s="44">
        <v>980</v>
      </c>
      <c r="B1182" s="370">
        <v>36</v>
      </c>
      <c r="C1182" s="94" t="s">
        <v>657</v>
      </c>
      <c r="D1182" s="73" t="s">
        <v>21</v>
      </c>
      <c r="E1182" s="74">
        <v>4</v>
      </c>
      <c r="F1182" s="14">
        <f t="shared" si="652"/>
        <v>10000</v>
      </c>
      <c r="G1182" s="14">
        <f t="shared" si="653"/>
        <v>5932</v>
      </c>
      <c r="H1182" s="14">
        <f t="shared" si="654"/>
        <v>15932</v>
      </c>
      <c r="I1182" s="65">
        <v>2500</v>
      </c>
      <c r="J1182" s="92">
        <v>1483</v>
      </c>
      <c r="K1182" s="318"/>
      <c r="L1182" s="317"/>
      <c r="M1182" s="317"/>
      <c r="N1182" s="317"/>
      <c r="O1182" s="186">
        <f t="shared" si="656"/>
        <v>2500</v>
      </c>
      <c r="P1182" s="180">
        <f t="shared" si="638"/>
        <v>1483</v>
      </c>
      <c r="Q1182" s="180">
        <f t="shared" si="639"/>
        <v>10000</v>
      </c>
      <c r="R1182" s="180">
        <f t="shared" si="640"/>
        <v>5932</v>
      </c>
      <c r="S1182" s="180">
        <f t="shared" si="641"/>
        <v>15932</v>
      </c>
      <c r="T1182" s="394">
        <f t="shared" si="636"/>
        <v>13517.68</v>
      </c>
      <c r="U1182" s="394">
        <f t="shared" si="637"/>
        <v>8018.68</v>
      </c>
      <c r="V1182" s="142">
        <f t="shared" si="642"/>
        <v>21536.36</v>
      </c>
      <c r="W1182" s="142">
        <f t="shared" si="643"/>
        <v>3379.42</v>
      </c>
      <c r="X1182" s="142">
        <f t="shared" si="644"/>
        <v>2004.67</v>
      </c>
      <c r="Y1182" s="142">
        <f t="shared" si="645"/>
        <v>5384.09</v>
      </c>
      <c r="Z1182" s="317" t="s">
        <v>658</v>
      </c>
      <c r="AA1182" s="319"/>
      <c r="AB1182" s="226"/>
      <c r="AC1182" s="226"/>
      <c r="AD1182" s="226"/>
      <c r="AE1182" s="226"/>
      <c r="AF1182" s="226"/>
      <c r="AG1182" s="226"/>
      <c r="AH1182" s="226"/>
      <c r="AI1182" s="226"/>
      <c r="AJ1182" s="226"/>
      <c r="AK1182" s="226"/>
      <c r="AL1182" s="226"/>
      <c r="AM1182" s="226"/>
      <c r="AN1182" s="226"/>
      <c r="AO1182" s="226"/>
    </row>
    <row r="1183" spans="1:41" ht="15" hidden="1" outlineLevel="1">
      <c r="A1183" s="44">
        <v>981</v>
      </c>
      <c r="B1183" s="370">
        <v>37</v>
      </c>
      <c r="C1183" s="13" t="s">
        <v>659</v>
      </c>
      <c r="D1183" s="73" t="s">
        <v>21</v>
      </c>
      <c r="E1183" s="74">
        <v>4</v>
      </c>
      <c r="F1183" s="14">
        <f t="shared" si="652"/>
        <v>3332</v>
      </c>
      <c r="G1183" s="14">
        <f t="shared" si="653"/>
        <v>3332</v>
      </c>
      <c r="H1183" s="14">
        <f t="shared" si="654"/>
        <v>6664</v>
      </c>
      <c r="I1183" s="65">
        <v>833</v>
      </c>
      <c r="J1183" s="115">
        <v>833</v>
      </c>
      <c r="K1183" s="318"/>
      <c r="L1183" s="317"/>
      <c r="M1183" s="317"/>
      <c r="N1183" s="317"/>
      <c r="O1183" s="186">
        <f t="shared" si="656"/>
        <v>833</v>
      </c>
      <c r="P1183" s="180">
        <f t="shared" si="638"/>
        <v>833</v>
      </c>
      <c r="Q1183" s="180">
        <f t="shared" si="639"/>
        <v>3332</v>
      </c>
      <c r="R1183" s="180">
        <f t="shared" si="640"/>
        <v>3332</v>
      </c>
      <c r="S1183" s="180">
        <f t="shared" si="641"/>
        <v>6664</v>
      </c>
      <c r="T1183" s="394">
        <f t="shared" si="636"/>
        <v>4504.08</v>
      </c>
      <c r="U1183" s="394">
        <f t="shared" si="637"/>
        <v>4504.08</v>
      </c>
      <c r="V1183" s="142">
        <f t="shared" si="642"/>
        <v>9008.16</v>
      </c>
      <c r="W1183" s="142">
        <f t="shared" si="643"/>
        <v>1126.02</v>
      </c>
      <c r="X1183" s="142">
        <f t="shared" si="644"/>
        <v>1126.02</v>
      </c>
      <c r="Y1183" s="142">
        <f t="shared" si="645"/>
        <v>2252.04</v>
      </c>
      <c r="Z1183" s="317" t="s">
        <v>660</v>
      </c>
      <c r="AA1183" s="319"/>
      <c r="AB1183" s="226"/>
      <c r="AC1183" s="226"/>
      <c r="AD1183" s="226"/>
      <c r="AE1183" s="226"/>
      <c r="AF1183" s="226"/>
      <c r="AG1183" s="226"/>
      <c r="AH1183" s="226"/>
      <c r="AI1183" s="226"/>
      <c r="AJ1183" s="226"/>
      <c r="AK1183" s="226"/>
      <c r="AL1183" s="226"/>
      <c r="AM1183" s="226"/>
      <c r="AN1183" s="226"/>
      <c r="AO1183" s="226"/>
    </row>
    <row r="1184" spans="1:41" ht="15" hidden="1" outlineLevel="1">
      <c r="A1184" s="44"/>
      <c r="B1184" s="370"/>
      <c r="C1184" s="95" t="s">
        <v>661</v>
      </c>
      <c r="D1184" s="73"/>
      <c r="E1184" s="74"/>
      <c r="F1184" s="14">
        <f t="shared" si="652"/>
        <v>0</v>
      </c>
      <c r="G1184" s="14">
        <f t="shared" si="653"/>
        <v>0</v>
      </c>
      <c r="H1184" s="14">
        <f t="shared" si="654"/>
        <v>0</v>
      </c>
      <c r="I1184" s="74"/>
      <c r="J1184" s="64"/>
      <c r="K1184" s="318"/>
      <c r="L1184" s="317"/>
      <c r="M1184" s="317"/>
      <c r="N1184" s="317"/>
      <c r="O1184" s="465"/>
      <c r="P1184" s="180">
        <f t="shared" si="638"/>
        <v>0</v>
      </c>
      <c r="Q1184" s="180">
        <f t="shared" si="639"/>
        <v>0</v>
      </c>
      <c r="R1184" s="180">
        <f t="shared" si="640"/>
        <v>0</v>
      </c>
      <c r="S1184" s="180">
        <f t="shared" si="641"/>
        <v>0</v>
      </c>
      <c r="T1184" s="394">
        <f t="shared" si="636"/>
        <v>0</v>
      </c>
      <c r="U1184" s="394">
        <f t="shared" si="637"/>
        <v>0</v>
      </c>
      <c r="V1184" s="142">
        <f t="shared" si="642"/>
        <v>0</v>
      </c>
      <c r="W1184" s="142">
        <f t="shared" si="643"/>
        <v>0</v>
      </c>
      <c r="X1184" s="142">
        <f t="shared" si="644"/>
        <v>0</v>
      </c>
      <c r="Y1184" s="142">
        <f t="shared" si="645"/>
        <v>0</v>
      </c>
      <c r="Z1184" s="317"/>
      <c r="AA1184" s="319"/>
      <c r="AB1184" s="226"/>
      <c r="AC1184" s="226"/>
      <c r="AD1184" s="226"/>
      <c r="AE1184" s="226"/>
      <c r="AF1184" s="226"/>
      <c r="AG1184" s="226"/>
      <c r="AH1184" s="226"/>
      <c r="AI1184" s="226"/>
      <c r="AJ1184" s="226"/>
      <c r="AK1184" s="226"/>
      <c r="AL1184" s="226"/>
      <c r="AM1184" s="226"/>
      <c r="AN1184" s="226"/>
      <c r="AO1184" s="226"/>
    </row>
    <row r="1185" spans="1:41" ht="28.5" hidden="1" outlineLevel="1">
      <c r="A1185" s="44"/>
      <c r="B1185" s="87"/>
      <c r="C1185" s="24" t="s">
        <v>662</v>
      </c>
      <c r="D1185" s="73"/>
      <c r="E1185" s="74"/>
      <c r="F1185" s="14">
        <f t="shared" si="652"/>
        <v>0</v>
      </c>
      <c r="G1185" s="14">
        <f t="shared" si="653"/>
        <v>0</v>
      </c>
      <c r="H1185" s="14">
        <f t="shared" si="654"/>
        <v>0</v>
      </c>
      <c r="I1185" s="74"/>
      <c r="J1185" s="64"/>
      <c r="K1185" s="74"/>
      <c r="L1185" s="351"/>
      <c r="M1185" s="351"/>
      <c r="N1185" s="351"/>
      <c r="O1185" s="378"/>
      <c r="P1185" s="180">
        <f t="shared" si="638"/>
        <v>0</v>
      </c>
      <c r="Q1185" s="180">
        <f t="shared" si="639"/>
        <v>0</v>
      </c>
      <c r="R1185" s="180">
        <f t="shared" si="640"/>
        <v>0</v>
      </c>
      <c r="S1185" s="180">
        <f t="shared" si="641"/>
        <v>0</v>
      </c>
      <c r="T1185" s="394">
        <f t="shared" si="636"/>
        <v>0</v>
      </c>
      <c r="U1185" s="394">
        <f t="shared" si="637"/>
        <v>0</v>
      </c>
      <c r="V1185" s="142">
        <f t="shared" si="642"/>
        <v>0</v>
      </c>
      <c r="W1185" s="142">
        <f t="shared" si="643"/>
        <v>0</v>
      </c>
      <c r="X1185" s="142">
        <f t="shared" si="644"/>
        <v>0</v>
      </c>
      <c r="Y1185" s="142">
        <f t="shared" si="645"/>
        <v>0</v>
      </c>
      <c r="Z1185" s="351"/>
      <c r="AA1185" s="85"/>
      <c r="AB1185" s="226"/>
      <c r="AC1185" s="226"/>
      <c r="AD1185" s="226"/>
      <c r="AE1185" s="226"/>
      <c r="AF1185" s="226"/>
      <c r="AG1185" s="226"/>
      <c r="AH1185" s="226"/>
      <c r="AI1185" s="226"/>
      <c r="AJ1185" s="226"/>
      <c r="AK1185" s="226"/>
      <c r="AL1185" s="226"/>
      <c r="AM1185" s="226"/>
      <c r="AN1185" s="226"/>
      <c r="AO1185" s="226"/>
    </row>
    <row r="1186" spans="1:41" ht="42.75" hidden="1" outlineLevel="1">
      <c r="A1186" s="44">
        <v>982</v>
      </c>
      <c r="B1186" s="87">
        <v>38</v>
      </c>
      <c r="C1186" s="96" t="s">
        <v>663</v>
      </c>
      <c r="D1186" s="97" t="s">
        <v>103</v>
      </c>
      <c r="E1186" s="98">
        <v>2</v>
      </c>
      <c r="F1186" s="14">
        <f t="shared" si="652"/>
        <v>92826</v>
      </c>
      <c r="G1186" s="14">
        <f t="shared" si="653"/>
        <v>147344</v>
      </c>
      <c r="H1186" s="14">
        <f t="shared" si="654"/>
        <v>240170</v>
      </c>
      <c r="I1186" s="99">
        <v>46413</v>
      </c>
      <c r="J1186" s="64">
        <v>73672</v>
      </c>
      <c r="K1186" s="98"/>
      <c r="L1186" s="371"/>
      <c r="M1186" s="371"/>
      <c r="N1186" s="371"/>
      <c r="O1186" s="186">
        <f t="shared" ref="O1186:O1189" si="657">I1186</f>
        <v>46413</v>
      </c>
      <c r="P1186" s="180">
        <f t="shared" si="638"/>
        <v>73672</v>
      </c>
      <c r="Q1186" s="180">
        <f t="shared" si="639"/>
        <v>92826</v>
      </c>
      <c r="R1186" s="180">
        <f t="shared" si="640"/>
        <v>147344</v>
      </c>
      <c r="S1186" s="180">
        <f t="shared" si="641"/>
        <v>240170</v>
      </c>
      <c r="T1186" s="394">
        <f t="shared" si="636"/>
        <v>125479.36</v>
      </c>
      <c r="U1186" s="394">
        <f t="shared" si="637"/>
        <v>199175.14</v>
      </c>
      <c r="V1186" s="142">
        <f t="shared" si="642"/>
        <v>324654.5</v>
      </c>
      <c r="W1186" s="142">
        <f t="shared" si="643"/>
        <v>62739.68</v>
      </c>
      <c r="X1186" s="142">
        <f t="shared" si="644"/>
        <v>99587.57</v>
      </c>
      <c r="Y1186" s="142">
        <f t="shared" si="645"/>
        <v>162327.25</v>
      </c>
      <c r="Z1186" s="371" t="s">
        <v>664</v>
      </c>
      <c r="AA1186" s="372"/>
      <c r="AB1186" s="226"/>
      <c r="AC1186" s="226"/>
      <c r="AD1186" s="226"/>
      <c r="AE1186" s="226"/>
      <c r="AF1186" s="226"/>
      <c r="AG1186" s="226"/>
      <c r="AH1186" s="226"/>
      <c r="AI1186" s="226"/>
      <c r="AJ1186" s="226"/>
      <c r="AK1186" s="226"/>
      <c r="AL1186" s="226"/>
      <c r="AM1186" s="226"/>
      <c r="AN1186" s="226"/>
      <c r="AO1186" s="226"/>
    </row>
    <row r="1187" spans="1:41" ht="57" hidden="1" outlineLevel="1">
      <c r="A1187" s="44">
        <v>983</v>
      </c>
      <c r="B1187" s="87">
        <v>39</v>
      </c>
      <c r="C1187" s="96" t="s">
        <v>665</v>
      </c>
      <c r="D1187" s="97" t="s">
        <v>103</v>
      </c>
      <c r="E1187" s="98">
        <v>2</v>
      </c>
      <c r="F1187" s="14">
        <f t="shared" si="652"/>
        <v>92826</v>
      </c>
      <c r="G1187" s="14">
        <f t="shared" si="653"/>
        <v>147344</v>
      </c>
      <c r="H1187" s="14">
        <f t="shared" si="654"/>
        <v>240170</v>
      </c>
      <c r="I1187" s="99">
        <v>46413</v>
      </c>
      <c r="J1187" s="64">
        <v>73672</v>
      </c>
      <c r="K1187" s="98"/>
      <c r="L1187" s="371"/>
      <c r="M1187" s="371"/>
      <c r="N1187" s="371"/>
      <c r="O1187" s="186">
        <f t="shared" si="657"/>
        <v>46413</v>
      </c>
      <c r="P1187" s="180">
        <f t="shared" si="638"/>
        <v>73672</v>
      </c>
      <c r="Q1187" s="180">
        <f t="shared" si="639"/>
        <v>92826</v>
      </c>
      <c r="R1187" s="180">
        <f t="shared" si="640"/>
        <v>147344</v>
      </c>
      <c r="S1187" s="180">
        <f t="shared" si="641"/>
        <v>240170</v>
      </c>
      <c r="T1187" s="394">
        <f t="shared" si="636"/>
        <v>125479.36</v>
      </c>
      <c r="U1187" s="394">
        <f t="shared" si="637"/>
        <v>199175.14</v>
      </c>
      <c r="V1187" s="142">
        <f t="shared" si="642"/>
        <v>324654.5</v>
      </c>
      <c r="W1187" s="142">
        <f t="shared" si="643"/>
        <v>62739.68</v>
      </c>
      <c r="X1187" s="142">
        <f t="shared" si="644"/>
        <v>99587.57</v>
      </c>
      <c r="Y1187" s="142">
        <f t="shared" si="645"/>
        <v>162327.25</v>
      </c>
      <c r="Z1187" s="371" t="s">
        <v>664</v>
      </c>
      <c r="AA1187" s="372"/>
      <c r="AB1187" s="226"/>
      <c r="AC1187" s="226"/>
      <c r="AD1187" s="226"/>
      <c r="AE1187" s="226"/>
      <c r="AF1187" s="226"/>
      <c r="AG1187" s="226"/>
      <c r="AH1187" s="226"/>
      <c r="AI1187" s="226"/>
      <c r="AJ1187" s="226"/>
      <c r="AK1187" s="226"/>
      <c r="AL1187" s="226"/>
      <c r="AM1187" s="226"/>
      <c r="AN1187" s="226"/>
      <c r="AO1187" s="226"/>
    </row>
    <row r="1188" spans="1:41" ht="42.75" hidden="1" outlineLevel="1">
      <c r="A1188" s="44">
        <v>984</v>
      </c>
      <c r="B1188" s="87">
        <v>40</v>
      </c>
      <c r="C1188" s="96" t="s">
        <v>666</v>
      </c>
      <c r="D1188" s="97" t="s">
        <v>103</v>
      </c>
      <c r="E1188" s="98">
        <v>4</v>
      </c>
      <c r="F1188" s="14">
        <f t="shared" si="652"/>
        <v>560632</v>
      </c>
      <c r="G1188" s="14">
        <f t="shared" si="653"/>
        <v>1768560</v>
      </c>
      <c r="H1188" s="14">
        <f t="shared" si="654"/>
        <v>2329192</v>
      </c>
      <c r="I1188" s="99">
        <v>140158</v>
      </c>
      <c r="J1188" s="92">
        <v>442140</v>
      </c>
      <c r="K1188" s="98"/>
      <c r="L1188" s="371"/>
      <c r="M1188" s="371"/>
      <c r="N1188" s="371"/>
      <c r="O1188" s="186">
        <f t="shared" si="657"/>
        <v>140158</v>
      </c>
      <c r="P1188" s="180">
        <f t="shared" si="638"/>
        <v>442140</v>
      </c>
      <c r="Q1188" s="180">
        <f t="shared" si="639"/>
        <v>560632</v>
      </c>
      <c r="R1188" s="180">
        <f t="shared" si="640"/>
        <v>1768560</v>
      </c>
      <c r="S1188" s="180">
        <f t="shared" si="641"/>
        <v>2329192</v>
      </c>
      <c r="T1188" s="394">
        <f t="shared" si="636"/>
        <v>757845.32</v>
      </c>
      <c r="U1188" s="394">
        <f t="shared" si="637"/>
        <v>2390685.7200000002</v>
      </c>
      <c r="V1188" s="142">
        <f t="shared" si="642"/>
        <v>3148531.04</v>
      </c>
      <c r="W1188" s="142">
        <f t="shared" si="643"/>
        <v>189461.33</v>
      </c>
      <c r="X1188" s="142">
        <f t="shared" si="644"/>
        <v>597671.43000000005</v>
      </c>
      <c r="Y1188" s="142">
        <f t="shared" si="645"/>
        <v>787132.76</v>
      </c>
      <c r="Z1188" s="371" t="s">
        <v>667</v>
      </c>
      <c r="AA1188" s="372"/>
      <c r="AB1188" s="226"/>
      <c r="AC1188" s="226"/>
      <c r="AD1188" s="226"/>
      <c r="AE1188" s="226"/>
      <c r="AF1188" s="226"/>
      <c r="AG1188" s="226"/>
      <c r="AH1188" s="226"/>
      <c r="AI1188" s="226"/>
      <c r="AJ1188" s="226"/>
      <c r="AK1188" s="226"/>
      <c r="AL1188" s="226"/>
      <c r="AM1188" s="226"/>
      <c r="AN1188" s="226"/>
      <c r="AO1188" s="226"/>
    </row>
    <row r="1189" spans="1:41" ht="28.5" hidden="1" outlineLevel="1">
      <c r="A1189" s="44">
        <v>985</v>
      </c>
      <c r="B1189" s="87">
        <v>41</v>
      </c>
      <c r="C1189" s="96" t="s">
        <v>668</v>
      </c>
      <c r="D1189" s="97" t="s">
        <v>26</v>
      </c>
      <c r="E1189" s="98">
        <v>16.04</v>
      </c>
      <c r="F1189" s="14">
        <f t="shared" si="652"/>
        <v>39426.32</v>
      </c>
      <c r="G1189" s="14">
        <f t="shared" si="653"/>
        <v>40100</v>
      </c>
      <c r="H1189" s="14">
        <f t="shared" si="654"/>
        <v>79526.320000000007</v>
      </c>
      <c r="I1189" s="99">
        <v>2458</v>
      </c>
      <c r="J1189" s="64">
        <v>2500</v>
      </c>
      <c r="K1189" s="98"/>
      <c r="L1189" s="371"/>
      <c r="M1189" s="371"/>
      <c r="N1189" s="371"/>
      <c r="O1189" s="186">
        <f t="shared" si="657"/>
        <v>2458</v>
      </c>
      <c r="P1189" s="180">
        <f t="shared" si="638"/>
        <v>2500</v>
      </c>
      <c r="Q1189" s="180">
        <f t="shared" si="639"/>
        <v>39426.32</v>
      </c>
      <c r="R1189" s="180">
        <f t="shared" si="640"/>
        <v>40100</v>
      </c>
      <c r="S1189" s="180">
        <f t="shared" si="641"/>
        <v>79526.320000000007</v>
      </c>
      <c r="T1189" s="394">
        <f t="shared" si="636"/>
        <v>53295.31</v>
      </c>
      <c r="U1189" s="394">
        <f t="shared" si="637"/>
        <v>54205.9</v>
      </c>
      <c r="V1189" s="142">
        <f t="shared" si="642"/>
        <v>107501.21</v>
      </c>
      <c r="W1189" s="142">
        <f t="shared" si="643"/>
        <v>3322.65</v>
      </c>
      <c r="X1189" s="142">
        <f t="shared" si="644"/>
        <v>3379.42</v>
      </c>
      <c r="Y1189" s="142">
        <f t="shared" si="645"/>
        <v>6702.07</v>
      </c>
      <c r="Z1189" s="371" t="s">
        <v>669</v>
      </c>
      <c r="AA1189" s="372"/>
      <c r="AB1189" s="226"/>
      <c r="AC1189" s="226"/>
      <c r="AD1189" s="226"/>
      <c r="AE1189" s="226"/>
      <c r="AF1189" s="226"/>
      <c r="AG1189" s="226"/>
      <c r="AH1189" s="226"/>
      <c r="AI1189" s="226"/>
      <c r="AJ1189" s="226"/>
      <c r="AK1189" s="226"/>
      <c r="AL1189" s="226"/>
      <c r="AM1189" s="226"/>
      <c r="AN1189" s="226"/>
      <c r="AO1189" s="226"/>
    </row>
    <row r="1190" spans="1:41" ht="28.5" hidden="1" outlineLevel="1">
      <c r="A1190" s="44"/>
      <c r="B1190" s="87"/>
      <c r="C1190" s="100" t="s">
        <v>670</v>
      </c>
      <c r="D1190" s="73"/>
      <c r="E1190" s="74"/>
      <c r="F1190" s="14">
        <f t="shared" si="652"/>
        <v>0</v>
      </c>
      <c r="G1190" s="14">
        <f t="shared" si="653"/>
        <v>0</v>
      </c>
      <c r="H1190" s="14">
        <f t="shared" si="654"/>
        <v>0</v>
      </c>
      <c r="I1190" s="74"/>
      <c r="J1190" s="64"/>
      <c r="K1190" s="74"/>
      <c r="L1190" s="371"/>
      <c r="M1190" s="371"/>
      <c r="N1190" s="371"/>
      <c r="O1190" s="475"/>
      <c r="P1190" s="180">
        <f t="shared" si="638"/>
        <v>0</v>
      </c>
      <c r="Q1190" s="180">
        <f t="shared" si="639"/>
        <v>0</v>
      </c>
      <c r="R1190" s="180">
        <f t="shared" si="640"/>
        <v>0</v>
      </c>
      <c r="S1190" s="180">
        <f t="shared" si="641"/>
        <v>0</v>
      </c>
      <c r="T1190" s="394">
        <f t="shared" si="636"/>
        <v>0</v>
      </c>
      <c r="U1190" s="394">
        <f t="shared" si="637"/>
        <v>0</v>
      </c>
      <c r="V1190" s="142">
        <f t="shared" si="642"/>
        <v>0</v>
      </c>
      <c r="W1190" s="142">
        <f t="shared" si="643"/>
        <v>0</v>
      </c>
      <c r="X1190" s="142">
        <f t="shared" si="644"/>
        <v>0</v>
      </c>
      <c r="Y1190" s="142">
        <f t="shared" si="645"/>
        <v>0</v>
      </c>
      <c r="Z1190" s="371"/>
      <c r="AA1190" s="372"/>
      <c r="AB1190" s="226"/>
      <c r="AC1190" s="226"/>
      <c r="AD1190" s="226"/>
      <c r="AE1190" s="226"/>
      <c r="AF1190" s="226"/>
      <c r="AG1190" s="226"/>
      <c r="AH1190" s="226"/>
      <c r="AI1190" s="226"/>
      <c r="AJ1190" s="226"/>
      <c r="AK1190" s="226"/>
      <c r="AL1190" s="226"/>
      <c r="AM1190" s="226"/>
      <c r="AN1190" s="226"/>
      <c r="AO1190" s="226"/>
    </row>
    <row r="1191" spans="1:41" ht="57" hidden="1" outlineLevel="1">
      <c r="A1191" s="44">
        <v>986</v>
      </c>
      <c r="B1191" s="87">
        <v>42</v>
      </c>
      <c r="C1191" s="96" t="s">
        <v>671</v>
      </c>
      <c r="D1191" s="97" t="s">
        <v>103</v>
      </c>
      <c r="E1191" s="98">
        <v>18</v>
      </c>
      <c r="F1191" s="14">
        <f t="shared" si="652"/>
        <v>1786338</v>
      </c>
      <c r="G1191" s="14">
        <f t="shared" si="653"/>
        <v>2835468</v>
      </c>
      <c r="H1191" s="14">
        <f t="shared" si="654"/>
        <v>4621806</v>
      </c>
      <c r="I1191" s="99">
        <v>99241</v>
      </c>
      <c r="J1191" s="64">
        <v>157526</v>
      </c>
      <c r="K1191" s="98"/>
      <c r="L1191" s="351"/>
      <c r="M1191" s="351"/>
      <c r="N1191" s="351"/>
      <c r="O1191" s="186">
        <f>I1191</f>
        <v>99241</v>
      </c>
      <c r="P1191" s="180">
        <f t="shared" si="638"/>
        <v>157526</v>
      </c>
      <c r="Q1191" s="180">
        <f t="shared" si="639"/>
        <v>1786338</v>
      </c>
      <c r="R1191" s="180">
        <f t="shared" si="640"/>
        <v>2835468</v>
      </c>
      <c r="S1191" s="180">
        <f t="shared" si="641"/>
        <v>4621806</v>
      </c>
      <c r="T1191" s="394">
        <f t="shared" si="636"/>
        <v>2414717.46</v>
      </c>
      <c r="U1191" s="394">
        <f t="shared" si="637"/>
        <v>3832899.66</v>
      </c>
      <c r="V1191" s="142">
        <f t="shared" si="642"/>
        <v>6247617.1200000001</v>
      </c>
      <c r="W1191" s="142">
        <f t="shared" si="643"/>
        <v>134150.97</v>
      </c>
      <c r="X1191" s="142">
        <f t="shared" si="644"/>
        <v>212938.87</v>
      </c>
      <c r="Y1191" s="142">
        <f t="shared" si="645"/>
        <v>347089.84</v>
      </c>
      <c r="Z1191" s="351" t="s">
        <v>672</v>
      </c>
      <c r="AA1191" s="85"/>
      <c r="AB1191" s="226"/>
      <c r="AC1191" s="226"/>
      <c r="AD1191" s="226"/>
      <c r="AE1191" s="226"/>
      <c r="AF1191" s="226"/>
      <c r="AG1191" s="226"/>
      <c r="AH1191" s="226"/>
      <c r="AI1191" s="226"/>
      <c r="AJ1191" s="226"/>
      <c r="AK1191" s="226"/>
      <c r="AL1191" s="226"/>
      <c r="AM1191" s="226"/>
      <c r="AN1191" s="226"/>
      <c r="AO1191" s="226"/>
    </row>
    <row r="1192" spans="1:41" s="266" customFormat="1" ht="45" collapsed="1">
      <c r="A1192" s="188"/>
      <c r="B1192" s="366"/>
      <c r="C1192" s="373" t="s">
        <v>673</v>
      </c>
      <c r="D1192" s="368"/>
      <c r="E1192" s="209"/>
      <c r="F1192" s="191">
        <f t="shared" ref="F1192:H1192" si="658">SUM(F1194:F1226)</f>
        <v>1752220.5</v>
      </c>
      <c r="G1192" s="191">
        <f t="shared" si="658"/>
        <v>2106094</v>
      </c>
      <c r="H1192" s="191">
        <f t="shared" si="658"/>
        <v>3858314.5</v>
      </c>
      <c r="I1192" s="209"/>
      <c r="J1192" s="209"/>
      <c r="K1192" s="209"/>
      <c r="L1192" s="188"/>
      <c r="M1192" s="188"/>
      <c r="N1192" s="188"/>
      <c r="O1192" s="183"/>
      <c r="P1192" s="180">
        <f t="shared" si="638"/>
        <v>0</v>
      </c>
      <c r="Q1192" s="459">
        <f>SUM(Q1194:Q1226)</f>
        <v>1752220.5</v>
      </c>
      <c r="R1192" s="459">
        <f t="shared" ref="R1192:V1192" si="659">SUM(R1194:R1226)</f>
        <v>2106094</v>
      </c>
      <c r="S1192" s="459">
        <f t="shared" si="659"/>
        <v>3858314.5</v>
      </c>
      <c r="T1192" s="191">
        <f>SUM(T1194:T1226)</f>
        <v>2368588.96</v>
      </c>
      <c r="U1192" s="191">
        <f t="shared" si="659"/>
        <v>2846963.13</v>
      </c>
      <c r="V1192" s="191">
        <f t="shared" si="659"/>
        <v>5215552.09</v>
      </c>
      <c r="W1192" s="142">
        <f t="shared" si="643"/>
        <v>0</v>
      </c>
      <c r="X1192" s="142">
        <f t="shared" si="644"/>
        <v>0</v>
      </c>
      <c r="Y1192" s="142">
        <f t="shared" si="645"/>
        <v>0</v>
      </c>
      <c r="Z1192" s="188"/>
      <c r="AA1192" s="369"/>
      <c r="AB1192" s="265"/>
      <c r="AC1192" s="265"/>
      <c r="AD1192" s="265"/>
      <c r="AE1192" s="265"/>
      <c r="AF1192" s="265"/>
      <c r="AG1192" s="265"/>
      <c r="AH1192" s="265"/>
      <c r="AI1192" s="265"/>
      <c r="AJ1192" s="265"/>
      <c r="AK1192" s="265"/>
      <c r="AL1192" s="265"/>
      <c r="AM1192" s="265"/>
      <c r="AN1192" s="265"/>
      <c r="AO1192" s="265"/>
    </row>
    <row r="1193" spans="1:41" ht="28.5" hidden="1" outlineLevel="1">
      <c r="A1193" s="44"/>
      <c r="B1193" s="87"/>
      <c r="C1193" s="24" t="s">
        <v>674</v>
      </c>
      <c r="D1193" s="73"/>
      <c r="E1193" s="74"/>
      <c r="F1193" s="14">
        <f t="shared" ref="F1193:F1226" si="660">E1193*I1193</f>
        <v>0</v>
      </c>
      <c r="G1193" s="14">
        <f t="shared" ref="G1193:G1226" si="661">E1193*J1193</f>
        <v>0</v>
      </c>
      <c r="H1193" s="14">
        <f t="shared" ref="H1193:H1226" si="662">F1193+G1193</f>
        <v>0</v>
      </c>
      <c r="I1193" s="74"/>
      <c r="J1193" s="64"/>
      <c r="K1193" s="74"/>
      <c r="L1193" s="351"/>
      <c r="M1193" s="351"/>
      <c r="N1193" s="351"/>
      <c r="O1193" s="378"/>
      <c r="P1193" s="180">
        <f t="shared" si="638"/>
        <v>0</v>
      </c>
      <c r="Q1193" s="180">
        <f t="shared" si="639"/>
        <v>0</v>
      </c>
      <c r="R1193" s="180">
        <f t="shared" si="640"/>
        <v>0</v>
      </c>
      <c r="S1193" s="180">
        <f t="shared" si="641"/>
        <v>0</v>
      </c>
      <c r="T1193" s="394">
        <f t="shared" si="636"/>
        <v>0</v>
      </c>
      <c r="U1193" s="394">
        <f t="shared" si="637"/>
        <v>0</v>
      </c>
      <c r="V1193" s="142">
        <f t="shared" si="642"/>
        <v>0</v>
      </c>
      <c r="W1193" s="142">
        <f t="shared" si="643"/>
        <v>0</v>
      </c>
      <c r="X1193" s="142">
        <f t="shared" si="644"/>
        <v>0</v>
      </c>
      <c r="Y1193" s="142">
        <f t="shared" si="645"/>
        <v>0</v>
      </c>
      <c r="Z1193" s="351"/>
      <c r="AA1193" s="85"/>
      <c r="AB1193" s="226"/>
      <c r="AC1193" s="226"/>
      <c r="AD1193" s="226"/>
      <c r="AE1193" s="226"/>
      <c r="AF1193" s="226"/>
      <c r="AG1193" s="226"/>
      <c r="AH1193" s="226"/>
      <c r="AI1193" s="226"/>
      <c r="AJ1193" s="226"/>
      <c r="AK1193" s="226"/>
      <c r="AL1193" s="226"/>
      <c r="AM1193" s="226"/>
      <c r="AN1193" s="226"/>
      <c r="AO1193" s="226"/>
    </row>
    <row r="1194" spans="1:41" ht="28.5" hidden="1" outlineLevel="1">
      <c r="A1194" s="44">
        <v>987</v>
      </c>
      <c r="B1194" s="374">
        <v>43</v>
      </c>
      <c r="C1194" s="13" t="s">
        <v>675</v>
      </c>
      <c r="D1194" s="73" t="s">
        <v>21</v>
      </c>
      <c r="E1194" s="74">
        <v>1</v>
      </c>
      <c r="F1194" s="14">
        <f t="shared" si="660"/>
        <v>6250</v>
      </c>
      <c r="G1194" s="14">
        <f t="shared" si="661"/>
        <v>25833</v>
      </c>
      <c r="H1194" s="14">
        <f t="shared" si="662"/>
        <v>32083</v>
      </c>
      <c r="I1194" s="65">
        <v>6250</v>
      </c>
      <c r="J1194" s="115">
        <v>25833</v>
      </c>
      <c r="K1194" s="74"/>
      <c r="L1194" s="351"/>
      <c r="M1194" s="351"/>
      <c r="N1194" s="351"/>
      <c r="O1194" s="186">
        <f t="shared" ref="O1194:O1205" si="663">I1194</f>
        <v>6250</v>
      </c>
      <c r="P1194" s="180">
        <f t="shared" si="638"/>
        <v>25833</v>
      </c>
      <c r="Q1194" s="180">
        <f t="shared" si="639"/>
        <v>6250</v>
      </c>
      <c r="R1194" s="180">
        <f t="shared" si="640"/>
        <v>25833</v>
      </c>
      <c r="S1194" s="180">
        <f t="shared" si="641"/>
        <v>32083</v>
      </c>
      <c r="T1194" s="394">
        <f t="shared" si="636"/>
        <v>8448.56</v>
      </c>
      <c r="U1194" s="394">
        <f t="shared" si="637"/>
        <v>34920.269999999997</v>
      </c>
      <c r="V1194" s="142">
        <f t="shared" si="642"/>
        <v>43368.83</v>
      </c>
      <c r="W1194" s="142">
        <f t="shared" si="643"/>
        <v>8448.56</v>
      </c>
      <c r="X1194" s="142">
        <f t="shared" si="644"/>
        <v>34920.269999999997</v>
      </c>
      <c r="Y1194" s="142">
        <f t="shared" si="645"/>
        <v>43368.83</v>
      </c>
      <c r="Z1194" s="351" t="s">
        <v>676</v>
      </c>
      <c r="AA1194" s="85"/>
      <c r="AB1194" s="226"/>
      <c r="AC1194" s="226"/>
      <c r="AD1194" s="226"/>
      <c r="AE1194" s="226"/>
      <c r="AF1194" s="226"/>
      <c r="AG1194" s="226"/>
      <c r="AH1194" s="226"/>
      <c r="AI1194" s="226"/>
      <c r="AJ1194" s="226"/>
      <c r="AK1194" s="226"/>
      <c r="AL1194" s="226"/>
      <c r="AM1194" s="226"/>
      <c r="AN1194" s="226"/>
      <c r="AO1194" s="226"/>
    </row>
    <row r="1195" spans="1:41" ht="28.5" hidden="1" outlineLevel="1">
      <c r="A1195" s="44">
        <v>988</v>
      </c>
      <c r="B1195" s="87">
        <v>44</v>
      </c>
      <c r="C1195" s="13" t="s">
        <v>677</v>
      </c>
      <c r="D1195" s="73" t="s">
        <v>21</v>
      </c>
      <c r="E1195" s="74">
        <v>2</v>
      </c>
      <c r="F1195" s="14">
        <f t="shared" si="660"/>
        <v>500</v>
      </c>
      <c r="G1195" s="14">
        <f t="shared" si="661"/>
        <v>18334</v>
      </c>
      <c r="H1195" s="14">
        <f t="shared" si="662"/>
        <v>18834</v>
      </c>
      <c r="I1195" s="99">
        <v>250</v>
      </c>
      <c r="J1195" s="64">
        <v>9167</v>
      </c>
      <c r="K1195" s="74"/>
      <c r="L1195" s="351"/>
      <c r="M1195" s="351"/>
      <c r="N1195" s="351"/>
      <c r="O1195" s="186">
        <f t="shared" si="663"/>
        <v>250</v>
      </c>
      <c r="P1195" s="180">
        <f t="shared" si="638"/>
        <v>9167</v>
      </c>
      <c r="Q1195" s="180">
        <f t="shared" si="639"/>
        <v>500</v>
      </c>
      <c r="R1195" s="180">
        <f t="shared" si="640"/>
        <v>18334</v>
      </c>
      <c r="S1195" s="180">
        <f t="shared" si="641"/>
        <v>18834</v>
      </c>
      <c r="T1195" s="394">
        <f t="shared" si="636"/>
        <v>675.88</v>
      </c>
      <c r="U1195" s="394">
        <f t="shared" si="637"/>
        <v>24783.34</v>
      </c>
      <c r="V1195" s="142">
        <f t="shared" si="642"/>
        <v>25459.22</v>
      </c>
      <c r="W1195" s="142">
        <f t="shared" si="643"/>
        <v>337.94</v>
      </c>
      <c r="X1195" s="142">
        <f t="shared" si="644"/>
        <v>12391.67</v>
      </c>
      <c r="Y1195" s="142">
        <f t="shared" si="645"/>
        <v>12729.61</v>
      </c>
      <c r="Z1195" s="351" t="s">
        <v>678</v>
      </c>
      <c r="AA1195" s="85"/>
      <c r="AB1195" s="226"/>
      <c r="AC1195" s="226"/>
      <c r="AD1195" s="226"/>
      <c r="AE1195" s="226"/>
      <c r="AF1195" s="226"/>
      <c r="AG1195" s="226"/>
      <c r="AH1195" s="226"/>
      <c r="AI1195" s="226"/>
      <c r="AJ1195" s="226"/>
      <c r="AK1195" s="226"/>
      <c r="AL1195" s="226"/>
      <c r="AM1195" s="226"/>
      <c r="AN1195" s="226"/>
      <c r="AO1195" s="226"/>
    </row>
    <row r="1196" spans="1:41" ht="28.5" hidden="1" outlineLevel="1">
      <c r="A1196" s="44">
        <v>989</v>
      </c>
      <c r="B1196" s="87">
        <v>45</v>
      </c>
      <c r="C1196" s="13" t="s">
        <v>679</v>
      </c>
      <c r="D1196" s="73" t="s">
        <v>21</v>
      </c>
      <c r="E1196" s="74">
        <v>1</v>
      </c>
      <c r="F1196" s="14">
        <f t="shared" si="660"/>
        <v>6250</v>
      </c>
      <c r="G1196" s="14">
        <f t="shared" si="661"/>
        <v>27500</v>
      </c>
      <c r="H1196" s="14">
        <f t="shared" si="662"/>
        <v>33750</v>
      </c>
      <c r="I1196" s="99">
        <v>6250</v>
      </c>
      <c r="J1196" s="64">
        <v>27500</v>
      </c>
      <c r="K1196" s="74"/>
      <c r="L1196" s="351"/>
      <c r="M1196" s="351"/>
      <c r="N1196" s="351"/>
      <c r="O1196" s="186">
        <f t="shared" si="663"/>
        <v>6250</v>
      </c>
      <c r="P1196" s="180">
        <f t="shared" si="638"/>
        <v>27500</v>
      </c>
      <c r="Q1196" s="180">
        <f t="shared" si="639"/>
        <v>6250</v>
      </c>
      <c r="R1196" s="180">
        <f t="shared" si="640"/>
        <v>27500</v>
      </c>
      <c r="S1196" s="180">
        <f t="shared" si="641"/>
        <v>33750</v>
      </c>
      <c r="T1196" s="394">
        <f t="shared" si="636"/>
        <v>8448.56</v>
      </c>
      <c r="U1196" s="394">
        <f t="shared" si="637"/>
        <v>37173.67</v>
      </c>
      <c r="V1196" s="142">
        <f t="shared" si="642"/>
        <v>45622.23</v>
      </c>
      <c r="W1196" s="142">
        <f t="shared" si="643"/>
        <v>8448.56</v>
      </c>
      <c r="X1196" s="142">
        <f t="shared" si="644"/>
        <v>37173.67</v>
      </c>
      <c r="Y1196" s="142">
        <f t="shared" si="645"/>
        <v>45622.23</v>
      </c>
      <c r="Z1196" s="351" t="s">
        <v>680</v>
      </c>
      <c r="AA1196" s="85"/>
      <c r="AB1196" s="226"/>
      <c r="AC1196" s="226"/>
      <c r="AD1196" s="226"/>
      <c r="AE1196" s="226"/>
      <c r="AF1196" s="226"/>
      <c r="AG1196" s="226"/>
      <c r="AH1196" s="226"/>
      <c r="AI1196" s="226"/>
      <c r="AJ1196" s="226"/>
      <c r="AK1196" s="226"/>
      <c r="AL1196" s="226"/>
      <c r="AM1196" s="226"/>
      <c r="AN1196" s="226"/>
      <c r="AO1196" s="226"/>
    </row>
    <row r="1197" spans="1:41" ht="28.5" hidden="1" outlineLevel="1">
      <c r="A1197" s="44">
        <v>990</v>
      </c>
      <c r="B1197" s="87">
        <v>46</v>
      </c>
      <c r="C1197" s="13" t="s">
        <v>681</v>
      </c>
      <c r="D1197" s="73" t="s">
        <v>21</v>
      </c>
      <c r="E1197" s="74">
        <v>2</v>
      </c>
      <c r="F1197" s="14">
        <f t="shared" si="660"/>
        <v>500</v>
      </c>
      <c r="G1197" s="14">
        <f t="shared" si="661"/>
        <v>18334</v>
      </c>
      <c r="H1197" s="14">
        <f t="shared" si="662"/>
        <v>18834</v>
      </c>
      <c r="I1197" s="99">
        <v>250</v>
      </c>
      <c r="J1197" s="64">
        <v>9167</v>
      </c>
      <c r="K1197" s="74"/>
      <c r="L1197" s="351"/>
      <c r="M1197" s="351"/>
      <c r="N1197" s="351"/>
      <c r="O1197" s="186">
        <f t="shared" si="663"/>
        <v>250</v>
      </c>
      <c r="P1197" s="180">
        <f t="shared" si="638"/>
        <v>9167</v>
      </c>
      <c r="Q1197" s="180">
        <f t="shared" si="639"/>
        <v>500</v>
      </c>
      <c r="R1197" s="180">
        <f t="shared" si="640"/>
        <v>18334</v>
      </c>
      <c r="S1197" s="180">
        <f t="shared" si="641"/>
        <v>18834</v>
      </c>
      <c r="T1197" s="394">
        <f t="shared" si="636"/>
        <v>675.88</v>
      </c>
      <c r="U1197" s="394">
        <f t="shared" si="637"/>
        <v>24783.34</v>
      </c>
      <c r="V1197" s="142">
        <f t="shared" si="642"/>
        <v>25459.22</v>
      </c>
      <c r="W1197" s="142">
        <f t="shared" si="643"/>
        <v>337.94</v>
      </c>
      <c r="X1197" s="142">
        <f t="shared" si="644"/>
        <v>12391.67</v>
      </c>
      <c r="Y1197" s="142">
        <f t="shared" si="645"/>
        <v>12729.61</v>
      </c>
      <c r="Z1197" s="351" t="s">
        <v>678</v>
      </c>
      <c r="AA1197" s="85"/>
      <c r="AB1197" s="226"/>
      <c r="AC1197" s="226"/>
      <c r="AD1197" s="226"/>
      <c r="AE1197" s="226"/>
      <c r="AF1197" s="226"/>
      <c r="AG1197" s="226"/>
      <c r="AH1197" s="226"/>
      <c r="AI1197" s="226"/>
      <c r="AJ1197" s="226"/>
      <c r="AK1197" s="226"/>
      <c r="AL1197" s="226"/>
      <c r="AM1197" s="226"/>
      <c r="AN1197" s="226"/>
      <c r="AO1197" s="226"/>
    </row>
    <row r="1198" spans="1:41" ht="42.75" hidden="1" outlineLevel="1">
      <c r="A1198" s="44">
        <v>991</v>
      </c>
      <c r="B1198" s="87">
        <v>47</v>
      </c>
      <c r="C1198" s="13" t="s">
        <v>682</v>
      </c>
      <c r="D1198" s="73" t="s">
        <v>21</v>
      </c>
      <c r="E1198" s="74">
        <v>13</v>
      </c>
      <c r="F1198" s="14">
        <f t="shared" si="660"/>
        <v>21671</v>
      </c>
      <c r="G1198" s="14">
        <f t="shared" si="661"/>
        <v>12454</v>
      </c>
      <c r="H1198" s="14">
        <f t="shared" si="662"/>
        <v>34125</v>
      </c>
      <c r="I1198" s="99">
        <v>1667</v>
      </c>
      <c r="J1198" s="64">
        <v>958</v>
      </c>
      <c r="K1198" s="74"/>
      <c r="L1198" s="351"/>
      <c r="M1198" s="351"/>
      <c r="N1198" s="351"/>
      <c r="O1198" s="186">
        <f t="shared" si="663"/>
        <v>1667</v>
      </c>
      <c r="P1198" s="180">
        <f t="shared" si="638"/>
        <v>958</v>
      </c>
      <c r="Q1198" s="180">
        <f t="shared" si="639"/>
        <v>21671</v>
      </c>
      <c r="R1198" s="180">
        <f t="shared" si="640"/>
        <v>12454</v>
      </c>
      <c r="S1198" s="180">
        <f t="shared" si="641"/>
        <v>34125</v>
      </c>
      <c r="T1198" s="394">
        <f t="shared" si="636"/>
        <v>29294.2</v>
      </c>
      <c r="U1198" s="394">
        <f t="shared" si="637"/>
        <v>16835</v>
      </c>
      <c r="V1198" s="142">
        <f t="shared" si="642"/>
        <v>46129.2</v>
      </c>
      <c r="W1198" s="142">
        <f t="shared" si="643"/>
        <v>2253.4</v>
      </c>
      <c r="X1198" s="142">
        <f t="shared" si="644"/>
        <v>1295</v>
      </c>
      <c r="Y1198" s="142">
        <f t="shared" si="645"/>
        <v>3548.4</v>
      </c>
      <c r="Z1198" s="351" t="s">
        <v>683</v>
      </c>
      <c r="AA1198" s="85"/>
      <c r="AB1198" s="226"/>
      <c r="AC1198" s="226"/>
      <c r="AD1198" s="226"/>
      <c r="AE1198" s="226"/>
      <c r="AF1198" s="226"/>
      <c r="AG1198" s="226"/>
      <c r="AH1198" s="226"/>
      <c r="AI1198" s="226"/>
      <c r="AJ1198" s="226"/>
      <c r="AK1198" s="226"/>
      <c r="AL1198" s="226"/>
      <c r="AM1198" s="226"/>
      <c r="AN1198" s="226"/>
      <c r="AO1198" s="226"/>
    </row>
    <row r="1199" spans="1:41" ht="71.25" hidden="1" outlineLevel="1">
      <c r="A1199" s="44">
        <v>992</v>
      </c>
      <c r="B1199" s="87">
        <v>48</v>
      </c>
      <c r="C1199" s="13" t="s">
        <v>684</v>
      </c>
      <c r="D1199" s="73" t="s">
        <v>21</v>
      </c>
      <c r="E1199" s="74">
        <v>41</v>
      </c>
      <c r="F1199" s="14">
        <f t="shared" si="660"/>
        <v>119597</v>
      </c>
      <c r="G1199" s="14">
        <f t="shared" si="661"/>
        <v>68347</v>
      </c>
      <c r="H1199" s="14">
        <f t="shared" si="662"/>
        <v>187944</v>
      </c>
      <c r="I1199" s="99">
        <v>2917</v>
      </c>
      <c r="J1199" s="64">
        <v>1667</v>
      </c>
      <c r="K1199" s="74"/>
      <c r="L1199" s="351"/>
      <c r="M1199" s="351"/>
      <c r="N1199" s="351"/>
      <c r="O1199" s="186">
        <f t="shared" si="663"/>
        <v>2917</v>
      </c>
      <c r="P1199" s="180">
        <f t="shared" si="638"/>
        <v>1667</v>
      </c>
      <c r="Q1199" s="180">
        <f t="shared" si="639"/>
        <v>119597</v>
      </c>
      <c r="R1199" s="180">
        <f t="shared" si="640"/>
        <v>68347</v>
      </c>
      <c r="S1199" s="180">
        <f t="shared" si="641"/>
        <v>187944</v>
      </c>
      <c r="T1199" s="394">
        <f t="shared" si="636"/>
        <v>161667.51</v>
      </c>
      <c r="U1199" s="394">
        <f t="shared" si="637"/>
        <v>92389.4</v>
      </c>
      <c r="V1199" s="142">
        <f t="shared" si="642"/>
        <v>254056.91</v>
      </c>
      <c r="W1199" s="142">
        <f t="shared" si="643"/>
        <v>3943.11</v>
      </c>
      <c r="X1199" s="142">
        <f t="shared" si="644"/>
        <v>2253.4</v>
      </c>
      <c r="Y1199" s="142">
        <f t="shared" si="645"/>
        <v>6196.51</v>
      </c>
      <c r="Z1199" s="351" t="s">
        <v>685</v>
      </c>
      <c r="AA1199" s="85"/>
      <c r="AB1199" s="226"/>
      <c r="AC1199" s="226"/>
      <c r="AD1199" s="226"/>
      <c r="AE1199" s="226"/>
      <c r="AF1199" s="226"/>
      <c r="AG1199" s="226"/>
      <c r="AH1199" s="226"/>
      <c r="AI1199" s="226"/>
      <c r="AJ1199" s="226"/>
      <c r="AK1199" s="226"/>
      <c r="AL1199" s="226"/>
      <c r="AM1199" s="226"/>
      <c r="AN1199" s="226"/>
      <c r="AO1199" s="226"/>
    </row>
    <row r="1200" spans="1:41" ht="42.75" hidden="1" outlineLevel="1">
      <c r="A1200" s="44">
        <v>993</v>
      </c>
      <c r="B1200" s="87">
        <v>49</v>
      </c>
      <c r="C1200" s="13" t="s">
        <v>686</v>
      </c>
      <c r="D1200" s="73" t="s">
        <v>21</v>
      </c>
      <c r="E1200" s="74">
        <v>16</v>
      </c>
      <c r="F1200" s="14">
        <f t="shared" si="660"/>
        <v>160000</v>
      </c>
      <c r="G1200" s="14">
        <f t="shared" si="661"/>
        <v>390672</v>
      </c>
      <c r="H1200" s="14">
        <f t="shared" si="662"/>
        <v>550672</v>
      </c>
      <c r="I1200" s="99">
        <v>10000</v>
      </c>
      <c r="J1200" s="64">
        <v>24417</v>
      </c>
      <c r="K1200" s="74"/>
      <c r="L1200" s="351"/>
      <c r="M1200" s="351"/>
      <c r="N1200" s="351"/>
      <c r="O1200" s="186">
        <f t="shared" si="663"/>
        <v>10000</v>
      </c>
      <c r="P1200" s="180">
        <f t="shared" si="638"/>
        <v>24417</v>
      </c>
      <c r="Q1200" s="180">
        <f t="shared" si="639"/>
        <v>160000</v>
      </c>
      <c r="R1200" s="180">
        <f t="shared" si="640"/>
        <v>390672</v>
      </c>
      <c r="S1200" s="180">
        <f t="shared" si="641"/>
        <v>550672</v>
      </c>
      <c r="T1200" s="394">
        <f t="shared" si="636"/>
        <v>216283.2</v>
      </c>
      <c r="U1200" s="394">
        <f t="shared" si="637"/>
        <v>528098.56000000006</v>
      </c>
      <c r="V1200" s="142">
        <f t="shared" si="642"/>
        <v>744381.76</v>
      </c>
      <c r="W1200" s="142">
        <f t="shared" si="643"/>
        <v>13517.7</v>
      </c>
      <c r="X1200" s="142">
        <f t="shared" si="644"/>
        <v>33006.160000000003</v>
      </c>
      <c r="Y1200" s="142">
        <f t="shared" si="645"/>
        <v>46523.86</v>
      </c>
      <c r="Z1200" s="351" t="s">
        <v>687</v>
      </c>
      <c r="AA1200" s="85"/>
      <c r="AB1200" s="226"/>
      <c r="AC1200" s="226"/>
      <c r="AD1200" s="226"/>
      <c r="AE1200" s="226"/>
      <c r="AF1200" s="226"/>
      <c r="AG1200" s="226"/>
      <c r="AH1200" s="226"/>
      <c r="AI1200" s="226"/>
      <c r="AJ1200" s="226"/>
      <c r="AK1200" s="226"/>
      <c r="AL1200" s="226"/>
      <c r="AM1200" s="226"/>
      <c r="AN1200" s="226"/>
      <c r="AO1200" s="226"/>
    </row>
    <row r="1201" spans="1:41" ht="28.5" hidden="1" outlineLevel="1">
      <c r="A1201" s="44">
        <v>994</v>
      </c>
      <c r="B1201" s="87">
        <v>50</v>
      </c>
      <c r="C1201" s="13" t="s">
        <v>688</v>
      </c>
      <c r="D1201" s="73" t="s">
        <v>21</v>
      </c>
      <c r="E1201" s="74">
        <v>1</v>
      </c>
      <c r="F1201" s="14">
        <f t="shared" si="660"/>
        <v>2500</v>
      </c>
      <c r="G1201" s="14">
        <f t="shared" si="661"/>
        <v>4208</v>
      </c>
      <c r="H1201" s="14">
        <f t="shared" si="662"/>
        <v>6708</v>
      </c>
      <c r="I1201" s="99">
        <v>2500</v>
      </c>
      <c r="J1201" s="64">
        <v>4208</v>
      </c>
      <c r="K1201" s="74"/>
      <c r="L1201" s="351"/>
      <c r="M1201" s="351"/>
      <c r="N1201" s="351"/>
      <c r="O1201" s="186">
        <f t="shared" si="663"/>
        <v>2500</v>
      </c>
      <c r="P1201" s="180">
        <f t="shared" si="638"/>
        <v>4208</v>
      </c>
      <c r="Q1201" s="180">
        <f t="shared" si="639"/>
        <v>2500</v>
      </c>
      <c r="R1201" s="180">
        <f t="shared" si="640"/>
        <v>4208</v>
      </c>
      <c r="S1201" s="180">
        <f t="shared" si="641"/>
        <v>6708</v>
      </c>
      <c r="T1201" s="394">
        <f t="shared" si="636"/>
        <v>3379.42</v>
      </c>
      <c r="U1201" s="394">
        <f t="shared" si="637"/>
        <v>5688.25</v>
      </c>
      <c r="V1201" s="142">
        <f t="shared" si="642"/>
        <v>9067.67</v>
      </c>
      <c r="W1201" s="142">
        <f t="shared" si="643"/>
        <v>3379.42</v>
      </c>
      <c r="X1201" s="142">
        <f t="shared" si="644"/>
        <v>5688.25</v>
      </c>
      <c r="Y1201" s="142">
        <f t="shared" si="645"/>
        <v>9067.67</v>
      </c>
      <c r="Z1201" s="351" t="s">
        <v>689</v>
      </c>
      <c r="AA1201" s="85"/>
      <c r="AB1201" s="226"/>
      <c r="AC1201" s="226"/>
      <c r="AD1201" s="226"/>
      <c r="AE1201" s="226"/>
      <c r="AF1201" s="226"/>
      <c r="AG1201" s="226"/>
      <c r="AH1201" s="226"/>
      <c r="AI1201" s="226"/>
      <c r="AJ1201" s="226"/>
      <c r="AK1201" s="226"/>
      <c r="AL1201" s="226"/>
      <c r="AM1201" s="226"/>
      <c r="AN1201" s="226"/>
      <c r="AO1201" s="226"/>
    </row>
    <row r="1202" spans="1:41" ht="28.5" hidden="1" outlineLevel="1">
      <c r="A1202" s="44">
        <v>995</v>
      </c>
      <c r="B1202" s="87">
        <v>51</v>
      </c>
      <c r="C1202" s="13" t="s">
        <v>690</v>
      </c>
      <c r="D1202" s="73" t="s">
        <v>21</v>
      </c>
      <c r="E1202" s="74">
        <v>3</v>
      </c>
      <c r="F1202" s="14">
        <f t="shared" si="660"/>
        <v>8751</v>
      </c>
      <c r="G1202" s="14">
        <f t="shared" si="661"/>
        <v>1776</v>
      </c>
      <c r="H1202" s="14">
        <f t="shared" si="662"/>
        <v>10527</v>
      </c>
      <c r="I1202" s="99">
        <v>2917</v>
      </c>
      <c r="J1202" s="64">
        <v>592</v>
      </c>
      <c r="K1202" s="74"/>
      <c r="L1202" s="351"/>
      <c r="M1202" s="351"/>
      <c r="N1202" s="351"/>
      <c r="O1202" s="186">
        <f t="shared" si="663"/>
        <v>2917</v>
      </c>
      <c r="P1202" s="180">
        <f t="shared" si="638"/>
        <v>592</v>
      </c>
      <c r="Q1202" s="180">
        <f t="shared" si="639"/>
        <v>8751</v>
      </c>
      <c r="R1202" s="180">
        <f t="shared" si="640"/>
        <v>1776</v>
      </c>
      <c r="S1202" s="180">
        <f t="shared" si="641"/>
        <v>10527</v>
      </c>
      <c r="T1202" s="394">
        <f t="shared" si="636"/>
        <v>11829.33</v>
      </c>
      <c r="U1202" s="394">
        <f t="shared" si="637"/>
        <v>2400.75</v>
      </c>
      <c r="V1202" s="142">
        <f t="shared" si="642"/>
        <v>14230.08</v>
      </c>
      <c r="W1202" s="142">
        <f t="shared" si="643"/>
        <v>3943.11</v>
      </c>
      <c r="X1202" s="142">
        <f t="shared" si="644"/>
        <v>800.25</v>
      </c>
      <c r="Y1202" s="142">
        <f t="shared" si="645"/>
        <v>4743.3599999999997</v>
      </c>
      <c r="Z1202" s="351" t="s">
        <v>691</v>
      </c>
      <c r="AA1202" s="85"/>
      <c r="AB1202" s="226"/>
      <c r="AC1202" s="226"/>
      <c r="AD1202" s="226"/>
      <c r="AE1202" s="226"/>
      <c r="AF1202" s="226"/>
      <c r="AG1202" s="226"/>
      <c r="AH1202" s="226"/>
      <c r="AI1202" s="226"/>
      <c r="AJ1202" s="226"/>
      <c r="AK1202" s="226"/>
      <c r="AL1202" s="226"/>
      <c r="AM1202" s="226"/>
      <c r="AN1202" s="226"/>
      <c r="AO1202" s="226"/>
    </row>
    <row r="1203" spans="1:41" ht="71.25" hidden="1" outlineLevel="1">
      <c r="A1203" s="44">
        <v>996</v>
      </c>
      <c r="B1203" s="87">
        <v>52</v>
      </c>
      <c r="C1203" s="13" t="s">
        <v>692</v>
      </c>
      <c r="D1203" s="73" t="s">
        <v>21</v>
      </c>
      <c r="E1203" s="74">
        <v>2</v>
      </c>
      <c r="F1203" s="14">
        <f t="shared" si="660"/>
        <v>5834</v>
      </c>
      <c r="G1203" s="14">
        <f t="shared" si="661"/>
        <v>5834</v>
      </c>
      <c r="H1203" s="14">
        <f t="shared" si="662"/>
        <v>11668</v>
      </c>
      <c r="I1203" s="99">
        <v>2917</v>
      </c>
      <c r="J1203" s="92">
        <v>2917</v>
      </c>
      <c r="K1203" s="74"/>
      <c r="L1203" s="351"/>
      <c r="M1203" s="351"/>
      <c r="N1203" s="351"/>
      <c r="O1203" s="186">
        <f t="shared" si="663"/>
        <v>2917</v>
      </c>
      <c r="P1203" s="180">
        <f t="shared" si="638"/>
        <v>2917</v>
      </c>
      <c r="Q1203" s="180">
        <f t="shared" si="639"/>
        <v>5834</v>
      </c>
      <c r="R1203" s="180">
        <f t="shared" si="640"/>
        <v>5834</v>
      </c>
      <c r="S1203" s="180">
        <f t="shared" si="641"/>
        <v>11668</v>
      </c>
      <c r="T1203" s="394">
        <f t="shared" si="636"/>
        <v>7886.22</v>
      </c>
      <c r="U1203" s="394">
        <f t="shared" si="637"/>
        <v>7886.22</v>
      </c>
      <c r="V1203" s="142">
        <f t="shared" si="642"/>
        <v>15772.44</v>
      </c>
      <c r="W1203" s="142">
        <f t="shared" si="643"/>
        <v>3943.11</v>
      </c>
      <c r="X1203" s="142">
        <f t="shared" si="644"/>
        <v>3943.11</v>
      </c>
      <c r="Y1203" s="142">
        <f t="shared" si="645"/>
        <v>7886.22</v>
      </c>
      <c r="Z1203" s="351" t="s">
        <v>693</v>
      </c>
      <c r="AA1203" s="85"/>
      <c r="AB1203" s="226"/>
      <c r="AC1203" s="226"/>
      <c r="AD1203" s="226"/>
      <c r="AE1203" s="226"/>
      <c r="AF1203" s="226"/>
      <c r="AG1203" s="226"/>
      <c r="AH1203" s="226"/>
      <c r="AI1203" s="226"/>
      <c r="AJ1203" s="226"/>
      <c r="AK1203" s="226"/>
      <c r="AL1203" s="226"/>
      <c r="AM1203" s="226"/>
      <c r="AN1203" s="226"/>
      <c r="AO1203" s="226"/>
    </row>
    <row r="1204" spans="1:41" ht="28.5" hidden="1" outlineLevel="1">
      <c r="A1204" s="44">
        <v>997</v>
      </c>
      <c r="B1204" s="87">
        <v>53</v>
      </c>
      <c r="C1204" s="13" t="s">
        <v>694</v>
      </c>
      <c r="D1204" s="73" t="s">
        <v>21</v>
      </c>
      <c r="E1204" s="74">
        <v>1</v>
      </c>
      <c r="F1204" s="14">
        <f t="shared" si="660"/>
        <v>2920</v>
      </c>
      <c r="G1204" s="14">
        <f t="shared" si="661"/>
        <v>6334</v>
      </c>
      <c r="H1204" s="14">
        <f t="shared" si="662"/>
        <v>9254</v>
      </c>
      <c r="I1204" s="101">
        <v>2920</v>
      </c>
      <c r="J1204" s="92">
        <v>6334</v>
      </c>
      <c r="K1204" s="74"/>
      <c r="L1204" s="351"/>
      <c r="M1204" s="351"/>
      <c r="N1204" s="351"/>
      <c r="O1204" s="186">
        <f t="shared" si="663"/>
        <v>2920</v>
      </c>
      <c r="P1204" s="180">
        <f t="shared" si="638"/>
        <v>6334</v>
      </c>
      <c r="Q1204" s="180">
        <f t="shared" si="639"/>
        <v>2920</v>
      </c>
      <c r="R1204" s="180">
        <f t="shared" si="640"/>
        <v>6334</v>
      </c>
      <c r="S1204" s="180">
        <f t="shared" si="641"/>
        <v>9254</v>
      </c>
      <c r="T1204" s="394">
        <f t="shared" si="636"/>
        <v>3947.17</v>
      </c>
      <c r="U1204" s="394">
        <f t="shared" si="637"/>
        <v>8562.11</v>
      </c>
      <c r="V1204" s="142">
        <f t="shared" si="642"/>
        <v>12509.28</v>
      </c>
      <c r="W1204" s="142">
        <f t="shared" si="643"/>
        <v>3947.17</v>
      </c>
      <c r="X1204" s="142">
        <f t="shared" si="644"/>
        <v>8562.11</v>
      </c>
      <c r="Y1204" s="142">
        <f t="shared" si="645"/>
        <v>12509.28</v>
      </c>
      <c r="Z1204" s="351" t="s">
        <v>695</v>
      </c>
      <c r="AA1204" s="85"/>
      <c r="AB1204" s="226"/>
      <c r="AC1204" s="226"/>
      <c r="AD1204" s="226"/>
      <c r="AE1204" s="226"/>
      <c r="AF1204" s="226"/>
      <c r="AG1204" s="226"/>
      <c r="AH1204" s="226"/>
      <c r="AI1204" s="226"/>
      <c r="AJ1204" s="226"/>
      <c r="AK1204" s="226"/>
      <c r="AL1204" s="226"/>
      <c r="AM1204" s="226"/>
      <c r="AN1204" s="226"/>
      <c r="AO1204" s="226"/>
    </row>
    <row r="1205" spans="1:41" ht="42.75" hidden="1" outlineLevel="1">
      <c r="A1205" s="44">
        <v>998</v>
      </c>
      <c r="B1205" s="87">
        <v>54</v>
      </c>
      <c r="C1205" s="13" t="s">
        <v>696</v>
      </c>
      <c r="D1205" s="73" t="s">
        <v>21</v>
      </c>
      <c r="E1205" s="74">
        <v>2</v>
      </c>
      <c r="F1205" s="14">
        <f t="shared" si="660"/>
        <v>5840</v>
      </c>
      <c r="G1205" s="14">
        <f t="shared" si="661"/>
        <v>2500</v>
      </c>
      <c r="H1205" s="14">
        <f t="shared" si="662"/>
        <v>8340</v>
      </c>
      <c r="I1205" s="101">
        <v>2920</v>
      </c>
      <c r="J1205" s="92">
        <v>1250</v>
      </c>
      <c r="K1205" s="74"/>
      <c r="L1205" s="351"/>
      <c r="M1205" s="351"/>
      <c r="N1205" s="351"/>
      <c r="O1205" s="186">
        <f t="shared" si="663"/>
        <v>2920</v>
      </c>
      <c r="P1205" s="180">
        <f t="shared" si="638"/>
        <v>1250</v>
      </c>
      <c r="Q1205" s="180">
        <f t="shared" si="639"/>
        <v>5840</v>
      </c>
      <c r="R1205" s="180">
        <f t="shared" si="640"/>
        <v>2500</v>
      </c>
      <c r="S1205" s="180">
        <f t="shared" si="641"/>
        <v>8340</v>
      </c>
      <c r="T1205" s="394">
        <f t="shared" si="636"/>
        <v>7894.34</v>
      </c>
      <c r="U1205" s="394">
        <f t="shared" si="637"/>
        <v>3379.42</v>
      </c>
      <c r="V1205" s="142">
        <f t="shared" si="642"/>
        <v>11273.76</v>
      </c>
      <c r="W1205" s="142">
        <f t="shared" si="643"/>
        <v>3947.17</v>
      </c>
      <c r="X1205" s="142">
        <f t="shared" si="644"/>
        <v>1689.71</v>
      </c>
      <c r="Y1205" s="142">
        <f t="shared" si="645"/>
        <v>5636.88</v>
      </c>
      <c r="Z1205" s="351" t="s">
        <v>697</v>
      </c>
      <c r="AA1205" s="85"/>
      <c r="AB1205" s="226"/>
      <c r="AC1205" s="226"/>
      <c r="AD1205" s="226"/>
      <c r="AE1205" s="226"/>
      <c r="AF1205" s="226"/>
      <c r="AG1205" s="226"/>
      <c r="AH1205" s="226"/>
      <c r="AI1205" s="226"/>
      <c r="AJ1205" s="226"/>
      <c r="AK1205" s="226"/>
      <c r="AL1205" s="226"/>
      <c r="AM1205" s="226"/>
      <c r="AN1205" s="226"/>
      <c r="AO1205" s="226"/>
    </row>
    <row r="1206" spans="1:41" ht="42.75" hidden="1" outlineLevel="1">
      <c r="A1206" s="44"/>
      <c r="B1206" s="87"/>
      <c r="C1206" s="24" t="s">
        <v>698</v>
      </c>
      <c r="D1206" s="73"/>
      <c r="E1206" s="74"/>
      <c r="F1206" s="14">
        <f t="shared" si="660"/>
        <v>0</v>
      </c>
      <c r="G1206" s="14">
        <f t="shared" si="661"/>
        <v>0</v>
      </c>
      <c r="H1206" s="14">
        <f t="shared" si="662"/>
        <v>0</v>
      </c>
      <c r="I1206" s="74"/>
      <c r="J1206" s="64"/>
      <c r="K1206" s="74"/>
      <c r="L1206" s="351"/>
      <c r="M1206" s="351"/>
      <c r="N1206" s="351"/>
      <c r="O1206" s="378"/>
      <c r="P1206" s="180">
        <f t="shared" si="638"/>
        <v>0</v>
      </c>
      <c r="Q1206" s="180">
        <f t="shared" si="639"/>
        <v>0</v>
      </c>
      <c r="R1206" s="180">
        <f t="shared" si="640"/>
        <v>0</v>
      </c>
      <c r="S1206" s="180">
        <f t="shared" si="641"/>
        <v>0</v>
      </c>
      <c r="T1206" s="394">
        <f t="shared" si="636"/>
        <v>0</v>
      </c>
      <c r="U1206" s="394">
        <f t="shared" si="637"/>
        <v>0</v>
      </c>
      <c r="V1206" s="142">
        <f t="shared" si="642"/>
        <v>0</v>
      </c>
      <c r="W1206" s="142">
        <f t="shared" si="643"/>
        <v>0</v>
      </c>
      <c r="X1206" s="142">
        <f t="shared" si="644"/>
        <v>0</v>
      </c>
      <c r="Y1206" s="142">
        <f t="shared" si="645"/>
        <v>0</v>
      </c>
      <c r="Z1206" s="351"/>
      <c r="AA1206" s="85"/>
      <c r="AB1206" s="226"/>
      <c r="AC1206" s="226"/>
      <c r="AD1206" s="226"/>
      <c r="AE1206" s="226"/>
      <c r="AF1206" s="226"/>
      <c r="AG1206" s="226"/>
      <c r="AH1206" s="226"/>
      <c r="AI1206" s="226"/>
      <c r="AJ1206" s="226"/>
      <c r="AK1206" s="226"/>
      <c r="AL1206" s="226"/>
      <c r="AM1206" s="226"/>
      <c r="AN1206" s="226"/>
      <c r="AO1206" s="226"/>
    </row>
    <row r="1207" spans="1:41" ht="28.5" hidden="1" outlineLevel="1">
      <c r="A1207" s="44">
        <v>999</v>
      </c>
      <c r="B1207" s="87">
        <v>55</v>
      </c>
      <c r="C1207" s="13" t="s">
        <v>699</v>
      </c>
      <c r="D1207" s="73" t="s">
        <v>21</v>
      </c>
      <c r="E1207" s="74">
        <v>8</v>
      </c>
      <c r="F1207" s="14">
        <f t="shared" si="660"/>
        <v>33336</v>
      </c>
      <c r="G1207" s="14">
        <f t="shared" si="661"/>
        <v>300000</v>
      </c>
      <c r="H1207" s="14">
        <f t="shared" si="662"/>
        <v>333336</v>
      </c>
      <c r="I1207" s="99">
        <v>4167</v>
      </c>
      <c r="J1207" s="64">
        <v>37500</v>
      </c>
      <c r="K1207" s="74"/>
      <c r="L1207" s="351"/>
      <c r="M1207" s="351"/>
      <c r="N1207" s="351"/>
      <c r="O1207" s="186">
        <f t="shared" ref="O1207:O1212" si="664">I1207</f>
        <v>4167</v>
      </c>
      <c r="P1207" s="180">
        <f t="shared" si="638"/>
        <v>37500</v>
      </c>
      <c r="Q1207" s="180">
        <f t="shared" si="639"/>
        <v>33336</v>
      </c>
      <c r="R1207" s="180">
        <f t="shared" si="640"/>
        <v>300000</v>
      </c>
      <c r="S1207" s="180">
        <f t="shared" si="641"/>
        <v>333336</v>
      </c>
      <c r="T1207" s="394">
        <f t="shared" si="636"/>
        <v>45062.559999999998</v>
      </c>
      <c r="U1207" s="394">
        <f t="shared" si="637"/>
        <v>405530.88</v>
      </c>
      <c r="V1207" s="142">
        <f t="shared" si="642"/>
        <v>450593.44</v>
      </c>
      <c r="W1207" s="142">
        <f t="shared" si="643"/>
        <v>5632.82</v>
      </c>
      <c r="X1207" s="142">
        <f t="shared" si="644"/>
        <v>50691.360000000001</v>
      </c>
      <c r="Y1207" s="142">
        <f t="shared" si="645"/>
        <v>56324.18</v>
      </c>
      <c r="Z1207" s="351" t="s">
        <v>700</v>
      </c>
      <c r="AA1207" s="85"/>
      <c r="AB1207" s="226"/>
      <c r="AC1207" s="226"/>
      <c r="AD1207" s="226"/>
      <c r="AE1207" s="226"/>
      <c r="AF1207" s="226"/>
      <c r="AG1207" s="226"/>
      <c r="AH1207" s="226"/>
      <c r="AI1207" s="226"/>
      <c r="AJ1207" s="226"/>
      <c r="AK1207" s="226"/>
      <c r="AL1207" s="226"/>
      <c r="AM1207" s="226"/>
      <c r="AN1207" s="226"/>
      <c r="AO1207" s="226"/>
    </row>
    <row r="1208" spans="1:41" ht="28.5" hidden="1" outlineLevel="1">
      <c r="A1208" s="44">
        <v>1000</v>
      </c>
      <c r="B1208" s="87">
        <v>56</v>
      </c>
      <c r="C1208" s="13" t="s">
        <v>701</v>
      </c>
      <c r="D1208" s="73" t="s">
        <v>21</v>
      </c>
      <c r="E1208" s="74">
        <v>16</v>
      </c>
      <c r="F1208" s="14">
        <f t="shared" si="660"/>
        <v>4000</v>
      </c>
      <c r="G1208" s="14">
        <f t="shared" si="661"/>
        <v>146672</v>
      </c>
      <c r="H1208" s="14">
        <f t="shared" si="662"/>
        <v>150672</v>
      </c>
      <c r="I1208" s="99">
        <v>250</v>
      </c>
      <c r="J1208" s="64">
        <v>9167</v>
      </c>
      <c r="K1208" s="74"/>
      <c r="L1208" s="351"/>
      <c r="M1208" s="351"/>
      <c r="N1208" s="351"/>
      <c r="O1208" s="186">
        <f t="shared" si="664"/>
        <v>250</v>
      </c>
      <c r="P1208" s="180">
        <f t="shared" si="638"/>
        <v>9167</v>
      </c>
      <c r="Q1208" s="180">
        <f t="shared" si="639"/>
        <v>4000</v>
      </c>
      <c r="R1208" s="180">
        <f t="shared" si="640"/>
        <v>146672</v>
      </c>
      <c r="S1208" s="180">
        <f t="shared" si="641"/>
        <v>150672</v>
      </c>
      <c r="T1208" s="394">
        <f t="shared" si="636"/>
        <v>5407.04</v>
      </c>
      <c r="U1208" s="394">
        <f t="shared" si="637"/>
        <v>198266.72</v>
      </c>
      <c r="V1208" s="142">
        <f t="shared" si="642"/>
        <v>203673.76</v>
      </c>
      <c r="W1208" s="142">
        <f t="shared" si="643"/>
        <v>337.94</v>
      </c>
      <c r="X1208" s="142">
        <f t="shared" si="644"/>
        <v>12391.67</v>
      </c>
      <c r="Y1208" s="142">
        <f t="shared" si="645"/>
        <v>12729.61</v>
      </c>
      <c r="Z1208" s="351" t="s">
        <v>678</v>
      </c>
      <c r="AA1208" s="85"/>
      <c r="AB1208" s="226"/>
      <c r="AC1208" s="226"/>
      <c r="AD1208" s="226"/>
      <c r="AE1208" s="226"/>
      <c r="AF1208" s="226"/>
      <c r="AG1208" s="226"/>
      <c r="AH1208" s="226"/>
      <c r="AI1208" s="226"/>
      <c r="AJ1208" s="226"/>
      <c r="AK1208" s="226"/>
      <c r="AL1208" s="226"/>
      <c r="AM1208" s="226"/>
      <c r="AN1208" s="226"/>
      <c r="AO1208" s="226"/>
    </row>
    <row r="1209" spans="1:41" ht="28.5" hidden="1" outlineLevel="1">
      <c r="A1209" s="44">
        <v>1001</v>
      </c>
      <c r="B1209" s="87">
        <v>57</v>
      </c>
      <c r="C1209" s="13" t="s">
        <v>702</v>
      </c>
      <c r="D1209" s="73" t="s">
        <v>21</v>
      </c>
      <c r="E1209" s="74">
        <v>12</v>
      </c>
      <c r="F1209" s="14">
        <f t="shared" si="660"/>
        <v>35004</v>
      </c>
      <c r="G1209" s="14">
        <f t="shared" si="661"/>
        <v>15996</v>
      </c>
      <c r="H1209" s="14">
        <f t="shared" si="662"/>
        <v>51000</v>
      </c>
      <c r="I1209" s="99">
        <v>2917</v>
      </c>
      <c r="J1209" s="64">
        <v>1333</v>
      </c>
      <c r="K1209" s="74"/>
      <c r="L1209" s="351"/>
      <c r="M1209" s="351"/>
      <c r="N1209" s="351"/>
      <c r="O1209" s="186">
        <f t="shared" si="664"/>
        <v>2917</v>
      </c>
      <c r="P1209" s="180">
        <f t="shared" si="638"/>
        <v>1333</v>
      </c>
      <c r="Q1209" s="180">
        <f t="shared" si="639"/>
        <v>35004</v>
      </c>
      <c r="R1209" s="180">
        <f t="shared" si="640"/>
        <v>15996</v>
      </c>
      <c r="S1209" s="180">
        <f t="shared" si="641"/>
        <v>51000</v>
      </c>
      <c r="T1209" s="394">
        <f t="shared" si="636"/>
        <v>47317.32</v>
      </c>
      <c r="U1209" s="394">
        <f t="shared" si="637"/>
        <v>21622.92</v>
      </c>
      <c r="V1209" s="142">
        <f t="shared" si="642"/>
        <v>68940.240000000005</v>
      </c>
      <c r="W1209" s="142">
        <f t="shared" si="643"/>
        <v>3943.11</v>
      </c>
      <c r="X1209" s="142">
        <f t="shared" si="644"/>
        <v>1801.91</v>
      </c>
      <c r="Y1209" s="142">
        <f t="shared" si="645"/>
        <v>5745.02</v>
      </c>
      <c r="Z1209" s="351" t="s">
        <v>703</v>
      </c>
      <c r="AA1209" s="85"/>
      <c r="AB1209" s="226"/>
      <c r="AC1209" s="226"/>
      <c r="AD1209" s="226"/>
      <c r="AE1209" s="226"/>
      <c r="AF1209" s="226"/>
      <c r="AG1209" s="226"/>
      <c r="AH1209" s="226"/>
      <c r="AI1209" s="226"/>
      <c r="AJ1209" s="226"/>
      <c r="AK1209" s="226"/>
      <c r="AL1209" s="226"/>
      <c r="AM1209" s="226"/>
      <c r="AN1209" s="226"/>
      <c r="AO1209" s="226"/>
    </row>
    <row r="1210" spans="1:41" ht="28.5" hidden="1" outlineLevel="1">
      <c r="A1210" s="44">
        <v>1002</v>
      </c>
      <c r="B1210" s="87">
        <v>58</v>
      </c>
      <c r="C1210" s="13" t="s">
        <v>704</v>
      </c>
      <c r="D1210" s="73" t="s">
        <v>21</v>
      </c>
      <c r="E1210" s="74">
        <v>54</v>
      </c>
      <c r="F1210" s="14">
        <f t="shared" si="660"/>
        <v>157518</v>
      </c>
      <c r="G1210" s="14">
        <f t="shared" si="661"/>
        <v>571482</v>
      </c>
      <c r="H1210" s="14">
        <f t="shared" si="662"/>
        <v>729000</v>
      </c>
      <c r="I1210" s="99">
        <v>2917</v>
      </c>
      <c r="J1210" s="64">
        <v>10583</v>
      </c>
      <c r="K1210" s="74"/>
      <c r="L1210" s="351"/>
      <c r="M1210" s="351"/>
      <c r="N1210" s="351"/>
      <c r="O1210" s="186">
        <f t="shared" si="664"/>
        <v>2917</v>
      </c>
      <c r="P1210" s="180">
        <f t="shared" si="638"/>
        <v>10583</v>
      </c>
      <c r="Q1210" s="180">
        <f t="shared" si="639"/>
        <v>157518</v>
      </c>
      <c r="R1210" s="180">
        <f t="shared" si="640"/>
        <v>571482</v>
      </c>
      <c r="S1210" s="180">
        <f t="shared" si="641"/>
        <v>729000</v>
      </c>
      <c r="T1210" s="394">
        <f t="shared" si="636"/>
        <v>212927.94</v>
      </c>
      <c r="U1210" s="394">
        <f t="shared" si="637"/>
        <v>772512.12</v>
      </c>
      <c r="V1210" s="142">
        <f t="shared" si="642"/>
        <v>985440.06</v>
      </c>
      <c r="W1210" s="142">
        <f t="shared" si="643"/>
        <v>3943.11</v>
      </c>
      <c r="X1210" s="142">
        <f t="shared" si="644"/>
        <v>14305.78</v>
      </c>
      <c r="Y1210" s="142">
        <f t="shared" si="645"/>
        <v>18248.89</v>
      </c>
      <c r="Z1210" s="351" t="s">
        <v>705</v>
      </c>
      <c r="AA1210" s="85"/>
      <c r="AB1210" s="226"/>
      <c r="AC1210" s="226"/>
      <c r="AD1210" s="226"/>
      <c r="AE1210" s="226"/>
      <c r="AF1210" s="226"/>
      <c r="AG1210" s="226"/>
      <c r="AH1210" s="226"/>
      <c r="AI1210" s="226"/>
      <c r="AJ1210" s="226"/>
      <c r="AK1210" s="226"/>
      <c r="AL1210" s="226"/>
      <c r="AM1210" s="226"/>
      <c r="AN1210" s="226"/>
      <c r="AO1210" s="226"/>
    </row>
    <row r="1211" spans="1:41" ht="42.75" hidden="1" outlineLevel="1">
      <c r="A1211" s="44">
        <v>1003</v>
      </c>
      <c r="B1211" s="87">
        <v>59</v>
      </c>
      <c r="C1211" s="13" t="s">
        <v>706</v>
      </c>
      <c r="D1211" s="73" t="s">
        <v>21</v>
      </c>
      <c r="E1211" s="74">
        <v>1</v>
      </c>
      <c r="F1211" s="14">
        <f t="shared" si="660"/>
        <v>4462.5</v>
      </c>
      <c r="G1211" s="14">
        <f t="shared" si="661"/>
        <v>25000</v>
      </c>
      <c r="H1211" s="14">
        <f t="shared" si="662"/>
        <v>29462.5</v>
      </c>
      <c r="I1211" s="101">
        <v>4462.5</v>
      </c>
      <c r="J1211" s="92">
        <v>25000</v>
      </c>
      <c r="K1211" s="74"/>
      <c r="L1211" s="351"/>
      <c r="M1211" s="351"/>
      <c r="N1211" s="351"/>
      <c r="O1211" s="186">
        <f t="shared" si="664"/>
        <v>4462.5</v>
      </c>
      <c r="P1211" s="180">
        <f t="shared" si="638"/>
        <v>25000</v>
      </c>
      <c r="Q1211" s="180">
        <f t="shared" si="639"/>
        <v>4462.5</v>
      </c>
      <c r="R1211" s="180">
        <f t="shared" si="640"/>
        <v>25000</v>
      </c>
      <c r="S1211" s="180">
        <f t="shared" si="641"/>
        <v>29462.5</v>
      </c>
      <c r="T1211" s="394">
        <f t="shared" si="636"/>
        <v>6032.27</v>
      </c>
      <c r="U1211" s="394">
        <f t="shared" si="637"/>
        <v>33794.239999999998</v>
      </c>
      <c r="V1211" s="142">
        <f t="shared" si="642"/>
        <v>39826.51</v>
      </c>
      <c r="W1211" s="142">
        <f t="shared" si="643"/>
        <v>6032.27</v>
      </c>
      <c r="X1211" s="142">
        <f t="shared" si="644"/>
        <v>33794.239999999998</v>
      </c>
      <c r="Y1211" s="142">
        <f t="shared" si="645"/>
        <v>39826.51</v>
      </c>
      <c r="Z1211" s="351" t="s">
        <v>707</v>
      </c>
      <c r="AA1211" s="85"/>
      <c r="AB1211" s="226"/>
      <c r="AC1211" s="226"/>
      <c r="AD1211" s="226"/>
      <c r="AE1211" s="226"/>
      <c r="AF1211" s="226"/>
      <c r="AG1211" s="226"/>
      <c r="AH1211" s="226"/>
      <c r="AI1211" s="226"/>
      <c r="AJ1211" s="226"/>
      <c r="AK1211" s="226"/>
      <c r="AL1211" s="226"/>
      <c r="AM1211" s="226"/>
      <c r="AN1211" s="226"/>
      <c r="AO1211" s="226"/>
    </row>
    <row r="1212" spans="1:41" ht="42.75" hidden="1" outlineLevel="1">
      <c r="A1212" s="44">
        <v>1004</v>
      </c>
      <c r="B1212" s="87">
        <v>60</v>
      </c>
      <c r="C1212" s="13" t="s">
        <v>708</v>
      </c>
      <c r="D1212" s="73" t="s">
        <v>21</v>
      </c>
      <c r="E1212" s="74">
        <v>10</v>
      </c>
      <c r="F1212" s="14">
        <f t="shared" si="660"/>
        <v>29170</v>
      </c>
      <c r="G1212" s="14">
        <f t="shared" si="661"/>
        <v>11420</v>
      </c>
      <c r="H1212" s="14">
        <f t="shared" si="662"/>
        <v>40590</v>
      </c>
      <c r="I1212" s="99">
        <v>2917</v>
      </c>
      <c r="J1212" s="64">
        <v>1142</v>
      </c>
      <c r="K1212" s="74"/>
      <c r="L1212" s="351"/>
      <c r="M1212" s="351"/>
      <c r="N1212" s="351"/>
      <c r="O1212" s="186">
        <f t="shared" si="664"/>
        <v>2917</v>
      </c>
      <c r="P1212" s="180">
        <f t="shared" si="638"/>
        <v>1142</v>
      </c>
      <c r="Q1212" s="180">
        <f t="shared" si="639"/>
        <v>29170</v>
      </c>
      <c r="R1212" s="180">
        <f t="shared" si="640"/>
        <v>11420</v>
      </c>
      <c r="S1212" s="180">
        <f t="shared" si="641"/>
        <v>40590</v>
      </c>
      <c r="T1212" s="394">
        <f t="shared" si="636"/>
        <v>39431.1</v>
      </c>
      <c r="U1212" s="394">
        <f t="shared" si="637"/>
        <v>15437.2</v>
      </c>
      <c r="V1212" s="142">
        <f t="shared" si="642"/>
        <v>54868.3</v>
      </c>
      <c r="W1212" s="142">
        <f t="shared" si="643"/>
        <v>3943.11</v>
      </c>
      <c r="X1212" s="142">
        <f t="shared" si="644"/>
        <v>1543.72</v>
      </c>
      <c r="Y1212" s="142">
        <f t="shared" si="645"/>
        <v>5486.83</v>
      </c>
      <c r="Z1212" s="351" t="s">
        <v>709</v>
      </c>
      <c r="AA1212" s="85"/>
      <c r="AB1212" s="226"/>
      <c r="AC1212" s="226"/>
      <c r="AD1212" s="226"/>
      <c r="AE1212" s="226"/>
      <c r="AF1212" s="226"/>
      <c r="AG1212" s="226"/>
      <c r="AH1212" s="226"/>
      <c r="AI1212" s="226"/>
      <c r="AJ1212" s="226"/>
      <c r="AK1212" s="226"/>
      <c r="AL1212" s="226"/>
      <c r="AM1212" s="226"/>
      <c r="AN1212" s="226"/>
      <c r="AO1212" s="226"/>
    </row>
    <row r="1213" spans="1:41" ht="28.5" hidden="1" outlineLevel="1">
      <c r="A1213" s="44"/>
      <c r="B1213" s="87"/>
      <c r="C1213" s="24" t="s">
        <v>710</v>
      </c>
      <c r="D1213" s="73"/>
      <c r="E1213" s="74"/>
      <c r="F1213" s="14">
        <f t="shared" si="660"/>
        <v>0</v>
      </c>
      <c r="G1213" s="14">
        <f t="shared" si="661"/>
        <v>0</v>
      </c>
      <c r="H1213" s="14">
        <f t="shared" si="662"/>
        <v>0</v>
      </c>
      <c r="I1213" s="74"/>
      <c r="J1213" s="64"/>
      <c r="K1213" s="74"/>
      <c r="L1213" s="351"/>
      <c r="M1213" s="351"/>
      <c r="N1213" s="351"/>
      <c r="O1213" s="378"/>
      <c r="P1213" s="180">
        <f t="shared" si="638"/>
        <v>0</v>
      </c>
      <c r="Q1213" s="180">
        <f t="shared" si="639"/>
        <v>0</v>
      </c>
      <c r="R1213" s="180">
        <f t="shared" si="640"/>
        <v>0</v>
      </c>
      <c r="S1213" s="180">
        <f t="shared" si="641"/>
        <v>0</v>
      </c>
      <c r="T1213" s="394">
        <f t="shared" si="636"/>
        <v>0</v>
      </c>
      <c r="U1213" s="394">
        <f t="shared" si="637"/>
        <v>0</v>
      </c>
      <c r="V1213" s="142">
        <f t="shared" si="642"/>
        <v>0</v>
      </c>
      <c r="W1213" s="142">
        <f t="shared" si="643"/>
        <v>0</v>
      </c>
      <c r="X1213" s="142">
        <f t="shared" si="644"/>
        <v>0</v>
      </c>
      <c r="Y1213" s="142">
        <f t="shared" si="645"/>
        <v>0</v>
      </c>
      <c r="Z1213" s="351"/>
      <c r="AA1213" s="85"/>
      <c r="AB1213" s="226"/>
      <c r="AC1213" s="226"/>
      <c r="AD1213" s="226"/>
      <c r="AE1213" s="226"/>
      <c r="AF1213" s="226"/>
      <c r="AG1213" s="226"/>
      <c r="AH1213" s="226"/>
      <c r="AI1213" s="226"/>
      <c r="AJ1213" s="226"/>
      <c r="AK1213" s="226"/>
      <c r="AL1213" s="226"/>
      <c r="AM1213" s="226"/>
      <c r="AN1213" s="226"/>
      <c r="AO1213" s="226"/>
    </row>
    <row r="1214" spans="1:41" ht="42.75" hidden="1" outlineLevel="1">
      <c r="A1214" s="44">
        <v>1005</v>
      </c>
      <c r="B1214" s="87">
        <v>61</v>
      </c>
      <c r="C1214" s="13" t="s">
        <v>711</v>
      </c>
      <c r="D1214" s="73" t="s">
        <v>24</v>
      </c>
      <c r="E1214" s="74">
        <v>1185</v>
      </c>
      <c r="F1214" s="14">
        <f t="shared" si="660"/>
        <v>59250</v>
      </c>
      <c r="G1214" s="14">
        <f t="shared" si="661"/>
        <v>79395</v>
      </c>
      <c r="H1214" s="14">
        <f t="shared" si="662"/>
        <v>138645</v>
      </c>
      <c r="I1214" s="99">
        <v>50</v>
      </c>
      <c r="J1214" s="64">
        <v>67</v>
      </c>
      <c r="K1214" s="74"/>
      <c r="L1214" s="351"/>
      <c r="M1214" s="351"/>
      <c r="N1214" s="351"/>
      <c r="O1214" s="186">
        <f t="shared" ref="O1214:O1226" si="665">I1214</f>
        <v>50</v>
      </c>
      <c r="P1214" s="180">
        <f t="shared" si="638"/>
        <v>67</v>
      </c>
      <c r="Q1214" s="180">
        <f t="shared" si="639"/>
        <v>59250</v>
      </c>
      <c r="R1214" s="180">
        <f t="shared" si="640"/>
        <v>79395</v>
      </c>
      <c r="S1214" s="180">
        <f t="shared" si="641"/>
        <v>138645</v>
      </c>
      <c r="T1214" s="394">
        <f t="shared" si="636"/>
        <v>80094.149999999994</v>
      </c>
      <c r="U1214" s="394">
        <f t="shared" si="637"/>
        <v>107325.45</v>
      </c>
      <c r="V1214" s="142">
        <f t="shared" si="642"/>
        <v>187419.6</v>
      </c>
      <c r="W1214" s="142">
        <f t="shared" si="643"/>
        <v>67.59</v>
      </c>
      <c r="X1214" s="142">
        <f t="shared" si="644"/>
        <v>90.57</v>
      </c>
      <c r="Y1214" s="142">
        <f t="shared" si="645"/>
        <v>158.16</v>
      </c>
      <c r="Z1214" s="351" t="s">
        <v>712</v>
      </c>
      <c r="AA1214" s="85"/>
      <c r="AB1214" s="226"/>
      <c r="AC1214" s="226"/>
      <c r="AD1214" s="226"/>
      <c r="AE1214" s="226"/>
      <c r="AF1214" s="226"/>
      <c r="AG1214" s="226"/>
      <c r="AH1214" s="226"/>
      <c r="AI1214" s="226"/>
      <c r="AJ1214" s="226"/>
      <c r="AK1214" s="226"/>
      <c r="AL1214" s="226"/>
      <c r="AM1214" s="226"/>
      <c r="AN1214" s="226"/>
      <c r="AO1214" s="226"/>
    </row>
    <row r="1215" spans="1:41" ht="28.5" hidden="1" outlineLevel="1">
      <c r="A1215" s="44">
        <v>1006</v>
      </c>
      <c r="B1215" s="87">
        <v>62</v>
      </c>
      <c r="C1215" s="13" t="s">
        <v>713</v>
      </c>
      <c r="D1215" s="73" t="s">
        <v>24</v>
      </c>
      <c r="E1215" s="74">
        <v>1185</v>
      </c>
      <c r="F1215" s="14">
        <f t="shared" si="660"/>
        <v>357870</v>
      </c>
      <c r="G1215" s="14">
        <f t="shared" si="661"/>
        <v>82950</v>
      </c>
      <c r="H1215" s="14">
        <f t="shared" si="662"/>
        <v>440820</v>
      </c>
      <c r="I1215" s="99">
        <v>302</v>
      </c>
      <c r="J1215" s="64">
        <v>70</v>
      </c>
      <c r="K1215" s="74"/>
      <c r="L1215" s="351"/>
      <c r="M1215" s="351"/>
      <c r="N1215" s="351"/>
      <c r="O1215" s="186">
        <f t="shared" si="665"/>
        <v>302</v>
      </c>
      <c r="P1215" s="180">
        <f t="shared" si="638"/>
        <v>70</v>
      </c>
      <c r="Q1215" s="180">
        <f t="shared" si="639"/>
        <v>357870</v>
      </c>
      <c r="R1215" s="180">
        <f t="shared" si="640"/>
        <v>82950</v>
      </c>
      <c r="S1215" s="180">
        <f t="shared" si="641"/>
        <v>440820</v>
      </c>
      <c r="T1215" s="394">
        <f t="shared" si="636"/>
        <v>483752.55</v>
      </c>
      <c r="U1215" s="394">
        <f t="shared" si="637"/>
        <v>112124.7</v>
      </c>
      <c r="V1215" s="142">
        <f t="shared" si="642"/>
        <v>595877.25</v>
      </c>
      <c r="W1215" s="142">
        <f t="shared" si="643"/>
        <v>408.23</v>
      </c>
      <c r="X1215" s="142">
        <f t="shared" si="644"/>
        <v>94.62</v>
      </c>
      <c r="Y1215" s="142">
        <f t="shared" si="645"/>
        <v>502.85</v>
      </c>
      <c r="Z1215" s="351" t="s">
        <v>714</v>
      </c>
      <c r="AA1215" s="85"/>
      <c r="AB1215" s="226"/>
      <c r="AC1215" s="226"/>
      <c r="AD1215" s="226"/>
      <c r="AE1215" s="226"/>
      <c r="AF1215" s="226"/>
      <c r="AG1215" s="226"/>
      <c r="AH1215" s="226"/>
      <c r="AI1215" s="226"/>
      <c r="AJ1215" s="226"/>
      <c r="AK1215" s="226"/>
      <c r="AL1215" s="226"/>
      <c r="AM1215" s="226"/>
      <c r="AN1215" s="226"/>
      <c r="AO1215" s="226"/>
    </row>
    <row r="1216" spans="1:41" ht="42.75" hidden="1" outlineLevel="1">
      <c r="A1216" s="44">
        <v>1007</v>
      </c>
      <c r="B1216" s="87">
        <v>63</v>
      </c>
      <c r="C1216" s="13" t="s">
        <v>715</v>
      </c>
      <c r="D1216" s="73" t="s">
        <v>24</v>
      </c>
      <c r="E1216" s="74">
        <v>1625</v>
      </c>
      <c r="F1216" s="14">
        <f t="shared" si="660"/>
        <v>81250</v>
      </c>
      <c r="G1216" s="14">
        <f t="shared" si="661"/>
        <v>108875</v>
      </c>
      <c r="H1216" s="14">
        <f t="shared" si="662"/>
        <v>190125</v>
      </c>
      <c r="I1216" s="99">
        <v>50</v>
      </c>
      <c r="J1216" s="64">
        <v>67</v>
      </c>
      <c r="K1216" s="74"/>
      <c r="L1216" s="351"/>
      <c r="M1216" s="351"/>
      <c r="N1216" s="351"/>
      <c r="O1216" s="186">
        <f t="shared" si="665"/>
        <v>50</v>
      </c>
      <c r="P1216" s="180">
        <f t="shared" si="638"/>
        <v>67</v>
      </c>
      <c r="Q1216" s="180">
        <f t="shared" si="639"/>
        <v>81250</v>
      </c>
      <c r="R1216" s="180">
        <f t="shared" si="640"/>
        <v>108875</v>
      </c>
      <c r="S1216" s="180">
        <f t="shared" si="641"/>
        <v>190125</v>
      </c>
      <c r="T1216" s="394">
        <f t="shared" si="636"/>
        <v>109833.75</v>
      </c>
      <c r="U1216" s="394">
        <f t="shared" si="637"/>
        <v>147176.25</v>
      </c>
      <c r="V1216" s="142">
        <f t="shared" si="642"/>
        <v>257010</v>
      </c>
      <c r="W1216" s="142">
        <f t="shared" si="643"/>
        <v>67.59</v>
      </c>
      <c r="X1216" s="142">
        <f t="shared" si="644"/>
        <v>90.57</v>
      </c>
      <c r="Y1216" s="142">
        <f t="shared" si="645"/>
        <v>158.16</v>
      </c>
      <c r="Z1216" s="351" t="s">
        <v>716</v>
      </c>
      <c r="AA1216" s="85"/>
      <c r="AB1216" s="226"/>
      <c r="AC1216" s="226"/>
      <c r="AD1216" s="226"/>
      <c r="AE1216" s="226"/>
      <c r="AF1216" s="226"/>
      <c r="AG1216" s="226"/>
      <c r="AH1216" s="226"/>
      <c r="AI1216" s="226"/>
      <c r="AJ1216" s="226"/>
      <c r="AK1216" s="226"/>
      <c r="AL1216" s="226"/>
      <c r="AM1216" s="226"/>
      <c r="AN1216" s="226"/>
      <c r="AO1216" s="226"/>
    </row>
    <row r="1217" spans="1:41" ht="28.5" hidden="1" outlineLevel="1">
      <c r="A1217" s="44">
        <v>1008</v>
      </c>
      <c r="B1217" s="87">
        <v>64</v>
      </c>
      <c r="C1217" s="13" t="s">
        <v>717</v>
      </c>
      <c r="D1217" s="73" t="s">
        <v>24</v>
      </c>
      <c r="E1217" s="74">
        <v>1625</v>
      </c>
      <c r="F1217" s="14">
        <f t="shared" si="660"/>
        <v>490750</v>
      </c>
      <c r="G1217" s="14">
        <f t="shared" si="661"/>
        <v>105625</v>
      </c>
      <c r="H1217" s="14">
        <f t="shared" si="662"/>
        <v>596375</v>
      </c>
      <c r="I1217" s="99">
        <v>302</v>
      </c>
      <c r="J1217" s="64">
        <v>65</v>
      </c>
      <c r="K1217" s="74"/>
      <c r="L1217" s="351"/>
      <c r="M1217" s="351"/>
      <c r="N1217" s="351"/>
      <c r="O1217" s="186">
        <f t="shared" si="665"/>
        <v>302</v>
      </c>
      <c r="P1217" s="180">
        <f t="shared" si="638"/>
        <v>65</v>
      </c>
      <c r="Q1217" s="180">
        <f t="shared" si="639"/>
        <v>490750</v>
      </c>
      <c r="R1217" s="180">
        <f t="shared" si="640"/>
        <v>105625</v>
      </c>
      <c r="S1217" s="180">
        <f t="shared" si="641"/>
        <v>596375</v>
      </c>
      <c r="T1217" s="394">
        <f t="shared" si="636"/>
        <v>663373.75</v>
      </c>
      <c r="U1217" s="394">
        <f t="shared" si="637"/>
        <v>142788.75</v>
      </c>
      <c r="V1217" s="142">
        <f t="shared" si="642"/>
        <v>806162.5</v>
      </c>
      <c r="W1217" s="142">
        <f t="shared" si="643"/>
        <v>408.23</v>
      </c>
      <c r="X1217" s="142">
        <f t="shared" si="644"/>
        <v>87.87</v>
      </c>
      <c r="Y1217" s="142">
        <f t="shared" si="645"/>
        <v>496.1</v>
      </c>
      <c r="Z1217" s="351" t="s">
        <v>718</v>
      </c>
      <c r="AA1217" s="85"/>
      <c r="AB1217" s="226"/>
      <c r="AC1217" s="226"/>
      <c r="AD1217" s="226"/>
      <c r="AE1217" s="226"/>
      <c r="AF1217" s="226"/>
      <c r="AG1217" s="226"/>
      <c r="AH1217" s="226"/>
      <c r="AI1217" s="226"/>
      <c r="AJ1217" s="226"/>
      <c r="AK1217" s="226"/>
      <c r="AL1217" s="226"/>
      <c r="AM1217" s="226"/>
      <c r="AN1217" s="226"/>
      <c r="AO1217" s="226"/>
    </row>
    <row r="1218" spans="1:41" ht="42.75" hidden="1" outlineLevel="1">
      <c r="A1218" s="44">
        <v>1009</v>
      </c>
      <c r="B1218" s="87">
        <v>65</v>
      </c>
      <c r="C1218" s="13" t="s">
        <v>715</v>
      </c>
      <c r="D1218" s="73" t="s">
        <v>24</v>
      </c>
      <c r="E1218" s="74">
        <v>260</v>
      </c>
      <c r="F1218" s="14">
        <f t="shared" si="660"/>
        <v>13000</v>
      </c>
      <c r="G1218" s="14">
        <f t="shared" si="661"/>
        <v>17420</v>
      </c>
      <c r="H1218" s="14">
        <f t="shared" si="662"/>
        <v>30420</v>
      </c>
      <c r="I1218" s="99">
        <v>50</v>
      </c>
      <c r="J1218" s="64">
        <v>67</v>
      </c>
      <c r="K1218" s="74"/>
      <c r="L1218" s="351"/>
      <c r="M1218" s="351"/>
      <c r="N1218" s="351"/>
      <c r="O1218" s="186">
        <f t="shared" si="665"/>
        <v>50</v>
      </c>
      <c r="P1218" s="180">
        <f t="shared" si="638"/>
        <v>67</v>
      </c>
      <c r="Q1218" s="180">
        <f t="shared" si="639"/>
        <v>13000</v>
      </c>
      <c r="R1218" s="180">
        <f t="shared" si="640"/>
        <v>17420</v>
      </c>
      <c r="S1218" s="180">
        <f t="shared" si="641"/>
        <v>30420</v>
      </c>
      <c r="T1218" s="394">
        <f t="shared" si="636"/>
        <v>17573.400000000001</v>
      </c>
      <c r="U1218" s="394">
        <f t="shared" si="637"/>
        <v>23548.2</v>
      </c>
      <c r="V1218" s="142">
        <f t="shared" si="642"/>
        <v>41121.599999999999</v>
      </c>
      <c r="W1218" s="142">
        <f t="shared" si="643"/>
        <v>67.59</v>
      </c>
      <c r="X1218" s="142">
        <f t="shared" si="644"/>
        <v>90.57</v>
      </c>
      <c r="Y1218" s="142">
        <f t="shared" si="645"/>
        <v>158.16</v>
      </c>
      <c r="Z1218" s="351" t="s">
        <v>719</v>
      </c>
      <c r="AA1218" s="85"/>
      <c r="AB1218" s="226"/>
      <c r="AC1218" s="226"/>
      <c r="AD1218" s="226"/>
      <c r="AE1218" s="226"/>
      <c r="AF1218" s="226"/>
      <c r="AG1218" s="226"/>
      <c r="AH1218" s="226"/>
      <c r="AI1218" s="226"/>
      <c r="AJ1218" s="226"/>
      <c r="AK1218" s="226"/>
      <c r="AL1218" s="226"/>
      <c r="AM1218" s="226"/>
      <c r="AN1218" s="226"/>
      <c r="AO1218" s="226"/>
    </row>
    <row r="1219" spans="1:41" ht="28.5" hidden="1" outlineLevel="1">
      <c r="A1219" s="44">
        <v>1010</v>
      </c>
      <c r="B1219" s="87">
        <v>66</v>
      </c>
      <c r="C1219" s="13" t="s">
        <v>720</v>
      </c>
      <c r="D1219" s="73" t="s">
        <v>24</v>
      </c>
      <c r="E1219" s="74">
        <v>260</v>
      </c>
      <c r="F1219" s="14">
        <f t="shared" si="660"/>
        <v>78520</v>
      </c>
      <c r="G1219" s="14">
        <f t="shared" si="661"/>
        <v>31720</v>
      </c>
      <c r="H1219" s="14">
        <f t="shared" si="662"/>
        <v>110240</v>
      </c>
      <c r="I1219" s="99">
        <v>302</v>
      </c>
      <c r="J1219" s="64">
        <v>122</v>
      </c>
      <c r="K1219" s="74"/>
      <c r="L1219" s="351"/>
      <c r="M1219" s="351"/>
      <c r="N1219" s="351"/>
      <c r="O1219" s="186">
        <f t="shared" si="665"/>
        <v>302</v>
      </c>
      <c r="P1219" s="180">
        <f t="shared" si="638"/>
        <v>122</v>
      </c>
      <c r="Q1219" s="180">
        <f t="shared" si="639"/>
        <v>78520</v>
      </c>
      <c r="R1219" s="180">
        <f t="shared" si="640"/>
        <v>31720</v>
      </c>
      <c r="S1219" s="180">
        <f t="shared" si="641"/>
        <v>110240</v>
      </c>
      <c r="T1219" s="394">
        <f t="shared" si="636"/>
        <v>106139.8</v>
      </c>
      <c r="U1219" s="394">
        <f t="shared" si="637"/>
        <v>42879.199999999997</v>
      </c>
      <c r="V1219" s="142">
        <f t="shared" si="642"/>
        <v>149019</v>
      </c>
      <c r="W1219" s="142">
        <f t="shared" si="643"/>
        <v>408.23</v>
      </c>
      <c r="X1219" s="142">
        <f t="shared" si="644"/>
        <v>164.92</v>
      </c>
      <c r="Y1219" s="142">
        <f t="shared" si="645"/>
        <v>573.15</v>
      </c>
      <c r="Z1219" s="351" t="s">
        <v>721</v>
      </c>
      <c r="AA1219" s="85"/>
      <c r="AB1219" s="226"/>
      <c r="AC1219" s="226"/>
      <c r="AD1219" s="226"/>
      <c r="AE1219" s="226"/>
      <c r="AF1219" s="226"/>
      <c r="AG1219" s="226"/>
      <c r="AH1219" s="226"/>
      <c r="AI1219" s="226"/>
      <c r="AJ1219" s="226"/>
      <c r="AK1219" s="226"/>
      <c r="AL1219" s="226"/>
      <c r="AM1219" s="226"/>
      <c r="AN1219" s="226"/>
      <c r="AO1219" s="226"/>
    </row>
    <row r="1220" spans="1:41" ht="57" hidden="1" outlineLevel="1">
      <c r="A1220" s="44">
        <v>1011</v>
      </c>
      <c r="B1220" s="87">
        <v>67</v>
      </c>
      <c r="C1220" s="13" t="s">
        <v>722</v>
      </c>
      <c r="D1220" s="73" t="s">
        <v>24</v>
      </c>
      <c r="E1220" s="74">
        <v>30</v>
      </c>
      <c r="F1220" s="14">
        <f t="shared" si="660"/>
        <v>7500</v>
      </c>
      <c r="G1220" s="14">
        <f t="shared" si="661"/>
        <v>3390</v>
      </c>
      <c r="H1220" s="14">
        <f t="shared" si="662"/>
        <v>10890</v>
      </c>
      <c r="I1220" s="99">
        <v>250</v>
      </c>
      <c r="J1220" s="64">
        <v>113</v>
      </c>
      <c r="K1220" s="74"/>
      <c r="L1220" s="351"/>
      <c r="M1220" s="351"/>
      <c r="N1220" s="351"/>
      <c r="O1220" s="186">
        <f t="shared" si="665"/>
        <v>250</v>
      </c>
      <c r="P1220" s="180">
        <f t="shared" si="638"/>
        <v>113</v>
      </c>
      <c r="Q1220" s="180">
        <f t="shared" si="639"/>
        <v>7500</v>
      </c>
      <c r="R1220" s="180">
        <f t="shared" si="640"/>
        <v>3390</v>
      </c>
      <c r="S1220" s="180">
        <f t="shared" si="641"/>
        <v>10890</v>
      </c>
      <c r="T1220" s="394">
        <f t="shared" si="636"/>
        <v>10138.200000000001</v>
      </c>
      <c r="U1220" s="394">
        <f t="shared" si="637"/>
        <v>4582.5</v>
      </c>
      <c r="V1220" s="142">
        <f t="shared" si="642"/>
        <v>14720.7</v>
      </c>
      <c r="W1220" s="142">
        <f t="shared" si="643"/>
        <v>337.94</v>
      </c>
      <c r="X1220" s="142">
        <f t="shared" si="644"/>
        <v>152.75</v>
      </c>
      <c r="Y1220" s="142">
        <f t="shared" si="645"/>
        <v>490.69</v>
      </c>
      <c r="Z1220" s="351" t="s">
        <v>723</v>
      </c>
      <c r="AA1220" s="85"/>
      <c r="AB1220" s="226"/>
      <c r="AC1220" s="226"/>
      <c r="AD1220" s="226"/>
      <c r="AE1220" s="226"/>
      <c r="AF1220" s="226"/>
      <c r="AG1220" s="226"/>
      <c r="AH1220" s="226"/>
      <c r="AI1220" s="226"/>
      <c r="AJ1220" s="226"/>
      <c r="AK1220" s="226"/>
      <c r="AL1220" s="226"/>
      <c r="AM1220" s="226"/>
      <c r="AN1220" s="226"/>
      <c r="AO1220" s="226"/>
    </row>
    <row r="1221" spans="1:41" ht="28.5" hidden="1" outlineLevel="1">
      <c r="A1221" s="44">
        <v>1012</v>
      </c>
      <c r="B1221" s="87">
        <v>68</v>
      </c>
      <c r="C1221" s="13" t="s">
        <v>724</v>
      </c>
      <c r="D1221" s="73" t="s">
        <v>24</v>
      </c>
      <c r="E1221" s="74">
        <v>30</v>
      </c>
      <c r="F1221" s="14">
        <f t="shared" si="660"/>
        <v>9060</v>
      </c>
      <c r="G1221" s="14">
        <f t="shared" si="661"/>
        <v>3660</v>
      </c>
      <c r="H1221" s="14">
        <f t="shared" si="662"/>
        <v>12720</v>
      </c>
      <c r="I1221" s="99">
        <v>302</v>
      </c>
      <c r="J1221" s="64">
        <v>122</v>
      </c>
      <c r="K1221" s="74"/>
      <c r="L1221" s="351"/>
      <c r="M1221" s="351"/>
      <c r="N1221" s="351"/>
      <c r="O1221" s="186">
        <f t="shared" si="665"/>
        <v>302</v>
      </c>
      <c r="P1221" s="180">
        <f t="shared" si="638"/>
        <v>122</v>
      </c>
      <c r="Q1221" s="180">
        <f t="shared" si="639"/>
        <v>9060</v>
      </c>
      <c r="R1221" s="180">
        <f t="shared" si="640"/>
        <v>3660</v>
      </c>
      <c r="S1221" s="180">
        <f t="shared" si="641"/>
        <v>12720</v>
      </c>
      <c r="T1221" s="394">
        <f t="shared" si="636"/>
        <v>12246.9</v>
      </c>
      <c r="U1221" s="394">
        <f t="shared" si="637"/>
        <v>4947.6000000000004</v>
      </c>
      <c r="V1221" s="142">
        <f t="shared" si="642"/>
        <v>17194.5</v>
      </c>
      <c r="W1221" s="142">
        <f t="shared" si="643"/>
        <v>408.23</v>
      </c>
      <c r="X1221" s="142">
        <f t="shared" si="644"/>
        <v>164.92</v>
      </c>
      <c r="Y1221" s="142">
        <f t="shared" si="645"/>
        <v>573.15</v>
      </c>
      <c r="Z1221" s="351" t="s">
        <v>725</v>
      </c>
      <c r="AA1221" s="85"/>
      <c r="AB1221" s="226"/>
      <c r="AC1221" s="226"/>
      <c r="AD1221" s="226"/>
      <c r="AE1221" s="226"/>
      <c r="AF1221" s="226"/>
      <c r="AG1221" s="226"/>
      <c r="AH1221" s="226"/>
      <c r="AI1221" s="226"/>
      <c r="AJ1221" s="226"/>
      <c r="AK1221" s="226"/>
      <c r="AL1221" s="226"/>
      <c r="AM1221" s="226"/>
      <c r="AN1221" s="226"/>
      <c r="AO1221" s="226"/>
    </row>
    <row r="1222" spans="1:41" ht="15" hidden="1" outlineLevel="1">
      <c r="A1222" s="44">
        <v>1013</v>
      </c>
      <c r="B1222" s="87">
        <v>69</v>
      </c>
      <c r="C1222" s="13" t="s">
        <v>726</v>
      </c>
      <c r="D1222" s="73" t="s">
        <v>21</v>
      </c>
      <c r="E1222" s="74">
        <v>2</v>
      </c>
      <c r="F1222" s="14">
        <f t="shared" si="660"/>
        <v>84</v>
      </c>
      <c r="G1222" s="14">
        <f t="shared" si="661"/>
        <v>76</v>
      </c>
      <c r="H1222" s="14">
        <f t="shared" si="662"/>
        <v>160</v>
      </c>
      <c r="I1222" s="99">
        <v>42</v>
      </c>
      <c r="J1222" s="64">
        <v>38</v>
      </c>
      <c r="K1222" s="74"/>
      <c r="L1222" s="102"/>
      <c r="M1222" s="102"/>
      <c r="N1222" s="102"/>
      <c r="O1222" s="186">
        <f t="shared" si="665"/>
        <v>42</v>
      </c>
      <c r="P1222" s="180">
        <f t="shared" si="638"/>
        <v>38</v>
      </c>
      <c r="Q1222" s="180">
        <f t="shared" si="639"/>
        <v>84</v>
      </c>
      <c r="R1222" s="180">
        <f t="shared" si="640"/>
        <v>76</v>
      </c>
      <c r="S1222" s="180">
        <f t="shared" si="641"/>
        <v>160</v>
      </c>
      <c r="T1222" s="394">
        <f t="shared" si="636"/>
        <v>113.54</v>
      </c>
      <c r="U1222" s="394">
        <f t="shared" si="637"/>
        <v>102.74</v>
      </c>
      <c r="V1222" s="142">
        <f t="shared" si="642"/>
        <v>216.28</v>
      </c>
      <c r="W1222" s="142">
        <f t="shared" si="643"/>
        <v>56.77</v>
      </c>
      <c r="X1222" s="142">
        <f t="shared" si="644"/>
        <v>51.37</v>
      </c>
      <c r="Y1222" s="142">
        <f t="shared" si="645"/>
        <v>108.14</v>
      </c>
      <c r="Z1222" s="102" t="s">
        <v>727</v>
      </c>
      <c r="AA1222" s="103"/>
      <c r="AB1222" s="226"/>
      <c r="AC1222" s="226"/>
      <c r="AD1222" s="226"/>
      <c r="AE1222" s="226"/>
      <c r="AF1222" s="226"/>
      <c r="AG1222" s="226"/>
      <c r="AH1222" s="226"/>
      <c r="AI1222" s="226"/>
      <c r="AJ1222" s="226"/>
      <c r="AK1222" s="226"/>
      <c r="AL1222" s="226"/>
      <c r="AM1222" s="226"/>
      <c r="AN1222" s="226"/>
      <c r="AO1222" s="226"/>
    </row>
    <row r="1223" spans="1:41" ht="42.75" hidden="1" outlineLevel="1">
      <c r="A1223" s="44">
        <v>1014</v>
      </c>
      <c r="B1223" s="87">
        <v>70</v>
      </c>
      <c r="C1223" s="13" t="s">
        <v>728</v>
      </c>
      <c r="D1223" s="73" t="s">
        <v>21</v>
      </c>
      <c r="E1223" s="74">
        <v>1</v>
      </c>
      <c r="F1223" s="14">
        <f t="shared" si="660"/>
        <v>833</v>
      </c>
      <c r="G1223" s="14">
        <f t="shared" si="661"/>
        <v>1967</v>
      </c>
      <c r="H1223" s="14">
        <f t="shared" si="662"/>
        <v>2800</v>
      </c>
      <c r="I1223" s="99">
        <v>833</v>
      </c>
      <c r="J1223" s="64">
        <v>1967</v>
      </c>
      <c r="K1223" s="74"/>
      <c r="L1223" s="351"/>
      <c r="M1223" s="351"/>
      <c r="N1223" s="351"/>
      <c r="O1223" s="186">
        <f t="shared" si="665"/>
        <v>833</v>
      </c>
      <c r="P1223" s="180">
        <f t="shared" si="638"/>
        <v>1967</v>
      </c>
      <c r="Q1223" s="180">
        <f t="shared" si="639"/>
        <v>833</v>
      </c>
      <c r="R1223" s="180">
        <f t="shared" si="640"/>
        <v>1967</v>
      </c>
      <c r="S1223" s="180">
        <f t="shared" si="641"/>
        <v>2800</v>
      </c>
      <c r="T1223" s="394">
        <f t="shared" si="636"/>
        <v>1126.02</v>
      </c>
      <c r="U1223" s="394">
        <f t="shared" si="637"/>
        <v>2658.93</v>
      </c>
      <c r="V1223" s="142">
        <f t="shared" si="642"/>
        <v>3784.95</v>
      </c>
      <c r="W1223" s="142">
        <f t="shared" si="643"/>
        <v>1126.02</v>
      </c>
      <c r="X1223" s="142">
        <f t="shared" si="644"/>
        <v>2658.93</v>
      </c>
      <c r="Y1223" s="142">
        <f t="shared" si="645"/>
        <v>3784.95</v>
      </c>
      <c r="Z1223" s="351" t="s">
        <v>729</v>
      </c>
      <c r="AA1223" s="85"/>
      <c r="AB1223" s="226"/>
      <c r="AC1223" s="226"/>
      <c r="AD1223" s="226"/>
      <c r="AE1223" s="226"/>
      <c r="AF1223" s="226"/>
      <c r="AG1223" s="226"/>
      <c r="AH1223" s="226"/>
      <c r="AI1223" s="226"/>
      <c r="AJ1223" s="226"/>
      <c r="AK1223" s="226"/>
      <c r="AL1223" s="226"/>
      <c r="AM1223" s="226"/>
      <c r="AN1223" s="226"/>
      <c r="AO1223" s="226"/>
    </row>
    <row r="1224" spans="1:41" ht="42.75" hidden="1" outlineLevel="1">
      <c r="A1224" s="44">
        <v>1015</v>
      </c>
      <c r="B1224" s="87">
        <v>71</v>
      </c>
      <c r="C1224" s="13" t="s">
        <v>730</v>
      </c>
      <c r="D1224" s="73" t="s">
        <v>731</v>
      </c>
      <c r="E1224" s="74">
        <v>20</v>
      </c>
      <c r="F1224" s="14">
        <f t="shared" si="660"/>
        <v>25000</v>
      </c>
      <c r="G1224" s="14">
        <f t="shared" si="661"/>
        <v>0</v>
      </c>
      <c r="H1224" s="14">
        <f t="shared" si="662"/>
        <v>25000</v>
      </c>
      <c r="I1224" s="99">
        <v>1250</v>
      </c>
      <c r="J1224" s="64">
        <v>0</v>
      </c>
      <c r="K1224" s="74"/>
      <c r="L1224" s="351"/>
      <c r="M1224" s="351"/>
      <c r="N1224" s="351"/>
      <c r="O1224" s="186">
        <f t="shared" si="665"/>
        <v>1250</v>
      </c>
      <c r="P1224" s="180">
        <f t="shared" si="638"/>
        <v>0</v>
      </c>
      <c r="Q1224" s="180">
        <f t="shared" si="639"/>
        <v>25000</v>
      </c>
      <c r="R1224" s="180">
        <f t="shared" si="640"/>
        <v>0</v>
      </c>
      <c r="S1224" s="180">
        <f t="shared" si="641"/>
        <v>25000</v>
      </c>
      <c r="T1224" s="394">
        <f t="shared" ref="T1224:T1253" si="666">E1224*W1224</f>
        <v>33794.199999999997</v>
      </c>
      <c r="U1224" s="394">
        <f t="shared" ref="U1224:U1253" si="667">E1224*X1224</f>
        <v>0</v>
      </c>
      <c r="V1224" s="142">
        <f t="shared" si="642"/>
        <v>33794.199999999997</v>
      </c>
      <c r="W1224" s="142">
        <f t="shared" si="643"/>
        <v>1689.71</v>
      </c>
      <c r="X1224" s="142">
        <f t="shared" si="644"/>
        <v>0</v>
      </c>
      <c r="Y1224" s="142">
        <f t="shared" si="645"/>
        <v>1689.71</v>
      </c>
      <c r="Z1224" s="351"/>
      <c r="AA1224" s="85"/>
      <c r="AB1224" s="226"/>
      <c r="AC1224" s="226"/>
      <c r="AD1224" s="226"/>
      <c r="AE1224" s="226"/>
      <c r="AF1224" s="226"/>
      <c r="AG1224" s="226"/>
      <c r="AH1224" s="226"/>
      <c r="AI1224" s="226"/>
      <c r="AJ1224" s="226"/>
      <c r="AK1224" s="226"/>
      <c r="AL1224" s="226"/>
      <c r="AM1224" s="226"/>
      <c r="AN1224" s="226"/>
      <c r="AO1224" s="226"/>
    </row>
    <row r="1225" spans="1:41" ht="28.5" hidden="1" outlineLevel="1">
      <c r="A1225" s="44">
        <v>1016</v>
      </c>
      <c r="B1225" s="87">
        <v>72</v>
      </c>
      <c r="C1225" s="13" t="s">
        <v>732</v>
      </c>
      <c r="D1225" s="73" t="s">
        <v>731</v>
      </c>
      <c r="E1225" s="74">
        <v>20</v>
      </c>
      <c r="F1225" s="14">
        <f t="shared" si="660"/>
        <v>8340</v>
      </c>
      <c r="G1225" s="14">
        <f t="shared" si="661"/>
        <v>7660</v>
      </c>
      <c r="H1225" s="14">
        <f t="shared" si="662"/>
        <v>16000</v>
      </c>
      <c r="I1225" s="99">
        <v>417</v>
      </c>
      <c r="J1225" s="64">
        <v>383</v>
      </c>
      <c r="K1225" s="74"/>
      <c r="L1225" s="351"/>
      <c r="M1225" s="351"/>
      <c r="N1225" s="351"/>
      <c r="O1225" s="186">
        <f t="shared" si="665"/>
        <v>417</v>
      </c>
      <c r="P1225" s="180">
        <f t="shared" ref="P1225:P1258" si="668">J1225</f>
        <v>383</v>
      </c>
      <c r="Q1225" s="180">
        <f t="shared" ref="Q1225:Q1254" si="669">O1225*E1225</f>
        <v>8340</v>
      </c>
      <c r="R1225" s="180">
        <f t="shared" ref="R1225:R1254" si="670">P1225*E1225</f>
        <v>7660</v>
      </c>
      <c r="S1225" s="180">
        <f t="shared" ref="S1225:S1254" si="671">Q1225+R1225</f>
        <v>16000</v>
      </c>
      <c r="T1225" s="394">
        <f t="shared" si="666"/>
        <v>11273.8</v>
      </c>
      <c r="U1225" s="394">
        <f t="shared" si="667"/>
        <v>10354.6</v>
      </c>
      <c r="V1225" s="142">
        <f t="shared" ref="V1225:V1259" si="672">T1225+U1225</f>
        <v>21628.400000000001</v>
      </c>
      <c r="W1225" s="142">
        <f t="shared" ref="W1225:W1253" si="673">O1225*0.9*$X$1259</f>
        <v>563.69000000000005</v>
      </c>
      <c r="X1225" s="142">
        <f t="shared" ref="X1225:X1253" si="674">P1225*0.9*$X$1259</f>
        <v>517.73</v>
      </c>
      <c r="Y1225" s="142">
        <f t="shared" ref="Y1225:Y1258" si="675">W1225+X1225</f>
        <v>1081.42</v>
      </c>
      <c r="Z1225" s="351" t="s">
        <v>733</v>
      </c>
      <c r="AA1225" s="85"/>
      <c r="AB1225" s="226"/>
      <c r="AC1225" s="226"/>
      <c r="AD1225" s="226"/>
      <c r="AE1225" s="226"/>
      <c r="AF1225" s="226"/>
      <c r="AG1225" s="226"/>
      <c r="AH1225" s="226"/>
      <c r="AI1225" s="226"/>
      <c r="AJ1225" s="226"/>
      <c r="AK1225" s="226"/>
      <c r="AL1225" s="226"/>
      <c r="AM1225" s="226"/>
      <c r="AN1225" s="226"/>
      <c r="AO1225" s="226"/>
    </row>
    <row r="1226" spans="1:41" ht="28.5" hidden="1" outlineLevel="1">
      <c r="A1226" s="44">
        <v>1017</v>
      </c>
      <c r="B1226" s="87">
        <v>73</v>
      </c>
      <c r="C1226" s="13" t="s">
        <v>734</v>
      </c>
      <c r="D1226" s="73" t="s">
        <v>21</v>
      </c>
      <c r="E1226" s="74">
        <v>20</v>
      </c>
      <c r="F1226" s="14">
        <f t="shared" si="660"/>
        <v>16660</v>
      </c>
      <c r="G1226" s="14">
        <f t="shared" si="661"/>
        <v>10660</v>
      </c>
      <c r="H1226" s="14">
        <f t="shared" si="662"/>
        <v>27320</v>
      </c>
      <c r="I1226" s="99">
        <v>833</v>
      </c>
      <c r="J1226" s="64">
        <v>533</v>
      </c>
      <c r="K1226" s="74"/>
      <c r="L1226" s="351"/>
      <c r="M1226" s="351"/>
      <c r="N1226" s="351"/>
      <c r="O1226" s="186">
        <f t="shared" si="665"/>
        <v>833</v>
      </c>
      <c r="P1226" s="180">
        <f t="shared" si="668"/>
        <v>533</v>
      </c>
      <c r="Q1226" s="180">
        <f t="shared" si="669"/>
        <v>16660</v>
      </c>
      <c r="R1226" s="180">
        <f t="shared" si="670"/>
        <v>10660</v>
      </c>
      <c r="S1226" s="180">
        <f t="shared" si="671"/>
        <v>27320</v>
      </c>
      <c r="T1226" s="394">
        <f t="shared" si="666"/>
        <v>22520.400000000001</v>
      </c>
      <c r="U1226" s="394">
        <f t="shared" si="667"/>
        <v>14409.8</v>
      </c>
      <c r="V1226" s="142">
        <f t="shared" si="672"/>
        <v>36930.199999999997</v>
      </c>
      <c r="W1226" s="142">
        <f t="shared" si="673"/>
        <v>1126.02</v>
      </c>
      <c r="X1226" s="142">
        <f t="shared" si="674"/>
        <v>720.49</v>
      </c>
      <c r="Y1226" s="142">
        <f t="shared" si="675"/>
        <v>1846.51</v>
      </c>
      <c r="Z1226" s="351" t="s">
        <v>735</v>
      </c>
      <c r="AA1226" s="85"/>
      <c r="AB1226" s="226"/>
      <c r="AC1226" s="226"/>
      <c r="AD1226" s="226"/>
      <c r="AE1226" s="226"/>
      <c r="AF1226" s="226"/>
      <c r="AG1226" s="226"/>
      <c r="AH1226" s="226"/>
      <c r="AI1226" s="226"/>
      <c r="AJ1226" s="226"/>
      <c r="AK1226" s="226"/>
      <c r="AL1226" s="226"/>
      <c r="AM1226" s="226"/>
      <c r="AN1226" s="226"/>
      <c r="AO1226" s="226"/>
    </row>
    <row r="1227" spans="1:41" s="266" customFormat="1" ht="15" collapsed="1">
      <c r="A1227" s="188"/>
      <c r="B1227" s="368"/>
      <c r="C1227" s="373" t="s">
        <v>736</v>
      </c>
      <c r="D1227" s="368"/>
      <c r="E1227" s="209"/>
      <c r="F1227" s="191">
        <f t="shared" ref="F1227:H1227" si="676">SUM(F1229:F1233)</f>
        <v>6158088</v>
      </c>
      <c r="G1227" s="191">
        <f t="shared" si="676"/>
        <v>1545019</v>
      </c>
      <c r="H1227" s="191">
        <f t="shared" si="676"/>
        <v>7703107</v>
      </c>
      <c r="I1227" s="209"/>
      <c r="J1227" s="209"/>
      <c r="K1227" s="209"/>
      <c r="L1227" s="188"/>
      <c r="M1227" s="188"/>
      <c r="N1227" s="188"/>
      <c r="O1227" s="183"/>
      <c r="P1227" s="180">
        <f t="shared" si="668"/>
        <v>0</v>
      </c>
      <c r="Q1227" s="459">
        <f>SUM(Q1229:Q1233)</f>
        <v>6158088</v>
      </c>
      <c r="R1227" s="459">
        <f t="shared" ref="R1227:V1227" si="677">SUM(R1229:R1233)</f>
        <v>1545019</v>
      </c>
      <c r="S1227" s="459">
        <f t="shared" si="677"/>
        <v>7703107</v>
      </c>
      <c r="T1227" s="191">
        <f>SUM(T1229:T1233)</f>
        <v>8324316.6799999997</v>
      </c>
      <c r="U1227" s="191">
        <f t="shared" si="677"/>
        <v>2088507.8</v>
      </c>
      <c r="V1227" s="191">
        <f t="shared" si="677"/>
        <v>10412824.48</v>
      </c>
      <c r="W1227" s="142">
        <f t="shared" si="673"/>
        <v>0</v>
      </c>
      <c r="X1227" s="142">
        <f t="shared" si="674"/>
        <v>0</v>
      </c>
      <c r="Y1227" s="142">
        <f t="shared" si="675"/>
        <v>0</v>
      </c>
      <c r="Z1227" s="188"/>
      <c r="AA1227" s="369"/>
      <c r="AB1227" s="265"/>
      <c r="AC1227" s="265"/>
      <c r="AD1227" s="265"/>
      <c r="AE1227" s="265"/>
      <c r="AF1227" s="265"/>
      <c r="AG1227" s="265"/>
      <c r="AH1227" s="265"/>
      <c r="AI1227" s="265"/>
      <c r="AJ1227" s="265"/>
      <c r="AK1227" s="265"/>
      <c r="AL1227" s="265"/>
      <c r="AM1227" s="265"/>
      <c r="AN1227" s="265"/>
      <c r="AO1227" s="265"/>
    </row>
    <row r="1228" spans="1:41" ht="15" hidden="1" outlineLevel="1">
      <c r="A1228" s="44"/>
      <c r="B1228" s="87"/>
      <c r="C1228" s="24" t="s">
        <v>577</v>
      </c>
      <c r="D1228" s="73"/>
      <c r="E1228" s="74"/>
      <c r="F1228" s="14">
        <f t="shared" ref="F1228:F1233" si="678">E1228*I1228</f>
        <v>0</v>
      </c>
      <c r="G1228" s="14">
        <f t="shared" ref="G1228:G1233" si="679">E1228*J1228</f>
        <v>0</v>
      </c>
      <c r="H1228" s="14"/>
      <c r="I1228" s="74"/>
      <c r="J1228" s="64"/>
      <c r="K1228" s="74"/>
      <c r="L1228" s="351"/>
      <c r="M1228" s="351"/>
      <c r="N1228" s="351"/>
      <c r="O1228" s="378"/>
      <c r="P1228" s="180">
        <f t="shared" si="668"/>
        <v>0</v>
      </c>
      <c r="Q1228" s="180">
        <f t="shared" si="669"/>
        <v>0</v>
      </c>
      <c r="R1228" s="180">
        <f t="shared" si="670"/>
        <v>0</v>
      </c>
      <c r="S1228" s="180">
        <f t="shared" si="671"/>
        <v>0</v>
      </c>
      <c r="T1228" s="394">
        <f t="shared" si="666"/>
        <v>0</v>
      </c>
      <c r="U1228" s="394">
        <f t="shared" si="667"/>
        <v>0</v>
      </c>
      <c r="V1228" s="142">
        <f t="shared" si="672"/>
        <v>0</v>
      </c>
      <c r="W1228" s="142">
        <f t="shared" si="673"/>
        <v>0</v>
      </c>
      <c r="X1228" s="142">
        <f t="shared" si="674"/>
        <v>0</v>
      </c>
      <c r="Y1228" s="142">
        <f t="shared" si="675"/>
        <v>0</v>
      </c>
      <c r="Z1228" s="351"/>
      <c r="AA1228" s="85"/>
      <c r="AB1228" s="226"/>
      <c r="AC1228" s="226"/>
      <c r="AD1228" s="226"/>
      <c r="AE1228" s="226"/>
      <c r="AF1228" s="226"/>
      <c r="AG1228" s="226"/>
      <c r="AH1228" s="226"/>
      <c r="AI1228" s="226"/>
      <c r="AJ1228" s="226"/>
      <c r="AK1228" s="226"/>
      <c r="AL1228" s="226"/>
      <c r="AM1228" s="226"/>
      <c r="AN1228" s="226"/>
      <c r="AO1228" s="226"/>
    </row>
    <row r="1229" spans="1:41" ht="28.5" hidden="1" outlineLevel="1">
      <c r="A1229" s="44">
        <v>1018</v>
      </c>
      <c r="B1229" s="87">
        <v>74</v>
      </c>
      <c r="C1229" s="13" t="s">
        <v>737</v>
      </c>
      <c r="D1229" s="73" t="s">
        <v>24</v>
      </c>
      <c r="E1229" s="74">
        <v>460</v>
      </c>
      <c r="F1229" s="14">
        <f t="shared" si="678"/>
        <v>805000</v>
      </c>
      <c r="G1229" s="14">
        <f t="shared" si="679"/>
        <v>0</v>
      </c>
      <c r="H1229" s="14">
        <f>F1229+G1229</f>
        <v>805000</v>
      </c>
      <c r="I1229" s="99">
        <v>1750</v>
      </c>
      <c r="J1229" s="64">
        <v>0</v>
      </c>
      <c r="K1229" s="74"/>
      <c r="L1229" s="351"/>
      <c r="M1229" s="351"/>
      <c r="N1229" s="351"/>
      <c r="O1229" s="186">
        <f>I1229</f>
        <v>1750</v>
      </c>
      <c r="P1229" s="180">
        <f t="shared" si="668"/>
        <v>0</v>
      </c>
      <c r="Q1229" s="180">
        <f t="shared" si="669"/>
        <v>805000</v>
      </c>
      <c r="R1229" s="180">
        <f t="shared" si="670"/>
        <v>0</v>
      </c>
      <c r="S1229" s="180">
        <f t="shared" si="671"/>
        <v>805000</v>
      </c>
      <c r="T1229" s="394">
        <f t="shared" si="666"/>
        <v>1088176</v>
      </c>
      <c r="U1229" s="394">
        <f t="shared" si="667"/>
        <v>0</v>
      </c>
      <c r="V1229" s="142">
        <f t="shared" si="672"/>
        <v>1088176</v>
      </c>
      <c r="W1229" s="142">
        <f t="shared" si="673"/>
        <v>2365.6</v>
      </c>
      <c r="X1229" s="142">
        <f t="shared" si="674"/>
        <v>0</v>
      </c>
      <c r="Y1229" s="142">
        <f t="shared" si="675"/>
        <v>2365.6</v>
      </c>
      <c r="Z1229" s="351"/>
      <c r="AA1229" s="85"/>
      <c r="AB1229" s="226"/>
      <c r="AC1229" s="226"/>
      <c r="AD1229" s="226"/>
      <c r="AE1229" s="226"/>
      <c r="AF1229" s="226"/>
      <c r="AG1229" s="226"/>
      <c r="AH1229" s="226"/>
      <c r="AI1229" s="226"/>
      <c r="AJ1229" s="226"/>
      <c r="AK1229" s="226"/>
      <c r="AL1229" s="226"/>
      <c r="AM1229" s="226"/>
      <c r="AN1229" s="226"/>
      <c r="AO1229" s="226"/>
    </row>
    <row r="1230" spans="1:41" ht="15" hidden="1" outlineLevel="1">
      <c r="A1230" s="44"/>
      <c r="B1230" s="87"/>
      <c r="C1230" s="24" t="s">
        <v>557</v>
      </c>
      <c r="D1230" s="73"/>
      <c r="E1230" s="74"/>
      <c r="F1230" s="14">
        <f t="shared" si="678"/>
        <v>0</v>
      </c>
      <c r="G1230" s="14">
        <f t="shared" si="679"/>
        <v>0</v>
      </c>
      <c r="H1230" s="14"/>
      <c r="I1230" s="74"/>
      <c r="J1230" s="64"/>
      <c r="K1230" s="74"/>
      <c r="L1230" s="351"/>
      <c r="M1230" s="351"/>
      <c r="N1230" s="351"/>
      <c r="O1230" s="378"/>
      <c r="P1230" s="180">
        <f t="shared" si="668"/>
        <v>0</v>
      </c>
      <c r="Q1230" s="180">
        <f t="shared" si="669"/>
        <v>0</v>
      </c>
      <c r="R1230" s="180">
        <f t="shared" si="670"/>
        <v>0</v>
      </c>
      <c r="S1230" s="180">
        <f t="shared" si="671"/>
        <v>0</v>
      </c>
      <c r="T1230" s="394">
        <f t="shared" si="666"/>
        <v>0</v>
      </c>
      <c r="U1230" s="394">
        <f t="shared" si="667"/>
        <v>0</v>
      </c>
      <c r="V1230" s="142">
        <f t="shared" si="672"/>
        <v>0</v>
      </c>
      <c r="W1230" s="142">
        <f t="shared" si="673"/>
        <v>0</v>
      </c>
      <c r="X1230" s="142">
        <f t="shared" si="674"/>
        <v>0</v>
      </c>
      <c r="Y1230" s="142">
        <f t="shared" si="675"/>
        <v>0</v>
      </c>
      <c r="Z1230" s="351"/>
      <c r="AA1230" s="85"/>
      <c r="AB1230" s="226"/>
      <c r="AC1230" s="226"/>
      <c r="AD1230" s="226"/>
      <c r="AE1230" s="226"/>
      <c r="AF1230" s="226"/>
      <c r="AG1230" s="226"/>
      <c r="AH1230" s="226"/>
      <c r="AI1230" s="226"/>
      <c r="AJ1230" s="226"/>
      <c r="AK1230" s="226"/>
      <c r="AL1230" s="226"/>
      <c r="AM1230" s="226"/>
      <c r="AN1230" s="226"/>
      <c r="AO1230" s="226"/>
    </row>
    <row r="1231" spans="1:41" ht="28.5" hidden="1" outlineLevel="1">
      <c r="A1231" s="44">
        <v>1019</v>
      </c>
      <c r="B1231" s="87">
        <v>75</v>
      </c>
      <c r="C1231" s="13" t="s">
        <v>738</v>
      </c>
      <c r="D1231" s="73" t="s">
        <v>24</v>
      </c>
      <c r="E1231" s="74">
        <v>79</v>
      </c>
      <c r="F1231" s="14">
        <f t="shared" si="678"/>
        <v>686036</v>
      </c>
      <c r="G1231" s="14">
        <f t="shared" si="679"/>
        <v>197974</v>
      </c>
      <c r="H1231" s="14">
        <f t="shared" ref="H1231:H1233" si="680">F1231+G1231</f>
        <v>884010</v>
      </c>
      <c r="I1231" s="99">
        <v>8684</v>
      </c>
      <c r="J1231" s="64">
        <v>2506</v>
      </c>
      <c r="K1231" s="74"/>
      <c r="L1231" s="351"/>
      <c r="M1231" s="351"/>
      <c r="N1231" s="351"/>
      <c r="O1231" s="186">
        <f t="shared" ref="O1231:O1233" si="681">I1231</f>
        <v>8684</v>
      </c>
      <c r="P1231" s="180">
        <f t="shared" si="668"/>
        <v>2506</v>
      </c>
      <c r="Q1231" s="180">
        <f t="shared" si="669"/>
        <v>686036</v>
      </c>
      <c r="R1231" s="180">
        <f t="shared" si="670"/>
        <v>197974</v>
      </c>
      <c r="S1231" s="180">
        <f t="shared" si="671"/>
        <v>884010</v>
      </c>
      <c r="T1231" s="394">
        <f t="shared" si="666"/>
        <v>927362.83</v>
      </c>
      <c r="U1231" s="394">
        <f t="shared" si="667"/>
        <v>267614.87</v>
      </c>
      <c r="V1231" s="142">
        <f t="shared" si="672"/>
        <v>1194977.7</v>
      </c>
      <c r="W1231" s="142">
        <f t="shared" si="673"/>
        <v>11738.77</v>
      </c>
      <c r="X1231" s="142">
        <f t="shared" si="674"/>
        <v>3387.53</v>
      </c>
      <c r="Y1231" s="142">
        <f t="shared" si="675"/>
        <v>15126.3</v>
      </c>
      <c r="Z1231" s="351" t="s">
        <v>739</v>
      </c>
      <c r="AA1231" s="85"/>
      <c r="AB1231" s="226"/>
      <c r="AC1231" s="226"/>
      <c r="AD1231" s="226"/>
      <c r="AE1231" s="226"/>
      <c r="AF1231" s="226"/>
      <c r="AG1231" s="226"/>
      <c r="AH1231" s="226"/>
      <c r="AI1231" s="226"/>
      <c r="AJ1231" s="226"/>
      <c r="AK1231" s="226"/>
      <c r="AL1231" s="226"/>
      <c r="AM1231" s="226"/>
      <c r="AN1231" s="226"/>
      <c r="AO1231" s="226"/>
    </row>
    <row r="1232" spans="1:41" ht="28.5" hidden="1" outlineLevel="1">
      <c r="A1232" s="44">
        <v>1020</v>
      </c>
      <c r="B1232" s="87">
        <v>76</v>
      </c>
      <c r="C1232" s="13" t="s">
        <v>740</v>
      </c>
      <c r="D1232" s="73" t="s">
        <v>24</v>
      </c>
      <c r="E1232" s="74">
        <v>96</v>
      </c>
      <c r="F1232" s="14">
        <f t="shared" si="678"/>
        <v>992832</v>
      </c>
      <c r="G1232" s="14">
        <f t="shared" si="679"/>
        <v>286560</v>
      </c>
      <c r="H1232" s="14">
        <f t="shared" si="680"/>
        <v>1279392</v>
      </c>
      <c r="I1232" s="99">
        <v>10342</v>
      </c>
      <c r="J1232" s="64">
        <v>2985</v>
      </c>
      <c r="K1232" s="74"/>
      <c r="L1232" s="351"/>
      <c r="M1232" s="351"/>
      <c r="N1232" s="351"/>
      <c r="O1232" s="186">
        <f t="shared" si="681"/>
        <v>10342</v>
      </c>
      <c r="P1232" s="180">
        <f t="shared" si="668"/>
        <v>2985</v>
      </c>
      <c r="Q1232" s="180">
        <f t="shared" si="669"/>
        <v>992832</v>
      </c>
      <c r="R1232" s="180">
        <f t="shared" si="670"/>
        <v>286560</v>
      </c>
      <c r="S1232" s="180">
        <f t="shared" si="671"/>
        <v>1279392</v>
      </c>
      <c r="T1232" s="394">
        <f t="shared" si="666"/>
        <v>1342080</v>
      </c>
      <c r="U1232" s="394">
        <f t="shared" si="667"/>
        <v>387362.88</v>
      </c>
      <c r="V1232" s="142">
        <f t="shared" si="672"/>
        <v>1729442.88</v>
      </c>
      <c r="W1232" s="142">
        <f t="shared" si="673"/>
        <v>13980</v>
      </c>
      <c r="X1232" s="142">
        <f t="shared" si="674"/>
        <v>4035.03</v>
      </c>
      <c r="Y1232" s="142">
        <f t="shared" si="675"/>
        <v>18015.03</v>
      </c>
      <c r="Z1232" s="351" t="s">
        <v>741</v>
      </c>
      <c r="AA1232" s="85"/>
      <c r="AB1232" s="226"/>
      <c r="AC1232" s="226"/>
      <c r="AD1232" s="226"/>
      <c r="AE1232" s="226"/>
      <c r="AF1232" s="226"/>
      <c r="AG1232" s="226"/>
      <c r="AH1232" s="226"/>
      <c r="AI1232" s="226"/>
      <c r="AJ1232" s="226"/>
      <c r="AK1232" s="226"/>
      <c r="AL1232" s="226"/>
      <c r="AM1232" s="226"/>
      <c r="AN1232" s="226"/>
      <c r="AO1232" s="226"/>
    </row>
    <row r="1233" spans="1:41" ht="28.5" hidden="1" outlineLevel="1">
      <c r="A1233" s="44">
        <v>1021</v>
      </c>
      <c r="B1233" s="87">
        <v>77</v>
      </c>
      <c r="C1233" s="13" t="s">
        <v>742</v>
      </c>
      <c r="D1233" s="73" t="s">
        <v>24</v>
      </c>
      <c r="E1233" s="74">
        <v>285</v>
      </c>
      <c r="F1233" s="14">
        <f t="shared" si="678"/>
        <v>3674220</v>
      </c>
      <c r="G1233" s="14">
        <f t="shared" si="679"/>
        <v>1060485</v>
      </c>
      <c r="H1233" s="14">
        <f t="shared" si="680"/>
        <v>4734705</v>
      </c>
      <c r="I1233" s="99">
        <v>12892</v>
      </c>
      <c r="J1233" s="64">
        <v>3721</v>
      </c>
      <c r="K1233" s="74"/>
      <c r="L1233" s="351"/>
      <c r="M1233" s="351"/>
      <c r="N1233" s="351"/>
      <c r="O1233" s="186">
        <f t="shared" si="681"/>
        <v>12892</v>
      </c>
      <c r="P1233" s="180">
        <f t="shared" si="668"/>
        <v>3721</v>
      </c>
      <c r="Q1233" s="180">
        <f t="shared" si="669"/>
        <v>3674220</v>
      </c>
      <c r="R1233" s="180">
        <f t="shared" si="670"/>
        <v>1060485</v>
      </c>
      <c r="S1233" s="180">
        <f t="shared" si="671"/>
        <v>4734705</v>
      </c>
      <c r="T1233" s="394">
        <f t="shared" si="666"/>
        <v>4966697.8499999996</v>
      </c>
      <c r="U1233" s="394">
        <f t="shared" si="667"/>
        <v>1433530.05</v>
      </c>
      <c r="V1233" s="142">
        <f t="shared" si="672"/>
        <v>6400227.9000000004</v>
      </c>
      <c r="W1233" s="142">
        <f t="shared" si="673"/>
        <v>17427.009999999998</v>
      </c>
      <c r="X1233" s="142">
        <f t="shared" si="674"/>
        <v>5029.93</v>
      </c>
      <c r="Y1233" s="142">
        <f t="shared" si="675"/>
        <v>22456.94</v>
      </c>
      <c r="Z1233" s="351" t="s">
        <v>743</v>
      </c>
      <c r="AA1233" s="85"/>
      <c r="AB1233" s="226"/>
      <c r="AC1233" s="226"/>
      <c r="AD1233" s="226"/>
      <c r="AE1233" s="226"/>
      <c r="AF1233" s="226"/>
      <c r="AG1233" s="226"/>
      <c r="AH1233" s="226"/>
      <c r="AI1233" s="226"/>
      <c r="AJ1233" s="226"/>
      <c r="AK1233" s="226"/>
      <c r="AL1233" s="226"/>
      <c r="AM1233" s="226"/>
      <c r="AN1233" s="226"/>
      <c r="AO1233" s="226"/>
    </row>
    <row r="1234" spans="1:41" s="266" customFormat="1" ht="15" collapsed="1">
      <c r="A1234" s="188"/>
      <c r="B1234" s="368"/>
      <c r="C1234" s="373" t="s">
        <v>744</v>
      </c>
      <c r="D1234" s="368"/>
      <c r="E1234" s="209"/>
      <c r="F1234" s="191">
        <f t="shared" ref="F1234:H1234" si="682">SUM(F1236:F1244)</f>
        <v>178584.3</v>
      </c>
      <c r="G1234" s="191">
        <f t="shared" si="682"/>
        <v>118816</v>
      </c>
      <c r="H1234" s="191">
        <f t="shared" si="682"/>
        <v>297400.3</v>
      </c>
      <c r="I1234" s="209"/>
      <c r="J1234" s="209"/>
      <c r="K1234" s="209"/>
      <c r="L1234" s="188"/>
      <c r="M1234" s="188"/>
      <c r="N1234" s="188"/>
      <c r="O1234" s="183"/>
      <c r="P1234" s="180">
        <f t="shared" si="668"/>
        <v>0</v>
      </c>
      <c r="Q1234" s="459">
        <f>SUM(Q1236:Q1244)</f>
        <v>189976.8</v>
      </c>
      <c r="R1234" s="459">
        <f t="shared" ref="R1234:V1234" si="683">SUM(R1236:R1244)</f>
        <v>118816</v>
      </c>
      <c r="S1234" s="459">
        <f t="shared" si="683"/>
        <v>308792.8</v>
      </c>
      <c r="T1234" s="191">
        <f>SUM(T1236:T1244)</f>
        <v>256804.39</v>
      </c>
      <c r="U1234" s="191">
        <f t="shared" si="683"/>
        <v>160611.68</v>
      </c>
      <c r="V1234" s="191">
        <f t="shared" si="683"/>
        <v>417416.07</v>
      </c>
      <c r="W1234" s="142">
        <f t="shared" si="673"/>
        <v>0</v>
      </c>
      <c r="X1234" s="142">
        <f t="shared" si="674"/>
        <v>0</v>
      </c>
      <c r="Y1234" s="142">
        <f t="shared" si="675"/>
        <v>0</v>
      </c>
      <c r="Z1234" s="188"/>
      <c r="AA1234" s="369"/>
      <c r="AB1234" s="265"/>
      <c r="AC1234" s="265"/>
      <c r="AD1234" s="265"/>
      <c r="AE1234" s="265"/>
      <c r="AF1234" s="265"/>
      <c r="AG1234" s="265"/>
      <c r="AH1234" s="265"/>
      <c r="AI1234" s="265"/>
      <c r="AJ1234" s="265"/>
      <c r="AK1234" s="265"/>
      <c r="AL1234" s="265"/>
      <c r="AM1234" s="265"/>
      <c r="AN1234" s="265"/>
      <c r="AO1234" s="265"/>
    </row>
    <row r="1235" spans="1:41" ht="15" hidden="1" outlineLevel="1">
      <c r="A1235" s="44"/>
      <c r="B1235" s="87"/>
      <c r="C1235" s="24" t="s">
        <v>566</v>
      </c>
      <c r="D1235" s="73"/>
      <c r="E1235" s="74"/>
      <c r="F1235" s="14">
        <f t="shared" ref="F1235:F1244" si="684">E1235*I1235</f>
        <v>0</v>
      </c>
      <c r="G1235" s="14">
        <f t="shared" ref="G1235:G1244" si="685">E1235*J1235</f>
        <v>0</v>
      </c>
      <c r="H1235" s="14"/>
      <c r="I1235" s="74"/>
      <c r="J1235" s="64"/>
      <c r="K1235" s="74"/>
      <c r="L1235" s="351"/>
      <c r="M1235" s="351"/>
      <c r="N1235" s="351"/>
      <c r="O1235" s="378"/>
      <c r="P1235" s="180">
        <f t="shared" si="668"/>
        <v>0</v>
      </c>
      <c r="Q1235" s="180">
        <f t="shared" si="669"/>
        <v>0</v>
      </c>
      <c r="R1235" s="180">
        <f t="shared" si="670"/>
        <v>0</v>
      </c>
      <c r="S1235" s="180">
        <f t="shared" si="671"/>
        <v>0</v>
      </c>
      <c r="T1235" s="394">
        <f t="shared" si="666"/>
        <v>0</v>
      </c>
      <c r="U1235" s="394">
        <f t="shared" si="667"/>
        <v>0</v>
      </c>
      <c r="V1235" s="142">
        <f t="shared" si="672"/>
        <v>0</v>
      </c>
      <c r="W1235" s="142">
        <f t="shared" si="673"/>
        <v>0</v>
      </c>
      <c r="X1235" s="142">
        <f t="shared" si="674"/>
        <v>0</v>
      </c>
      <c r="Y1235" s="142">
        <f t="shared" si="675"/>
        <v>0</v>
      </c>
      <c r="Z1235" s="351"/>
      <c r="AA1235" s="85"/>
      <c r="AB1235" s="226"/>
      <c r="AC1235" s="226"/>
      <c r="AD1235" s="226"/>
      <c r="AE1235" s="226"/>
      <c r="AF1235" s="226"/>
      <c r="AG1235" s="226"/>
      <c r="AH1235" s="226"/>
      <c r="AI1235" s="226"/>
      <c r="AJ1235" s="226"/>
      <c r="AK1235" s="226"/>
      <c r="AL1235" s="226"/>
      <c r="AM1235" s="226"/>
      <c r="AN1235" s="226"/>
      <c r="AO1235" s="226"/>
    </row>
    <row r="1236" spans="1:41" ht="28.5" hidden="1" outlineLevel="1">
      <c r="A1236" s="44">
        <v>1022</v>
      </c>
      <c r="B1236" s="87">
        <v>78</v>
      </c>
      <c r="C1236" s="96" t="s">
        <v>745</v>
      </c>
      <c r="D1236" s="73" t="s">
        <v>34</v>
      </c>
      <c r="E1236" s="74">
        <v>30.7</v>
      </c>
      <c r="F1236" s="14">
        <f t="shared" si="684"/>
        <v>22564.5</v>
      </c>
      <c r="G1236" s="14">
        <f t="shared" si="685"/>
        <v>0</v>
      </c>
      <c r="H1236" s="14">
        <f t="shared" ref="H1236:H1244" si="686">F1236+G1236</f>
        <v>22564.5</v>
      </c>
      <c r="I1236" s="99">
        <v>735</v>
      </c>
      <c r="J1236" s="64"/>
      <c r="K1236" s="74"/>
      <c r="L1236" s="351"/>
      <c r="M1236" s="351"/>
      <c r="N1236" s="351"/>
      <c r="O1236" s="186">
        <f t="shared" ref="O1236:O1239" si="687">I1236</f>
        <v>735</v>
      </c>
      <c r="P1236" s="180">
        <f t="shared" si="668"/>
        <v>0</v>
      </c>
      <c r="Q1236" s="180">
        <f t="shared" si="669"/>
        <v>22564.5</v>
      </c>
      <c r="R1236" s="180">
        <f t="shared" si="670"/>
        <v>0</v>
      </c>
      <c r="S1236" s="180">
        <f t="shared" si="671"/>
        <v>22564.5</v>
      </c>
      <c r="T1236" s="394">
        <f t="shared" si="666"/>
        <v>30501.99</v>
      </c>
      <c r="U1236" s="394">
        <f t="shared" si="667"/>
        <v>0</v>
      </c>
      <c r="V1236" s="142">
        <f t="shared" si="672"/>
        <v>30501.99</v>
      </c>
      <c r="W1236" s="142">
        <f t="shared" si="673"/>
        <v>993.55</v>
      </c>
      <c r="X1236" s="142">
        <f t="shared" si="674"/>
        <v>0</v>
      </c>
      <c r="Y1236" s="142">
        <f t="shared" si="675"/>
        <v>993.55</v>
      </c>
      <c r="Z1236" s="351" t="s">
        <v>746</v>
      </c>
      <c r="AA1236" s="85"/>
      <c r="AB1236" s="226"/>
      <c r="AC1236" s="226"/>
      <c r="AD1236" s="226"/>
      <c r="AE1236" s="226"/>
      <c r="AF1236" s="226"/>
      <c r="AG1236" s="226"/>
      <c r="AH1236" s="226"/>
      <c r="AI1236" s="226"/>
      <c r="AJ1236" s="226"/>
      <c r="AK1236" s="226"/>
      <c r="AL1236" s="226"/>
      <c r="AM1236" s="226"/>
      <c r="AN1236" s="226"/>
      <c r="AO1236" s="226"/>
    </row>
    <row r="1237" spans="1:41" ht="28.5" hidden="1" outlineLevel="1">
      <c r="A1237" s="44">
        <v>1023</v>
      </c>
      <c r="B1237" s="87">
        <v>79</v>
      </c>
      <c r="C1237" s="13" t="s">
        <v>747</v>
      </c>
      <c r="D1237" s="73" t="s">
        <v>34</v>
      </c>
      <c r="E1237" s="74">
        <v>30.7</v>
      </c>
      <c r="F1237" s="14">
        <f t="shared" si="684"/>
        <v>82276</v>
      </c>
      <c r="G1237" s="14">
        <f t="shared" si="685"/>
        <v>0</v>
      </c>
      <c r="H1237" s="14">
        <f t="shared" si="686"/>
        <v>82276</v>
      </c>
      <c r="I1237" s="99">
        <v>2680</v>
      </c>
      <c r="J1237" s="64"/>
      <c r="K1237" s="74"/>
      <c r="L1237" s="351"/>
      <c r="M1237" s="351"/>
      <c r="N1237" s="351"/>
      <c r="O1237" s="186">
        <f t="shared" si="687"/>
        <v>2680</v>
      </c>
      <c r="P1237" s="180">
        <f t="shared" si="668"/>
        <v>0</v>
      </c>
      <c r="Q1237" s="180">
        <f t="shared" si="669"/>
        <v>82276</v>
      </c>
      <c r="R1237" s="180">
        <f t="shared" si="670"/>
        <v>0</v>
      </c>
      <c r="S1237" s="180">
        <f t="shared" si="671"/>
        <v>82276</v>
      </c>
      <c r="T1237" s="394">
        <f t="shared" si="666"/>
        <v>111218.12</v>
      </c>
      <c r="U1237" s="394">
        <f t="shared" si="667"/>
        <v>0</v>
      </c>
      <c r="V1237" s="142">
        <f t="shared" si="672"/>
        <v>111218.12</v>
      </c>
      <c r="W1237" s="142">
        <f t="shared" si="673"/>
        <v>3622.74</v>
      </c>
      <c r="X1237" s="142">
        <f t="shared" si="674"/>
        <v>0</v>
      </c>
      <c r="Y1237" s="142">
        <f t="shared" si="675"/>
        <v>3622.74</v>
      </c>
      <c r="Z1237" s="351" t="s">
        <v>748</v>
      </c>
      <c r="AA1237" s="85"/>
      <c r="AB1237" s="226"/>
      <c r="AC1237" s="226"/>
      <c r="AD1237" s="226"/>
      <c r="AE1237" s="226"/>
      <c r="AF1237" s="226"/>
      <c r="AG1237" s="226"/>
      <c r="AH1237" s="226"/>
      <c r="AI1237" s="226"/>
      <c r="AJ1237" s="226"/>
      <c r="AK1237" s="226"/>
      <c r="AL1237" s="226"/>
      <c r="AM1237" s="226"/>
      <c r="AN1237" s="226"/>
      <c r="AO1237" s="226"/>
    </row>
    <row r="1238" spans="1:41" ht="28.5" hidden="1" outlineLevel="1">
      <c r="A1238" s="44">
        <v>1024</v>
      </c>
      <c r="B1238" s="87">
        <v>80</v>
      </c>
      <c r="C1238" s="13" t="s">
        <v>749</v>
      </c>
      <c r="D1238" s="73" t="s">
        <v>34</v>
      </c>
      <c r="E1238" s="74">
        <v>2.8</v>
      </c>
      <c r="F1238" s="14">
        <f t="shared" si="684"/>
        <v>7674.8</v>
      </c>
      <c r="G1238" s="14">
        <f t="shared" si="685"/>
        <v>2800</v>
      </c>
      <c r="H1238" s="14">
        <f t="shared" si="686"/>
        <v>10474.799999999999</v>
      </c>
      <c r="I1238" s="99">
        <v>2741</v>
      </c>
      <c r="J1238" s="64">
        <v>1000</v>
      </c>
      <c r="K1238" s="74"/>
      <c r="L1238" s="351"/>
      <c r="M1238" s="351"/>
      <c r="N1238" s="351"/>
      <c r="O1238" s="186">
        <f t="shared" si="687"/>
        <v>2741</v>
      </c>
      <c r="P1238" s="180">
        <f t="shared" si="668"/>
        <v>1000</v>
      </c>
      <c r="Q1238" s="180">
        <f t="shared" si="669"/>
        <v>7674.8</v>
      </c>
      <c r="R1238" s="180">
        <f t="shared" si="670"/>
        <v>2800</v>
      </c>
      <c r="S1238" s="180">
        <f t="shared" si="671"/>
        <v>10474.799999999999</v>
      </c>
      <c r="T1238" s="394">
        <f t="shared" si="666"/>
        <v>10374.56</v>
      </c>
      <c r="U1238" s="394">
        <f t="shared" si="667"/>
        <v>3784.96</v>
      </c>
      <c r="V1238" s="142">
        <f t="shared" si="672"/>
        <v>14159.52</v>
      </c>
      <c r="W1238" s="142">
        <f t="shared" si="673"/>
        <v>3705.2</v>
      </c>
      <c r="X1238" s="142">
        <f t="shared" si="674"/>
        <v>1351.77</v>
      </c>
      <c r="Y1238" s="142">
        <f t="shared" si="675"/>
        <v>5056.97</v>
      </c>
      <c r="Z1238" s="351" t="s">
        <v>750</v>
      </c>
      <c r="AA1238" s="85"/>
      <c r="AB1238" s="226"/>
      <c r="AC1238" s="226"/>
      <c r="AD1238" s="226"/>
      <c r="AE1238" s="226"/>
      <c r="AF1238" s="226"/>
      <c r="AG1238" s="226"/>
      <c r="AH1238" s="226"/>
      <c r="AI1238" s="226"/>
      <c r="AJ1238" s="226"/>
      <c r="AK1238" s="226"/>
      <c r="AL1238" s="226"/>
      <c r="AM1238" s="226"/>
      <c r="AN1238" s="226"/>
      <c r="AO1238" s="226"/>
    </row>
    <row r="1239" spans="1:41" ht="42.75" hidden="1" outlineLevel="1">
      <c r="A1239" s="44">
        <v>1025</v>
      </c>
      <c r="B1239" s="87">
        <v>81</v>
      </c>
      <c r="C1239" s="13" t="s">
        <v>751</v>
      </c>
      <c r="D1239" s="73" t="s">
        <v>34</v>
      </c>
      <c r="E1239" s="74">
        <v>58.6</v>
      </c>
      <c r="F1239" s="14">
        <f t="shared" si="684"/>
        <v>19631</v>
      </c>
      <c r="G1239" s="14">
        <f t="shared" si="685"/>
        <v>0</v>
      </c>
      <c r="H1239" s="14">
        <f t="shared" si="686"/>
        <v>19631</v>
      </c>
      <c r="I1239" s="99">
        <v>335</v>
      </c>
      <c r="J1239" s="64"/>
      <c r="K1239" s="74"/>
      <c r="L1239" s="351"/>
      <c r="M1239" s="351"/>
      <c r="N1239" s="351"/>
      <c r="O1239" s="186">
        <f t="shared" si="687"/>
        <v>335</v>
      </c>
      <c r="P1239" s="180">
        <f t="shared" si="668"/>
        <v>0</v>
      </c>
      <c r="Q1239" s="180">
        <f t="shared" si="669"/>
        <v>19631</v>
      </c>
      <c r="R1239" s="180">
        <f t="shared" si="670"/>
        <v>0</v>
      </c>
      <c r="S1239" s="180">
        <f t="shared" si="671"/>
        <v>19631</v>
      </c>
      <c r="T1239" s="394">
        <f t="shared" si="666"/>
        <v>26536.42</v>
      </c>
      <c r="U1239" s="394">
        <f t="shared" si="667"/>
        <v>0</v>
      </c>
      <c r="V1239" s="142">
        <f t="shared" si="672"/>
        <v>26536.42</v>
      </c>
      <c r="W1239" s="142">
        <f t="shared" si="673"/>
        <v>452.84</v>
      </c>
      <c r="X1239" s="142">
        <f t="shared" si="674"/>
        <v>0</v>
      </c>
      <c r="Y1239" s="142">
        <f t="shared" si="675"/>
        <v>452.84</v>
      </c>
      <c r="Z1239" s="351"/>
      <c r="AA1239" s="85"/>
      <c r="AB1239" s="226"/>
      <c r="AC1239" s="226"/>
      <c r="AD1239" s="226"/>
      <c r="AE1239" s="226"/>
      <c r="AF1239" s="226"/>
      <c r="AG1239" s="226"/>
      <c r="AH1239" s="226"/>
      <c r="AI1239" s="226"/>
      <c r="AJ1239" s="226"/>
      <c r="AK1239" s="226"/>
      <c r="AL1239" s="226"/>
      <c r="AM1239" s="226"/>
      <c r="AN1239" s="226"/>
      <c r="AO1239" s="226"/>
    </row>
    <row r="1240" spans="1:41" ht="28.5" hidden="1" outlineLevel="1">
      <c r="A1240" s="44">
        <v>1026</v>
      </c>
      <c r="B1240" s="87">
        <v>82</v>
      </c>
      <c r="C1240" s="96" t="s">
        <v>752</v>
      </c>
      <c r="D1240" s="97" t="s">
        <v>31</v>
      </c>
      <c r="E1240" s="98">
        <v>4.9000000000000004</v>
      </c>
      <c r="F1240" s="14">
        <f t="shared" si="684"/>
        <v>10290</v>
      </c>
      <c r="G1240" s="14">
        <f t="shared" si="685"/>
        <v>0</v>
      </c>
      <c r="H1240" s="14">
        <f t="shared" si="686"/>
        <v>10290</v>
      </c>
      <c r="I1240" s="104">
        <v>2100</v>
      </c>
      <c r="J1240" s="64"/>
      <c r="K1240" s="74"/>
      <c r="L1240" s="371"/>
      <c r="M1240" s="371"/>
      <c r="N1240" s="371"/>
      <c r="O1240" s="186">
        <v>4425</v>
      </c>
      <c r="P1240" s="180">
        <f t="shared" si="668"/>
        <v>0</v>
      </c>
      <c r="Q1240" s="180">
        <f t="shared" si="669"/>
        <v>21682.5</v>
      </c>
      <c r="R1240" s="180">
        <f t="shared" si="670"/>
        <v>0</v>
      </c>
      <c r="S1240" s="180">
        <f t="shared" si="671"/>
        <v>21682.5</v>
      </c>
      <c r="T1240" s="394">
        <f t="shared" si="666"/>
        <v>29309.74</v>
      </c>
      <c r="U1240" s="394">
        <f t="shared" si="667"/>
        <v>0</v>
      </c>
      <c r="V1240" s="142">
        <f t="shared" si="672"/>
        <v>29309.74</v>
      </c>
      <c r="W1240" s="142">
        <f t="shared" si="673"/>
        <v>5981.58</v>
      </c>
      <c r="X1240" s="142">
        <f t="shared" si="674"/>
        <v>0</v>
      </c>
      <c r="Y1240" s="142">
        <f t="shared" si="675"/>
        <v>5981.58</v>
      </c>
      <c r="Z1240" s="371" t="s">
        <v>753</v>
      </c>
      <c r="AA1240" s="372"/>
      <c r="AB1240" s="226"/>
      <c r="AC1240" s="226"/>
      <c r="AD1240" s="226"/>
      <c r="AE1240" s="226"/>
      <c r="AF1240" s="226"/>
      <c r="AG1240" s="226"/>
      <c r="AH1240" s="226"/>
      <c r="AI1240" s="226"/>
      <c r="AJ1240" s="226"/>
      <c r="AK1240" s="226"/>
      <c r="AL1240" s="226"/>
      <c r="AM1240" s="226"/>
      <c r="AN1240" s="226"/>
      <c r="AO1240" s="226"/>
    </row>
    <row r="1241" spans="1:41" ht="15" hidden="1" outlineLevel="1">
      <c r="A1241" s="44"/>
      <c r="B1241" s="87"/>
      <c r="C1241" s="24" t="s">
        <v>754</v>
      </c>
      <c r="D1241" s="73"/>
      <c r="E1241" s="74"/>
      <c r="F1241" s="14">
        <f t="shared" si="684"/>
        <v>0</v>
      </c>
      <c r="G1241" s="14">
        <f t="shared" si="685"/>
        <v>0</v>
      </c>
      <c r="H1241" s="14">
        <f t="shared" si="686"/>
        <v>0</v>
      </c>
      <c r="I1241" s="74"/>
      <c r="J1241" s="64"/>
      <c r="K1241" s="74"/>
      <c r="L1241" s="351"/>
      <c r="M1241" s="351"/>
      <c r="N1241" s="351"/>
      <c r="O1241" s="378"/>
      <c r="P1241" s="180">
        <f t="shared" si="668"/>
        <v>0</v>
      </c>
      <c r="Q1241" s="180">
        <f t="shared" si="669"/>
        <v>0</v>
      </c>
      <c r="R1241" s="180">
        <f t="shared" si="670"/>
        <v>0</v>
      </c>
      <c r="S1241" s="180">
        <f t="shared" si="671"/>
        <v>0</v>
      </c>
      <c r="T1241" s="394">
        <f t="shared" si="666"/>
        <v>0</v>
      </c>
      <c r="U1241" s="394">
        <f t="shared" si="667"/>
        <v>0</v>
      </c>
      <c r="V1241" s="142">
        <f t="shared" si="672"/>
        <v>0</v>
      </c>
      <c r="W1241" s="142">
        <f t="shared" si="673"/>
        <v>0</v>
      </c>
      <c r="X1241" s="142">
        <f t="shared" si="674"/>
        <v>0</v>
      </c>
      <c r="Y1241" s="142">
        <f t="shared" si="675"/>
        <v>0</v>
      </c>
      <c r="Z1241" s="351"/>
      <c r="AA1241" s="85"/>
      <c r="AB1241" s="226"/>
      <c r="AC1241" s="226"/>
      <c r="AD1241" s="226"/>
      <c r="AE1241" s="226"/>
      <c r="AF1241" s="226"/>
      <c r="AG1241" s="226"/>
      <c r="AH1241" s="226"/>
      <c r="AI1241" s="226"/>
      <c r="AJ1241" s="226"/>
      <c r="AK1241" s="226"/>
      <c r="AL1241" s="226"/>
      <c r="AM1241" s="226"/>
      <c r="AN1241" s="226"/>
      <c r="AO1241" s="226"/>
    </row>
    <row r="1242" spans="1:41" ht="28.5" hidden="1" outlineLevel="1">
      <c r="A1242" s="44">
        <v>1027</v>
      </c>
      <c r="B1242" s="87">
        <v>83</v>
      </c>
      <c r="C1242" s="13" t="s">
        <v>755</v>
      </c>
      <c r="D1242" s="73" t="s">
        <v>24</v>
      </c>
      <c r="E1242" s="74">
        <v>36</v>
      </c>
      <c r="F1242" s="14">
        <f t="shared" si="684"/>
        <v>25308</v>
      </c>
      <c r="G1242" s="14">
        <f t="shared" si="685"/>
        <v>90000</v>
      </c>
      <c r="H1242" s="14">
        <f t="shared" si="686"/>
        <v>115308</v>
      </c>
      <c r="I1242" s="99">
        <v>703</v>
      </c>
      <c r="J1242" s="64">
        <v>2500</v>
      </c>
      <c r="K1242" s="74"/>
      <c r="L1242" s="351"/>
      <c r="M1242" s="351"/>
      <c r="N1242" s="351"/>
      <c r="O1242" s="186">
        <f t="shared" ref="O1242:O1244" si="688">I1242</f>
        <v>703</v>
      </c>
      <c r="P1242" s="180">
        <f t="shared" si="668"/>
        <v>2500</v>
      </c>
      <c r="Q1242" s="180">
        <f t="shared" si="669"/>
        <v>25308</v>
      </c>
      <c r="R1242" s="180">
        <f t="shared" si="670"/>
        <v>90000</v>
      </c>
      <c r="S1242" s="180">
        <f t="shared" si="671"/>
        <v>115308</v>
      </c>
      <c r="T1242" s="394">
        <f t="shared" si="666"/>
        <v>34210.44</v>
      </c>
      <c r="U1242" s="394">
        <f t="shared" si="667"/>
        <v>121659.12</v>
      </c>
      <c r="V1242" s="142">
        <f t="shared" si="672"/>
        <v>155869.56</v>
      </c>
      <c r="W1242" s="142">
        <f t="shared" si="673"/>
        <v>950.29</v>
      </c>
      <c r="X1242" s="142">
        <f t="shared" si="674"/>
        <v>3379.42</v>
      </c>
      <c r="Y1242" s="142">
        <f t="shared" si="675"/>
        <v>4329.71</v>
      </c>
      <c r="Z1242" s="351" t="s">
        <v>756</v>
      </c>
      <c r="AA1242" s="85"/>
      <c r="AB1242" s="226"/>
      <c r="AC1242" s="226"/>
      <c r="AD1242" s="226"/>
      <c r="AE1242" s="226"/>
      <c r="AF1242" s="226"/>
      <c r="AG1242" s="226"/>
      <c r="AH1242" s="226"/>
      <c r="AI1242" s="226"/>
      <c r="AJ1242" s="226"/>
      <c r="AK1242" s="226"/>
      <c r="AL1242" s="226"/>
      <c r="AM1242" s="226"/>
      <c r="AN1242" s="226"/>
      <c r="AO1242" s="226"/>
    </row>
    <row r="1243" spans="1:41" ht="28.5" hidden="1" outlineLevel="1">
      <c r="A1243" s="44">
        <v>1028</v>
      </c>
      <c r="B1243" s="87">
        <v>84</v>
      </c>
      <c r="C1243" s="13" t="s">
        <v>757</v>
      </c>
      <c r="D1243" s="73" t="s">
        <v>21</v>
      </c>
      <c r="E1243" s="74">
        <v>8</v>
      </c>
      <c r="F1243" s="14">
        <f t="shared" si="684"/>
        <v>6752</v>
      </c>
      <c r="G1243" s="14">
        <f t="shared" si="685"/>
        <v>0</v>
      </c>
      <c r="H1243" s="14">
        <f t="shared" si="686"/>
        <v>6752</v>
      </c>
      <c r="I1243" s="99">
        <v>844</v>
      </c>
      <c r="J1243" s="64"/>
      <c r="K1243" s="74"/>
      <c r="L1243" s="351"/>
      <c r="M1243" s="351"/>
      <c r="N1243" s="351"/>
      <c r="O1243" s="186">
        <f t="shared" si="688"/>
        <v>844</v>
      </c>
      <c r="P1243" s="180">
        <f t="shared" si="668"/>
        <v>0</v>
      </c>
      <c r="Q1243" s="180">
        <f t="shared" si="669"/>
        <v>6752</v>
      </c>
      <c r="R1243" s="180">
        <f t="shared" si="670"/>
        <v>0</v>
      </c>
      <c r="S1243" s="180">
        <f t="shared" si="671"/>
        <v>6752</v>
      </c>
      <c r="T1243" s="394">
        <f t="shared" si="666"/>
        <v>9127.1200000000008</v>
      </c>
      <c r="U1243" s="394">
        <f t="shared" si="667"/>
        <v>0</v>
      </c>
      <c r="V1243" s="142">
        <f t="shared" si="672"/>
        <v>9127.1200000000008</v>
      </c>
      <c r="W1243" s="142">
        <f t="shared" si="673"/>
        <v>1140.8900000000001</v>
      </c>
      <c r="X1243" s="142">
        <f t="shared" si="674"/>
        <v>0</v>
      </c>
      <c r="Y1243" s="142">
        <f t="shared" si="675"/>
        <v>1140.8900000000001</v>
      </c>
      <c r="Z1243" s="351" t="s">
        <v>758</v>
      </c>
      <c r="AA1243" s="85"/>
      <c r="AB1243" s="226"/>
      <c r="AC1243" s="226"/>
      <c r="AD1243" s="226"/>
      <c r="AE1243" s="226"/>
      <c r="AF1243" s="226"/>
      <c r="AG1243" s="226"/>
      <c r="AH1243" s="226"/>
      <c r="AI1243" s="226"/>
      <c r="AJ1243" s="226"/>
      <c r="AK1243" s="226"/>
      <c r="AL1243" s="226"/>
      <c r="AM1243" s="226"/>
      <c r="AN1243" s="226"/>
      <c r="AO1243" s="226"/>
    </row>
    <row r="1244" spans="1:41" ht="15" hidden="1" outlineLevel="1">
      <c r="A1244" s="44">
        <v>1029</v>
      </c>
      <c r="B1244" s="87">
        <v>85</v>
      </c>
      <c r="C1244" s="13" t="s">
        <v>759</v>
      </c>
      <c r="D1244" s="73" t="s">
        <v>760</v>
      </c>
      <c r="E1244" s="74">
        <v>8</v>
      </c>
      <c r="F1244" s="14">
        <f t="shared" si="684"/>
        <v>4088</v>
      </c>
      <c r="G1244" s="14">
        <f t="shared" si="685"/>
        <v>26016</v>
      </c>
      <c r="H1244" s="14">
        <f t="shared" si="686"/>
        <v>30104</v>
      </c>
      <c r="I1244" s="99">
        <v>511</v>
      </c>
      <c r="J1244" s="64">
        <v>3252</v>
      </c>
      <c r="K1244" s="74"/>
      <c r="L1244" s="351"/>
      <c r="M1244" s="351"/>
      <c r="N1244" s="351"/>
      <c r="O1244" s="186">
        <f t="shared" si="688"/>
        <v>511</v>
      </c>
      <c r="P1244" s="180">
        <f t="shared" si="668"/>
        <v>3252</v>
      </c>
      <c r="Q1244" s="180">
        <f t="shared" si="669"/>
        <v>4088</v>
      </c>
      <c r="R1244" s="180">
        <f t="shared" si="670"/>
        <v>26016</v>
      </c>
      <c r="S1244" s="180">
        <f t="shared" si="671"/>
        <v>30104</v>
      </c>
      <c r="T1244" s="394">
        <f t="shared" si="666"/>
        <v>5526</v>
      </c>
      <c r="U1244" s="394">
        <f t="shared" si="667"/>
        <v>35167.599999999999</v>
      </c>
      <c r="V1244" s="142">
        <f t="shared" si="672"/>
        <v>40693.599999999999</v>
      </c>
      <c r="W1244" s="142">
        <f t="shared" si="673"/>
        <v>690.75</v>
      </c>
      <c r="X1244" s="142">
        <f t="shared" si="674"/>
        <v>4395.95</v>
      </c>
      <c r="Y1244" s="142">
        <f t="shared" si="675"/>
        <v>5086.7</v>
      </c>
      <c r="Z1244" s="351" t="s">
        <v>761</v>
      </c>
      <c r="AA1244" s="85"/>
      <c r="AB1244" s="226"/>
      <c r="AC1244" s="226"/>
      <c r="AD1244" s="226"/>
      <c r="AE1244" s="226"/>
      <c r="AF1244" s="226"/>
      <c r="AG1244" s="226"/>
      <c r="AH1244" s="226"/>
      <c r="AI1244" s="226"/>
      <c r="AJ1244" s="226"/>
      <c r="AK1244" s="226"/>
      <c r="AL1244" s="226"/>
      <c r="AM1244" s="226"/>
      <c r="AN1244" s="226"/>
      <c r="AO1244" s="226"/>
    </row>
    <row r="1245" spans="1:41" s="266" customFormat="1" ht="60" collapsed="1">
      <c r="A1245" s="188"/>
      <c r="B1245" s="368"/>
      <c r="C1245" s="367" t="s">
        <v>762</v>
      </c>
      <c r="D1245" s="368"/>
      <c r="E1245" s="209"/>
      <c r="F1245" s="191">
        <f t="shared" ref="F1245:H1245" si="689">SUM(F1246:F1254)</f>
        <v>684115</v>
      </c>
      <c r="G1245" s="191">
        <f t="shared" si="689"/>
        <v>0</v>
      </c>
      <c r="H1245" s="191">
        <f t="shared" si="689"/>
        <v>684115</v>
      </c>
      <c r="I1245" s="209"/>
      <c r="J1245" s="209"/>
      <c r="K1245" s="209"/>
      <c r="L1245" s="188"/>
      <c r="M1245" s="188"/>
      <c r="N1245" s="188"/>
      <c r="O1245" s="183"/>
      <c r="P1245" s="180">
        <f t="shared" si="668"/>
        <v>0</v>
      </c>
      <c r="Q1245" s="459">
        <f>SUM(Q1246:Q1254)</f>
        <v>957761</v>
      </c>
      <c r="R1245" s="459">
        <f t="shared" ref="R1245:V1245" si="690">SUM(R1246:R1254)</f>
        <v>0</v>
      </c>
      <c r="S1245" s="459">
        <f t="shared" si="690"/>
        <v>957761</v>
      </c>
      <c r="T1245" s="191">
        <f>SUM(T1246:T1254)</f>
        <v>1294672.25</v>
      </c>
      <c r="U1245" s="191">
        <f t="shared" si="690"/>
        <v>0</v>
      </c>
      <c r="V1245" s="191">
        <f t="shared" si="690"/>
        <v>1294672.25</v>
      </c>
      <c r="W1245" s="142">
        <f t="shared" si="673"/>
        <v>0</v>
      </c>
      <c r="X1245" s="142">
        <f t="shared" si="674"/>
        <v>0</v>
      </c>
      <c r="Y1245" s="142">
        <f t="shared" si="675"/>
        <v>0</v>
      </c>
      <c r="Z1245" s="188"/>
      <c r="AA1245" s="369"/>
      <c r="AB1245" s="265"/>
      <c r="AC1245" s="265"/>
      <c r="AD1245" s="265"/>
      <c r="AE1245" s="265"/>
      <c r="AF1245" s="265"/>
      <c r="AG1245" s="265"/>
      <c r="AH1245" s="265"/>
      <c r="AI1245" s="265"/>
      <c r="AJ1245" s="265"/>
      <c r="AK1245" s="265"/>
      <c r="AL1245" s="265"/>
      <c r="AM1245" s="265"/>
      <c r="AN1245" s="265"/>
      <c r="AO1245" s="265"/>
    </row>
    <row r="1246" spans="1:41" ht="42.75" hidden="1" outlineLevel="1">
      <c r="A1246" s="44">
        <v>1030</v>
      </c>
      <c r="B1246" s="87">
        <v>86</v>
      </c>
      <c r="C1246" s="96" t="s">
        <v>763</v>
      </c>
      <c r="D1246" s="73" t="s">
        <v>764</v>
      </c>
      <c r="E1246" s="74">
        <v>1</v>
      </c>
      <c r="F1246" s="14">
        <f t="shared" ref="F1246:F1254" si="691">E1246*I1246</f>
        <v>400000</v>
      </c>
      <c r="G1246" s="14">
        <f t="shared" ref="G1246:G1254" si="692">E1246*J1246</f>
        <v>0</v>
      </c>
      <c r="H1246" s="14">
        <f t="shared" ref="H1246:H1254" si="693">F1246+G1246</f>
        <v>400000</v>
      </c>
      <c r="I1246" s="105">
        <v>400000</v>
      </c>
      <c r="J1246" s="64">
        <v>0</v>
      </c>
      <c r="K1246" s="74"/>
      <c r="L1246" s="351"/>
      <c r="M1246" s="351"/>
      <c r="N1246" s="351"/>
      <c r="O1246" s="451">
        <f>I1246*$M$3</f>
        <v>560000</v>
      </c>
      <c r="P1246" s="180">
        <f t="shared" si="668"/>
        <v>0</v>
      </c>
      <c r="Q1246" s="180">
        <f t="shared" si="669"/>
        <v>560000</v>
      </c>
      <c r="R1246" s="180">
        <f t="shared" si="670"/>
        <v>0</v>
      </c>
      <c r="S1246" s="180">
        <f t="shared" si="671"/>
        <v>560000</v>
      </c>
      <c r="T1246" s="394">
        <f t="shared" si="666"/>
        <v>756991</v>
      </c>
      <c r="U1246" s="394">
        <f t="shared" si="667"/>
        <v>0</v>
      </c>
      <c r="V1246" s="142">
        <f t="shared" si="672"/>
        <v>756991</v>
      </c>
      <c r="W1246" s="142">
        <f t="shared" si="673"/>
        <v>756991</v>
      </c>
      <c r="X1246" s="142">
        <f t="shared" si="674"/>
        <v>0</v>
      </c>
      <c r="Y1246" s="142">
        <f t="shared" si="675"/>
        <v>756991</v>
      </c>
      <c r="Z1246" s="351"/>
      <c r="AA1246" s="85"/>
      <c r="AB1246" s="226"/>
      <c r="AC1246" s="226"/>
      <c r="AD1246" s="226"/>
      <c r="AE1246" s="226"/>
      <c r="AF1246" s="226"/>
      <c r="AG1246" s="226"/>
      <c r="AH1246" s="226"/>
      <c r="AI1246" s="226"/>
      <c r="AJ1246" s="226"/>
      <c r="AK1246" s="226"/>
      <c r="AL1246" s="226"/>
      <c r="AM1246" s="226"/>
      <c r="AN1246" s="226"/>
      <c r="AO1246" s="226"/>
    </row>
    <row r="1247" spans="1:41" s="282" customFormat="1" ht="15" hidden="1" outlineLevel="1">
      <c r="A1247" s="182"/>
      <c r="B1247" s="375"/>
      <c r="C1247" s="376" t="s">
        <v>765</v>
      </c>
      <c r="D1247" s="210"/>
      <c r="E1247" s="211"/>
      <c r="F1247" s="198">
        <f t="shared" si="691"/>
        <v>0</v>
      </c>
      <c r="G1247" s="198">
        <f t="shared" si="692"/>
        <v>0</v>
      </c>
      <c r="H1247" s="198">
        <f t="shared" si="693"/>
        <v>0</v>
      </c>
      <c r="I1247" s="212"/>
      <c r="J1247" s="213"/>
      <c r="K1247" s="211"/>
      <c r="L1247" s="377"/>
      <c r="M1247" s="377"/>
      <c r="N1247" s="377"/>
      <c r="O1247" s="378"/>
      <c r="P1247" s="180">
        <f t="shared" si="668"/>
        <v>0</v>
      </c>
      <c r="Q1247" s="180">
        <f t="shared" si="669"/>
        <v>0</v>
      </c>
      <c r="R1247" s="180">
        <f t="shared" si="670"/>
        <v>0</v>
      </c>
      <c r="S1247" s="180">
        <f t="shared" si="671"/>
        <v>0</v>
      </c>
      <c r="T1247" s="394">
        <f t="shared" si="666"/>
        <v>0</v>
      </c>
      <c r="U1247" s="394">
        <f t="shared" si="667"/>
        <v>0</v>
      </c>
      <c r="V1247" s="142">
        <f t="shared" si="672"/>
        <v>0</v>
      </c>
      <c r="W1247" s="142">
        <f t="shared" si="673"/>
        <v>0</v>
      </c>
      <c r="X1247" s="142">
        <f t="shared" si="674"/>
        <v>0</v>
      </c>
      <c r="Y1247" s="142">
        <f t="shared" si="675"/>
        <v>0</v>
      </c>
      <c r="Z1247" s="377"/>
      <c r="AA1247" s="379"/>
      <c r="AB1247" s="283"/>
      <c r="AC1247" s="283"/>
      <c r="AD1247" s="283"/>
      <c r="AE1247" s="283"/>
      <c r="AF1247" s="283"/>
      <c r="AG1247" s="283"/>
      <c r="AH1247" s="283"/>
      <c r="AI1247" s="283"/>
      <c r="AJ1247" s="283"/>
      <c r="AK1247" s="283"/>
      <c r="AL1247" s="283"/>
      <c r="AM1247" s="283"/>
      <c r="AN1247" s="283"/>
      <c r="AO1247" s="283"/>
    </row>
    <row r="1248" spans="1:41" ht="28.5" hidden="1" outlineLevel="1">
      <c r="A1248" s="44">
        <v>1031</v>
      </c>
      <c r="B1248" s="87">
        <v>87</v>
      </c>
      <c r="C1248" s="13" t="s">
        <v>766</v>
      </c>
      <c r="D1248" s="73" t="s">
        <v>767</v>
      </c>
      <c r="E1248" s="74">
        <v>12</v>
      </c>
      <c r="F1248" s="14">
        <f t="shared" si="691"/>
        <v>43500</v>
      </c>
      <c r="G1248" s="14">
        <f t="shared" si="692"/>
        <v>0</v>
      </c>
      <c r="H1248" s="14">
        <f t="shared" si="693"/>
        <v>43500</v>
      </c>
      <c r="I1248" s="105">
        <f>2.5*1450</f>
        <v>3625</v>
      </c>
      <c r="J1248" s="64">
        <v>0</v>
      </c>
      <c r="K1248" s="74"/>
      <c r="L1248" s="351"/>
      <c r="M1248" s="351"/>
      <c r="N1248" s="351"/>
      <c r="O1248" s="451">
        <f t="shared" ref="O1248:O1254" si="694">I1248*$M$3</f>
        <v>5075</v>
      </c>
      <c r="P1248" s="180">
        <f t="shared" si="668"/>
        <v>0</v>
      </c>
      <c r="Q1248" s="180">
        <f t="shared" si="669"/>
        <v>60900</v>
      </c>
      <c r="R1248" s="180">
        <f t="shared" si="670"/>
        <v>0</v>
      </c>
      <c r="S1248" s="180">
        <f t="shared" si="671"/>
        <v>60900</v>
      </c>
      <c r="T1248" s="394">
        <f t="shared" si="666"/>
        <v>82322.759999999995</v>
      </c>
      <c r="U1248" s="394">
        <f t="shared" si="667"/>
        <v>0</v>
      </c>
      <c r="V1248" s="142">
        <f t="shared" si="672"/>
        <v>82322.759999999995</v>
      </c>
      <c r="W1248" s="142">
        <f t="shared" si="673"/>
        <v>6860.23</v>
      </c>
      <c r="X1248" s="142">
        <f t="shared" si="674"/>
        <v>0</v>
      </c>
      <c r="Y1248" s="142">
        <f t="shared" si="675"/>
        <v>6860.23</v>
      </c>
      <c r="Z1248" s="351"/>
      <c r="AA1248" s="85"/>
      <c r="AB1248" s="226"/>
      <c r="AC1248" s="226"/>
      <c r="AD1248" s="226"/>
      <c r="AE1248" s="226"/>
      <c r="AF1248" s="226"/>
      <c r="AG1248" s="226"/>
      <c r="AH1248" s="226"/>
      <c r="AI1248" s="226"/>
      <c r="AJ1248" s="226"/>
      <c r="AK1248" s="226"/>
      <c r="AL1248" s="226"/>
      <c r="AM1248" s="226"/>
      <c r="AN1248" s="226"/>
      <c r="AO1248" s="226"/>
    </row>
    <row r="1249" spans="1:41" ht="42.75" hidden="1" outlineLevel="1">
      <c r="A1249" s="44">
        <v>1032</v>
      </c>
      <c r="B1249" s="87">
        <v>88</v>
      </c>
      <c r="C1249" s="13" t="s">
        <v>768</v>
      </c>
      <c r="D1249" s="73" t="s">
        <v>767</v>
      </c>
      <c r="E1249" s="74">
        <v>5</v>
      </c>
      <c r="F1249" s="14">
        <f t="shared" si="691"/>
        <v>14812.5</v>
      </c>
      <c r="G1249" s="14">
        <f t="shared" si="692"/>
        <v>0</v>
      </c>
      <c r="H1249" s="14">
        <f t="shared" si="693"/>
        <v>14812.5</v>
      </c>
      <c r="I1249" s="105">
        <f t="shared" ref="I1249:I1250" si="695">2.5*1185</f>
        <v>2962.5</v>
      </c>
      <c r="J1249" s="64">
        <v>0</v>
      </c>
      <c r="K1249" s="74"/>
      <c r="L1249" s="351"/>
      <c r="M1249" s="351"/>
      <c r="N1249" s="351"/>
      <c r="O1249" s="451">
        <f t="shared" si="694"/>
        <v>4147.5</v>
      </c>
      <c r="P1249" s="180">
        <f t="shared" si="668"/>
        <v>0</v>
      </c>
      <c r="Q1249" s="180">
        <f t="shared" si="669"/>
        <v>20737.5</v>
      </c>
      <c r="R1249" s="180">
        <f t="shared" si="670"/>
        <v>0</v>
      </c>
      <c r="S1249" s="180">
        <f t="shared" si="671"/>
        <v>20737.5</v>
      </c>
      <c r="T1249" s="394">
        <f t="shared" si="666"/>
        <v>28032.3</v>
      </c>
      <c r="U1249" s="394">
        <f t="shared" si="667"/>
        <v>0</v>
      </c>
      <c r="V1249" s="142">
        <f t="shared" si="672"/>
        <v>28032.3</v>
      </c>
      <c r="W1249" s="142">
        <f t="shared" si="673"/>
        <v>5606.46</v>
      </c>
      <c r="X1249" s="142">
        <f t="shared" si="674"/>
        <v>0</v>
      </c>
      <c r="Y1249" s="142">
        <f t="shared" si="675"/>
        <v>5606.46</v>
      </c>
      <c r="Z1249" s="351"/>
      <c r="AA1249" s="85"/>
      <c r="AB1249" s="226"/>
      <c r="AC1249" s="226"/>
      <c r="AD1249" s="226"/>
      <c r="AE1249" s="226"/>
      <c r="AF1249" s="226"/>
      <c r="AG1249" s="226"/>
      <c r="AH1249" s="226"/>
      <c r="AI1249" s="226"/>
      <c r="AJ1249" s="226"/>
      <c r="AK1249" s="226"/>
      <c r="AL1249" s="226"/>
      <c r="AM1249" s="226"/>
      <c r="AN1249" s="226"/>
      <c r="AO1249" s="226"/>
    </row>
    <row r="1250" spans="1:41" ht="42.75" hidden="1" outlineLevel="1">
      <c r="A1250" s="44">
        <v>1033</v>
      </c>
      <c r="B1250" s="87">
        <v>89</v>
      </c>
      <c r="C1250" s="13" t="s">
        <v>769</v>
      </c>
      <c r="D1250" s="73" t="s">
        <v>21</v>
      </c>
      <c r="E1250" s="74">
        <v>9</v>
      </c>
      <c r="F1250" s="14">
        <f t="shared" si="691"/>
        <v>26662.5</v>
      </c>
      <c r="G1250" s="14">
        <f t="shared" si="692"/>
        <v>0</v>
      </c>
      <c r="H1250" s="14">
        <f t="shared" si="693"/>
        <v>26662.5</v>
      </c>
      <c r="I1250" s="105">
        <f t="shared" si="695"/>
        <v>2962.5</v>
      </c>
      <c r="J1250" s="64">
        <v>0</v>
      </c>
      <c r="K1250" s="74"/>
      <c r="L1250" s="351"/>
      <c r="M1250" s="351"/>
      <c r="N1250" s="351"/>
      <c r="O1250" s="451">
        <f t="shared" si="694"/>
        <v>4147.5</v>
      </c>
      <c r="P1250" s="180">
        <f t="shared" si="668"/>
        <v>0</v>
      </c>
      <c r="Q1250" s="180">
        <f t="shared" si="669"/>
        <v>37327.5</v>
      </c>
      <c r="R1250" s="180">
        <f t="shared" si="670"/>
        <v>0</v>
      </c>
      <c r="S1250" s="180">
        <f t="shared" si="671"/>
        <v>37327.5</v>
      </c>
      <c r="T1250" s="394">
        <f t="shared" si="666"/>
        <v>50458.14</v>
      </c>
      <c r="U1250" s="394">
        <f t="shared" si="667"/>
        <v>0</v>
      </c>
      <c r="V1250" s="142">
        <f t="shared" si="672"/>
        <v>50458.14</v>
      </c>
      <c r="W1250" s="142">
        <f t="shared" si="673"/>
        <v>5606.46</v>
      </c>
      <c r="X1250" s="142">
        <f t="shared" si="674"/>
        <v>0</v>
      </c>
      <c r="Y1250" s="142">
        <f t="shared" si="675"/>
        <v>5606.46</v>
      </c>
      <c r="Z1250" s="351"/>
      <c r="AA1250" s="85"/>
      <c r="AB1250" s="226"/>
      <c r="AC1250" s="226"/>
      <c r="AD1250" s="226"/>
      <c r="AE1250" s="226"/>
      <c r="AF1250" s="226"/>
      <c r="AG1250" s="226"/>
      <c r="AH1250" s="226"/>
      <c r="AI1250" s="226"/>
      <c r="AJ1250" s="226"/>
      <c r="AK1250" s="226"/>
      <c r="AL1250" s="226"/>
      <c r="AM1250" s="226"/>
      <c r="AN1250" s="226"/>
      <c r="AO1250" s="226"/>
    </row>
    <row r="1251" spans="1:41" ht="42.75" hidden="1" outlineLevel="1">
      <c r="A1251" s="44">
        <v>1034</v>
      </c>
      <c r="B1251" s="87">
        <v>90</v>
      </c>
      <c r="C1251" s="13" t="s">
        <v>573</v>
      </c>
      <c r="D1251" s="73" t="s">
        <v>767</v>
      </c>
      <c r="E1251" s="74">
        <v>11</v>
      </c>
      <c r="F1251" s="14">
        <f t="shared" si="691"/>
        <v>5225</v>
      </c>
      <c r="G1251" s="14">
        <f t="shared" si="692"/>
        <v>0</v>
      </c>
      <c r="H1251" s="14">
        <f t="shared" si="693"/>
        <v>5225</v>
      </c>
      <c r="I1251" s="105">
        <f>2.5*190</f>
        <v>475</v>
      </c>
      <c r="J1251" s="64">
        <v>0</v>
      </c>
      <c r="K1251" s="74"/>
      <c r="L1251" s="351"/>
      <c r="M1251" s="351"/>
      <c r="N1251" s="351"/>
      <c r="O1251" s="451">
        <f t="shared" si="694"/>
        <v>665</v>
      </c>
      <c r="P1251" s="180">
        <f t="shared" si="668"/>
        <v>0</v>
      </c>
      <c r="Q1251" s="180">
        <f t="shared" si="669"/>
        <v>7315</v>
      </c>
      <c r="R1251" s="180">
        <f t="shared" si="670"/>
        <v>0</v>
      </c>
      <c r="S1251" s="180">
        <f t="shared" si="671"/>
        <v>7315</v>
      </c>
      <c r="T1251" s="394">
        <f t="shared" si="666"/>
        <v>9888.23</v>
      </c>
      <c r="U1251" s="394">
        <f t="shared" si="667"/>
        <v>0</v>
      </c>
      <c r="V1251" s="142">
        <f t="shared" si="672"/>
        <v>9888.23</v>
      </c>
      <c r="W1251" s="142">
        <f t="shared" si="673"/>
        <v>898.93</v>
      </c>
      <c r="X1251" s="142">
        <f t="shared" si="674"/>
        <v>0</v>
      </c>
      <c r="Y1251" s="142">
        <f t="shared" si="675"/>
        <v>898.93</v>
      </c>
      <c r="Z1251" s="351"/>
      <c r="AA1251" s="85"/>
      <c r="AB1251" s="226"/>
      <c r="AC1251" s="226"/>
      <c r="AD1251" s="226"/>
      <c r="AE1251" s="226"/>
      <c r="AF1251" s="226"/>
      <c r="AG1251" s="226"/>
      <c r="AH1251" s="226"/>
      <c r="AI1251" s="226"/>
      <c r="AJ1251" s="226"/>
      <c r="AK1251" s="226"/>
      <c r="AL1251" s="226"/>
      <c r="AM1251" s="226"/>
      <c r="AN1251" s="226"/>
      <c r="AO1251" s="226"/>
    </row>
    <row r="1252" spans="1:41" ht="28.5" hidden="1" outlineLevel="1">
      <c r="A1252" s="44">
        <v>1035</v>
      </c>
      <c r="B1252" s="87">
        <v>91</v>
      </c>
      <c r="C1252" s="13" t="s">
        <v>770</v>
      </c>
      <c r="D1252" s="73" t="s">
        <v>767</v>
      </c>
      <c r="E1252" s="74">
        <v>8</v>
      </c>
      <c r="F1252" s="14">
        <f t="shared" si="691"/>
        <v>44340</v>
      </c>
      <c r="G1252" s="14">
        <f t="shared" si="692"/>
        <v>0</v>
      </c>
      <c r="H1252" s="14">
        <f t="shared" si="693"/>
        <v>44340</v>
      </c>
      <c r="I1252" s="105">
        <f>2.5*2217</f>
        <v>5542.5</v>
      </c>
      <c r="J1252" s="64">
        <v>0</v>
      </c>
      <c r="K1252" s="74"/>
      <c r="L1252" s="351"/>
      <c r="M1252" s="351"/>
      <c r="N1252" s="351"/>
      <c r="O1252" s="451">
        <f t="shared" si="694"/>
        <v>7759.5</v>
      </c>
      <c r="P1252" s="180">
        <f t="shared" si="668"/>
        <v>0</v>
      </c>
      <c r="Q1252" s="180">
        <f t="shared" si="669"/>
        <v>62076</v>
      </c>
      <c r="R1252" s="180">
        <f t="shared" si="670"/>
        <v>0</v>
      </c>
      <c r="S1252" s="180">
        <f t="shared" si="671"/>
        <v>62076</v>
      </c>
      <c r="T1252" s="394">
        <f t="shared" si="666"/>
        <v>83912.48</v>
      </c>
      <c r="U1252" s="394">
        <f t="shared" si="667"/>
        <v>0</v>
      </c>
      <c r="V1252" s="142">
        <f t="shared" si="672"/>
        <v>83912.48</v>
      </c>
      <c r="W1252" s="142">
        <f t="shared" si="673"/>
        <v>10489.06</v>
      </c>
      <c r="X1252" s="142">
        <f t="shared" si="674"/>
        <v>0</v>
      </c>
      <c r="Y1252" s="142">
        <f t="shared" si="675"/>
        <v>10489.06</v>
      </c>
      <c r="Z1252" s="351"/>
      <c r="AA1252" s="85"/>
      <c r="AB1252" s="226"/>
      <c r="AC1252" s="226"/>
      <c r="AD1252" s="226"/>
      <c r="AE1252" s="226"/>
      <c r="AF1252" s="226"/>
      <c r="AG1252" s="226"/>
      <c r="AH1252" s="226"/>
      <c r="AI1252" s="226"/>
      <c r="AJ1252" s="226"/>
      <c r="AK1252" s="226"/>
      <c r="AL1252" s="226"/>
      <c r="AM1252" s="226"/>
      <c r="AN1252" s="226"/>
      <c r="AO1252" s="226"/>
    </row>
    <row r="1253" spans="1:41" ht="28.5" hidden="1" outlineLevel="1">
      <c r="A1253" s="44">
        <v>1036</v>
      </c>
      <c r="B1253" s="87">
        <v>92</v>
      </c>
      <c r="C1253" s="13" t="s">
        <v>771</v>
      </c>
      <c r="D1253" s="73" t="s">
        <v>767</v>
      </c>
      <c r="E1253" s="74">
        <v>3</v>
      </c>
      <c r="F1253" s="14">
        <f t="shared" si="691"/>
        <v>70875</v>
      </c>
      <c r="G1253" s="14">
        <f t="shared" si="692"/>
        <v>0</v>
      </c>
      <c r="H1253" s="14">
        <f t="shared" si="693"/>
        <v>70875</v>
      </c>
      <c r="I1253" s="105">
        <f>2.5*9450</f>
        <v>23625</v>
      </c>
      <c r="J1253" s="64">
        <v>0</v>
      </c>
      <c r="K1253" s="74"/>
      <c r="L1253" s="351"/>
      <c r="M1253" s="351"/>
      <c r="N1253" s="351"/>
      <c r="O1253" s="451">
        <f t="shared" si="694"/>
        <v>33075</v>
      </c>
      <c r="P1253" s="180">
        <f t="shared" si="668"/>
        <v>0</v>
      </c>
      <c r="Q1253" s="180">
        <f t="shared" si="669"/>
        <v>99225</v>
      </c>
      <c r="R1253" s="180">
        <f t="shared" si="670"/>
        <v>0</v>
      </c>
      <c r="S1253" s="180">
        <f t="shared" si="671"/>
        <v>99225</v>
      </c>
      <c r="T1253" s="394">
        <f t="shared" si="666"/>
        <v>134129.34</v>
      </c>
      <c r="U1253" s="394">
        <f t="shared" si="667"/>
        <v>0</v>
      </c>
      <c r="V1253" s="142">
        <f t="shared" si="672"/>
        <v>134129.34</v>
      </c>
      <c r="W1253" s="142">
        <f t="shared" si="673"/>
        <v>44709.78</v>
      </c>
      <c r="X1253" s="142">
        <f t="shared" si="674"/>
        <v>0</v>
      </c>
      <c r="Y1253" s="142">
        <f t="shared" si="675"/>
        <v>44709.78</v>
      </c>
      <c r="Z1253" s="351"/>
      <c r="AA1253" s="85"/>
      <c r="AB1253" s="226"/>
      <c r="AC1253" s="226"/>
      <c r="AD1253" s="226"/>
      <c r="AE1253" s="226"/>
      <c r="AF1253" s="226"/>
      <c r="AG1253" s="226"/>
      <c r="AH1253" s="226"/>
      <c r="AI1253" s="226"/>
      <c r="AJ1253" s="226"/>
      <c r="AK1253" s="226"/>
      <c r="AL1253" s="226"/>
      <c r="AM1253" s="226"/>
      <c r="AN1253" s="226"/>
      <c r="AO1253" s="226"/>
    </row>
    <row r="1254" spans="1:41" ht="28.5" hidden="1" outlineLevel="1">
      <c r="A1254" s="44">
        <v>1037</v>
      </c>
      <c r="B1254" s="87">
        <v>93</v>
      </c>
      <c r="C1254" s="13" t="s">
        <v>772</v>
      </c>
      <c r="D1254" s="73" t="s">
        <v>767</v>
      </c>
      <c r="E1254" s="74">
        <v>10</v>
      </c>
      <c r="F1254" s="14">
        <f t="shared" si="691"/>
        <v>78700</v>
      </c>
      <c r="G1254" s="14">
        <f t="shared" si="692"/>
        <v>0</v>
      </c>
      <c r="H1254" s="14">
        <f t="shared" si="693"/>
        <v>78700</v>
      </c>
      <c r="I1254" s="105">
        <f>2.5*3148</f>
        <v>7870</v>
      </c>
      <c r="J1254" s="64">
        <v>0</v>
      </c>
      <c r="K1254" s="74"/>
      <c r="L1254" s="351"/>
      <c r="M1254" s="351"/>
      <c r="N1254" s="351"/>
      <c r="O1254" s="451">
        <f t="shared" si="694"/>
        <v>11018</v>
      </c>
      <c r="P1254" s="180">
        <f t="shared" si="668"/>
        <v>0</v>
      </c>
      <c r="Q1254" s="180">
        <f t="shared" si="669"/>
        <v>110180</v>
      </c>
      <c r="R1254" s="180">
        <f t="shared" si="670"/>
        <v>0</v>
      </c>
      <c r="S1254" s="180">
        <f t="shared" si="671"/>
        <v>110180</v>
      </c>
      <c r="T1254" s="394">
        <f t="shared" ref="T1254:T1259" si="696">E1254*W1254</f>
        <v>148938</v>
      </c>
      <c r="U1254" s="394">
        <f>E1254*X1254</f>
        <v>0</v>
      </c>
      <c r="V1254" s="142">
        <f t="shared" si="672"/>
        <v>148938</v>
      </c>
      <c r="W1254" s="142">
        <f>O1254*0.9*$X$1259</f>
        <v>14893.8</v>
      </c>
      <c r="X1254" s="142">
        <f>P1254*0.9*$X$1259</f>
        <v>0</v>
      </c>
      <c r="Y1254" s="142">
        <f t="shared" si="675"/>
        <v>14893.8</v>
      </c>
      <c r="Z1254" s="351"/>
      <c r="AA1254" s="85"/>
      <c r="AB1254" s="226"/>
      <c r="AC1254" s="226"/>
      <c r="AD1254" s="226"/>
      <c r="AE1254" s="226"/>
      <c r="AF1254" s="226"/>
      <c r="AG1254" s="226"/>
      <c r="AH1254" s="226"/>
      <c r="AI1254" s="226"/>
      <c r="AJ1254" s="226"/>
      <c r="AK1254" s="226"/>
      <c r="AL1254" s="226"/>
      <c r="AM1254" s="226"/>
      <c r="AN1254" s="226"/>
      <c r="AO1254" s="226"/>
    </row>
    <row r="1255" spans="1:41" s="428" customFormat="1" ht="15">
      <c r="A1255" s="417"/>
      <c r="B1255" s="418"/>
      <c r="C1255" s="419" t="s">
        <v>773</v>
      </c>
      <c r="D1255" s="418"/>
      <c r="E1255" s="420"/>
      <c r="F1255" s="421">
        <f t="shared" ref="F1255:H1255" si="697">F1131+F1148+F1164+F1192+F1227+F1234+F1245</f>
        <v>18015357.620000001</v>
      </c>
      <c r="G1255" s="421">
        <f t="shared" si="697"/>
        <v>62323513.350000001</v>
      </c>
      <c r="H1255" s="421">
        <f t="shared" si="697"/>
        <v>80338870.969999999</v>
      </c>
      <c r="I1255" s="422"/>
      <c r="J1255" s="422"/>
      <c r="K1255" s="423"/>
      <c r="L1255" s="424"/>
      <c r="M1255" s="424"/>
      <c r="N1255" s="424"/>
      <c r="O1255" s="454"/>
      <c r="P1255" s="455">
        <f t="shared" si="668"/>
        <v>0</v>
      </c>
      <c r="Q1255" s="456">
        <f t="shared" ref="Q1255:S1255" si="698">Q1131+Q1148+Q1164+Q1192+Q1227+Q1234+Q1245</f>
        <v>18300396.120000001</v>
      </c>
      <c r="R1255" s="456">
        <f t="shared" si="698"/>
        <v>62323513.350000001</v>
      </c>
      <c r="S1255" s="456">
        <f t="shared" si="698"/>
        <v>80623909.469999999</v>
      </c>
      <c r="T1255" s="421">
        <f t="shared" ref="T1255:V1255" si="699">T1131+T1148+T1164+T1192+T1227+T1234+T1245</f>
        <v>24737905.140000001</v>
      </c>
      <c r="U1255" s="421">
        <f t="shared" si="699"/>
        <v>84247035.560000002</v>
      </c>
      <c r="V1255" s="421">
        <f t="shared" si="699"/>
        <v>108984940.7</v>
      </c>
      <c r="W1255" s="421"/>
      <c r="X1255" s="421"/>
      <c r="Y1255" s="425">
        <f t="shared" si="675"/>
        <v>0</v>
      </c>
      <c r="Z1255" s="424"/>
      <c r="AA1255" s="426"/>
      <c r="AB1255" s="427"/>
      <c r="AC1255" s="427"/>
      <c r="AD1255" s="427"/>
      <c r="AE1255" s="427"/>
      <c r="AF1255" s="427"/>
      <c r="AG1255" s="427"/>
      <c r="AH1255" s="427"/>
      <c r="AI1255" s="427"/>
      <c r="AJ1255" s="427"/>
      <c r="AK1255" s="427"/>
      <c r="AL1255" s="427"/>
      <c r="AM1255" s="427"/>
      <c r="AN1255" s="427"/>
      <c r="AO1255" s="427"/>
    </row>
    <row r="1256" spans="1:41" ht="15">
      <c r="A1256" s="106"/>
      <c r="B1256" s="107"/>
      <c r="C1256" s="108" t="s">
        <v>774</v>
      </c>
      <c r="D1256" s="107"/>
      <c r="E1256" s="109"/>
      <c r="F1256" s="110">
        <f>F80+F994+F1129+F1255</f>
        <v>193064521.84999999</v>
      </c>
      <c r="G1256" s="110">
        <f t="shared" ref="G1256:H1256" si="700">G80+G994+G1129+G1255</f>
        <v>138017339.84</v>
      </c>
      <c r="H1256" s="110">
        <f t="shared" si="700"/>
        <v>331081861.69</v>
      </c>
      <c r="I1256" s="111"/>
      <c r="J1256" s="111"/>
      <c r="K1256" s="112"/>
      <c r="L1256" s="107"/>
      <c r="M1256" s="107"/>
      <c r="N1256" s="107"/>
      <c r="O1256" s="476"/>
      <c r="P1256" s="180">
        <f t="shared" si="668"/>
        <v>0</v>
      </c>
      <c r="Q1256" s="477">
        <f t="shared" ref="Q1256:S1256" si="701">Q80+Q994+Q1129+Q1255</f>
        <v>183620899.53</v>
      </c>
      <c r="R1256" s="477">
        <f t="shared" si="701"/>
        <v>132947794.03</v>
      </c>
      <c r="S1256" s="477">
        <f t="shared" si="701"/>
        <v>316568693.56</v>
      </c>
      <c r="T1256" s="110">
        <f t="shared" ref="T1256:U1256" si="702">T80+T994+T1129+T1255</f>
        <v>248220815.21000001</v>
      </c>
      <c r="U1256" s="110">
        <f t="shared" si="702"/>
        <v>179714898.47999999</v>
      </c>
      <c r="V1256" s="110">
        <f>V80+V994+V1129+V1255</f>
        <v>427935713.69</v>
      </c>
      <c r="W1256" s="110"/>
      <c r="X1256" s="110"/>
      <c r="Y1256" s="142">
        <f t="shared" si="675"/>
        <v>0</v>
      </c>
      <c r="Z1256" s="107"/>
      <c r="AA1256" s="113"/>
      <c r="AB1256" s="380"/>
      <c r="AC1256" s="380"/>
      <c r="AD1256" s="380"/>
      <c r="AE1256" s="380"/>
      <c r="AF1256" s="380"/>
      <c r="AG1256" s="380"/>
      <c r="AH1256" s="380"/>
      <c r="AI1256" s="380"/>
      <c r="AJ1256" s="380"/>
      <c r="AK1256" s="380"/>
      <c r="AL1256" s="380"/>
      <c r="AM1256" s="380"/>
      <c r="AN1256" s="380"/>
      <c r="AO1256" s="380"/>
    </row>
    <row r="1257" spans="1:41" ht="15">
      <c r="A1257" s="51"/>
      <c r="B1257" s="51"/>
      <c r="C1257" s="114" t="s">
        <v>775</v>
      </c>
      <c r="D1257" s="51"/>
      <c r="E1257" s="34"/>
      <c r="F1257" s="115"/>
      <c r="G1257" s="115"/>
      <c r="H1257" s="115"/>
      <c r="I1257" s="115"/>
      <c r="J1257" s="116"/>
      <c r="K1257" s="115"/>
      <c r="L1257" s="51"/>
      <c r="M1257" s="51"/>
      <c r="N1257" s="51"/>
      <c r="O1257" s="186"/>
      <c r="P1257" s="180">
        <f t="shared" si="668"/>
        <v>0</v>
      </c>
      <c r="Q1257" s="478">
        <f t="shared" ref="Q1257:V1257" si="703">Q1256*0.2</f>
        <v>36724179.909999996</v>
      </c>
      <c r="R1257" s="478">
        <f t="shared" si="703"/>
        <v>26589558.809999999</v>
      </c>
      <c r="S1257" s="478">
        <f t="shared" si="703"/>
        <v>63313738.710000001</v>
      </c>
      <c r="T1257" s="381">
        <f t="shared" si="703"/>
        <v>49644163.039999999</v>
      </c>
      <c r="U1257" s="381">
        <f t="shared" si="703"/>
        <v>35942979.700000003</v>
      </c>
      <c r="V1257" s="381">
        <f t="shared" si="703"/>
        <v>85587142.739999995</v>
      </c>
      <c r="W1257" s="381"/>
      <c r="X1257" s="381"/>
      <c r="Y1257" s="142">
        <f t="shared" si="675"/>
        <v>0</v>
      </c>
      <c r="Z1257" s="51"/>
      <c r="AA1257" s="35"/>
      <c r="AB1257" s="226"/>
      <c r="AC1257" s="226"/>
      <c r="AD1257" s="226"/>
      <c r="AE1257" s="226"/>
      <c r="AF1257" s="226"/>
      <c r="AG1257" s="226"/>
      <c r="AH1257" s="226"/>
      <c r="AI1257" s="226"/>
      <c r="AJ1257" s="226"/>
      <c r="AK1257" s="226"/>
      <c r="AL1257" s="226"/>
      <c r="AM1257" s="226"/>
      <c r="AN1257" s="226"/>
      <c r="AO1257" s="226"/>
    </row>
    <row r="1258" spans="1:41" ht="15">
      <c r="A1258" s="51"/>
      <c r="B1258" s="51"/>
      <c r="C1258" s="42" t="s">
        <v>776</v>
      </c>
      <c r="D1258" s="51"/>
      <c r="E1258" s="34"/>
      <c r="F1258" s="115"/>
      <c r="G1258" s="115"/>
      <c r="H1258" s="110">
        <f>H1256*1.2</f>
        <v>397298234.02999997</v>
      </c>
      <c r="I1258" s="115"/>
      <c r="J1258" s="117"/>
      <c r="K1258" s="115"/>
      <c r="L1258" s="51"/>
      <c r="M1258" s="51"/>
      <c r="N1258" s="51"/>
      <c r="O1258" s="186"/>
      <c r="P1258" s="180">
        <f t="shared" si="668"/>
        <v>0</v>
      </c>
      <c r="Q1258" s="180">
        <f t="shared" ref="Q1258:V1258" si="704">Q1256+Q1257</f>
        <v>220345079.44</v>
      </c>
      <c r="R1258" s="180">
        <f t="shared" si="704"/>
        <v>159537352.84</v>
      </c>
      <c r="S1258" s="180">
        <f t="shared" si="704"/>
        <v>379882432.26999998</v>
      </c>
      <c r="T1258" s="142">
        <f t="shared" si="704"/>
        <v>297864978.25</v>
      </c>
      <c r="U1258" s="142">
        <f t="shared" si="704"/>
        <v>215657878.18000001</v>
      </c>
      <c r="V1258" s="142">
        <f t="shared" si="704"/>
        <v>513522856.43000001</v>
      </c>
      <c r="W1258" s="142"/>
      <c r="X1258" s="142"/>
      <c r="Y1258" s="142">
        <f t="shared" si="675"/>
        <v>0</v>
      </c>
      <c r="Z1258" s="51"/>
      <c r="AA1258" s="35"/>
      <c r="AB1258" s="226"/>
      <c r="AC1258" s="226"/>
      <c r="AD1258" s="226"/>
      <c r="AE1258" s="226"/>
      <c r="AF1258" s="226"/>
      <c r="AG1258" s="226"/>
      <c r="AH1258" s="226"/>
      <c r="AI1258" s="226"/>
      <c r="AJ1258" s="226"/>
      <c r="AK1258" s="226"/>
      <c r="AL1258" s="226"/>
      <c r="AM1258" s="226"/>
      <c r="AN1258" s="226"/>
      <c r="AO1258" s="226"/>
    </row>
    <row r="1259" spans="1:41" ht="15">
      <c r="A1259" s="11"/>
      <c r="B1259" s="382"/>
      <c r="C1259" s="383"/>
      <c r="D1259" s="382"/>
      <c r="E1259" s="384"/>
      <c r="F1259" s="384"/>
      <c r="G1259" s="384"/>
      <c r="H1259" s="384"/>
      <c r="I1259" s="384"/>
      <c r="J1259" s="384"/>
      <c r="K1259" s="384"/>
      <c r="L1259" s="11"/>
      <c r="M1259" s="11"/>
      <c r="N1259" s="11"/>
      <c r="O1259" s="479"/>
      <c r="P1259" s="478"/>
      <c r="Q1259" s="478">
        <f>Q1256*0.9</f>
        <v>165258809.58000001</v>
      </c>
      <c r="R1259" s="478">
        <f>R1256*0.9</f>
        <v>119653014.63</v>
      </c>
      <c r="S1259" s="478">
        <f>S1256*0.9</f>
        <v>284911824.19999999</v>
      </c>
      <c r="T1259" s="394">
        <f t="shared" si="696"/>
        <v>0</v>
      </c>
      <c r="U1259" s="227">
        <f t="shared" ref="U1259" si="705">P1259*X1259</f>
        <v>0</v>
      </c>
      <c r="V1259" s="142">
        <f t="shared" si="672"/>
        <v>0</v>
      </c>
      <c r="W1259" s="381"/>
      <c r="X1259" s="416">
        <f>Y1259/S1260</f>
        <v>1.5019662762970301</v>
      </c>
      <c r="Y1259" s="381">
        <v>513513542</v>
      </c>
      <c r="Z1259" s="11"/>
      <c r="AA1259" s="11"/>
      <c r="AB1259" s="226"/>
      <c r="AC1259" s="226"/>
      <c r="AD1259" s="226"/>
      <c r="AE1259" s="226"/>
      <c r="AF1259" s="226"/>
      <c r="AG1259" s="226"/>
      <c r="AH1259" s="226"/>
      <c r="AI1259" s="226"/>
      <c r="AJ1259" s="226"/>
      <c r="AK1259" s="226"/>
      <c r="AL1259" s="226"/>
      <c r="AM1259" s="226"/>
      <c r="AN1259" s="226"/>
      <c r="AO1259" s="226"/>
    </row>
    <row r="1260" spans="1:41" ht="15">
      <c r="A1260" s="11"/>
      <c r="B1260" s="382"/>
      <c r="C1260" s="383"/>
      <c r="D1260" s="382"/>
      <c r="E1260" s="384"/>
      <c r="F1260" s="384"/>
      <c r="G1260" s="384"/>
      <c r="H1260" s="384"/>
      <c r="I1260" s="384"/>
      <c r="J1260" s="384"/>
      <c r="K1260" s="384"/>
      <c r="L1260" s="11"/>
      <c r="M1260" s="11"/>
      <c r="N1260" s="11"/>
      <c r="O1260" s="479"/>
      <c r="P1260" s="478"/>
      <c r="Q1260" s="478">
        <f t="shared" ref="Q1260:R1260" si="706">Q1258*0.9</f>
        <v>198310571.5</v>
      </c>
      <c r="R1260" s="478">
        <f t="shared" si="706"/>
        <v>143583617.56</v>
      </c>
      <c r="S1260" s="478">
        <f>S1258*0.9</f>
        <v>341894189.04000002</v>
      </c>
      <c r="T1260" s="381"/>
      <c r="U1260" s="381"/>
      <c r="V1260" s="381"/>
      <c r="W1260" s="381"/>
      <c r="X1260" s="416">
        <f>Y1260/S1259</f>
        <v>1.50196627630872</v>
      </c>
      <c r="Y1260" s="381">
        <f>Y1259/1.2</f>
        <v>427927951.67000002</v>
      </c>
      <c r="Z1260" s="11"/>
      <c r="AA1260" s="11"/>
      <c r="AB1260" s="226"/>
      <c r="AC1260" s="226"/>
      <c r="AD1260" s="226"/>
      <c r="AE1260" s="226"/>
      <c r="AF1260" s="226"/>
      <c r="AG1260" s="226"/>
      <c r="AH1260" s="226"/>
      <c r="AI1260" s="226"/>
      <c r="AJ1260" s="226"/>
      <c r="AK1260" s="226"/>
      <c r="AL1260" s="226"/>
      <c r="AM1260" s="226"/>
      <c r="AN1260" s="226"/>
      <c r="AO1260" s="226"/>
    </row>
    <row r="1261" spans="1:41" ht="15">
      <c r="A1261" s="11"/>
      <c r="B1261" s="382"/>
      <c r="C1261" s="383"/>
      <c r="D1261" s="382"/>
      <c r="E1261" s="384"/>
      <c r="F1261" s="384"/>
      <c r="G1261" s="384"/>
      <c r="H1261" s="384"/>
      <c r="I1261" s="384"/>
      <c r="J1261" s="384"/>
      <c r="K1261" s="384"/>
      <c r="L1261" s="11"/>
      <c r="M1261" s="11"/>
      <c r="N1261" s="11"/>
      <c r="O1261" s="479"/>
      <c r="P1261" s="478"/>
      <c r="Q1261" s="478"/>
      <c r="R1261" s="478"/>
      <c r="S1261" s="480"/>
      <c r="T1261" s="381"/>
      <c r="U1261" s="381"/>
      <c r="V1261" s="381"/>
      <c r="W1261" s="381"/>
      <c r="X1261" s="381"/>
      <c r="Y1261" s="381"/>
      <c r="Z1261" s="11"/>
      <c r="AA1261" s="11"/>
      <c r="AB1261" s="226"/>
      <c r="AC1261" s="226"/>
      <c r="AD1261" s="226"/>
      <c r="AE1261" s="226"/>
      <c r="AF1261" s="226"/>
      <c r="AG1261" s="226"/>
      <c r="AH1261" s="226"/>
      <c r="AI1261" s="226"/>
      <c r="AJ1261" s="226"/>
      <c r="AK1261" s="226"/>
      <c r="AL1261" s="226"/>
      <c r="AM1261" s="226"/>
      <c r="AN1261" s="226"/>
      <c r="AO1261" s="226"/>
    </row>
    <row r="1262" spans="1:41" ht="15">
      <c r="A1262" s="11"/>
      <c r="B1262" s="382"/>
      <c r="C1262" s="383"/>
      <c r="D1262" s="382"/>
      <c r="E1262" s="384"/>
      <c r="F1262" s="384"/>
      <c r="G1262" s="384"/>
      <c r="H1262" s="384"/>
      <c r="I1262" s="384"/>
      <c r="J1262" s="384"/>
      <c r="K1262" s="384"/>
      <c r="L1262" s="11"/>
      <c r="M1262" s="11"/>
      <c r="N1262" s="11"/>
      <c r="O1262" s="479"/>
      <c r="P1262" s="478"/>
      <c r="Q1262" s="478"/>
      <c r="R1262" s="478"/>
      <c r="S1262" s="478"/>
      <c r="T1262" s="381"/>
      <c r="U1262" s="381"/>
      <c r="V1262" s="381"/>
      <c r="W1262" s="381"/>
      <c r="X1262" s="381"/>
      <c r="Y1262" s="381"/>
      <c r="Z1262" s="11"/>
      <c r="AA1262" s="11"/>
      <c r="AB1262" s="226"/>
      <c r="AC1262" s="226"/>
      <c r="AD1262" s="226"/>
      <c r="AE1262" s="226"/>
      <c r="AF1262" s="226"/>
      <c r="AG1262" s="226"/>
      <c r="AH1262" s="226"/>
      <c r="AI1262" s="226"/>
      <c r="AJ1262" s="226"/>
      <c r="AK1262" s="226"/>
      <c r="AL1262" s="226"/>
      <c r="AM1262" s="226"/>
      <c r="AN1262" s="226"/>
      <c r="AO1262" s="226"/>
    </row>
    <row r="1263" spans="1:41" ht="15">
      <c r="A1263" s="11"/>
      <c r="B1263" s="382"/>
      <c r="C1263" s="383"/>
      <c r="D1263" s="382"/>
      <c r="E1263" s="384"/>
      <c r="F1263" s="384"/>
      <c r="G1263" s="384"/>
      <c r="H1263" s="384"/>
      <c r="I1263" s="384"/>
      <c r="J1263" s="384"/>
      <c r="K1263" s="384"/>
      <c r="L1263" s="11"/>
      <c r="M1263" s="11"/>
      <c r="N1263" s="11"/>
      <c r="O1263" s="479"/>
      <c r="P1263" s="478"/>
      <c r="Q1263" s="478"/>
      <c r="R1263" s="478"/>
      <c r="S1263" s="478"/>
      <c r="T1263" s="381"/>
      <c r="U1263" s="381"/>
      <c r="V1263" s="381"/>
      <c r="W1263" s="381"/>
      <c r="X1263" s="381"/>
      <c r="Y1263" s="381"/>
      <c r="Z1263" s="11"/>
      <c r="AA1263" s="11"/>
      <c r="AB1263" s="226"/>
      <c r="AC1263" s="226"/>
      <c r="AD1263" s="226"/>
      <c r="AE1263" s="226"/>
      <c r="AF1263" s="226"/>
      <c r="AG1263" s="226"/>
      <c r="AH1263" s="226"/>
      <c r="AI1263" s="226"/>
      <c r="AJ1263" s="226"/>
      <c r="AK1263" s="226"/>
      <c r="AL1263" s="226"/>
      <c r="AM1263" s="226"/>
      <c r="AN1263" s="226"/>
      <c r="AO1263" s="226"/>
    </row>
    <row r="1264" spans="1:41" ht="15">
      <c r="A1264" s="11"/>
      <c r="B1264" s="382"/>
      <c r="C1264" s="383"/>
      <c r="D1264" s="382"/>
      <c r="E1264" s="384"/>
      <c r="F1264" s="384"/>
      <c r="G1264" s="384"/>
      <c r="H1264" s="384"/>
      <c r="I1264" s="384"/>
      <c r="J1264" s="384"/>
      <c r="K1264" s="384"/>
      <c r="L1264" s="11"/>
      <c r="M1264" s="11"/>
      <c r="N1264" s="11"/>
      <c r="O1264" s="479"/>
      <c r="P1264" s="478"/>
      <c r="Q1264" s="478"/>
      <c r="R1264" s="478"/>
      <c r="S1264" s="478"/>
      <c r="T1264" s="381"/>
      <c r="U1264" s="381"/>
      <c r="V1264" s="381"/>
      <c r="W1264" s="381"/>
      <c r="X1264" s="381"/>
      <c r="Y1264" s="381"/>
      <c r="Z1264" s="11"/>
      <c r="AA1264" s="11"/>
      <c r="AB1264" s="226"/>
      <c r="AC1264" s="226"/>
      <c r="AD1264" s="226"/>
      <c r="AE1264" s="226"/>
      <c r="AF1264" s="226"/>
      <c r="AG1264" s="226"/>
      <c r="AH1264" s="226"/>
      <c r="AI1264" s="226"/>
      <c r="AJ1264" s="226"/>
      <c r="AK1264" s="226"/>
      <c r="AL1264" s="226"/>
      <c r="AM1264" s="226"/>
      <c r="AN1264" s="226"/>
      <c r="AO1264" s="226"/>
    </row>
    <row r="1265" spans="1:41" ht="15">
      <c r="A1265" s="11"/>
      <c r="B1265" s="382"/>
      <c r="C1265" s="383"/>
      <c r="D1265" s="382"/>
      <c r="E1265" s="384"/>
      <c r="F1265" s="384"/>
      <c r="G1265" s="384"/>
      <c r="H1265" s="384"/>
      <c r="I1265" s="384"/>
      <c r="J1265" s="384"/>
      <c r="K1265" s="384"/>
      <c r="L1265" s="11"/>
      <c r="M1265" s="11"/>
      <c r="N1265" s="11"/>
      <c r="O1265" s="479"/>
      <c r="P1265" s="478"/>
      <c r="Q1265" s="478"/>
      <c r="R1265" s="478"/>
      <c r="S1265" s="478"/>
      <c r="T1265" s="381"/>
      <c r="U1265" s="381"/>
      <c r="V1265" s="381"/>
      <c r="W1265" s="381"/>
      <c r="X1265" s="381"/>
      <c r="Y1265" s="381"/>
      <c r="Z1265" s="11"/>
      <c r="AA1265" s="11"/>
      <c r="AB1265" s="226"/>
      <c r="AC1265" s="226"/>
      <c r="AD1265" s="226"/>
      <c r="AE1265" s="226"/>
      <c r="AF1265" s="226"/>
      <c r="AG1265" s="226"/>
      <c r="AH1265" s="226"/>
      <c r="AI1265" s="226"/>
      <c r="AJ1265" s="226"/>
      <c r="AK1265" s="226"/>
      <c r="AL1265" s="226"/>
      <c r="AM1265" s="226"/>
      <c r="AN1265" s="226"/>
      <c r="AO1265" s="226"/>
    </row>
    <row r="1266" spans="1:41" ht="15">
      <c r="A1266" s="11"/>
      <c r="B1266" s="382"/>
      <c r="C1266" s="383"/>
      <c r="D1266" s="382"/>
      <c r="E1266" s="384"/>
      <c r="F1266" s="384"/>
      <c r="G1266" s="384"/>
      <c r="H1266" s="384"/>
      <c r="I1266" s="384"/>
      <c r="J1266" s="384"/>
      <c r="K1266" s="384"/>
      <c r="L1266" s="11"/>
      <c r="M1266" s="11"/>
      <c r="N1266" s="11"/>
      <c r="O1266" s="479"/>
      <c r="P1266" s="478"/>
      <c r="Q1266" s="478"/>
      <c r="R1266" s="478"/>
      <c r="S1266" s="478"/>
      <c r="T1266" s="381"/>
      <c r="U1266" s="381"/>
      <c r="V1266" s="381"/>
      <c r="W1266" s="381"/>
      <c r="X1266" s="381"/>
      <c r="Y1266" s="381"/>
      <c r="Z1266" s="11"/>
      <c r="AA1266" s="11"/>
      <c r="AB1266" s="226"/>
      <c r="AC1266" s="226"/>
      <c r="AD1266" s="226"/>
      <c r="AE1266" s="226"/>
      <c r="AF1266" s="226"/>
      <c r="AG1266" s="226"/>
      <c r="AH1266" s="226"/>
      <c r="AI1266" s="226"/>
      <c r="AJ1266" s="226"/>
      <c r="AK1266" s="226"/>
      <c r="AL1266" s="226"/>
      <c r="AM1266" s="226"/>
      <c r="AN1266" s="226"/>
      <c r="AO1266" s="226"/>
    </row>
    <row r="1267" spans="1:41" ht="15">
      <c r="A1267" s="11"/>
      <c r="B1267" s="382"/>
      <c r="C1267" s="383"/>
      <c r="D1267" s="382"/>
      <c r="E1267" s="384"/>
      <c r="F1267" s="384"/>
      <c r="G1267" s="384"/>
      <c r="H1267" s="384"/>
      <c r="I1267" s="384"/>
      <c r="J1267" s="384"/>
      <c r="K1267" s="384"/>
      <c r="L1267" s="11"/>
      <c r="M1267" s="11"/>
      <c r="N1267" s="11"/>
      <c r="O1267" s="479"/>
      <c r="P1267" s="478"/>
      <c r="Q1267" s="478"/>
      <c r="R1267" s="478"/>
      <c r="S1267" s="478"/>
      <c r="T1267" s="381"/>
      <c r="U1267" s="381"/>
      <c r="V1267" s="381"/>
      <c r="W1267" s="381"/>
      <c r="X1267" s="381"/>
      <c r="Y1267" s="381"/>
      <c r="Z1267" s="11"/>
      <c r="AA1267" s="11"/>
      <c r="AB1267" s="226"/>
      <c r="AC1267" s="226"/>
      <c r="AD1267" s="226"/>
      <c r="AE1267" s="226"/>
      <c r="AF1267" s="226"/>
      <c r="AG1267" s="226"/>
      <c r="AH1267" s="226"/>
      <c r="AI1267" s="226"/>
      <c r="AJ1267" s="226"/>
      <c r="AK1267" s="226"/>
      <c r="AL1267" s="226"/>
      <c r="AM1267" s="226"/>
      <c r="AN1267" s="226"/>
      <c r="AO1267" s="226"/>
    </row>
    <row r="1268" spans="1:41" ht="15">
      <c r="A1268" s="11"/>
      <c r="B1268" s="382"/>
      <c r="C1268" s="383"/>
      <c r="D1268" s="382"/>
      <c r="E1268" s="384"/>
      <c r="F1268" s="384"/>
      <c r="G1268" s="384"/>
      <c r="H1268" s="384"/>
      <c r="I1268" s="384"/>
      <c r="J1268" s="384"/>
      <c r="K1268" s="384"/>
      <c r="L1268" s="11"/>
      <c r="M1268" s="11"/>
      <c r="N1268" s="11"/>
      <c r="O1268" s="479"/>
      <c r="P1268" s="478"/>
      <c r="Q1268" s="478"/>
      <c r="R1268" s="478"/>
      <c r="S1268" s="478"/>
      <c r="T1268" s="381"/>
      <c r="U1268" s="381"/>
      <c r="V1268" s="381"/>
      <c r="W1268" s="381"/>
      <c r="X1268" s="381"/>
      <c r="Y1268" s="381"/>
      <c r="Z1268" s="11"/>
      <c r="AA1268" s="11"/>
      <c r="AB1268" s="226"/>
      <c r="AC1268" s="226"/>
      <c r="AD1268" s="226"/>
      <c r="AE1268" s="226"/>
      <c r="AF1268" s="226"/>
      <c r="AG1268" s="226"/>
      <c r="AH1268" s="226"/>
      <c r="AI1268" s="226"/>
      <c r="AJ1268" s="226"/>
      <c r="AK1268" s="226"/>
      <c r="AL1268" s="226"/>
      <c r="AM1268" s="226"/>
      <c r="AN1268" s="226"/>
      <c r="AO1268" s="226"/>
    </row>
    <row r="1269" spans="1:41" ht="15">
      <c r="A1269" s="11"/>
      <c r="B1269" s="382"/>
      <c r="C1269" s="383"/>
      <c r="D1269" s="382"/>
      <c r="E1269" s="384"/>
      <c r="F1269" s="384"/>
      <c r="G1269" s="384"/>
      <c r="H1269" s="384"/>
      <c r="I1269" s="384"/>
      <c r="J1269" s="384"/>
      <c r="K1269" s="384"/>
      <c r="L1269" s="11"/>
      <c r="M1269" s="11"/>
      <c r="N1269" s="11"/>
      <c r="O1269" s="479"/>
      <c r="P1269" s="478"/>
      <c r="Q1269" s="478"/>
      <c r="R1269" s="478"/>
      <c r="S1269" s="478"/>
      <c r="T1269" s="381"/>
      <c r="U1269" s="381"/>
      <c r="V1269" s="381"/>
      <c r="W1269" s="381"/>
      <c r="X1269" s="381"/>
      <c r="Y1269" s="381"/>
      <c r="Z1269" s="11"/>
      <c r="AA1269" s="11"/>
      <c r="AB1269" s="226"/>
      <c r="AC1269" s="226"/>
      <c r="AD1269" s="226"/>
      <c r="AE1269" s="226"/>
      <c r="AF1269" s="226"/>
      <c r="AG1269" s="226"/>
      <c r="AH1269" s="226"/>
      <c r="AI1269" s="226"/>
      <c r="AJ1269" s="226"/>
      <c r="AK1269" s="226"/>
      <c r="AL1269" s="226"/>
      <c r="AM1269" s="226"/>
      <c r="AN1269" s="226"/>
      <c r="AO1269" s="226"/>
    </row>
    <row r="1270" spans="1:41" ht="15">
      <c r="A1270" s="11"/>
      <c r="B1270" s="382"/>
      <c r="C1270" s="383"/>
      <c r="D1270" s="382"/>
      <c r="E1270" s="384"/>
      <c r="F1270" s="384"/>
      <c r="G1270" s="384"/>
      <c r="H1270" s="384"/>
      <c r="I1270" s="384"/>
      <c r="J1270" s="384"/>
      <c r="K1270" s="384"/>
      <c r="L1270" s="11"/>
      <c r="M1270" s="11"/>
      <c r="N1270" s="11"/>
      <c r="O1270" s="479"/>
      <c r="P1270" s="478"/>
      <c r="Q1270" s="478"/>
      <c r="R1270" s="478"/>
      <c r="S1270" s="478"/>
      <c r="T1270" s="381"/>
      <c r="U1270" s="381"/>
      <c r="V1270" s="381"/>
      <c r="W1270" s="381"/>
      <c r="X1270" s="381"/>
      <c r="Y1270" s="381"/>
      <c r="Z1270" s="11"/>
      <c r="AA1270" s="11"/>
      <c r="AB1270" s="226"/>
      <c r="AC1270" s="226"/>
      <c r="AD1270" s="226"/>
      <c r="AE1270" s="226"/>
      <c r="AF1270" s="226"/>
      <c r="AG1270" s="226"/>
      <c r="AH1270" s="226"/>
      <c r="AI1270" s="226"/>
      <c r="AJ1270" s="226"/>
      <c r="AK1270" s="226"/>
      <c r="AL1270" s="226"/>
      <c r="AM1270" s="226"/>
      <c r="AN1270" s="226"/>
      <c r="AO1270" s="226"/>
    </row>
    <row r="1271" spans="1:41" ht="15">
      <c r="A1271" s="11"/>
      <c r="B1271" s="382"/>
      <c r="C1271" s="383"/>
      <c r="D1271" s="382"/>
      <c r="E1271" s="384"/>
      <c r="F1271" s="384"/>
      <c r="G1271" s="384"/>
      <c r="H1271" s="384"/>
      <c r="I1271" s="384"/>
      <c r="J1271" s="384"/>
      <c r="K1271" s="384"/>
      <c r="L1271" s="11"/>
      <c r="M1271" s="11"/>
      <c r="N1271" s="11"/>
      <c r="O1271" s="479"/>
      <c r="P1271" s="478"/>
      <c r="Q1271" s="478"/>
      <c r="R1271" s="478"/>
      <c r="S1271" s="478"/>
      <c r="T1271" s="381"/>
      <c r="U1271" s="381"/>
      <c r="V1271" s="381"/>
      <c r="W1271" s="381"/>
      <c r="X1271" s="381"/>
      <c r="Y1271" s="381"/>
      <c r="Z1271" s="11"/>
      <c r="AA1271" s="11"/>
      <c r="AB1271" s="226"/>
      <c r="AC1271" s="226"/>
      <c r="AD1271" s="226"/>
      <c r="AE1271" s="226"/>
      <c r="AF1271" s="226"/>
      <c r="AG1271" s="226"/>
      <c r="AH1271" s="226"/>
      <c r="AI1271" s="226"/>
      <c r="AJ1271" s="226"/>
      <c r="AK1271" s="226"/>
      <c r="AL1271" s="226"/>
      <c r="AM1271" s="226"/>
      <c r="AN1271" s="226"/>
      <c r="AO1271" s="226"/>
    </row>
    <row r="1272" spans="1:41" ht="15">
      <c r="A1272" s="11"/>
      <c r="B1272" s="382"/>
      <c r="C1272" s="383"/>
      <c r="D1272" s="382"/>
      <c r="E1272" s="384"/>
      <c r="F1272" s="384"/>
      <c r="G1272" s="384"/>
      <c r="H1272" s="384"/>
      <c r="I1272" s="384"/>
      <c r="J1272" s="384"/>
      <c r="K1272" s="384"/>
      <c r="L1272" s="11"/>
      <c r="M1272" s="11"/>
      <c r="N1272" s="11"/>
      <c r="O1272" s="479"/>
      <c r="P1272" s="478"/>
      <c r="Q1272" s="478"/>
      <c r="R1272" s="478"/>
      <c r="S1272" s="478"/>
      <c r="T1272" s="381"/>
      <c r="U1272" s="381"/>
      <c r="V1272" s="381"/>
      <c r="W1272" s="381"/>
      <c r="X1272" s="381"/>
      <c r="Y1272" s="381"/>
      <c r="Z1272" s="11"/>
      <c r="AA1272" s="11"/>
      <c r="AB1272" s="226"/>
      <c r="AC1272" s="226"/>
      <c r="AD1272" s="226"/>
      <c r="AE1272" s="226"/>
      <c r="AF1272" s="226"/>
      <c r="AG1272" s="226"/>
      <c r="AH1272" s="226"/>
      <c r="AI1272" s="226"/>
      <c r="AJ1272" s="226"/>
      <c r="AK1272" s="226"/>
      <c r="AL1272" s="226"/>
      <c r="AM1272" s="226"/>
      <c r="AN1272" s="226"/>
      <c r="AO1272" s="226"/>
    </row>
    <row r="1273" spans="1:41" ht="15">
      <c r="A1273" s="11"/>
      <c r="B1273" s="382"/>
      <c r="C1273" s="383"/>
      <c r="D1273" s="382"/>
      <c r="E1273" s="384"/>
      <c r="F1273" s="384"/>
      <c r="G1273" s="384"/>
      <c r="H1273" s="384"/>
      <c r="I1273" s="384"/>
      <c r="J1273" s="384"/>
      <c r="K1273" s="384"/>
      <c r="L1273" s="11"/>
      <c r="M1273" s="11"/>
      <c r="N1273" s="11"/>
      <c r="O1273" s="479"/>
      <c r="P1273" s="478"/>
      <c r="Q1273" s="478"/>
      <c r="R1273" s="478"/>
      <c r="S1273" s="478"/>
      <c r="T1273" s="381"/>
      <c r="U1273" s="381"/>
      <c r="V1273" s="381"/>
      <c r="W1273" s="381"/>
      <c r="X1273" s="381"/>
      <c r="Y1273" s="381"/>
      <c r="Z1273" s="11"/>
      <c r="AA1273" s="11"/>
      <c r="AB1273" s="226"/>
      <c r="AC1273" s="226"/>
      <c r="AD1273" s="226"/>
      <c r="AE1273" s="226"/>
      <c r="AF1273" s="226"/>
      <c r="AG1273" s="226"/>
      <c r="AH1273" s="226"/>
      <c r="AI1273" s="226"/>
      <c r="AJ1273" s="226"/>
      <c r="AK1273" s="226"/>
      <c r="AL1273" s="226"/>
      <c r="AM1273" s="226"/>
      <c r="AN1273" s="226"/>
      <c r="AO1273" s="226"/>
    </row>
    <row r="1274" spans="1:41" ht="15">
      <c r="A1274" s="11"/>
      <c r="B1274" s="382"/>
      <c r="C1274" s="383"/>
      <c r="D1274" s="382"/>
      <c r="E1274" s="384"/>
      <c r="F1274" s="384"/>
      <c r="G1274" s="384"/>
      <c r="H1274" s="384"/>
      <c r="I1274" s="384"/>
      <c r="J1274" s="384"/>
      <c r="K1274" s="384"/>
      <c r="L1274" s="11"/>
      <c r="M1274" s="11"/>
      <c r="N1274" s="11"/>
      <c r="O1274" s="479"/>
      <c r="P1274" s="478"/>
      <c r="Q1274" s="478"/>
      <c r="R1274" s="478"/>
      <c r="S1274" s="478"/>
      <c r="T1274" s="381"/>
      <c r="U1274" s="381"/>
      <c r="V1274" s="381"/>
      <c r="W1274" s="381"/>
      <c r="X1274" s="381"/>
      <c r="Y1274" s="381"/>
      <c r="Z1274" s="11"/>
      <c r="AA1274" s="11"/>
      <c r="AB1274" s="226"/>
      <c r="AC1274" s="226"/>
      <c r="AD1274" s="226"/>
      <c r="AE1274" s="226"/>
      <c r="AF1274" s="226"/>
      <c r="AG1274" s="226"/>
      <c r="AH1274" s="226"/>
      <c r="AI1274" s="226"/>
      <c r="AJ1274" s="226"/>
      <c r="AK1274" s="226"/>
      <c r="AL1274" s="226"/>
      <c r="AM1274" s="226"/>
      <c r="AN1274" s="226"/>
      <c r="AO1274" s="226"/>
    </row>
    <row r="1275" spans="1:41" ht="15">
      <c r="A1275" s="11"/>
      <c r="B1275" s="382"/>
      <c r="C1275" s="383"/>
      <c r="D1275" s="382"/>
      <c r="E1275" s="384"/>
      <c r="F1275" s="384"/>
      <c r="G1275" s="384"/>
      <c r="H1275" s="384"/>
      <c r="I1275" s="384"/>
      <c r="J1275" s="384"/>
      <c r="K1275" s="384"/>
      <c r="L1275" s="11"/>
      <c r="M1275" s="11"/>
      <c r="N1275" s="11"/>
      <c r="O1275" s="479"/>
      <c r="P1275" s="478"/>
      <c r="Q1275" s="478"/>
      <c r="R1275" s="478"/>
      <c r="S1275" s="478"/>
      <c r="T1275" s="381"/>
      <c r="U1275" s="381"/>
      <c r="V1275" s="381"/>
      <c r="W1275" s="381"/>
      <c r="X1275" s="381"/>
      <c r="Y1275" s="381"/>
      <c r="Z1275" s="11"/>
      <c r="AA1275" s="11"/>
      <c r="AB1275" s="226"/>
      <c r="AC1275" s="226"/>
      <c r="AD1275" s="226"/>
      <c r="AE1275" s="226"/>
      <c r="AF1275" s="226"/>
      <c r="AG1275" s="226"/>
      <c r="AH1275" s="226"/>
      <c r="AI1275" s="226"/>
      <c r="AJ1275" s="226"/>
      <c r="AK1275" s="226"/>
      <c r="AL1275" s="226"/>
      <c r="AM1275" s="226"/>
      <c r="AN1275" s="226"/>
      <c r="AO1275" s="226"/>
    </row>
    <row r="1276" spans="1:41" ht="15">
      <c r="A1276" s="11"/>
      <c r="B1276" s="382"/>
      <c r="C1276" s="383"/>
      <c r="D1276" s="382"/>
      <c r="E1276" s="384"/>
      <c r="F1276" s="384"/>
      <c r="G1276" s="384"/>
      <c r="H1276" s="384"/>
      <c r="I1276" s="384"/>
      <c r="J1276" s="384"/>
      <c r="K1276" s="384"/>
      <c r="L1276" s="11"/>
      <c r="M1276" s="11"/>
      <c r="N1276" s="11"/>
      <c r="O1276" s="479"/>
      <c r="P1276" s="478"/>
      <c r="Q1276" s="478"/>
      <c r="R1276" s="478"/>
      <c r="S1276" s="478"/>
      <c r="T1276" s="381"/>
      <c r="U1276" s="381"/>
      <c r="V1276" s="381"/>
      <c r="W1276" s="381"/>
      <c r="X1276" s="381"/>
      <c r="Y1276" s="381"/>
      <c r="Z1276" s="11"/>
      <c r="AA1276" s="11"/>
      <c r="AB1276" s="226"/>
      <c r="AC1276" s="226"/>
      <c r="AD1276" s="226"/>
      <c r="AE1276" s="226"/>
      <c r="AF1276" s="226"/>
      <c r="AG1276" s="226"/>
      <c r="AH1276" s="226"/>
      <c r="AI1276" s="226"/>
      <c r="AJ1276" s="226"/>
      <c r="AK1276" s="226"/>
      <c r="AL1276" s="226"/>
      <c r="AM1276" s="226"/>
      <c r="AN1276" s="226"/>
      <c r="AO1276" s="226"/>
    </row>
    <row r="1277" spans="1:41" ht="15">
      <c r="A1277" s="11"/>
      <c r="B1277" s="382"/>
      <c r="C1277" s="383"/>
      <c r="D1277" s="382"/>
      <c r="E1277" s="384"/>
      <c r="F1277" s="384"/>
      <c r="G1277" s="384"/>
      <c r="H1277" s="384"/>
      <c r="I1277" s="384"/>
      <c r="J1277" s="384"/>
      <c r="K1277" s="384"/>
      <c r="L1277" s="11"/>
      <c r="M1277" s="11"/>
      <c r="N1277" s="11"/>
      <c r="O1277" s="479"/>
      <c r="P1277" s="478"/>
      <c r="Q1277" s="478"/>
      <c r="R1277" s="478"/>
      <c r="S1277" s="478"/>
      <c r="T1277" s="381"/>
      <c r="U1277" s="381"/>
      <c r="V1277" s="381"/>
      <c r="W1277" s="381"/>
      <c r="X1277" s="381"/>
      <c r="Y1277" s="381"/>
      <c r="Z1277" s="11"/>
      <c r="AA1277" s="11"/>
      <c r="AB1277" s="226"/>
      <c r="AC1277" s="226"/>
      <c r="AD1277" s="226"/>
      <c r="AE1277" s="226"/>
      <c r="AF1277" s="226"/>
      <c r="AG1277" s="226"/>
      <c r="AH1277" s="226"/>
      <c r="AI1277" s="226"/>
      <c r="AJ1277" s="226"/>
      <c r="AK1277" s="226"/>
      <c r="AL1277" s="226"/>
      <c r="AM1277" s="226"/>
      <c r="AN1277" s="226"/>
      <c r="AO1277" s="226"/>
    </row>
    <row r="1278" spans="1:41" ht="15">
      <c r="A1278" s="11"/>
      <c r="B1278" s="382"/>
      <c r="C1278" s="383"/>
      <c r="D1278" s="382"/>
      <c r="E1278" s="384"/>
      <c r="F1278" s="384"/>
      <c r="G1278" s="384"/>
      <c r="H1278" s="384"/>
      <c r="I1278" s="384"/>
      <c r="J1278" s="384"/>
      <c r="K1278" s="384"/>
      <c r="L1278" s="11"/>
      <c r="M1278" s="11"/>
      <c r="N1278" s="11"/>
      <c r="O1278" s="479"/>
      <c r="P1278" s="478"/>
      <c r="Q1278" s="478"/>
      <c r="R1278" s="478"/>
      <c r="S1278" s="478"/>
      <c r="T1278" s="381"/>
      <c r="U1278" s="381"/>
      <c r="V1278" s="381"/>
      <c r="W1278" s="381"/>
      <c r="X1278" s="381"/>
      <c r="Y1278" s="381"/>
      <c r="Z1278" s="11"/>
      <c r="AA1278" s="11"/>
      <c r="AB1278" s="226"/>
      <c r="AC1278" s="226"/>
      <c r="AD1278" s="226"/>
      <c r="AE1278" s="226"/>
      <c r="AF1278" s="226"/>
      <c r="AG1278" s="226"/>
      <c r="AH1278" s="226"/>
      <c r="AI1278" s="226"/>
      <c r="AJ1278" s="226"/>
      <c r="AK1278" s="226"/>
      <c r="AL1278" s="226"/>
      <c r="AM1278" s="226"/>
      <c r="AN1278" s="226"/>
      <c r="AO1278" s="226"/>
    </row>
    <row r="1279" spans="1:41" ht="15">
      <c r="A1279" s="11"/>
      <c r="B1279" s="382"/>
      <c r="C1279" s="383"/>
      <c r="D1279" s="382"/>
      <c r="E1279" s="384"/>
      <c r="F1279" s="384"/>
      <c r="G1279" s="384"/>
      <c r="H1279" s="384"/>
      <c r="I1279" s="384"/>
      <c r="J1279" s="384"/>
      <c r="K1279" s="384"/>
      <c r="L1279" s="11"/>
      <c r="M1279" s="11"/>
      <c r="N1279" s="11"/>
      <c r="O1279" s="479"/>
      <c r="P1279" s="478"/>
      <c r="Q1279" s="478"/>
      <c r="R1279" s="478"/>
      <c r="S1279" s="478"/>
      <c r="T1279" s="381"/>
      <c r="U1279" s="381"/>
      <c r="V1279" s="381"/>
      <c r="W1279" s="381"/>
      <c r="X1279" s="381"/>
      <c r="Y1279" s="381"/>
      <c r="Z1279" s="11"/>
      <c r="AA1279" s="11"/>
      <c r="AB1279" s="226"/>
      <c r="AC1279" s="226"/>
      <c r="AD1279" s="226"/>
      <c r="AE1279" s="226"/>
      <c r="AF1279" s="226"/>
      <c r="AG1279" s="226"/>
      <c r="AH1279" s="226"/>
      <c r="AI1279" s="226"/>
      <c r="AJ1279" s="226"/>
      <c r="AK1279" s="226"/>
      <c r="AL1279" s="226"/>
      <c r="AM1279" s="226"/>
      <c r="AN1279" s="226"/>
      <c r="AO1279" s="226"/>
    </row>
    <row r="1280" spans="1:41" ht="15">
      <c r="A1280" s="11"/>
      <c r="B1280" s="382"/>
      <c r="C1280" s="383"/>
      <c r="D1280" s="382"/>
      <c r="E1280" s="384"/>
      <c r="F1280" s="384"/>
      <c r="G1280" s="384"/>
      <c r="H1280" s="384"/>
      <c r="I1280" s="384"/>
      <c r="J1280" s="384"/>
      <c r="K1280" s="384"/>
      <c r="L1280" s="11"/>
      <c r="M1280" s="11"/>
      <c r="N1280" s="11"/>
      <c r="O1280" s="479"/>
      <c r="P1280" s="478"/>
      <c r="Q1280" s="478"/>
      <c r="R1280" s="478"/>
      <c r="S1280" s="478"/>
      <c r="T1280" s="381"/>
      <c r="U1280" s="381"/>
      <c r="V1280" s="381"/>
      <c r="W1280" s="381"/>
      <c r="X1280" s="381"/>
      <c r="Y1280" s="381"/>
      <c r="Z1280" s="11"/>
      <c r="AA1280" s="11"/>
      <c r="AB1280" s="226"/>
      <c r="AC1280" s="226"/>
      <c r="AD1280" s="226"/>
      <c r="AE1280" s="226"/>
      <c r="AF1280" s="226"/>
      <c r="AG1280" s="226"/>
      <c r="AH1280" s="226"/>
      <c r="AI1280" s="226"/>
      <c r="AJ1280" s="226"/>
      <c r="AK1280" s="226"/>
      <c r="AL1280" s="226"/>
      <c r="AM1280" s="226"/>
      <c r="AN1280" s="226"/>
      <c r="AO1280" s="226"/>
    </row>
    <row r="1281" spans="1:41" ht="15">
      <c r="A1281" s="11"/>
      <c r="B1281" s="382"/>
      <c r="C1281" s="383"/>
      <c r="D1281" s="382"/>
      <c r="E1281" s="384"/>
      <c r="F1281" s="384"/>
      <c r="G1281" s="384"/>
      <c r="H1281" s="384"/>
      <c r="I1281" s="384"/>
      <c r="J1281" s="384"/>
      <c r="K1281" s="384"/>
      <c r="L1281" s="11"/>
      <c r="M1281" s="11"/>
      <c r="N1281" s="11"/>
      <c r="O1281" s="479"/>
      <c r="P1281" s="478"/>
      <c r="Q1281" s="478"/>
      <c r="R1281" s="478"/>
      <c r="S1281" s="478"/>
      <c r="T1281" s="381"/>
      <c r="U1281" s="381"/>
      <c r="V1281" s="381"/>
      <c r="W1281" s="381"/>
      <c r="X1281" s="381"/>
      <c r="Y1281" s="381"/>
      <c r="Z1281" s="11"/>
      <c r="AA1281" s="11"/>
      <c r="AB1281" s="226"/>
      <c r="AC1281" s="226"/>
      <c r="AD1281" s="226"/>
      <c r="AE1281" s="226"/>
      <c r="AF1281" s="226"/>
      <c r="AG1281" s="226"/>
      <c r="AH1281" s="226"/>
      <c r="AI1281" s="226"/>
      <c r="AJ1281" s="226"/>
      <c r="AK1281" s="226"/>
      <c r="AL1281" s="226"/>
      <c r="AM1281" s="226"/>
      <c r="AN1281" s="226"/>
      <c r="AO1281" s="226"/>
    </row>
    <row r="1282" spans="1:41" ht="15">
      <c r="A1282" s="11"/>
      <c r="B1282" s="382"/>
      <c r="C1282" s="383"/>
      <c r="D1282" s="382"/>
      <c r="E1282" s="384"/>
      <c r="F1282" s="384"/>
      <c r="G1282" s="384"/>
      <c r="H1282" s="384"/>
      <c r="I1282" s="384"/>
      <c r="J1282" s="384"/>
      <c r="K1282" s="384"/>
      <c r="L1282" s="11"/>
      <c r="M1282" s="11"/>
      <c r="N1282" s="11"/>
      <c r="O1282" s="479"/>
      <c r="P1282" s="478"/>
      <c r="Q1282" s="478"/>
      <c r="R1282" s="478"/>
      <c r="S1282" s="478"/>
      <c r="T1282" s="381"/>
      <c r="U1282" s="381"/>
      <c r="V1282" s="381"/>
      <c r="W1282" s="381"/>
      <c r="X1282" s="381"/>
      <c r="Y1282" s="381"/>
      <c r="Z1282" s="11"/>
      <c r="AA1282" s="11"/>
      <c r="AB1282" s="226"/>
      <c r="AC1282" s="226"/>
      <c r="AD1282" s="226"/>
      <c r="AE1282" s="226"/>
      <c r="AF1282" s="226"/>
      <c r="AG1282" s="226"/>
      <c r="AH1282" s="226"/>
      <c r="AI1282" s="226"/>
      <c r="AJ1282" s="226"/>
      <c r="AK1282" s="226"/>
      <c r="AL1282" s="226"/>
      <c r="AM1282" s="226"/>
      <c r="AN1282" s="226"/>
      <c r="AO1282" s="226"/>
    </row>
    <row r="1283" spans="1:41" ht="15">
      <c r="A1283" s="11"/>
      <c r="B1283" s="382"/>
      <c r="C1283" s="383"/>
      <c r="D1283" s="382"/>
      <c r="E1283" s="384"/>
      <c r="F1283" s="384"/>
      <c r="G1283" s="384"/>
      <c r="H1283" s="384"/>
      <c r="I1283" s="384"/>
      <c r="J1283" s="384"/>
      <c r="K1283" s="384"/>
      <c r="L1283" s="11"/>
      <c r="M1283" s="11"/>
      <c r="N1283" s="11"/>
      <c r="O1283" s="479"/>
      <c r="P1283" s="478"/>
      <c r="Q1283" s="478"/>
      <c r="R1283" s="478"/>
      <c r="S1283" s="478"/>
      <c r="T1283" s="381"/>
      <c r="U1283" s="381"/>
      <c r="V1283" s="381"/>
      <c r="W1283" s="381"/>
      <c r="X1283" s="381"/>
      <c r="Y1283" s="381"/>
      <c r="Z1283" s="11"/>
      <c r="AA1283" s="11"/>
      <c r="AB1283" s="226"/>
      <c r="AC1283" s="226"/>
      <c r="AD1283" s="226"/>
      <c r="AE1283" s="226"/>
      <c r="AF1283" s="226"/>
      <c r="AG1283" s="226"/>
      <c r="AH1283" s="226"/>
      <c r="AI1283" s="226"/>
      <c r="AJ1283" s="226"/>
      <c r="AK1283" s="226"/>
      <c r="AL1283" s="226"/>
      <c r="AM1283" s="226"/>
      <c r="AN1283" s="226"/>
      <c r="AO1283" s="226"/>
    </row>
    <row r="1284" spans="1:41" ht="15">
      <c r="A1284" s="11"/>
      <c r="B1284" s="382"/>
      <c r="C1284" s="383"/>
      <c r="D1284" s="382"/>
      <c r="E1284" s="384"/>
      <c r="F1284" s="384"/>
      <c r="G1284" s="384"/>
      <c r="H1284" s="384"/>
      <c r="I1284" s="384"/>
      <c r="J1284" s="384"/>
      <c r="K1284" s="384"/>
      <c r="L1284" s="11"/>
      <c r="M1284" s="11"/>
      <c r="N1284" s="11"/>
      <c r="O1284" s="479"/>
      <c r="P1284" s="478"/>
      <c r="Q1284" s="478"/>
      <c r="R1284" s="478"/>
      <c r="S1284" s="478"/>
      <c r="T1284" s="381"/>
      <c r="U1284" s="381"/>
      <c r="V1284" s="381"/>
      <c r="W1284" s="381"/>
      <c r="X1284" s="381"/>
      <c r="Y1284" s="381"/>
      <c r="Z1284" s="11"/>
      <c r="AA1284" s="11"/>
      <c r="AB1284" s="226"/>
      <c r="AC1284" s="226"/>
      <c r="AD1284" s="226"/>
      <c r="AE1284" s="226"/>
      <c r="AF1284" s="226"/>
      <c r="AG1284" s="226"/>
      <c r="AH1284" s="226"/>
      <c r="AI1284" s="226"/>
      <c r="AJ1284" s="226"/>
      <c r="AK1284" s="226"/>
      <c r="AL1284" s="226"/>
      <c r="AM1284" s="226"/>
      <c r="AN1284" s="226"/>
      <c r="AO1284" s="226"/>
    </row>
    <row r="1285" spans="1:41" ht="15">
      <c r="A1285" s="11"/>
      <c r="B1285" s="382"/>
      <c r="C1285" s="383"/>
      <c r="D1285" s="382"/>
      <c r="E1285" s="384"/>
      <c r="F1285" s="384"/>
      <c r="G1285" s="384"/>
      <c r="H1285" s="384"/>
      <c r="I1285" s="384"/>
      <c r="J1285" s="384"/>
      <c r="K1285" s="384"/>
      <c r="L1285" s="11"/>
      <c r="M1285" s="11"/>
      <c r="N1285" s="11"/>
      <c r="O1285" s="479"/>
      <c r="P1285" s="478"/>
      <c r="Q1285" s="478"/>
      <c r="R1285" s="478"/>
      <c r="S1285" s="478"/>
      <c r="T1285" s="381"/>
      <c r="U1285" s="381"/>
      <c r="V1285" s="381"/>
      <c r="W1285" s="381"/>
      <c r="X1285" s="381"/>
      <c r="Y1285" s="381"/>
      <c r="Z1285" s="11"/>
      <c r="AA1285" s="11"/>
      <c r="AB1285" s="226"/>
      <c r="AC1285" s="226"/>
      <c r="AD1285" s="226"/>
      <c r="AE1285" s="226"/>
      <c r="AF1285" s="226"/>
      <c r="AG1285" s="226"/>
      <c r="AH1285" s="226"/>
      <c r="AI1285" s="226"/>
      <c r="AJ1285" s="226"/>
      <c r="AK1285" s="226"/>
      <c r="AL1285" s="226"/>
      <c r="AM1285" s="226"/>
      <c r="AN1285" s="226"/>
      <c r="AO1285" s="226"/>
    </row>
    <row r="1286" spans="1:41" ht="15">
      <c r="A1286" s="11"/>
      <c r="B1286" s="382"/>
      <c r="C1286" s="383"/>
      <c r="D1286" s="382"/>
      <c r="E1286" s="384"/>
      <c r="F1286" s="384"/>
      <c r="G1286" s="384"/>
      <c r="H1286" s="384"/>
      <c r="I1286" s="384"/>
      <c r="J1286" s="384"/>
      <c r="K1286" s="384"/>
      <c r="L1286" s="11"/>
      <c r="M1286" s="11"/>
      <c r="N1286" s="11"/>
      <c r="O1286" s="479"/>
      <c r="P1286" s="478"/>
      <c r="Q1286" s="478"/>
      <c r="R1286" s="478"/>
      <c r="S1286" s="478"/>
      <c r="T1286" s="381"/>
      <c r="U1286" s="381"/>
      <c r="V1286" s="381"/>
      <c r="W1286" s="381"/>
      <c r="X1286" s="381"/>
      <c r="Y1286" s="381"/>
      <c r="Z1286" s="11"/>
      <c r="AA1286" s="11"/>
      <c r="AB1286" s="226"/>
      <c r="AC1286" s="226"/>
      <c r="AD1286" s="226"/>
      <c r="AE1286" s="226"/>
      <c r="AF1286" s="226"/>
      <c r="AG1286" s="226"/>
      <c r="AH1286" s="226"/>
      <c r="AI1286" s="226"/>
      <c r="AJ1286" s="226"/>
      <c r="AK1286" s="226"/>
      <c r="AL1286" s="226"/>
      <c r="AM1286" s="226"/>
      <c r="AN1286" s="226"/>
      <c r="AO1286" s="226"/>
    </row>
    <row r="1287" spans="1:41" ht="15">
      <c r="A1287" s="11"/>
      <c r="B1287" s="382"/>
      <c r="C1287" s="383"/>
      <c r="D1287" s="382"/>
      <c r="E1287" s="384"/>
      <c r="F1287" s="384"/>
      <c r="G1287" s="384"/>
      <c r="H1287" s="384"/>
      <c r="I1287" s="384"/>
      <c r="J1287" s="384"/>
      <c r="K1287" s="384"/>
      <c r="L1287" s="11"/>
      <c r="M1287" s="11"/>
      <c r="N1287" s="11"/>
      <c r="O1287" s="479"/>
      <c r="P1287" s="478"/>
      <c r="Q1287" s="478"/>
      <c r="R1287" s="478"/>
      <c r="S1287" s="478"/>
      <c r="T1287" s="381"/>
      <c r="U1287" s="381"/>
      <c r="V1287" s="381"/>
      <c r="W1287" s="381"/>
      <c r="X1287" s="381"/>
      <c r="Y1287" s="381"/>
      <c r="Z1287" s="11"/>
      <c r="AA1287" s="11"/>
      <c r="AB1287" s="226"/>
      <c r="AC1287" s="226"/>
      <c r="AD1287" s="226"/>
      <c r="AE1287" s="226"/>
      <c r="AF1287" s="226"/>
      <c r="AG1287" s="226"/>
      <c r="AH1287" s="226"/>
      <c r="AI1287" s="226"/>
      <c r="AJ1287" s="226"/>
      <c r="AK1287" s="226"/>
      <c r="AL1287" s="226"/>
      <c r="AM1287" s="226"/>
      <c r="AN1287" s="226"/>
      <c r="AO1287" s="226"/>
    </row>
    <row r="1288" spans="1:41" ht="15">
      <c r="A1288" s="11"/>
      <c r="B1288" s="382"/>
      <c r="C1288" s="383"/>
      <c r="D1288" s="382"/>
      <c r="E1288" s="384"/>
      <c r="F1288" s="384"/>
      <c r="G1288" s="384"/>
      <c r="H1288" s="384"/>
      <c r="I1288" s="384"/>
      <c r="J1288" s="384"/>
      <c r="K1288" s="384"/>
      <c r="L1288" s="11"/>
      <c r="M1288" s="11"/>
      <c r="N1288" s="11"/>
      <c r="O1288" s="479"/>
      <c r="P1288" s="478"/>
      <c r="Q1288" s="478"/>
      <c r="R1288" s="478"/>
      <c r="S1288" s="478"/>
      <c r="T1288" s="381"/>
      <c r="U1288" s="381"/>
      <c r="V1288" s="381"/>
      <c r="W1288" s="381"/>
      <c r="X1288" s="381"/>
      <c r="Y1288" s="381"/>
      <c r="Z1288" s="11"/>
      <c r="AA1288" s="11"/>
      <c r="AB1288" s="226"/>
      <c r="AC1288" s="226"/>
      <c r="AD1288" s="226"/>
      <c r="AE1288" s="226"/>
      <c r="AF1288" s="226"/>
      <c r="AG1288" s="226"/>
      <c r="AH1288" s="226"/>
      <c r="AI1288" s="226"/>
      <c r="AJ1288" s="226"/>
      <c r="AK1288" s="226"/>
      <c r="AL1288" s="226"/>
      <c r="AM1288" s="226"/>
      <c r="AN1288" s="226"/>
      <c r="AO1288" s="226"/>
    </row>
    <row r="1289" spans="1:41" ht="15">
      <c r="A1289" s="11"/>
      <c r="B1289" s="382"/>
      <c r="C1289" s="383"/>
      <c r="D1289" s="382"/>
      <c r="E1289" s="384"/>
      <c r="F1289" s="384"/>
      <c r="G1289" s="384"/>
      <c r="H1289" s="384"/>
      <c r="I1289" s="384"/>
      <c r="J1289" s="384"/>
      <c r="K1289" s="384"/>
      <c r="L1289" s="11"/>
      <c r="M1289" s="11"/>
      <c r="N1289" s="11"/>
      <c r="O1289" s="479"/>
      <c r="P1289" s="478"/>
      <c r="Q1289" s="478"/>
      <c r="R1289" s="478"/>
      <c r="S1289" s="478"/>
      <c r="T1289" s="381"/>
      <c r="U1289" s="381"/>
      <c r="V1289" s="381"/>
      <c r="W1289" s="381"/>
      <c r="X1289" s="381"/>
      <c r="Y1289" s="381"/>
      <c r="Z1289" s="11"/>
      <c r="AA1289" s="11"/>
      <c r="AB1289" s="226"/>
      <c r="AC1289" s="226"/>
      <c r="AD1289" s="226"/>
      <c r="AE1289" s="226"/>
      <c r="AF1289" s="226"/>
      <c r="AG1289" s="226"/>
      <c r="AH1289" s="226"/>
      <c r="AI1289" s="226"/>
      <c r="AJ1289" s="226"/>
      <c r="AK1289" s="226"/>
      <c r="AL1289" s="226"/>
      <c r="AM1289" s="226"/>
      <c r="AN1289" s="226"/>
      <c r="AO1289" s="226"/>
    </row>
    <row r="1290" spans="1:41" ht="15">
      <c r="A1290" s="11"/>
      <c r="B1290" s="382"/>
      <c r="C1290" s="383"/>
      <c r="D1290" s="382"/>
      <c r="E1290" s="384"/>
      <c r="F1290" s="384"/>
      <c r="G1290" s="384"/>
      <c r="H1290" s="384"/>
      <c r="I1290" s="384"/>
      <c r="J1290" s="384"/>
      <c r="K1290" s="384"/>
      <c r="L1290" s="11"/>
      <c r="M1290" s="11"/>
      <c r="N1290" s="11"/>
      <c r="O1290" s="479"/>
      <c r="P1290" s="478"/>
      <c r="Q1290" s="478"/>
      <c r="R1290" s="478"/>
      <c r="S1290" s="478"/>
      <c r="T1290" s="381"/>
      <c r="U1290" s="381"/>
      <c r="V1290" s="381"/>
      <c r="W1290" s="381"/>
      <c r="X1290" s="381"/>
      <c r="Y1290" s="381"/>
      <c r="Z1290" s="11"/>
      <c r="AA1290" s="11"/>
      <c r="AB1290" s="226"/>
      <c r="AC1290" s="226"/>
      <c r="AD1290" s="226"/>
      <c r="AE1290" s="226"/>
      <c r="AF1290" s="226"/>
      <c r="AG1290" s="226"/>
      <c r="AH1290" s="226"/>
      <c r="AI1290" s="226"/>
      <c r="AJ1290" s="226"/>
      <c r="AK1290" s="226"/>
      <c r="AL1290" s="226"/>
      <c r="AM1290" s="226"/>
      <c r="AN1290" s="226"/>
      <c r="AO1290" s="226"/>
    </row>
    <row r="1291" spans="1:41" ht="15">
      <c r="A1291" s="11"/>
      <c r="B1291" s="382"/>
      <c r="C1291" s="383"/>
      <c r="D1291" s="382"/>
      <c r="E1291" s="384"/>
      <c r="F1291" s="384"/>
      <c r="G1291" s="384"/>
      <c r="H1291" s="384"/>
      <c r="I1291" s="384"/>
      <c r="J1291" s="384"/>
      <c r="K1291" s="384"/>
      <c r="L1291" s="11"/>
      <c r="M1291" s="11"/>
      <c r="N1291" s="11"/>
      <c r="O1291" s="479"/>
      <c r="P1291" s="478"/>
      <c r="Q1291" s="478"/>
      <c r="R1291" s="478"/>
      <c r="S1291" s="478"/>
      <c r="T1291" s="381"/>
      <c r="U1291" s="381"/>
      <c r="V1291" s="381"/>
      <c r="W1291" s="381"/>
      <c r="X1291" s="381"/>
      <c r="Y1291" s="381"/>
      <c r="Z1291" s="11"/>
      <c r="AA1291" s="11"/>
      <c r="AB1291" s="226"/>
      <c r="AC1291" s="226"/>
      <c r="AD1291" s="226"/>
      <c r="AE1291" s="226"/>
      <c r="AF1291" s="226"/>
      <c r="AG1291" s="226"/>
      <c r="AH1291" s="226"/>
      <c r="AI1291" s="226"/>
      <c r="AJ1291" s="226"/>
      <c r="AK1291" s="226"/>
      <c r="AL1291" s="226"/>
      <c r="AM1291" s="226"/>
      <c r="AN1291" s="226"/>
      <c r="AO1291" s="226"/>
    </row>
    <row r="1292" spans="1:41" ht="15">
      <c r="A1292" s="11"/>
      <c r="B1292" s="382"/>
      <c r="C1292" s="383"/>
      <c r="D1292" s="382"/>
      <c r="E1292" s="384"/>
      <c r="F1292" s="384"/>
      <c r="G1292" s="384"/>
      <c r="H1292" s="384"/>
      <c r="I1292" s="384"/>
      <c r="J1292" s="384"/>
      <c r="K1292" s="384"/>
      <c r="L1292" s="11"/>
      <c r="M1292" s="11"/>
      <c r="N1292" s="11"/>
      <c r="O1292" s="479"/>
      <c r="P1292" s="478"/>
      <c r="Q1292" s="478"/>
      <c r="R1292" s="478"/>
      <c r="S1292" s="478"/>
      <c r="T1292" s="381"/>
      <c r="U1292" s="381"/>
      <c r="V1292" s="381"/>
      <c r="W1292" s="381"/>
      <c r="X1292" s="381"/>
      <c r="Y1292" s="381"/>
      <c r="Z1292" s="11"/>
      <c r="AA1292" s="11"/>
      <c r="AB1292" s="226"/>
      <c r="AC1292" s="226"/>
      <c r="AD1292" s="226"/>
      <c r="AE1292" s="226"/>
      <c r="AF1292" s="226"/>
      <c r="AG1292" s="226"/>
      <c r="AH1292" s="226"/>
      <c r="AI1292" s="226"/>
      <c r="AJ1292" s="226"/>
      <c r="AK1292" s="226"/>
      <c r="AL1292" s="226"/>
      <c r="AM1292" s="226"/>
      <c r="AN1292" s="226"/>
      <c r="AO1292" s="226"/>
    </row>
    <row r="1293" spans="1:41" ht="15">
      <c r="A1293" s="11"/>
      <c r="B1293" s="382"/>
      <c r="C1293" s="383"/>
      <c r="D1293" s="382"/>
      <c r="E1293" s="384"/>
      <c r="F1293" s="384"/>
      <c r="G1293" s="384"/>
      <c r="H1293" s="384"/>
      <c r="I1293" s="384"/>
      <c r="J1293" s="384"/>
      <c r="K1293" s="384"/>
      <c r="L1293" s="11"/>
      <c r="M1293" s="11"/>
      <c r="N1293" s="11"/>
      <c r="O1293" s="479"/>
      <c r="P1293" s="478"/>
      <c r="Q1293" s="478"/>
      <c r="R1293" s="478"/>
      <c r="S1293" s="478"/>
      <c r="T1293" s="381"/>
      <c r="U1293" s="381"/>
      <c r="V1293" s="381"/>
      <c r="W1293" s="381"/>
      <c r="X1293" s="381"/>
      <c r="Y1293" s="381"/>
      <c r="Z1293" s="11"/>
      <c r="AA1293" s="11"/>
      <c r="AB1293" s="226"/>
      <c r="AC1293" s="226"/>
      <c r="AD1293" s="226"/>
      <c r="AE1293" s="226"/>
      <c r="AF1293" s="226"/>
      <c r="AG1293" s="226"/>
      <c r="AH1293" s="226"/>
      <c r="AI1293" s="226"/>
      <c r="AJ1293" s="226"/>
      <c r="AK1293" s="226"/>
      <c r="AL1293" s="226"/>
      <c r="AM1293" s="226"/>
      <c r="AN1293" s="226"/>
      <c r="AO1293" s="226"/>
    </row>
    <row r="1294" spans="1:41" ht="15">
      <c r="A1294" s="11"/>
      <c r="B1294" s="382"/>
      <c r="C1294" s="383"/>
      <c r="D1294" s="382"/>
      <c r="E1294" s="384"/>
      <c r="F1294" s="384"/>
      <c r="G1294" s="384"/>
      <c r="H1294" s="384"/>
      <c r="I1294" s="384"/>
      <c r="J1294" s="384"/>
      <c r="K1294" s="384"/>
      <c r="L1294" s="11"/>
      <c r="M1294" s="11"/>
      <c r="N1294" s="11"/>
      <c r="O1294" s="479"/>
      <c r="P1294" s="478"/>
      <c r="Q1294" s="478"/>
      <c r="R1294" s="478"/>
      <c r="S1294" s="478"/>
      <c r="T1294" s="381"/>
      <c r="U1294" s="381"/>
      <c r="V1294" s="381"/>
      <c r="W1294" s="381"/>
      <c r="X1294" s="381"/>
      <c r="Y1294" s="381"/>
      <c r="Z1294" s="11"/>
      <c r="AA1294" s="11"/>
      <c r="AB1294" s="226"/>
      <c r="AC1294" s="226"/>
      <c r="AD1294" s="226"/>
      <c r="AE1294" s="226"/>
      <c r="AF1294" s="226"/>
      <c r="AG1294" s="226"/>
      <c r="AH1294" s="226"/>
      <c r="AI1294" s="226"/>
      <c r="AJ1294" s="226"/>
      <c r="AK1294" s="226"/>
      <c r="AL1294" s="226"/>
      <c r="AM1294" s="226"/>
      <c r="AN1294" s="226"/>
      <c r="AO1294" s="226"/>
    </row>
    <row r="1295" spans="1:41" ht="15">
      <c r="A1295" s="11"/>
      <c r="B1295" s="382"/>
      <c r="C1295" s="383"/>
      <c r="D1295" s="382"/>
      <c r="E1295" s="384"/>
      <c r="F1295" s="384"/>
      <c r="G1295" s="384"/>
      <c r="H1295" s="384"/>
      <c r="I1295" s="384"/>
      <c r="J1295" s="384"/>
      <c r="K1295" s="384"/>
      <c r="L1295" s="11"/>
      <c r="M1295" s="11"/>
      <c r="N1295" s="11"/>
      <c r="O1295" s="479"/>
      <c r="P1295" s="478"/>
      <c r="Q1295" s="478"/>
      <c r="R1295" s="478"/>
      <c r="S1295" s="478"/>
      <c r="T1295" s="381"/>
      <c r="U1295" s="381"/>
      <c r="V1295" s="381"/>
      <c r="W1295" s="381"/>
      <c r="X1295" s="381"/>
      <c r="Y1295" s="381"/>
      <c r="Z1295" s="11"/>
      <c r="AA1295" s="11"/>
      <c r="AB1295" s="226"/>
      <c r="AC1295" s="226"/>
      <c r="AD1295" s="226"/>
      <c r="AE1295" s="226"/>
      <c r="AF1295" s="226"/>
      <c r="AG1295" s="226"/>
      <c r="AH1295" s="226"/>
      <c r="AI1295" s="226"/>
      <c r="AJ1295" s="226"/>
      <c r="AK1295" s="226"/>
      <c r="AL1295" s="226"/>
      <c r="AM1295" s="226"/>
      <c r="AN1295" s="226"/>
      <c r="AO1295" s="226"/>
    </row>
    <row r="1296" spans="1:41" ht="15">
      <c r="A1296" s="11"/>
      <c r="B1296" s="382"/>
      <c r="C1296" s="383"/>
      <c r="D1296" s="382"/>
      <c r="E1296" s="384"/>
      <c r="F1296" s="384"/>
      <c r="G1296" s="384"/>
      <c r="H1296" s="384"/>
      <c r="I1296" s="384"/>
      <c r="J1296" s="384"/>
      <c r="K1296" s="384"/>
      <c r="L1296" s="11"/>
      <c r="M1296" s="11"/>
      <c r="N1296" s="11"/>
      <c r="O1296" s="479"/>
      <c r="P1296" s="478"/>
      <c r="Q1296" s="478"/>
      <c r="R1296" s="478"/>
      <c r="S1296" s="478"/>
      <c r="T1296" s="381"/>
      <c r="U1296" s="381"/>
      <c r="V1296" s="381"/>
      <c r="W1296" s="381"/>
      <c r="X1296" s="381"/>
      <c r="Y1296" s="381"/>
      <c r="Z1296" s="11"/>
      <c r="AA1296" s="11"/>
      <c r="AB1296" s="226"/>
      <c r="AC1296" s="226"/>
      <c r="AD1296" s="226"/>
      <c r="AE1296" s="226"/>
      <c r="AF1296" s="226"/>
      <c r="AG1296" s="226"/>
      <c r="AH1296" s="226"/>
      <c r="AI1296" s="226"/>
      <c r="AJ1296" s="226"/>
      <c r="AK1296" s="226"/>
      <c r="AL1296" s="226"/>
      <c r="AM1296" s="226"/>
      <c r="AN1296" s="226"/>
      <c r="AO1296" s="226"/>
    </row>
    <row r="1297" spans="1:41" ht="15">
      <c r="A1297" s="11"/>
      <c r="B1297" s="382"/>
      <c r="C1297" s="383"/>
      <c r="D1297" s="382"/>
      <c r="E1297" s="384"/>
      <c r="F1297" s="384"/>
      <c r="G1297" s="384"/>
      <c r="H1297" s="384"/>
      <c r="I1297" s="384"/>
      <c r="J1297" s="384"/>
      <c r="K1297" s="384"/>
      <c r="L1297" s="11"/>
      <c r="M1297" s="11"/>
      <c r="N1297" s="11"/>
      <c r="O1297" s="479"/>
      <c r="P1297" s="478"/>
      <c r="Q1297" s="478"/>
      <c r="R1297" s="478"/>
      <c r="S1297" s="478"/>
      <c r="T1297" s="381"/>
      <c r="U1297" s="381"/>
      <c r="V1297" s="381"/>
      <c r="W1297" s="381"/>
      <c r="X1297" s="381"/>
      <c r="Y1297" s="381"/>
      <c r="Z1297" s="11"/>
      <c r="AA1297" s="11"/>
      <c r="AB1297" s="226"/>
      <c r="AC1297" s="226"/>
      <c r="AD1297" s="226"/>
      <c r="AE1297" s="226"/>
      <c r="AF1297" s="226"/>
      <c r="AG1297" s="226"/>
      <c r="AH1297" s="226"/>
      <c r="AI1297" s="226"/>
      <c r="AJ1297" s="226"/>
      <c r="AK1297" s="226"/>
      <c r="AL1297" s="226"/>
      <c r="AM1297" s="226"/>
      <c r="AN1297" s="226"/>
      <c r="AO1297" s="226"/>
    </row>
    <row r="1298" spans="1:41" ht="15">
      <c r="A1298" s="11"/>
      <c r="B1298" s="382"/>
      <c r="C1298" s="383"/>
      <c r="D1298" s="382"/>
      <c r="E1298" s="384"/>
      <c r="F1298" s="384"/>
      <c r="G1298" s="384"/>
      <c r="H1298" s="384"/>
      <c r="I1298" s="384"/>
      <c r="J1298" s="384"/>
      <c r="K1298" s="384"/>
      <c r="L1298" s="11"/>
      <c r="M1298" s="11"/>
      <c r="N1298" s="11"/>
      <c r="O1298" s="479"/>
      <c r="P1298" s="478"/>
      <c r="Q1298" s="478"/>
      <c r="R1298" s="478"/>
      <c r="S1298" s="478"/>
      <c r="T1298" s="381"/>
      <c r="U1298" s="381"/>
      <c r="V1298" s="381"/>
      <c r="W1298" s="381"/>
      <c r="X1298" s="381"/>
      <c r="Y1298" s="381"/>
      <c r="Z1298" s="11"/>
      <c r="AA1298" s="11"/>
      <c r="AB1298" s="226"/>
      <c r="AC1298" s="226"/>
      <c r="AD1298" s="226"/>
      <c r="AE1298" s="226"/>
      <c r="AF1298" s="226"/>
      <c r="AG1298" s="226"/>
      <c r="AH1298" s="226"/>
      <c r="AI1298" s="226"/>
      <c r="AJ1298" s="226"/>
      <c r="AK1298" s="226"/>
      <c r="AL1298" s="226"/>
      <c r="AM1298" s="226"/>
      <c r="AN1298" s="226"/>
      <c r="AO1298" s="226"/>
    </row>
    <row r="1299" spans="1:41" ht="15">
      <c r="A1299" s="11"/>
      <c r="B1299" s="382"/>
      <c r="C1299" s="383"/>
      <c r="D1299" s="382"/>
      <c r="E1299" s="384"/>
      <c r="F1299" s="384"/>
      <c r="G1299" s="384"/>
      <c r="H1299" s="384"/>
      <c r="I1299" s="384"/>
      <c r="J1299" s="384"/>
      <c r="K1299" s="384"/>
      <c r="L1299" s="11"/>
      <c r="M1299" s="11"/>
      <c r="N1299" s="11"/>
      <c r="O1299" s="479"/>
      <c r="P1299" s="478"/>
      <c r="Q1299" s="478"/>
      <c r="R1299" s="478"/>
      <c r="S1299" s="478"/>
      <c r="T1299" s="381"/>
      <c r="U1299" s="381"/>
      <c r="V1299" s="381"/>
      <c r="W1299" s="381"/>
      <c r="X1299" s="381"/>
      <c r="Y1299" s="381"/>
      <c r="Z1299" s="11"/>
      <c r="AA1299" s="11"/>
      <c r="AB1299" s="226"/>
      <c r="AC1299" s="226"/>
      <c r="AD1299" s="226"/>
      <c r="AE1299" s="226"/>
      <c r="AF1299" s="226"/>
      <c r="AG1299" s="226"/>
      <c r="AH1299" s="226"/>
      <c r="AI1299" s="226"/>
      <c r="AJ1299" s="226"/>
      <c r="AK1299" s="226"/>
      <c r="AL1299" s="226"/>
      <c r="AM1299" s="226"/>
      <c r="AN1299" s="226"/>
      <c r="AO1299" s="226"/>
    </row>
    <row r="1300" spans="1:41" ht="15">
      <c r="A1300" s="11"/>
      <c r="B1300" s="382"/>
      <c r="C1300" s="383"/>
      <c r="D1300" s="382"/>
      <c r="E1300" s="384"/>
      <c r="F1300" s="384"/>
      <c r="G1300" s="384"/>
      <c r="H1300" s="384"/>
      <c r="I1300" s="384"/>
      <c r="J1300" s="384"/>
      <c r="K1300" s="384"/>
      <c r="L1300" s="11"/>
      <c r="M1300" s="11"/>
      <c r="N1300" s="11"/>
      <c r="O1300" s="479"/>
      <c r="P1300" s="478"/>
      <c r="Q1300" s="478"/>
      <c r="R1300" s="478"/>
      <c r="S1300" s="478"/>
      <c r="T1300" s="381"/>
      <c r="U1300" s="381"/>
      <c r="V1300" s="381"/>
      <c r="W1300" s="381"/>
      <c r="X1300" s="381"/>
      <c r="Y1300" s="381"/>
      <c r="Z1300" s="11"/>
      <c r="AA1300" s="11"/>
      <c r="AB1300" s="226"/>
      <c r="AC1300" s="226"/>
      <c r="AD1300" s="226"/>
      <c r="AE1300" s="226"/>
      <c r="AF1300" s="226"/>
      <c r="AG1300" s="226"/>
      <c r="AH1300" s="226"/>
      <c r="AI1300" s="226"/>
      <c r="AJ1300" s="226"/>
      <c r="AK1300" s="226"/>
      <c r="AL1300" s="226"/>
      <c r="AM1300" s="226"/>
      <c r="AN1300" s="226"/>
      <c r="AO1300" s="226"/>
    </row>
    <row r="1301" spans="1:41" ht="15">
      <c r="A1301" s="11"/>
      <c r="B1301" s="382"/>
      <c r="C1301" s="383"/>
      <c r="D1301" s="382"/>
      <c r="E1301" s="384"/>
      <c r="F1301" s="384"/>
      <c r="G1301" s="384"/>
      <c r="H1301" s="384"/>
      <c r="I1301" s="384"/>
      <c r="J1301" s="384"/>
      <c r="K1301" s="384"/>
      <c r="L1301" s="11"/>
      <c r="M1301" s="11"/>
      <c r="N1301" s="11"/>
      <c r="O1301" s="479"/>
      <c r="P1301" s="478"/>
      <c r="Q1301" s="478"/>
      <c r="R1301" s="478"/>
      <c r="S1301" s="478"/>
      <c r="T1301" s="381"/>
      <c r="U1301" s="381"/>
      <c r="V1301" s="381"/>
      <c r="W1301" s="381"/>
      <c r="X1301" s="381"/>
      <c r="Y1301" s="381"/>
      <c r="Z1301" s="11"/>
      <c r="AA1301" s="11"/>
      <c r="AB1301" s="226"/>
      <c r="AC1301" s="226"/>
      <c r="AD1301" s="226"/>
      <c r="AE1301" s="226"/>
      <c r="AF1301" s="226"/>
      <c r="AG1301" s="226"/>
      <c r="AH1301" s="226"/>
      <c r="AI1301" s="226"/>
      <c r="AJ1301" s="226"/>
      <c r="AK1301" s="226"/>
      <c r="AL1301" s="226"/>
      <c r="AM1301" s="226"/>
      <c r="AN1301" s="226"/>
      <c r="AO1301" s="226"/>
    </row>
    <row r="1302" spans="1:41" ht="15">
      <c r="A1302" s="11"/>
      <c r="B1302" s="382"/>
      <c r="C1302" s="383"/>
      <c r="D1302" s="382"/>
      <c r="E1302" s="384"/>
      <c r="F1302" s="384"/>
      <c r="G1302" s="384"/>
      <c r="H1302" s="384"/>
      <c r="I1302" s="384"/>
      <c r="J1302" s="384"/>
      <c r="K1302" s="384"/>
      <c r="L1302" s="11"/>
      <c r="M1302" s="11"/>
      <c r="N1302" s="11"/>
      <c r="O1302" s="479"/>
      <c r="P1302" s="478"/>
      <c r="Q1302" s="478"/>
      <c r="R1302" s="478"/>
      <c r="S1302" s="478"/>
      <c r="T1302" s="381"/>
      <c r="U1302" s="381"/>
      <c r="V1302" s="381"/>
      <c r="W1302" s="381"/>
      <c r="X1302" s="381"/>
      <c r="Y1302" s="381"/>
      <c r="Z1302" s="11"/>
      <c r="AA1302" s="11"/>
      <c r="AB1302" s="226"/>
      <c r="AC1302" s="226"/>
      <c r="AD1302" s="226"/>
      <c r="AE1302" s="226"/>
      <c r="AF1302" s="226"/>
      <c r="AG1302" s="226"/>
      <c r="AH1302" s="226"/>
      <c r="AI1302" s="226"/>
      <c r="AJ1302" s="226"/>
      <c r="AK1302" s="226"/>
      <c r="AL1302" s="226"/>
      <c r="AM1302" s="226"/>
      <c r="AN1302" s="226"/>
      <c r="AO1302" s="226"/>
    </row>
    <row r="1303" spans="1:41" ht="15">
      <c r="A1303" s="11"/>
      <c r="B1303" s="382"/>
      <c r="C1303" s="383"/>
      <c r="D1303" s="382"/>
      <c r="E1303" s="384"/>
      <c r="F1303" s="384"/>
      <c r="G1303" s="384"/>
      <c r="H1303" s="384"/>
      <c r="I1303" s="384"/>
      <c r="J1303" s="384"/>
      <c r="K1303" s="384"/>
      <c r="L1303" s="11"/>
      <c r="M1303" s="11"/>
      <c r="N1303" s="11"/>
      <c r="O1303" s="479"/>
      <c r="P1303" s="478"/>
      <c r="Q1303" s="478"/>
      <c r="R1303" s="478"/>
      <c r="S1303" s="478"/>
      <c r="T1303" s="381"/>
      <c r="U1303" s="381"/>
      <c r="V1303" s="381"/>
      <c r="W1303" s="381"/>
      <c r="X1303" s="381"/>
      <c r="Y1303" s="381"/>
      <c r="Z1303" s="11"/>
      <c r="AA1303" s="11"/>
      <c r="AB1303" s="226"/>
      <c r="AC1303" s="226"/>
      <c r="AD1303" s="226"/>
      <c r="AE1303" s="226"/>
      <c r="AF1303" s="226"/>
      <c r="AG1303" s="226"/>
      <c r="AH1303" s="226"/>
      <c r="AI1303" s="226"/>
      <c r="AJ1303" s="226"/>
      <c r="AK1303" s="226"/>
      <c r="AL1303" s="226"/>
      <c r="AM1303" s="226"/>
      <c r="AN1303" s="226"/>
      <c r="AO1303" s="226"/>
    </row>
    <row r="1304" spans="1:41" ht="15">
      <c r="A1304" s="11"/>
      <c r="B1304" s="382"/>
      <c r="C1304" s="383"/>
      <c r="D1304" s="382"/>
      <c r="E1304" s="384"/>
      <c r="F1304" s="384"/>
      <c r="G1304" s="384"/>
      <c r="H1304" s="384"/>
      <c r="I1304" s="384"/>
      <c r="J1304" s="384"/>
      <c r="K1304" s="384"/>
      <c r="L1304" s="11"/>
      <c r="M1304" s="11"/>
      <c r="N1304" s="11"/>
      <c r="O1304" s="479"/>
      <c r="P1304" s="478"/>
      <c r="Q1304" s="478"/>
      <c r="R1304" s="478"/>
      <c r="S1304" s="478"/>
      <c r="T1304" s="381"/>
      <c r="U1304" s="381"/>
      <c r="V1304" s="381"/>
      <c r="W1304" s="381"/>
      <c r="X1304" s="381"/>
      <c r="Y1304" s="381"/>
      <c r="Z1304" s="11"/>
      <c r="AA1304" s="11"/>
      <c r="AB1304" s="226"/>
      <c r="AC1304" s="226"/>
      <c r="AD1304" s="226"/>
      <c r="AE1304" s="226"/>
      <c r="AF1304" s="226"/>
      <c r="AG1304" s="226"/>
      <c r="AH1304" s="226"/>
      <c r="AI1304" s="226"/>
      <c r="AJ1304" s="226"/>
      <c r="AK1304" s="226"/>
      <c r="AL1304" s="226"/>
      <c r="AM1304" s="226"/>
      <c r="AN1304" s="226"/>
      <c r="AO1304" s="226"/>
    </row>
    <row r="1305" spans="1:41" ht="15">
      <c r="A1305" s="11"/>
      <c r="B1305" s="382"/>
      <c r="C1305" s="383"/>
      <c r="D1305" s="382"/>
      <c r="E1305" s="384"/>
      <c r="F1305" s="384"/>
      <c r="G1305" s="384"/>
      <c r="H1305" s="384"/>
      <c r="I1305" s="384"/>
      <c r="J1305" s="384"/>
      <c r="K1305" s="384"/>
      <c r="L1305" s="11"/>
      <c r="M1305" s="11"/>
      <c r="N1305" s="11"/>
      <c r="O1305" s="479"/>
      <c r="P1305" s="478"/>
      <c r="Q1305" s="478"/>
      <c r="R1305" s="478"/>
      <c r="S1305" s="478"/>
      <c r="T1305" s="381"/>
      <c r="U1305" s="381"/>
      <c r="V1305" s="381"/>
      <c r="W1305" s="381"/>
      <c r="X1305" s="381"/>
      <c r="Y1305" s="381"/>
      <c r="Z1305" s="11"/>
      <c r="AA1305" s="11"/>
      <c r="AB1305" s="226"/>
      <c r="AC1305" s="226"/>
      <c r="AD1305" s="226"/>
      <c r="AE1305" s="226"/>
      <c r="AF1305" s="226"/>
      <c r="AG1305" s="226"/>
      <c r="AH1305" s="226"/>
      <c r="AI1305" s="226"/>
      <c r="AJ1305" s="226"/>
      <c r="AK1305" s="226"/>
      <c r="AL1305" s="226"/>
      <c r="AM1305" s="226"/>
      <c r="AN1305" s="226"/>
      <c r="AO1305" s="226"/>
    </row>
    <row r="1306" spans="1:41" ht="15">
      <c r="A1306" s="11"/>
      <c r="B1306" s="382"/>
      <c r="C1306" s="383"/>
      <c r="D1306" s="382"/>
      <c r="E1306" s="384"/>
      <c r="F1306" s="384"/>
      <c r="G1306" s="384"/>
      <c r="H1306" s="384"/>
      <c r="I1306" s="384"/>
      <c r="J1306" s="384"/>
      <c r="K1306" s="384"/>
      <c r="L1306" s="11"/>
      <c r="M1306" s="11"/>
      <c r="N1306" s="11"/>
      <c r="O1306" s="479"/>
      <c r="P1306" s="478"/>
      <c r="Q1306" s="478"/>
      <c r="R1306" s="478"/>
      <c r="S1306" s="478"/>
      <c r="T1306" s="381"/>
      <c r="U1306" s="381"/>
      <c r="V1306" s="381"/>
      <c r="W1306" s="381"/>
      <c r="X1306" s="381"/>
      <c r="Y1306" s="381"/>
      <c r="Z1306" s="11"/>
      <c r="AA1306" s="11"/>
      <c r="AB1306" s="226"/>
      <c r="AC1306" s="226"/>
      <c r="AD1306" s="226"/>
      <c r="AE1306" s="226"/>
      <c r="AF1306" s="226"/>
      <c r="AG1306" s="226"/>
      <c r="AH1306" s="226"/>
      <c r="AI1306" s="226"/>
      <c r="AJ1306" s="226"/>
      <c r="AK1306" s="226"/>
      <c r="AL1306" s="226"/>
      <c r="AM1306" s="226"/>
      <c r="AN1306" s="226"/>
      <c r="AO1306" s="226"/>
    </row>
    <row r="1307" spans="1:41" ht="15">
      <c r="A1307" s="11"/>
      <c r="B1307" s="382"/>
      <c r="C1307" s="383"/>
      <c r="D1307" s="382"/>
      <c r="E1307" s="384"/>
      <c r="F1307" s="384"/>
      <c r="G1307" s="384"/>
      <c r="H1307" s="384"/>
      <c r="I1307" s="384"/>
      <c r="J1307" s="384"/>
      <c r="K1307" s="384"/>
      <c r="L1307" s="11"/>
      <c r="M1307" s="11"/>
      <c r="N1307" s="11"/>
      <c r="O1307" s="479"/>
      <c r="P1307" s="478"/>
      <c r="Q1307" s="478"/>
      <c r="R1307" s="478"/>
      <c r="S1307" s="478"/>
      <c r="T1307" s="381"/>
      <c r="U1307" s="381"/>
      <c r="V1307" s="381"/>
      <c r="W1307" s="381"/>
      <c r="X1307" s="381"/>
      <c r="Y1307" s="381"/>
      <c r="Z1307" s="11"/>
      <c r="AA1307" s="11"/>
      <c r="AB1307" s="226"/>
      <c r="AC1307" s="226"/>
      <c r="AD1307" s="226"/>
      <c r="AE1307" s="226"/>
      <c r="AF1307" s="226"/>
      <c r="AG1307" s="226"/>
      <c r="AH1307" s="226"/>
      <c r="AI1307" s="226"/>
      <c r="AJ1307" s="226"/>
      <c r="AK1307" s="226"/>
      <c r="AL1307" s="226"/>
      <c r="AM1307" s="226"/>
      <c r="AN1307" s="226"/>
      <c r="AO1307" s="226"/>
    </row>
  </sheetData>
  <mergeCells count="1">
    <mergeCell ref="W4:X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B0B8-9407-4815-A37B-6E7B7593B479}">
  <sheetPr>
    <outlinePr summaryBelow="0" summaryRight="0"/>
  </sheetPr>
  <dimension ref="A1:AO1307"/>
  <sheetViews>
    <sheetView zoomScale="70" zoomScaleNormal="70" workbookViewId="0">
      <pane ySplit="5" topLeftCell="A1243" activePane="bottomLeft" state="frozen"/>
      <selection pane="bottomLeft" activeCell="C1265" sqref="C1265"/>
    </sheetView>
  </sheetViews>
  <sheetFormatPr defaultColWidth="12.5703125" defaultRowHeight="15.75" customHeight="1" outlineLevelRow="1"/>
  <cols>
    <col min="1" max="1" width="8.5703125" style="227" customWidth="1"/>
    <col min="2" max="2" width="9.42578125" style="227" customWidth="1"/>
    <col min="3" max="3" width="46.42578125" style="227" customWidth="1"/>
    <col min="4" max="4" width="10.7109375" style="227" bestFit="1" customWidth="1"/>
    <col min="5" max="5" width="8.85546875" style="227" bestFit="1" customWidth="1"/>
    <col min="6" max="6" width="29.140625" style="227" hidden="1" customWidth="1"/>
    <col min="7" max="7" width="14" style="227" hidden="1" customWidth="1"/>
    <col min="8" max="8" width="35.140625" style="227" hidden="1" customWidth="1"/>
    <col min="9" max="9" width="28.42578125" style="227" hidden="1" customWidth="1" collapsed="1"/>
    <col min="10" max="10" width="11.140625" style="227" hidden="1" customWidth="1"/>
    <col min="11" max="11" width="34.7109375" style="227" hidden="1" customWidth="1"/>
    <col min="12" max="12" width="20.7109375" style="227" hidden="1" customWidth="1"/>
    <col min="13" max="13" width="6" style="227" hidden="1" customWidth="1"/>
    <col min="14" max="14" width="9.42578125" style="227" hidden="1" customWidth="1"/>
    <col min="15" max="15" width="16.42578125" style="282" hidden="1" customWidth="1"/>
    <col min="16" max="16" width="16" style="429" bestFit="1" customWidth="1"/>
    <col min="17" max="17" width="30.28515625" style="429" bestFit="1" customWidth="1"/>
    <col min="18" max="18" width="15" style="429" bestFit="1" customWidth="1"/>
    <col min="19" max="19" width="16.28515625" style="429" bestFit="1" customWidth="1"/>
    <col min="20" max="20" width="18.140625" style="385" customWidth="1"/>
    <col min="21" max="21" width="18.5703125" style="385" customWidth="1"/>
    <col min="22" max="22" width="18" style="385" customWidth="1"/>
    <col min="23" max="23" width="16.42578125" style="385" customWidth="1"/>
    <col min="24" max="24" width="21" style="385" customWidth="1"/>
    <col min="25" max="25" width="22.140625" style="385" customWidth="1"/>
    <col min="26" max="26" width="93.85546875" style="227" customWidth="1"/>
    <col min="27" max="27" width="16.7109375" style="227" customWidth="1"/>
    <col min="28" max="28" width="12.5703125" style="227"/>
    <col min="29" max="29" width="17.42578125" style="227" customWidth="1"/>
    <col min="30" max="16384" width="12.5703125" style="227"/>
  </cols>
  <sheetData>
    <row r="1" spans="1:41" ht="15.75" customHeight="1">
      <c r="T1" s="395"/>
      <c r="U1" s="395"/>
      <c r="V1" s="395"/>
      <c r="W1" s="395" t="s">
        <v>780</v>
      </c>
      <c r="X1" s="395" t="s">
        <v>781</v>
      </c>
      <c r="Y1" s="395"/>
    </row>
    <row r="2" spans="1:41" ht="30">
      <c r="A2" s="11"/>
      <c r="B2" s="1"/>
      <c r="C2" s="2" t="s">
        <v>0</v>
      </c>
      <c r="D2" s="1"/>
      <c r="E2" s="3"/>
      <c r="F2" s="3"/>
      <c r="G2" s="3"/>
      <c r="H2" s="3"/>
      <c r="I2" s="4"/>
      <c r="J2" s="4"/>
      <c r="K2" s="3"/>
      <c r="L2" s="1"/>
      <c r="M2" s="1"/>
      <c r="N2" s="1"/>
      <c r="O2" s="430"/>
      <c r="P2" s="431"/>
      <c r="Q2" s="431"/>
      <c r="R2" s="431"/>
      <c r="S2" s="431"/>
      <c r="T2" s="139"/>
      <c r="U2" s="139"/>
      <c r="V2" s="139"/>
      <c r="W2" s="139"/>
      <c r="X2" s="139"/>
      <c r="Y2" s="139"/>
      <c r="Z2" s="1"/>
      <c r="AA2" s="1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</row>
    <row r="3" spans="1:41" ht="15">
      <c r="A3" s="11"/>
      <c r="B3" s="35"/>
      <c r="C3" s="5"/>
      <c r="D3" s="35"/>
      <c r="E3" s="6"/>
      <c r="F3" s="6"/>
      <c r="G3" s="6"/>
      <c r="H3" s="6"/>
      <c r="I3" s="7"/>
      <c r="J3" s="7"/>
      <c r="K3" s="6"/>
      <c r="L3" s="12">
        <v>1.7</v>
      </c>
      <c r="M3" s="12">
        <v>1.4</v>
      </c>
      <c r="N3" s="12">
        <v>1.6</v>
      </c>
      <c r="O3" s="432"/>
      <c r="P3" s="433"/>
      <c r="Q3" s="433"/>
      <c r="R3" s="433"/>
      <c r="S3" s="433"/>
      <c r="T3" s="140"/>
      <c r="U3" s="140"/>
      <c r="V3" s="140"/>
      <c r="W3" s="140"/>
      <c r="X3" s="140"/>
      <c r="Y3" s="140"/>
      <c r="Z3" s="35"/>
      <c r="AA3" s="35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</row>
    <row r="4" spans="1:41" ht="43.15" customHeight="1">
      <c r="A4" s="118" t="s">
        <v>1</v>
      </c>
      <c r="B4" s="118" t="s">
        <v>2</v>
      </c>
      <c r="C4" s="119" t="s">
        <v>3</v>
      </c>
      <c r="D4" s="118" t="s">
        <v>4</v>
      </c>
      <c r="E4" s="122" t="s">
        <v>5</v>
      </c>
      <c r="F4" s="120" t="s">
        <v>6</v>
      </c>
      <c r="G4" s="228"/>
      <c r="H4" s="121" t="s">
        <v>7</v>
      </c>
      <c r="I4" s="120" t="s">
        <v>8</v>
      </c>
      <c r="J4" s="228"/>
      <c r="K4" s="121" t="s">
        <v>9</v>
      </c>
      <c r="L4" s="44" t="s">
        <v>10</v>
      </c>
      <c r="M4" s="44" t="s">
        <v>10</v>
      </c>
      <c r="N4" s="44" t="s">
        <v>10</v>
      </c>
      <c r="O4" s="434" t="s">
        <v>11</v>
      </c>
      <c r="P4" s="435" t="s">
        <v>777</v>
      </c>
      <c r="Q4" s="436" t="s">
        <v>6</v>
      </c>
      <c r="R4" s="437"/>
      <c r="S4" s="438" t="s">
        <v>7</v>
      </c>
      <c r="T4" s="396" t="s">
        <v>6</v>
      </c>
      <c r="U4" s="397"/>
      <c r="V4" s="398" t="s">
        <v>7</v>
      </c>
      <c r="W4" s="607" t="s">
        <v>8</v>
      </c>
      <c r="X4" s="608"/>
      <c r="Y4" s="399" t="s">
        <v>9</v>
      </c>
      <c r="Z4" s="118" t="s">
        <v>12</v>
      </c>
      <c r="AA4" s="11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</row>
    <row r="5" spans="1:41" ht="15">
      <c r="A5" s="229"/>
      <c r="B5" s="229"/>
      <c r="C5" s="229"/>
      <c r="D5" s="229"/>
      <c r="E5" s="229"/>
      <c r="F5" s="47" t="s">
        <v>13</v>
      </c>
      <c r="G5" s="47" t="s">
        <v>14</v>
      </c>
      <c r="H5" s="229"/>
      <c r="I5" s="47" t="s">
        <v>13</v>
      </c>
      <c r="J5" s="47" t="s">
        <v>14</v>
      </c>
      <c r="K5" s="229"/>
      <c r="L5" s="8" t="s">
        <v>15</v>
      </c>
      <c r="M5" s="9" t="s">
        <v>16</v>
      </c>
      <c r="N5" s="10" t="s">
        <v>17</v>
      </c>
      <c r="O5" s="183"/>
      <c r="P5" s="439"/>
      <c r="Q5" s="440" t="s">
        <v>13</v>
      </c>
      <c r="R5" s="440" t="s">
        <v>14</v>
      </c>
      <c r="S5" s="441"/>
      <c r="T5" s="400" t="s">
        <v>13</v>
      </c>
      <c r="U5" s="400" t="s">
        <v>14</v>
      </c>
      <c r="V5" s="401"/>
      <c r="W5" s="402" t="s">
        <v>13</v>
      </c>
      <c r="X5" s="402" t="s">
        <v>14</v>
      </c>
      <c r="Y5" s="403"/>
      <c r="Z5" s="229"/>
      <c r="AA5" s="11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</row>
    <row r="6" spans="1:41" s="233" customFormat="1" ht="55.5" customHeight="1">
      <c r="A6" s="219"/>
      <c r="B6" s="220"/>
      <c r="C6" s="221" t="s">
        <v>18</v>
      </c>
      <c r="D6" s="230"/>
      <c r="E6" s="231"/>
      <c r="F6" s="222">
        <f>F7+F26+F32+F35+F41+F46+F51+F56+F68+F71+F74+F77</f>
        <v>39959492.549999997</v>
      </c>
      <c r="G6" s="222">
        <f t="shared" ref="G6:H6" si="0">G7+G26+G32+G35+G41+G46+G51+G56+G68+G71+G74+G77</f>
        <v>24399745.23</v>
      </c>
      <c r="H6" s="222">
        <f t="shared" si="0"/>
        <v>64359237.780000001</v>
      </c>
      <c r="I6" s="223"/>
      <c r="J6" s="223"/>
      <c r="K6" s="223"/>
      <c r="L6" s="224"/>
      <c r="M6" s="224"/>
      <c r="N6" s="224"/>
      <c r="O6" s="442"/>
      <c r="P6" s="443"/>
      <c r="Q6" s="444">
        <f>Q7+Q26+Q32+Q35+Q41+Q46+Q51+Q56+Q68+Q71+Q74+Q77</f>
        <v>56759833.990000002</v>
      </c>
      <c r="R6" s="444">
        <f t="shared" ref="R6:S6" si="1">R7+R26+R32+R35+R41+R46+R51+R56+R68+R71+R74+R77</f>
        <v>24399745.23</v>
      </c>
      <c r="S6" s="444">
        <f t="shared" si="1"/>
        <v>81159579.219999999</v>
      </c>
      <c r="T6" s="444"/>
      <c r="U6" s="444"/>
      <c r="V6" s="444"/>
      <c r="W6" s="222"/>
      <c r="X6" s="222"/>
      <c r="Y6" s="222"/>
      <c r="Z6" s="220"/>
      <c r="AA6" s="225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</row>
    <row r="7" spans="1:41" s="237" customFormat="1" ht="15">
      <c r="A7" s="126"/>
      <c r="B7" s="127"/>
      <c r="C7" s="234" t="s">
        <v>19</v>
      </c>
      <c r="D7" s="128"/>
      <c r="E7" s="129"/>
      <c r="F7" s="130">
        <f t="shared" ref="F7:H7" si="2">SUM(F8:F25)</f>
        <v>11675913.98</v>
      </c>
      <c r="G7" s="130">
        <f t="shared" si="2"/>
        <v>0</v>
      </c>
      <c r="H7" s="130">
        <f t="shared" si="2"/>
        <v>11675913.98</v>
      </c>
      <c r="I7" s="131"/>
      <c r="J7" s="131"/>
      <c r="K7" s="131"/>
      <c r="L7" s="235"/>
      <c r="M7" s="235"/>
      <c r="N7" s="235"/>
      <c r="O7" s="445"/>
      <c r="P7" s="446"/>
      <c r="Q7" s="447">
        <f t="shared" ref="Q7:S7" si="3">SUM(Q8:Q25)</f>
        <v>17763756.469999999</v>
      </c>
      <c r="R7" s="447">
        <f t="shared" si="3"/>
        <v>0</v>
      </c>
      <c r="S7" s="447">
        <f t="shared" si="3"/>
        <v>17763756.469999999</v>
      </c>
      <c r="T7" s="141"/>
      <c r="U7" s="141"/>
      <c r="V7" s="141"/>
      <c r="W7" s="141"/>
      <c r="X7" s="141"/>
      <c r="Y7" s="141"/>
      <c r="Z7" s="127"/>
      <c r="AA7" s="132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</row>
    <row r="8" spans="1:41" ht="42.75" outlineLevel="1">
      <c r="A8" s="73">
        <v>1</v>
      </c>
      <c r="B8" s="73">
        <v>1</v>
      </c>
      <c r="C8" s="13" t="s">
        <v>20</v>
      </c>
      <c r="D8" s="73" t="s">
        <v>21</v>
      </c>
      <c r="E8" s="74">
        <v>6</v>
      </c>
      <c r="F8" s="14">
        <f t="shared" ref="F8:F25" si="4">E8*I8</f>
        <v>30222</v>
      </c>
      <c r="G8" s="14">
        <f t="shared" ref="G8:G25" si="5">E8*J8</f>
        <v>0</v>
      </c>
      <c r="H8" s="14">
        <f t="shared" ref="H8:H25" si="6">F8+G8</f>
        <v>30222</v>
      </c>
      <c r="I8" s="45">
        <v>5037</v>
      </c>
      <c r="J8" s="53"/>
      <c r="K8" s="53" t="s">
        <v>22</v>
      </c>
      <c r="L8" s="51"/>
      <c r="M8" s="51"/>
      <c r="N8" s="51"/>
      <c r="O8" s="448">
        <f t="shared" ref="O8:O10" si="7">I8*$L$3</f>
        <v>8562.9</v>
      </c>
      <c r="P8" s="180">
        <f>J8</f>
        <v>0</v>
      </c>
      <c r="Q8" s="180">
        <f>O8*E8</f>
        <v>51377.4</v>
      </c>
      <c r="R8" s="180">
        <f>P8*E8</f>
        <v>0</v>
      </c>
      <c r="S8" s="180">
        <f>Q8+R8</f>
        <v>51377.4</v>
      </c>
      <c r="T8" s="394">
        <f t="shared" ref="T8:T70" si="8">E8*W8</f>
        <v>73109.759999999995</v>
      </c>
      <c r="U8" s="394">
        <f t="shared" ref="U8:U70" si="9">E8*X8</f>
        <v>0</v>
      </c>
      <c r="V8" s="142">
        <f>T8+U8</f>
        <v>73109.759999999995</v>
      </c>
      <c r="W8" s="142">
        <f t="shared" ref="W8:X8" si="10">O8*$X$1259</f>
        <v>12184.96</v>
      </c>
      <c r="X8" s="142">
        <f t="shared" si="10"/>
        <v>0</v>
      </c>
      <c r="Y8" s="142">
        <f>W8+X8</f>
        <v>12184.96</v>
      </c>
      <c r="Z8" s="51"/>
      <c r="AA8" s="35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</row>
    <row r="9" spans="1:41" ht="29.25" outlineLevel="1">
      <c r="A9" s="73">
        <v>2</v>
      </c>
      <c r="B9" s="73">
        <v>2</v>
      </c>
      <c r="C9" s="15" t="s">
        <v>23</v>
      </c>
      <c r="D9" s="238" t="s">
        <v>24</v>
      </c>
      <c r="E9" s="239">
        <v>132.6</v>
      </c>
      <c r="F9" s="14">
        <f t="shared" si="4"/>
        <v>19227</v>
      </c>
      <c r="G9" s="14">
        <f t="shared" si="5"/>
        <v>0</v>
      </c>
      <c r="H9" s="14">
        <f t="shared" si="6"/>
        <v>19227</v>
      </c>
      <c r="I9" s="45">
        <v>145</v>
      </c>
      <c r="J9" s="53"/>
      <c r="K9" s="53"/>
      <c r="L9" s="17"/>
      <c r="M9" s="17"/>
      <c r="N9" s="17"/>
      <c r="O9" s="448">
        <f t="shared" si="7"/>
        <v>246.5</v>
      </c>
      <c r="P9" s="180">
        <f t="shared" ref="P9:P72" si="11">J9</f>
        <v>0</v>
      </c>
      <c r="Q9" s="180">
        <f t="shared" ref="Q9:Q72" si="12">O9*E9</f>
        <v>32685.9</v>
      </c>
      <c r="R9" s="180">
        <f t="shared" ref="R9:R72" si="13">P9*E9</f>
        <v>0</v>
      </c>
      <c r="S9" s="180">
        <f t="shared" ref="S9:S72" si="14">Q9+R9</f>
        <v>32685.9</v>
      </c>
      <c r="T9" s="394">
        <f t="shared" si="8"/>
        <v>41860.49</v>
      </c>
      <c r="U9" s="394">
        <f t="shared" si="9"/>
        <v>0</v>
      </c>
      <c r="V9" s="142">
        <f t="shared" ref="V9:V72" si="15">T9+U9</f>
        <v>41860.49</v>
      </c>
      <c r="W9" s="142">
        <f t="shared" ref="W9:X72" si="16">O9*0.9*$X$1259</f>
        <v>315.69</v>
      </c>
      <c r="X9" s="142">
        <f t="shared" si="16"/>
        <v>0</v>
      </c>
      <c r="Y9" s="142">
        <f t="shared" ref="Y9:Y72" si="17">W9+X9</f>
        <v>315.69</v>
      </c>
      <c r="Z9" s="17"/>
      <c r="AA9" s="35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</row>
    <row r="10" spans="1:41" ht="29.25" outlineLevel="1">
      <c r="A10" s="73">
        <v>3</v>
      </c>
      <c r="B10" s="73">
        <v>3</v>
      </c>
      <c r="C10" s="240" t="s">
        <v>25</v>
      </c>
      <c r="D10" s="238" t="s">
        <v>26</v>
      </c>
      <c r="E10" s="239">
        <v>2080</v>
      </c>
      <c r="F10" s="14">
        <f t="shared" si="4"/>
        <v>8324160</v>
      </c>
      <c r="G10" s="14">
        <f t="shared" si="5"/>
        <v>0</v>
      </c>
      <c r="H10" s="14">
        <f t="shared" si="6"/>
        <v>8324160</v>
      </c>
      <c r="I10" s="45">
        <v>4002</v>
      </c>
      <c r="J10" s="53"/>
      <c r="K10" s="53"/>
      <c r="L10" s="17"/>
      <c r="M10" s="17"/>
      <c r="N10" s="17"/>
      <c r="O10" s="448">
        <f t="shared" si="7"/>
        <v>6803.4</v>
      </c>
      <c r="P10" s="180">
        <f t="shared" si="11"/>
        <v>0</v>
      </c>
      <c r="Q10" s="180">
        <f t="shared" si="12"/>
        <v>14151072</v>
      </c>
      <c r="R10" s="180">
        <f t="shared" si="13"/>
        <v>0</v>
      </c>
      <c r="S10" s="180">
        <f t="shared" si="14"/>
        <v>14151072</v>
      </c>
      <c r="T10" s="394">
        <f t="shared" si="8"/>
        <v>18123206.399999999</v>
      </c>
      <c r="U10" s="394">
        <f t="shared" si="9"/>
        <v>0</v>
      </c>
      <c r="V10" s="142">
        <f t="shared" si="15"/>
        <v>18123206.399999999</v>
      </c>
      <c r="W10" s="142">
        <f t="shared" si="16"/>
        <v>8713.08</v>
      </c>
      <c r="X10" s="142">
        <f t="shared" si="16"/>
        <v>0</v>
      </c>
      <c r="Y10" s="142">
        <f t="shared" si="17"/>
        <v>8713.08</v>
      </c>
      <c r="Z10" s="17"/>
      <c r="AA10" s="35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</row>
    <row r="11" spans="1:41" ht="42.75" outlineLevel="1">
      <c r="A11" s="73">
        <v>4</v>
      </c>
      <c r="B11" s="73">
        <v>4</v>
      </c>
      <c r="C11" s="241" t="s">
        <v>27</v>
      </c>
      <c r="D11" s="238" t="s">
        <v>28</v>
      </c>
      <c r="E11" s="239">
        <v>270</v>
      </c>
      <c r="F11" s="14">
        <f t="shared" si="4"/>
        <v>9720</v>
      </c>
      <c r="G11" s="14">
        <f t="shared" si="5"/>
        <v>0</v>
      </c>
      <c r="H11" s="14">
        <f t="shared" si="6"/>
        <v>9720</v>
      </c>
      <c r="I11" s="45">
        <v>36</v>
      </c>
      <c r="J11" s="53"/>
      <c r="K11" s="53"/>
      <c r="L11" s="17"/>
      <c r="M11" s="17"/>
      <c r="N11" s="17"/>
      <c r="O11" s="186">
        <v>261</v>
      </c>
      <c r="P11" s="180">
        <f t="shared" si="11"/>
        <v>0</v>
      </c>
      <c r="Q11" s="180">
        <f t="shared" si="12"/>
        <v>70470</v>
      </c>
      <c r="R11" s="180">
        <f t="shared" si="13"/>
        <v>0</v>
      </c>
      <c r="S11" s="180">
        <f t="shared" si="14"/>
        <v>70470</v>
      </c>
      <c r="T11" s="394">
        <f t="shared" si="8"/>
        <v>90250.2</v>
      </c>
      <c r="U11" s="394">
        <f t="shared" si="9"/>
        <v>0</v>
      </c>
      <c r="V11" s="142">
        <f t="shared" si="15"/>
        <v>90250.2</v>
      </c>
      <c r="W11" s="142">
        <f t="shared" si="16"/>
        <v>334.26</v>
      </c>
      <c r="X11" s="142">
        <f t="shared" si="16"/>
        <v>0</v>
      </c>
      <c r="Y11" s="142">
        <f t="shared" si="17"/>
        <v>334.26</v>
      </c>
      <c r="Z11" s="17"/>
      <c r="AA11" s="35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</row>
    <row r="12" spans="1:41" ht="15" outlineLevel="1">
      <c r="A12" s="73">
        <v>5</v>
      </c>
      <c r="B12" s="73">
        <v>5</v>
      </c>
      <c r="C12" s="241" t="s">
        <v>29</v>
      </c>
      <c r="D12" s="238" t="s">
        <v>28</v>
      </c>
      <c r="E12" s="239">
        <v>270</v>
      </c>
      <c r="F12" s="14">
        <f t="shared" si="4"/>
        <v>62100</v>
      </c>
      <c r="G12" s="14">
        <f t="shared" si="5"/>
        <v>0</v>
      </c>
      <c r="H12" s="14">
        <f t="shared" si="6"/>
        <v>62100</v>
      </c>
      <c r="I12" s="45">
        <v>230</v>
      </c>
      <c r="J12" s="53"/>
      <c r="K12" s="53"/>
      <c r="L12" s="17"/>
      <c r="M12" s="17"/>
      <c r="N12" s="17"/>
      <c r="O12" s="186">
        <v>250</v>
      </c>
      <c r="P12" s="180">
        <f t="shared" si="11"/>
        <v>0</v>
      </c>
      <c r="Q12" s="180">
        <f t="shared" si="12"/>
        <v>67500</v>
      </c>
      <c r="R12" s="180">
        <f t="shared" si="13"/>
        <v>0</v>
      </c>
      <c r="S12" s="180">
        <f t="shared" si="14"/>
        <v>67500</v>
      </c>
      <c r="T12" s="394">
        <f t="shared" si="8"/>
        <v>86445.9</v>
      </c>
      <c r="U12" s="394">
        <f t="shared" si="9"/>
        <v>0</v>
      </c>
      <c r="V12" s="142">
        <f t="shared" si="15"/>
        <v>86445.9</v>
      </c>
      <c r="W12" s="142">
        <f t="shared" si="16"/>
        <v>320.17</v>
      </c>
      <c r="X12" s="142">
        <f t="shared" si="16"/>
        <v>0</v>
      </c>
      <c r="Y12" s="142">
        <f t="shared" si="17"/>
        <v>320.17</v>
      </c>
      <c r="Z12" s="17"/>
      <c r="AA12" s="35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</row>
    <row r="13" spans="1:41" ht="28.5" outlineLevel="1">
      <c r="A13" s="73">
        <v>6</v>
      </c>
      <c r="B13" s="73">
        <v>6</v>
      </c>
      <c r="C13" s="241" t="s">
        <v>30</v>
      </c>
      <c r="D13" s="238" t="s">
        <v>31</v>
      </c>
      <c r="E13" s="239">
        <v>0.72</v>
      </c>
      <c r="F13" s="14">
        <f t="shared" si="4"/>
        <v>53084.160000000003</v>
      </c>
      <c r="G13" s="14">
        <f t="shared" si="5"/>
        <v>0</v>
      </c>
      <c r="H13" s="14">
        <f t="shared" si="6"/>
        <v>53084.160000000003</v>
      </c>
      <c r="I13" s="16">
        <v>73728</v>
      </c>
      <c r="J13" s="53"/>
      <c r="K13" s="53"/>
      <c r="L13" s="17"/>
      <c r="M13" s="17"/>
      <c r="N13" s="17"/>
      <c r="O13" s="448">
        <f>H13</f>
        <v>53084.160000000003</v>
      </c>
      <c r="P13" s="180">
        <f t="shared" si="11"/>
        <v>0</v>
      </c>
      <c r="Q13" s="180">
        <f t="shared" si="12"/>
        <v>38220.6</v>
      </c>
      <c r="R13" s="180">
        <f t="shared" si="13"/>
        <v>0</v>
      </c>
      <c r="S13" s="180">
        <f t="shared" si="14"/>
        <v>38220.6</v>
      </c>
      <c r="T13" s="394">
        <f t="shared" si="8"/>
        <v>48948.93</v>
      </c>
      <c r="U13" s="394">
        <f t="shared" si="9"/>
        <v>0</v>
      </c>
      <c r="V13" s="142">
        <f t="shared" si="15"/>
        <v>48948.93</v>
      </c>
      <c r="W13" s="142">
        <f t="shared" si="16"/>
        <v>67984.62</v>
      </c>
      <c r="X13" s="142">
        <f t="shared" si="16"/>
        <v>0</v>
      </c>
      <c r="Y13" s="142">
        <f t="shared" si="17"/>
        <v>67984.62</v>
      </c>
      <c r="Z13" s="17"/>
      <c r="AA13" s="35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</row>
    <row r="14" spans="1:41" ht="28.5" outlineLevel="1">
      <c r="A14" s="73">
        <v>7</v>
      </c>
      <c r="B14" s="73">
        <v>7</v>
      </c>
      <c r="C14" s="241" t="s">
        <v>32</v>
      </c>
      <c r="D14" s="238" t="s">
        <v>31</v>
      </c>
      <c r="E14" s="239">
        <v>3.2</v>
      </c>
      <c r="F14" s="14">
        <f t="shared" si="4"/>
        <v>219008</v>
      </c>
      <c r="G14" s="14">
        <f t="shared" si="5"/>
        <v>0</v>
      </c>
      <c r="H14" s="14">
        <f t="shared" si="6"/>
        <v>219008</v>
      </c>
      <c r="I14" s="16">
        <v>68440</v>
      </c>
      <c r="J14" s="53"/>
      <c r="K14" s="53"/>
      <c r="L14" s="17"/>
      <c r="M14" s="17"/>
      <c r="N14" s="17"/>
      <c r="O14" s="186">
        <v>70000</v>
      </c>
      <c r="P14" s="180">
        <f t="shared" si="11"/>
        <v>0</v>
      </c>
      <c r="Q14" s="180">
        <f t="shared" si="12"/>
        <v>224000</v>
      </c>
      <c r="R14" s="180">
        <f t="shared" si="13"/>
        <v>0</v>
      </c>
      <c r="S14" s="180">
        <f t="shared" si="14"/>
        <v>224000</v>
      </c>
      <c r="T14" s="394">
        <f t="shared" si="8"/>
        <v>286875.68</v>
      </c>
      <c r="U14" s="394">
        <f t="shared" si="9"/>
        <v>0</v>
      </c>
      <c r="V14" s="142">
        <f t="shared" si="15"/>
        <v>286875.68</v>
      </c>
      <c r="W14" s="142">
        <f t="shared" si="16"/>
        <v>89648.65</v>
      </c>
      <c r="X14" s="142">
        <f t="shared" si="16"/>
        <v>0</v>
      </c>
      <c r="Y14" s="142">
        <f t="shared" si="17"/>
        <v>89648.65</v>
      </c>
      <c r="Z14" s="17"/>
      <c r="AA14" s="35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</row>
    <row r="15" spans="1:41" ht="15" outlineLevel="1">
      <c r="A15" s="73">
        <v>8</v>
      </c>
      <c r="B15" s="73">
        <v>8</v>
      </c>
      <c r="C15" s="241" t="s">
        <v>33</v>
      </c>
      <c r="D15" s="238" t="s">
        <v>34</v>
      </c>
      <c r="E15" s="239">
        <v>0.8</v>
      </c>
      <c r="F15" s="14">
        <f t="shared" si="4"/>
        <v>21699.200000000001</v>
      </c>
      <c r="G15" s="14">
        <f t="shared" si="5"/>
        <v>0</v>
      </c>
      <c r="H15" s="14">
        <f t="shared" si="6"/>
        <v>21699.200000000001</v>
      </c>
      <c r="I15" s="16">
        <v>27124</v>
      </c>
      <c r="J15" s="53"/>
      <c r="K15" s="53"/>
      <c r="L15" s="17"/>
      <c r="M15" s="17"/>
      <c r="N15" s="17"/>
      <c r="O15" s="448">
        <f>I15*$L$3</f>
        <v>46110.8</v>
      </c>
      <c r="P15" s="180">
        <f t="shared" si="11"/>
        <v>0</v>
      </c>
      <c r="Q15" s="180">
        <f t="shared" si="12"/>
        <v>36888.639999999999</v>
      </c>
      <c r="R15" s="180">
        <f t="shared" si="13"/>
        <v>0</v>
      </c>
      <c r="S15" s="180">
        <f t="shared" si="14"/>
        <v>36888.639999999999</v>
      </c>
      <c r="T15" s="394">
        <f t="shared" si="8"/>
        <v>47243.1</v>
      </c>
      <c r="U15" s="394">
        <f t="shared" si="9"/>
        <v>0</v>
      </c>
      <c r="V15" s="142">
        <f t="shared" si="15"/>
        <v>47243.1</v>
      </c>
      <c r="W15" s="142">
        <f t="shared" si="16"/>
        <v>59053.87</v>
      </c>
      <c r="X15" s="142">
        <f t="shared" si="16"/>
        <v>0</v>
      </c>
      <c r="Y15" s="142">
        <f t="shared" si="17"/>
        <v>59053.87</v>
      </c>
      <c r="Z15" s="17"/>
      <c r="AA15" s="35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</row>
    <row r="16" spans="1:41" ht="128.25" outlineLevel="1">
      <c r="A16" s="73">
        <v>9</v>
      </c>
      <c r="B16" s="73">
        <v>9</v>
      </c>
      <c r="C16" s="241" t="s">
        <v>35</v>
      </c>
      <c r="D16" s="33" t="s">
        <v>31</v>
      </c>
      <c r="E16" s="115">
        <v>4.3899999999999997</v>
      </c>
      <c r="F16" s="14">
        <f t="shared" si="4"/>
        <v>2066812</v>
      </c>
      <c r="G16" s="14">
        <f t="shared" si="5"/>
        <v>0</v>
      </c>
      <c r="H16" s="14">
        <f t="shared" si="6"/>
        <v>2066812</v>
      </c>
      <c r="I16" s="16">
        <v>470800</v>
      </c>
      <c r="J16" s="53"/>
      <c r="K16" s="53"/>
      <c r="L16" s="17"/>
      <c r="M16" s="17"/>
      <c r="N16" s="17"/>
      <c r="O16" s="186">
        <v>470800</v>
      </c>
      <c r="P16" s="180">
        <f t="shared" si="11"/>
        <v>0</v>
      </c>
      <c r="Q16" s="180">
        <f t="shared" si="12"/>
        <v>2066812</v>
      </c>
      <c r="R16" s="180">
        <f t="shared" si="13"/>
        <v>0</v>
      </c>
      <c r="S16" s="180">
        <f t="shared" si="14"/>
        <v>2066812</v>
      </c>
      <c r="T16" s="394">
        <f t="shared" si="8"/>
        <v>2646955.6800000002</v>
      </c>
      <c r="U16" s="394">
        <f t="shared" si="9"/>
        <v>0</v>
      </c>
      <c r="V16" s="142">
        <f t="shared" si="15"/>
        <v>2646955.6800000002</v>
      </c>
      <c r="W16" s="142">
        <f t="shared" si="16"/>
        <v>602951.18000000005</v>
      </c>
      <c r="X16" s="142">
        <f t="shared" si="16"/>
        <v>0</v>
      </c>
      <c r="Y16" s="142">
        <f t="shared" si="17"/>
        <v>602951.18000000005</v>
      </c>
      <c r="Z16" s="17"/>
      <c r="AA16" s="35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</row>
    <row r="17" spans="1:41" ht="28.5" outlineLevel="1">
      <c r="A17" s="73">
        <v>10</v>
      </c>
      <c r="B17" s="73">
        <v>10</v>
      </c>
      <c r="C17" s="241" t="s">
        <v>36</v>
      </c>
      <c r="D17" s="238" t="s">
        <v>34</v>
      </c>
      <c r="E17" s="239">
        <v>26.9</v>
      </c>
      <c r="F17" s="14">
        <f t="shared" si="4"/>
        <v>113679.4</v>
      </c>
      <c r="G17" s="14">
        <f t="shared" si="5"/>
        <v>0</v>
      </c>
      <c r="H17" s="14">
        <f t="shared" si="6"/>
        <v>113679.4</v>
      </c>
      <c r="I17" s="45">
        <v>4226</v>
      </c>
      <c r="J17" s="53"/>
      <c r="K17" s="53"/>
      <c r="L17" s="17"/>
      <c r="M17" s="17"/>
      <c r="N17" s="17"/>
      <c r="O17" s="448">
        <f>I17*$L$3</f>
        <v>7184.2</v>
      </c>
      <c r="P17" s="180">
        <f t="shared" si="11"/>
        <v>0</v>
      </c>
      <c r="Q17" s="180">
        <f t="shared" si="12"/>
        <v>193254.98</v>
      </c>
      <c r="R17" s="180">
        <f t="shared" si="13"/>
        <v>0</v>
      </c>
      <c r="S17" s="180">
        <f t="shared" si="14"/>
        <v>193254.98</v>
      </c>
      <c r="T17" s="394">
        <f t="shared" si="8"/>
        <v>247500.71</v>
      </c>
      <c r="U17" s="394">
        <f t="shared" si="9"/>
        <v>0</v>
      </c>
      <c r="V17" s="142">
        <f t="shared" si="15"/>
        <v>247500.71</v>
      </c>
      <c r="W17" s="142">
        <f t="shared" si="16"/>
        <v>9200.77</v>
      </c>
      <c r="X17" s="142">
        <f t="shared" si="16"/>
        <v>0</v>
      </c>
      <c r="Y17" s="142">
        <f t="shared" si="17"/>
        <v>9200.77</v>
      </c>
      <c r="Z17" s="17"/>
      <c r="AA17" s="35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</row>
    <row r="18" spans="1:41" ht="42.75" outlineLevel="1">
      <c r="A18" s="73">
        <v>11</v>
      </c>
      <c r="B18" s="73">
        <v>11</v>
      </c>
      <c r="C18" s="241" t="s">
        <v>37</v>
      </c>
      <c r="D18" s="238" t="s">
        <v>34</v>
      </c>
      <c r="E18" s="239">
        <v>85.36</v>
      </c>
      <c r="F18" s="14">
        <f t="shared" si="4"/>
        <v>17498.8</v>
      </c>
      <c r="G18" s="14">
        <f t="shared" si="5"/>
        <v>0</v>
      </c>
      <c r="H18" s="14">
        <f t="shared" si="6"/>
        <v>17498.8</v>
      </c>
      <c r="I18" s="16">
        <v>205</v>
      </c>
      <c r="J18" s="53"/>
      <c r="K18" s="53"/>
      <c r="L18" s="17"/>
      <c r="M18" s="17"/>
      <c r="N18" s="17"/>
      <c r="O18" s="186">
        <v>502</v>
      </c>
      <c r="P18" s="180">
        <f t="shared" si="11"/>
        <v>0</v>
      </c>
      <c r="Q18" s="180">
        <f t="shared" si="12"/>
        <v>42850.720000000001</v>
      </c>
      <c r="R18" s="180">
        <f t="shared" si="13"/>
        <v>0</v>
      </c>
      <c r="S18" s="180">
        <f t="shared" si="14"/>
        <v>42850.720000000001</v>
      </c>
      <c r="T18" s="394">
        <f t="shared" si="8"/>
        <v>54878.8</v>
      </c>
      <c r="U18" s="394">
        <f t="shared" si="9"/>
        <v>0</v>
      </c>
      <c r="V18" s="142">
        <f t="shared" si="15"/>
        <v>54878.8</v>
      </c>
      <c r="W18" s="142">
        <f t="shared" si="16"/>
        <v>642.91</v>
      </c>
      <c r="X18" s="142">
        <f t="shared" si="16"/>
        <v>0</v>
      </c>
      <c r="Y18" s="142">
        <f t="shared" si="17"/>
        <v>642.91</v>
      </c>
      <c r="Z18" s="17" t="s">
        <v>38</v>
      </c>
      <c r="AA18" s="35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</row>
    <row r="19" spans="1:41" ht="28.5" outlineLevel="1">
      <c r="A19" s="73">
        <v>12</v>
      </c>
      <c r="B19" s="73">
        <v>12</v>
      </c>
      <c r="C19" s="241" t="s">
        <v>39</v>
      </c>
      <c r="D19" s="238" t="s">
        <v>34</v>
      </c>
      <c r="E19" s="239">
        <v>2.64</v>
      </c>
      <c r="F19" s="14">
        <f t="shared" si="4"/>
        <v>6834.96</v>
      </c>
      <c r="G19" s="14">
        <f t="shared" si="5"/>
        <v>0</v>
      </c>
      <c r="H19" s="14">
        <f t="shared" si="6"/>
        <v>6834.96</v>
      </c>
      <c r="I19" s="45">
        <v>2589</v>
      </c>
      <c r="J19" s="53"/>
      <c r="K19" s="53"/>
      <c r="L19" s="17"/>
      <c r="M19" s="17"/>
      <c r="N19" s="17"/>
      <c r="O19" s="186">
        <f>I19</f>
        <v>2589</v>
      </c>
      <c r="P19" s="180">
        <f t="shared" si="11"/>
        <v>0</v>
      </c>
      <c r="Q19" s="180">
        <f t="shared" si="12"/>
        <v>6834.96</v>
      </c>
      <c r="R19" s="180">
        <f t="shared" si="13"/>
        <v>0</v>
      </c>
      <c r="S19" s="180">
        <f t="shared" si="14"/>
        <v>6834.96</v>
      </c>
      <c r="T19" s="394">
        <f t="shared" si="8"/>
        <v>8753.5</v>
      </c>
      <c r="U19" s="394">
        <f t="shared" si="9"/>
        <v>0</v>
      </c>
      <c r="V19" s="142">
        <f t="shared" si="15"/>
        <v>8753.5</v>
      </c>
      <c r="W19" s="142">
        <f t="shared" si="16"/>
        <v>3315.72</v>
      </c>
      <c r="X19" s="142">
        <f t="shared" si="16"/>
        <v>0</v>
      </c>
      <c r="Y19" s="142">
        <f t="shared" si="17"/>
        <v>3315.72</v>
      </c>
      <c r="Z19" s="17" t="s">
        <v>38</v>
      </c>
      <c r="AA19" s="35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</row>
    <row r="20" spans="1:41" ht="15" outlineLevel="1">
      <c r="A20" s="73">
        <v>13</v>
      </c>
      <c r="B20" s="73">
        <v>13</v>
      </c>
      <c r="C20" s="241" t="s">
        <v>40</v>
      </c>
      <c r="D20" s="238" t="s">
        <v>34</v>
      </c>
      <c r="E20" s="239">
        <v>2.64</v>
      </c>
      <c r="F20" s="14">
        <f t="shared" si="4"/>
        <v>1913.21</v>
      </c>
      <c r="G20" s="14">
        <f t="shared" si="5"/>
        <v>0</v>
      </c>
      <c r="H20" s="14">
        <f t="shared" si="6"/>
        <v>1913.21</v>
      </c>
      <c r="I20" s="45">
        <v>724.7</v>
      </c>
      <c r="J20" s="53"/>
      <c r="K20" s="53"/>
      <c r="L20" s="17"/>
      <c r="M20" s="17"/>
      <c r="N20" s="17"/>
      <c r="O20" s="448">
        <f t="shared" ref="O20:O21" si="18">I20*$L$3</f>
        <v>1231.99</v>
      </c>
      <c r="P20" s="180">
        <f t="shared" si="11"/>
        <v>0</v>
      </c>
      <c r="Q20" s="180">
        <f t="shared" si="12"/>
        <v>3252.45</v>
      </c>
      <c r="R20" s="180">
        <f t="shared" si="13"/>
        <v>0</v>
      </c>
      <c r="S20" s="180">
        <f t="shared" si="14"/>
        <v>3252.45</v>
      </c>
      <c r="T20" s="394">
        <f t="shared" si="8"/>
        <v>4165.3900000000003</v>
      </c>
      <c r="U20" s="394">
        <f t="shared" si="9"/>
        <v>0</v>
      </c>
      <c r="V20" s="142">
        <f t="shared" si="15"/>
        <v>4165.3900000000003</v>
      </c>
      <c r="W20" s="142">
        <f t="shared" si="16"/>
        <v>1577.8</v>
      </c>
      <c r="X20" s="142">
        <f t="shared" si="16"/>
        <v>0</v>
      </c>
      <c r="Y20" s="142">
        <f t="shared" si="17"/>
        <v>1577.8</v>
      </c>
      <c r="Z20" s="17"/>
      <c r="AA20" s="35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</row>
    <row r="21" spans="1:41" ht="15" outlineLevel="1">
      <c r="A21" s="73">
        <v>14</v>
      </c>
      <c r="B21" s="73">
        <v>14</v>
      </c>
      <c r="C21" s="241" t="s">
        <v>41</v>
      </c>
      <c r="D21" s="238" t="s">
        <v>31</v>
      </c>
      <c r="E21" s="239">
        <v>13.15</v>
      </c>
      <c r="F21" s="14">
        <f t="shared" si="4"/>
        <v>9529.81</v>
      </c>
      <c r="G21" s="14">
        <f t="shared" si="5"/>
        <v>0</v>
      </c>
      <c r="H21" s="14">
        <f t="shared" si="6"/>
        <v>9529.81</v>
      </c>
      <c r="I21" s="45">
        <v>724.7</v>
      </c>
      <c r="J21" s="53"/>
      <c r="K21" s="53"/>
      <c r="L21" s="17"/>
      <c r="M21" s="17"/>
      <c r="N21" s="17"/>
      <c r="O21" s="448">
        <f t="shared" si="18"/>
        <v>1231.99</v>
      </c>
      <c r="P21" s="180">
        <f t="shared" si="11"/>
        <v>0</v>
      </c>
      <c r="Q21" s="180">
        <f t="shared" si="12"/>
        <v>16200.67</v>
      </c>
      <c r="R21" s="180">
        <f t="shared" si="13"/>
        <v>0</v>
      </c>
      <c r="S21" s="180">
        <f t="shared" si="14"/>
        <v>16200.67</v>
      </c>
      <c r="T21" s="394">
        <f t="shared" si="8"/>
        <v>20748.07</v>
      </c>
      <c r="U21" s="394">
        <f t="shared" si="9"/>
        <v>0</v>
      </c>
      <c r="V21" s="142">
        <f t="shared" si="15"/>
        <v>20748.07</v>
      </c>
      <c r="W21" s="142">
        <f t="shared" si="16"/>
        <v>1577.8</v>
      </c>
      <c r="X21" s="142">
        <f t="shared" si="16"/>
        <v>0</v>
      </c>
      <c r="Y21" s="142">
        <f t="shared" si="17"/>
        <v>1577.8</v>
      </c>
      <c r="Z21" s="17"/>
      <c r="AA21" s="35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</row>
    <row r="22" spans="1:41" ht="15" outlineLevel="1">
      <c r="A22" s="73">
        <v>15</v>
      </c>
      <c r="B22" s="73">
        <v>15</v>
      </c>
      <c r="C22" s="241" t="s">
        <v>42</v>
      </c>
      <c r="D22" s="238" t="s">
        <v>31</v>
      </c>
      <c r="E22" s="239">
        <v>118.37</v>
      </c>
      <c r="F22" s="14">
        <f t="shared" si="4"/>
        <v>76940.5</v>
      </c>
      <c r="G22" s="14">
        <f t="shared" si="5"/>
        <v>0</v>
      </c>
      <c r="H22" s="14">
        <f t="shared" si="6"/>
        <v>76940.5</v>
      </c>
      <c r="I22" s="18">
        <v>650</v>
      </c>
      <c r="J22" s="53"/>
      <c r="K22" s="53"/>
      <c r="L22" s="17"/>
      <c r="M22" s="17"/>
      <c r="N22" s="17"/>
      <c r="O22" s="186">
        <f>I22</f>
        <v>650</v>
      </c>
      <c r="P22" s="180">
        <f t="shared" si="11"/>
        <v>0</v>
      </c>
      <c r="Q22" s="180">
        <f t="shared" si="12"/>
        <v>76940.5</v>
      </c>
      <c r="R22" s="180">
        <f t="shared" si="13"/>
        <v>0</v>
      </c>
      <c r="S22" s="180">
        <f t="shared" si="14"/>
        <v>76940.5</v>
      </c>
      <c r="T22" s="394">
        <f t="shared" si="8"/>
        <v>98537.11</v>
      </c>
      <c r="U22" s="394">
        <f t="shared" si="9"/>
        <v>0</v>
      </c>
      <c r="V22" s="142">
        <f t="shared" si="15"/>
        <v>98537.11</v>
      </c>
      <c r="W22" s="142">
        <f t="shared" si="16"/>
        <v>832.45</v>
      </c>
      <c r="X22" s="142">
        <f t="shared" si="16"/>
        <v>0</v>
      </c>
      <c r="Y22" s="142">
        <f t="shared" si="17"/>
        <v>832.45</v>
      </c>
      <c r="Z22" s="17"/>
      <c r="AA22" s="35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</row>
    <row r="23" spans="1:41" ht="42.75" outlineLevel="1">
      <c r="A23" s="73">
        <v>16</v>
      </c>
      <c r="B23" s="73">
        <v>16</v>
      </c>
      <c r="C23" s="241" t="s">
        <v>43</v>
      </c>
      <c r="D23" s="238" t="s">
        <v>31</v>
      </c>
      <c r="E23" s="239">
        <v>4.24</v>
      </c>
      <c r="F23" s="14">
        <f t="shared" si="4"/>
        <v>220.48</v>
      </c>
      <c r="G23" s="14">
        <f t="shared" si="5"/>
        <v>0</v>
      </c>
      <c r="H23" s="14">
        <f t="shared" si="6"/>
        <v>220.48</v>
      </c>
      <c r="I23" s="45">
        <v>52</v>
      </c>
      <c r="J23" s="53"/>
      <c r="K23" s="53"/>
      <c r="L23" s="17"/>
      <c r="M23" s="17"/>
      <c r="N23" s="17"/>
      <c r="O23" s="448">
        <f t="shared" ref="O23:O24" si="19">I23*$L$3</f>
        <v>88.4</v>
      </c>
      <c r="P23" s="180">
        <f t="shared" si="11"/>
        <v>0</v>
      </c>
      <c r="Q23" s="180">
        <f t="shared" si="12"/>
        <v>374.82</v>
      </c>
      <c r="R23" s="180">
        <f t="shared" si="13"/>
        <v>0</v>
      </c>
      <c r="S23" s="180">
        <f t="shared" si="14"/>
        <v>374.82</v>
      </c>
      <c r="T23" s="394">
        <f t="shared" si="8"/>
        <v>480.01</v>
      </c>
      <c r="U23" s="394">
        <f t="shared" si="9"/>
        <v>0</v>
      </c>
      <c r="V23" s="142">
        <f t="shared" si="15"/>
        <v>480.01</v>
      </c>
      <c r="W23" s="142">
        <f t="shared" si="16"/>
        <v>113.21</v>
      </c>
      <c r="X23" s="142">
        <f t="shared" si="16"/>
        <v>0</v>
      </c>
      <c r="Y23" s="142">
        <f t="shared" si="17"/>
        <v>113.21</v>
      </c>
      <c r="Z23" s="17"/>
      <c r="AA23" s="35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</row>
    <row r="24" spans="1:41" ht="42.75" outlineLevel="1">
      <c r="A24" s="73">
        <v>17</v>
      </c>
      <c r="B24" s="73">
        <v>17</v>
      </c>
      <c r="C24" s="241" t="s">
        <v>44</v>
      </c>
      <c r="D24" s="238" t="s">
        <v>31</v>
      </c>
      <c r="E24" s="239">
        <v>131.88999999999999</v>
      </c>
      <c r="F24" s="14">
        <f t="shared" si="4"/>
        <v>59651.21</v>
      </c>
      <c r="G24" s="14">
        <f t="shared" si="5"/>
        <v>0</v>
      </c>
      <c r="H24" s="14">
        <f t="shared" si="6"/>
        <v>59651.21</v>
      </c>
      <c r="I24" s="45">
        <v>452.28</v>
      </c>
      <c r="J24" s="53"/>
      <c r="K24" s="53"/>
      <c r="L24" s="17"/>
      <c r="M24" s="17"/>
      <c r="N24" s="17"/>
      <c r="O24" s="448">
        <f t="shared" si="19"/>
        <v>768.88</v>
      </c>
      <c r="P24" s="180">
        <f t="shared" si="11"/>
        <v>0</v>
      </c>
      <c r="Q24" s="180">
        <f t="shared" si="12"/>
        <v>101407.58</v>
      </c>
      <c r="R24" s="180">
        <f t="shared" si="13"/>
        <v>0</v>
      </c>
      <c r="S24" s="180">
        <f t="shared" si="14"/>
        <v>101407.58</v>
      </c>
      <c r="T24" s="394">
        <f t="shared" si="8"/>
        <v>129872.08</v>
      </c>
      <c r="U24" s="394">
        <f t="shared" si="9"/>
        <v>0</v>
      </c>
      <c r="V24" s="142">
        <f t="shared" si="15"/>
        <v>129872.08</v>
      </c>
      <c r="W24" s="142">
        <f t="shared" si="16"/>
        <v>984.7</v>
      </c>
      <c r="X24" s="142">
        <f t="shared" si="16"/>
        <v>0</v>
      </c>
      <c r="Y24" s="142">
        <f t="shared" si="17"/>
        <v>984.7</v>
      </c>
      <c r="Z24" s="17"/>
      <c r="AA24" s="35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</row>
    <row r="25" spans="1:41" ht="15" outlineLevel="1">
      <c r="A25" s="73">
        <v>18</v>
      </c>
      <c r="B25" s="73">
        <v>18</v>
      </c>
      <c r="C25" s="241" t="s">
        <v>45</v>
      </c>
      <c r="D25" s="238" t="s">
        <v>31</v>
      </c>
      <c r="E25" s="239">
        <v>131.88999999999999</v>
      </c>
      <c r="F25" s="14">
        <f t="shared" si="4"/>
        <v>583613.25</v>
      </c>
      <c r="G25" s="14">
        <f t="shared" si="5"/>
        <v>0</v>
      </c>
      <c r="H25" s="58">
        <f t="shared" si="6"/>
        <v>583613.25</v>
      </c>
      <c r="I25" s="19">
        <v>4425</v>
      </c>
      <c r="J25" s="20"/>
      <c r="K25" s="53"/>
      <c r="L25" s="17"/>
      <c r="M25" s="17"/>
      <c r="N25" s="17"/>
      <c r="O25" s="186">
        <f>I25</f>
        <v>4425</v>
      </c>
      <c r="P25" s="180">
        <f t="shared" si="11"/>
        <v>0</v>
      </c>
      <c r="Q25" s="180">
        <f t="shared" si="12"/>
        <v>583613.25</v>
      </c>
      <c r="R25" s="180">
        <f t="shared" si="13"/>
        <v>0</v>
      </c>
      <c r="S25" s="180">
        <f t="shared" si="14"/>
        <v>583613.25</v>
      </c>
      <c r="T25" s="394">
        <f t="shared" si="8"/>
        <v>747431.18</v>
      </c>
      <c r="U25" s="394">
        <f t="shared" si="9"/>
        <v>0</v>
      </c>
      <c r="V25" s="142">
        <f t="shared" si="15"/>
        <v>747431.18</v>
      </c>
      <c r="W25" s="142">
        <f t="shared" si="16"/>
        <v>5667.08</v>
      </c>
      <c r="X25" s="142">
        <f t="shared" si="16"/>
        <v>0</v>
      </c>
      <c r="Y25" s="142">
        <f t="shared" si="17"/>
        <v>5667.08</v>
      </c>
      <c r="Z25" s="17"/>
      <c r="AA25" s="35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</row>
    <row r="26" spans="1:41" s="237" customFormat="1" ht="15">
      <c r="A26" s="145"/>
      <c r="B26" s="145"/>
      <c r="C26" s="234" t="s">
        <v>46</v>
      </c>
      <c r="D26" s="242"/>
      <c r="E26" s="243"/>
      <c r="F26" s="133">
        <f t="shared" ref="F26:H26" si="20">SUM(F27:F31)</f>
        <v>1146523.1299999999</v>
      </c>
      <c r="G26" s="133">
        <f t="shared" si="20"/>
        <v>393852.91</v>
      </c>
      <c r="H26" s="133">
        <f t="shared" si="20"/>
        <v>1540376.04</v>
      </c>
      <c r="I26" s="134"/>
      <c r="J26" s="135"/>
      <c r="K26" s="135"/>
      <c r="L26" s="136"/>
      <c r="M26" s="136"/>
      <c r="N26" s="136"/>
      <c r="O26" s="449"/>
      <c r="P26" s="180">
        <f t="shared" si="11"/>
        <v>0</v>
      </c>
      <c r="Q26" s="450">
        <f>SUM(Q27:Q31)</f>
        <v>1333934.18</v>
      </c>
      <c r="R26" s="450">
        <f t="shared" ref="R26:S26" si="21">SUM(R27:R31)</f>
        <v>393852.91</v>
      </c>
      <c r="S26" s="450">
        <f t="shared" si="21"/>
        <v>1727787.09</v>
      </c>
      <c r="T26" s="143"/>
      <c r="U26" s="143"/>
      <c r="V26" s="143"/>
      <c r="W26" s="142">
        <f t="shared" si="16"/>
        <v>0</v>
      </c>
      <c r="X26" s="142">
        <f t="shared" si="16"/>
        <v>0</v>
      </c>
      <c r="Y26" s="142">
        <f t="shared" si="17"/>
        <v>0</v>
      </c>
      <c r="Z26" s="136"/>
      <c r="AA26" s="137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</row>
    <row r="27" spans="1:41" ht="28.5" outlineLevel="1">
      <c r="A27" s="73">
        <v>19</v>
      </c>
      <c r="B27" s="73">
        <v>19</v>
      </c>
      <c r="C27" s="241" t="s">
        <v>47</v>
      </c>
      <c r="D27" s="238" t="s">
        <v>34</v>
      </c>
      <c r="E27" s="239">
        <v>53.8</v>
      </c>
      <c r="F27" s="14">
        <f t="shared" ref="F27:F31" si="22">E27*I27</f>
        <v>108210.63</v>
      </c>
      <c r="G27" s="14">
        <f t="shared" ref="G27:G31" si="23">E27*J27</f>
        <v>53800</v>
      </c>
      <c r="H27" s="14">
        <f t="shared" ref="H27:H31" si="24">F27+G27</f>
        <v>162010.63</v>
      </c>
      <c r="I27" s="45">
        <v>2011.35</v>
      </c>
      <c r="J27" s="124">
        <v>1000</v>
      </c>
      <c r="K27" s="53"/>
      <c r="L27" s="17"/>
      <c r="M27" s="17"/>
      <c r="N27" s="17"/>
      <c r="O27" s="451">
        <f t="shared" ref="O27:O30" si="25">I27*$M$3</f>
        <v>2815.89</v>
      </c>
      <c r="P27" s="180">
        <f t="shared" si="11"/>
        <v>1000</v>
      </c>
      <c r="Q27" s="180">
        <f t="shared" si="12"/>
        <v>151494.88</v>
      </c>
      <c r="R27" s="180">
        <f t="shared" si="13"/>
        <v>53800</v>
      </c>
      <c r="S27" s="180">
        <f t="shared" si="14"/>
        <v>205294.88</v>
      </c>
      <c r="T27" s="394">
        <f t="shared" si="8"/>
        <v>194018.94</v>
      </c>
      <c r="U27" s="394">
        <f t="shared" si="9"/>
        <v>68901.119999999995</v>
      </c>
      <c r="V27" s="142">
        <f t="shared" si="15"/>
        <v>262920.06</v>
      </c>
      <c r="W27" s="142">
        <f t="shared" si="16"/>
        <v>3606.3</v>
      </c>
      <c r="X27" s="142">
        <f t="shared" si="16"/>
        <v>1280.69</v>
      </c>
      <c r="Y27" s="142">
        <f t="shared" si="17"/>
        <v>4886.99</v>
      </c>
      <c r="Z27" s="17"/>
      <c r="AA27" s="35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</row>
    <row r="28" spans="1:41" ht="28.5" outlineLevel="1">
      <c r="A28" s="73">
        <v>20</v>
      </c>
      <c r="B28" s="73">
        <v>20</v>
      </c>
      <c r="C28" s="241" t="s">
        <v>48</v>
      </c>
      <c r="D28" s="238" t="s">
        <v>34</v>
      </c>
      <c r="E28" s="239">
        <v>31</v>
      </c>
      <c r="F28" s="14">
        <f t="shared" si="22"/>
        <v>85343</v>
      </c>
      <c r="G28" s="14">
        <f t="shared" si="23"/>
        <v>175677</v>
      </c>
      <c r="H28" s="14">
        <f t="shared" si="24"/>
        <v>261020</v>
      </c>
      <c r="I28" s="45">
        <v>2753</v>
      </c>
      <c r="J28" s="21">
        <v>5667</v>
      </c>
      <c r="K28" s="53"/>
      <c r="L28" s="17"/>
      <c r="M28" s="17"/>
      <c r="N28" s="17"/>
      <c r="O28" s="451">
        <f t="shared" si="25"/>
        <v>3854.2</v>
      </c>
      <c r="P28" s="180">
        <f t="shared" si="11"/>
        <v>5667</v>
      </c>
      <c r="Q28" s="180">
        <f t="shared" si="12"/>
        <v>119480.2</v>
      </c>
      <c r="R28" s="180">
        <f t="shared" si="13"/>
        <v>175677</v>
      </c>
      <c r="S28" s="180">
        <f t="shared" si="14"/>
        <v>295157.2</v>
      </c>
      <c r="T28" s="394">
        <f t="shared" si="8"/>
        <v>153017.54999999999</v>
      </c>
      <c r="U28" s="394">
        <f t="shared" si="9"/>
        <v>224988.7</v>
      </c>
      <c r="V28" s="142">
        <f t="shared" si="15"/>
        <v>378006.25</v>
      </c>
      <c r="W28" s="142">
        <f t="shared" si="16"/>
        <v>4936.05</v>
      </c>
      <c r="X28" s="142">
        <f t="shared" si="16"/>
        <v>7257.7</v>
      </c>
      <c r="Y28" s="142">
        <f t="shared" si="17"/>
        <v>12193.75</v>
      </c>
      <c r="Z28" s="17"/>
      <c r="AA28" s="35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</row>
    <row r="29" spans="1:41" ht="28.5" outlineLevel="1">
      <c r="A29" s="73">
        <v>21</v>
      </c>
      <c r="B29" s="73">
        <v>21</v>
      </c>
      <c r="C29" s="244" t="s">
        <v>49</v>
      </c>
      <c r="D29" s="238" t="s">
        <v>24</v>
      </c>
      <c r="E29" s="239">
        <v>312</v>
      </c>
      <c r="F29" s="14">
        <f t="shared" si="22"/>
        <v>63024</v>
      </c>
      <c r="G29" s="14">
        <f t="shared" si="23"/>
        <v>0</v>
      </c>
      <c r="H29" s="14">
        <f t="shared" si="24"/>
        <v>63024</v>
      </c>
      <c r="I29" s="45">
        <v>202</v>
      </c>
      <c r="J29" s="53"/>
      <c r="K29" s="53"/>
      <c r="L29" s="17"/>
      <c r="M29" s="17"/>
      <c r="N29" s="17"/>
      <c r="O29" s="451">
        <f t="shared" si="25"/>
        <v>282.8</v>
      </c>
      <c r="P29" s="180">
        <f t="shared" si="11"/>
        <v>0</v>
      </c>
      <c r="Q29" s="180">
        <f t="shared" si="12"/>
        <v>88233.600000000006</v>
      </c>
      <c r="R29" s="180">
        <f t="shared" si="13"/>
        <v>0</v>
      </c>
      <c r="S29" s="180">
        <f t="shared" si="14"/>
        <v>88233.600000000006</v>
      </c>
      <c r="T29" s="394">
        <f t="shared" si="8"/>
        <v>113000.16</v>
      </c>
      <c r="U29" s="394">
        <f t="shared" si="9"/>
        <v>0</v>
      </c>
      <c r="V29" s="142">
        <f t="shared" si="15"/>
        <v>113000.16</v>
      </c>
      <c r="W29" s="142">
        <f t="shared" si="16"/>
        <v>362.18</v>
      </c>
      <c r="X29" s="142">
        <f t="shared" si="16"/>
        <v>0</v>
      </c>
      <c r="Y29" s="142">
        <f t="shared" si="17"/>
        <v>362.18</v>
      </c>
      <c r="Z29" s="17"/>
      <c r="AA29" s="35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</row>
    <row r="30" spans="1:41" ht="28.5" outlineLevel="1">
      <c r="A30" s="73">
        <v>22</v>
      </c>
      <c r="B30" s="73">
        <v>22</v>
      </c>
      <c r="C30" s="241" t="s">
        <v>50</v>
      </c>
      <c r="D30" s="238" t="s">
        <v>26</v>
      </c>
      <c r="E30" s="239">
        <v>135</v>
      </c>
      <c r="F30" s="14">
        <f t="shared" si="22"/>
        <v>211950</v>
      </c>
      <c r="G30" s="14">
        <f t="shared" si="23"/>
        <v>50625</v>
      </c>
      <c r="H30" s="14">
        <f t="shared" si="24"/>
        <v>262575</v>
      </c>
      <c r="I30" s="45">
        <v>1570</v>
      </c>
      <c r="J30" s="66">
        <v>375</v>
      </c>
      <c r="K30" s="53"/>
      <c r="L30" s="17"/>
      <c r="M30" s="17"/>
      <c r="N30" s="17"/>
      <c r="O30" s="451">
        <f t="shared" si="25"/>
        <v>2198</v>
      </c>
      <c r="P30" s="180">
        <f t="shared" si="11"/>
        <v>375</v>
      </c>
      <c r="Q30" s="180">
        <f t="shared" si="12"/>
        <v>296730</v>
      </c>
      <c r="R30" s="180">
        <f t="shared" si="13"/>
        <v>50625</v>
      </c>
      <c r="S30" s="180">
        <f t="shared" si="14"/>
        <v>347355</v>
      </c>
      <c r="T30" s="394">
        <f t="shared" si="8"/>
        <v>380020.95</v>
      </c>
      <c r="U30" s="394">
        <f t="shared" si="9"/>
        <v>64835.1</v>
      </c>
      <c r="V30" s="142">
        <f t="shared" si="15"/>
        <v>444856.05</v>
      </c>
      <c r="W30" s="142">
        <f t="shared" si="16"/>
        <v>2814.97</v>
      </c>
      <c r="X30" s="142">
        <f t="shared" si="16"/>
        <v>480.26</v>
      </c>
      <c r="Y30" s="142">
        <f t="shared" si="17"/>
        <v>3295.23</v>
      </c>
      <c r="Z30" s="17"/>
      <c r="AA30" s="35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</row>
    <row r="31" spans="1:41" ht="28.5" outlineLevel="1">
      <c r="A31" s="73">
        <v>23</v>
      </c>
      <c r="B31" s="73">
        <v>23</v>
      </c>
      <c r="C31" s="241" t="s">
        <v>51</v>
      </c>
      <c r="D31" s="238" t="s">
        <v>21</v>
      </c>
      <c r="E31" s="239">
        <v>273</v>
      </c>
      <c r="F31" s="14">
        <f t="shared" si="22"/>
        <v>677995.5</v>
      </c>
      <c r="G31" s="14">
        <f t="shared" si="23"/>
        <v>113750.91</v>
      </c>
      <c r="H31" s="14">
        <f t="shared" si="24"/>
        <v>791746.41</v>
      </c>
      <c r="I31" s="45">
        <v>2483.5</v>
      </c>
      <c r="J31" s="66">
        <v>416.67</v>
      </c>
      <c r="K31" s="53"/>
      <c r="L31" s="17"/>
      <c r="M31" s="17"/>
      <c r="N31" s="17"/>
      <c r="O31" s="184">
        <v>2483.5</v>
      </c>
      <c r="P31" s="180">
        <f t="shared" si="11"/>
        <v>416.67</v>
      </c>
      <c r="Q31" s="180">
        <f t="shared" si="12"/>
        <v>677995.5</v>
      </c>
      <c r="R31" s="180">
        <f t="shared" si="13"/>
        <v>113750.91</v>
      </c>
      <c r="S31" s="180">
        <f t="shared" si="14"/>
        <v>791746.41</v>
      </c>
      <c r="T31" s="394">
        <f t="shared" si="8"/>
        <v>868306.53</v>
      </c>
      <c r="U31" s="394">
        <f t="shared" si="9"/>
        <v>145680.99</v>
      </c>
      <c r="V31" s="142">
        <f t="shared" si="15"/>
        <v>1013987.52</v>
      </c>
      <c r="W31" s="142">
        <f t="shared" si="16"/>
        <v>3180.61</v>
      </c>
      <c r="X31" s="142">
        <f t="shared" si="16"/>
        <v>533.63</v>
      </c>
      <c r="Y31" s="142">
        <f t="shared" si="17"/>
        <v>3714.24</v>
      </c>
      <c r="Z31" s="17"/>
      <c r="AA31" s="35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</row>
    <row r="32" spans="1:41" s="237" customFormat="1" ht="28.5">
      <c r="A32" s="145"/>
      <c r="B32" s="145"/>
      <c r="C32" s="234" t="s">
        <v>52</v>
      </c>
      <c r="D32" s="242"/>
      <c r="E32" s="243"/>
      <c r="F32" s="133">
        <f t="shared" ref="F32:H32" si="26">SUM(F33:F34)</f>
        <v>329666</v>
      </c>
      <c r="G32" s="133">
        <f t="shared" si="26"/>
        <v>528000.06000000006</v>
      </c>
      <c r="H32" s="133">
        <f t="shared" si="26"/>
        <v>857666.06</v>
      </c>
      <c r="I32" s="138"/>
      <c r="J32" s="135"/>
      <c r="K32" s="135"/>
      <c r="L32" s="136"/>
      <c r="M32" s="136"/>
      <c r="N32" s="136"/>
      <c r="O32" s="449"/>
      <c r="P32" s="180">
        <f t="shared" si="11"/>
        <v>0</v>
      </c>
      <c r="Q32" s="450">
        <f>SUM(Q33:Q34)</f>
        <v>527465.6</v>
      </c>
      <c r="R32" s="450">
        <f t="shared" ref="R32:S32" si="27">SUM(R33:R34)</f>
        <v>528000.06000000006</v>
      </c>
      <c r="S32" s="450">
        <f t="shared" si="27"/>
        <v>1055465.6599999999</v>
      </c>
      <c r="T32" s="143"/>
      <c r="U32" s="143"/>
      <c r="V32" s="143"/>
      <c r="W32" s="142">
        <f t="shared" si="16"/>
        <v>0</v>
      </c>
      <c r="X32" s="142">
        <f t="shared" si="16"/>
        <v>0</v>
      </c>
      <c r="Y32" s="142">
        <f t="shared" si="17"/>
        <v>0</v>
      </c>
      <c r="Z32" s="136"/>
      <c r="AA32" s="137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</row>
    <row r="33" spans="1:41" ht="28.5" outlineLevel="1">
      <c r="A33" s="73">
        <v>24</v>
      </c>
      <c r="B33" s="73">
        <v>24</v>
      </c>
      <c r="C33" s="241" t="s">
        <v>53</v>
      </c>
      <c r="D33" s="238" t="s">
        <v>31</v>
      </c>
      <c r="E33" s="239">
        <v>3.2</v>
      </c>
      <c r="F33" s="14">
        <f t="shared" ref="F33:F34" si="28">E33*I33</f>
        <v>315708.79999999999</v>
      </c>
      <c r="G33" s="14">
        <f t="shared" ref="G33:G34" si="29">E33*J33</f>
        <v>480000</v>
      </c>
      <c r="H33" s="14">
        <f t="shared" ref="H33:H34" si="30">F33+G33</f>
        <v>795708.8</v>
      </c>
      <c r="I33" s="45">
        <v>98659</v>
      </c>
      <c r="J33" s="66">
        <v>150000</v>
      </c>
      <c r="K33" s="53"/>
      <c r="L33" s="17"/>
      <c r="M33" s="17"/>
      <c r="N33" s="17"/>
      <c r="O33" s="123">
        <f t="shared" ref="O33:O34" si="31">I33*$N$3</f>
        <v>157854.39999999999</v>
      </c>
      <c r="P33" s="180">
        <f t="shared" si="11"/>
        <v>150000</v>
      </c>
      <c r="Q33" s="180">
        <f t="shared" si="12"/>
        <v>505134.08000000002</v>
      </c>
      <c r="R33" s="180">
        <f t="shared" si="13"/>
        <v>480000</v>
      </c>
      <c r="S33" s="180">
        <f t="shared" si="14"/>
        <v>985134.07999999996</v>
      </c>
      <c r="T33" s="394">
        <f t="shared" si="8"/>
        <v>646922.66</v>
      </c>
      <c r="U33" s="394">
        <f t="shared" si="9"/>
        <v>614733.56999999995</v>
      </c>
      <c r="V33" s="142">
        <f t="shared" si="15"/>
        <v>1261656.23</v>
      </c>
      <c r="W33" s="142">
        <f t="shared" si="16"/>
        <v>202163.33</v>
      </c>
      <c r="X33" s="142">
        <f t="shared" si="16"/>
        <v>192104.24</v>
      </c>
      <c r="Y33" s="142">
        <f t="shared" si="17"/>
        <v>394267.57</v>
      </c>
      <c r="Z33" s="17"/>
      <c r="AA33" s="35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</row>
    <row r="34" spans="1:41" ht="15" outlineLevel="1">
      <c r="A34" s="73">
        <v>25</v>
      </c>
      <c r="B34" s="73">
        <v>25</v>
      </c>
      <c r="C34" s="241" t="s">
        <v>54</v>
      </c>
      <c r="D34" s="238" t="s">
        <v>31</v>
      </c>
      <c r="E34" s="239">
        <v>0.18</v>
      </c>
      <c r="F34" s="14">
        <f t="shared" si="28"/>
        <v>13957.2</v>
      </c>
      <c r="G34" s="14">
        <f t="shared" si="29"/>
        <v>48000.06</v>
      </c>
      <c r="H34" s="14">
        <f t="shared" si="30"/>
        <v>61957.26</v>
      </c>
      <c r="I34" s="45">
        <v>77540</v>
      </c>
      <c r="J34" s="66">
        <v>266667</v>
      </c>
      <c r="K34" s="53"/>
      <c r="L34" s="17"/>
      <c r="M34" s="17"/>
      <c r="N34" s="17"/>
      <c r="O34" s="123">
        <f t="shared" si="31"/>
        <v>124064</v>
      </c>
      <c r="P34" s="180">
        <f t="shared" si="11"/>
        <v>266667</v>
      </c>
      <c r="Q34" s="180">
        <f t="shared" si="12"/>
        <v>22331.52</v>
      </c>
      <c r="R34" s="180">
        <f t="shared" si="13"/>
        <v>48000.06</v>
      </c>
      <c r="S34" s="180">
        <f t="shared" si="14"/>
        <v>70331.58</v>
      </c>
      <c r="T34" s="394">
        <f t="shared" si="8"/>
        <v>28599.87</v>
      </c>
      <c r="U34" s="394">
        <f t="shared" si="9"/>
        <v>61473.43</v>
      </c>
      <c r="V34" s="142">
        <f t="shared" si="15"/>
        <v>90073.3</v>
      </c>
      <c r="W34" s="142">
        <f t="shared" si="16"/>
        <v>158888.14000000001</v>
      </c>
      <c r="X34" s="142">
        <f t="shared" si="16"/>
        <v>341519.08</v>
      </c>
      <c r="Y34" s="142">
        <f t="shared" si="17"/>
        <v>500407.22</v>
      </c>
      <c r="Z34" s="17"/>
      <c r="AA34" s="35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</row>
    <row r="35" spans="1:41" s="237" customFormat="1" ht="42.75">
      <c r="A35" s="145"/>
      <c r="B35" s="145"/>
      <c r="C35" s="234" t="s">
        <v>55</v>
      </c>
      <c r="D35" s="242"/>
      <c r="E35" s="243"/>
      <c r="F35" s="133">
        <f t="shared" ref="F35:H35" si="32">SUM(F36:F40)</f>
        <v>331970.90000000002</v>
      </c>
      <c r="G35" s="133">
        <f t="shared" si="32"/>
        <v>27835</v>
      </c>
      <c r="H35" s="133">
        <f t="shared" si="32"/>
        <v>359805.9</v>
      </c>
      <c r="I35" s="138"/>
      <c r="J35" s="135"/>
      <c r="K35" s="135"/>
      <c r="L35" s="136"/>
      <c r="M35" s="136"/>
      <c r="N35" s="136"/>
      <c r="O35" s="123"/>
      <c r="P35" s="180">
        <f t="shared" si="11"/>
        <v>0</v>
      </c>
      <c r="Q35" s="450">
        <f>SUM(Q36:Q40)</f>
        <v>531153.18999999994</v>
      </c>
      <c r="R35" s="450">
        <f t="shared" ref="R35:S35" si="33">SUM(R36:R40)</f>
        <v>27835</v>
      </c>
      <c r="S35" s="450">
        <f t="shared" si="33"/>
        <v>558988.18999999994</v>
      </c>
      <c r="T35" s="143"/>
      <c r="U35" s="143"/>
      <c r="V35" s="143"/>
      <c r="W35" s="142">
        <f t="shared" si="16"/>
        <v>0</v>
      </c>
      <c r="X35" s="142">
        <f t="shared" si="16"/>
        <v>0</v>
      </c>
      <c r="Y35" s="142">
        <f t="shared" si="17"/>
        <v>0</v>
      </c>
      <c r="Z35" s="136"/>
      <c r="AA35" s="137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</row>
    <row r="36" spans="1:41" ht="15" outlineLevel="1">
      <c r="A36" s="73">
        <v>26</v>
      </c>
      <c r="B36" s="73">
        <v>26</v>
      </c>
      <c r="C36" s="241" t="s">
        <v>56</v>
      </c>
      <c r="D36" s="238" t="s">
        <v>26</v>
      </c>
      <c r="E36" s="239">
        <v>125</v>
      </c>
      <c r="F36" s="14">
        <f t="shared" ref="F36:F40" si="34">E36*I36</f>
        <v>220255</v>
      </c>
      <c r="G36" s="14">
        <f t="shared" ref="G36:G40" si="35">E36*J36</f>
        <v>0</v>
      </c>
      <c r="H36" s="14">
        <f t="shared" ref="H36:H40" si="36">F36+G36</f>
        <v>220255</v>
      </c>
      <c r="I36" s="45">
        <v>1762.04</v>
      </c>
      <c r="J36" s="53"/>
      <c r="K36" s="53"/>
      <c r="L36" s="17"/>
      <c r="M36" s="17"/>
      <c r="N36" s="17"/>
      <c r="O36" s="123">
        <f t="shared" ref="O36:O40" si="37">I36*$N$3</f>
        <v>2819.26</v>
      </c>
      <c r="P36" s="180">
        <f t="shared" si="11"/>
        <v>0</v>
      </c>
      <c r="Q36" s="180">
        <f t="shared" si="12"/>
        <v>352407.5</v>
      </c>
      <c r="R36" s="180">
        <f t="shared" si="13"/>
        <v>0</v>
      </c>
      <c r="S36" s="180">
        <f t="shared" si="14"/>
        <v>352407.5</v>
      </c>
      <c r="T36" s="394">
        <f t="shared" si="8"/>
        <v>451326.25</v>
      </c>
      <c r="U36" s="394">
        <f t="shared" si="9"/>
        <v>0</v>
      </c>
      <c r="V36" s="142">
        <f t="shared" si="15"/>
        <v>451326.25</v>
      </c>
      <c r="W36" s="142">
        <f t="shared" si="16"/>
        <v>3610.61</v>
      </c>
      <c r="X36" s="142">
        <f t="shared" si="16"/>
        <v>0</v>
      </c>
      <c r="Y36" s="142">
        <f t="shared" si="17"/>
        <v>3610.61</v>
      </c>
      <c r="Z36" s="17"/>
      <c r="AA36" s="35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</row>
    <row r="37" spans="1:41" ht="15" outlineLevel="1">
      <c r="A37" s="73">
        <v>27</v>
      </c>
      <c r="B37" s="73">
        <v>27</v>
      </c>
      <c r="C37" s="241" t="s">
        <v>57</v>
      </c>
      <c r="D37" s="238" t="s">
        <v>26</v>
      </c>
      <c r="E37" s="239">
        <v>125</v>
      </c>
      <c r="F37" s="14">
        <f t="shared" si="34"/>
        <v>18510</v>
      </c>
      <c r="G37" s="14">
        <f t="shared" si="35"/>
        <v>0</v>
      </c>
      <c r="H37" s="14">
        <f t="shared" si="36"/>
        <v>18510</v>
      </c>
      <c r="I37" s="45">
        <v>148.08000000000001</v>
      </c>
      <c r="J37" s="53"/>
      <c r="K37" s="53"/>
      <c r="L37" s="17"/>
      <c r="M37" s="17"/>
      <c r="N37" s="17"/>
      <c r="O37" s="123">
        <f t="shared" si="37"/>
        <v>236.93</v>
      </c>
      <c r="P37" s="180">
        <f t="shared" si="11"/>
        <v>0</v>
      </c>
      <c r="Q37" s="180">
        <f t="shared" si="12"/>
        <v>29616.25</v>
      </c>
      <c r="R37" s="180">
        <f t="shared" si="13"/>
        <v>0</v>
      </c>
      <c r="S37" s="180">
        <f t="shared" si="14"/>
        <v>29616.25</v>
      </c>
      <c r="T37" s="394">
        <f t="shared" si="8"/>
        <v>37930</v>
      </c>
      <c r="U37" s="394">
        <f t="shared" si="9"/>
        <v>0</v>
      </c>
      <c r="V37" s="142">
        <f t="shared" si="15"/>
        <v>37930</v>
      </c>
      <c r="W37" s="142">
        <f t="shared" si="16"/>
        <v>303.44</v>
      </c>
      <c r="X37" s="142">
        <f t="shared" si="16"/>
        <v>0</v>
      </c>
      <c r="Y37" s="142">
        <f t="shared" si="17"/>
        <v>303.44</v>
      </c>
      <c r="Z37" s="17"/>
      <c r="AA37" s="35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</row>
    <row r="38" spans="1:41" ht="15" outlineLevel="1">
      <c r="A38" s="73">
        <v>28</v>
      </c>
      <c r="B38" s="73">
        <v>28</v>
      </c>
      <c r="C38" s="241" t="s">
        <v>58</v>
      </c>
      <c r="D38" s="238" t="s">
        <v>26</v>
      </c>
      <c r="E38" s="239">
        <v>125</v>
      </c>
      <c r="F38" s="14">
        <f t="shared" si="34"/>
        <v>25800</v>
      </c>
      <c r="G38" s="14">
        <f t="shared" si="35"/>
        <v>0</v>
      </c>
      <c r="H38" s="14">
        <f t="shared" si="36"/>
        <v>25800</v>
      </c>
      <c r="I38" s="45">
        <v>206.4</v>
      </c>
      <c r="J38" s="53"/>
      <c r="K38" s="53"/>
      <c r="L38" s="17"/>
      <c r="M38" s="17"/>
      <c r="N38" s="17"/>
      <c r="O38" s="123">
        <f t="shared" si="37"/>
        <v>330.24</v>
      </c>
      <c r="P38" s="180">
        <f t="shared" si="11"/>
        <v>0</v>
      </c>
      <c r="Q38" s="180">
        <f t="shared" si="12"/>
        <v>41280</v>
      </c>
      <c r="R38" s="180">
        <f t="shared" si="13"/>
        <v>0</v>
      </c>
      <c r="S38" s="180">
        <f t="shared" si="14"/>
        <v>41280</v>
      </c>
      <c r="T38" s="394">
        <f t="shared" si="8"/>
        <v>52867.5</v>
      </c>
      <c r="U38" s="394">
        <f t="shared" si="9"/>
        <v>0</v>
      </c>
      <c r="V38" s="142">
        <f t="shared" si="15"/>
        <v>52867.5</v>
      </c>
      <c r="W38" s="142">
        <f t="shared" si="16"/>
        <v>422.94</v>
      </c>
      <c r="X38" s="142">
        <f t="shared" si="16"/>
        <v>0</v>
      </c>
      <c r="Y38" s="142">
        <f t="shared" si="17"/>
        <v>422.94</v>
      </c>
      <c r="Z38" s="17"/>
      <c r="AA38" s="35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</row>
    <row r="39" spans="1:41" ht="28.5" outlineLevel="1">
      <c r="A39" s="73">
        <v>29</v>
      </c>
      <c r="B39" s="73">
        <v>29</v>
      </c>
      <c r="C39" s="241" t="s">
        <v>59</v>
      </c>
      <c r="D39" s="238" t="s">
        <v>26</v>
      </c>
      <c r="E39" s="239">
        <v>125</v>
      </c>
      <c r="F39" s="14">
        <f t="shared" si="34"/>
        <v>18587.5</v>
      </c>
      <c r="G39" s="14">
        <f t="shared" si="35"/>
        <v>20875</v>
      </c>
      <c r="H39" s="14">
        <f t="shared" si="36"/>
        <v>39462.5</v>
      </c>
      <c r="I39" s="45">
        <v>148.69999999999999</v>
      </c>
      <c r="J39" s="21">
        <v>167</v>
      </c>
      <c r="K39" s="53"/>
      <c r="L39" s="17"/>
      <c r="M39" s="17"/>
      <c r="N39" s="17"/>
      <c r="O39" s="123">
        <f t="shared" si="37"/>
        <v>237.92</v>
      </c>
      <c r="P39" s="180">
        <f t="shared" si="11"/>
        <v>167</v>
      </c>
      <c r="Q39" s="180">
        <f t="shared" si="12"/>
        <v>29740</v>
      </c>
      <c r="R39" s="180">
        <f t="shared" si="13"/>
        <v>20875</v>
      </c>
      <c r="S39" s="180">
        <f t="shared" si="14"/>
        <v>50615</v>
      </c>
      <c r="T39" s="394">
        <f t="shared" si="8"/>
        <v>38087.5</v>
      </c>
      <c r="U39" s="394">
        <f t="shared" si="9"/>
        <v>26735</v>
      </c>
      <c r="V39" s="142">
        <f t="shared" si="15"/>
        <v>64822.5</v>
      </c>
      <c r="W39" s="142">
        <f t="shared" si="16"/>
        <v>304.7</v>
      </c>
      <c r="X39" s="142">
        <f t="shared" si="16"/>
        <v>213.88</v>
      </c>
      <c r="Y39" s="142">
        <f t="shared" si="17"/>
        <v>518.58000000000004</v>
      </c>
      <c r="Z39" s="17"/>
      <c r="AA39" s="35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</row>
    <row r="40" spans="1:41" ht="42.75" outlineLevel="1">
      <c r="A40" s="73">
        <v>30</v>
      </c>
      <c r="B40" s="73">
        <v>30</v>
      </c>
      <c r="C40" s="241" t="s">
        <v>60</v>
      </c>
      <c r="D40" s="238" t="s">
        <v>34</v>
      </c>
      <c r="E40" s="239">
        <v>0.8</v>
      </c>
      <c r="F40" s="14">
        <f t="shared" si="34"/>
        <v>48818.400000000001</v>
      </c>
      <c r="G40" s="14">
        <f t="shared" si="35"/>
        <v>6960</v>
      </c>
      <c r="H40" s="14">
        <f t="shared" si="36"/>
        <v>55778.400000000001</v>
      </c>
      <c r="I40" s="45">
        <v>61023</v>
      </c>
      <c r="J40" s="23">
        <v>8700</v>
      </c>
      <c r="K40" s="53"/>
      <c r="L40" s="17"/>
      <c r="M40" s="17"/>
      <c r="N40" s="17"/>
      <c r="O40" s="123">
        <f t="shared" si="37"/>
        <v>97636.800000000003</v>
      </c>
      <c r="P40" s="180">
        <f t="shared" si="11"/>
        <v>8700</v>
      </c>
      <c r="Q40" s="180">
        <f t="shared" si="12"/>
        <v>78109.440000000002</v>
      </c>
      <c r="R40" s="180">
        <f t="shared" si="13"/>
        <v>6960</v>
      </c>
      <c r="S40" s="180">
        <f t="shared" si="14"/>
        <v>85069.440000000002</v>
      </c>
      <c r="T40" s="394">
        <f t="shared" si="8"/>
        <v>100034.37</v>
      </c>
      <c r="U40" s="394">
        <f t="shared" si="9"/>
        <v>8913.64</v>
      </c>
      <c r="V40" s="142">
        <f t="shared" si="15"/>
        <v>108948.01</v>
      </c>
      <c r="W40" s="142">
        <f t="shared" si="16"/>
        <v>125042.96</v>
      </c>
      <c r="X40" s="142">
        <f t="shared" si="16"/>
        <v>11142.05</v>
      </c>
      <c r="Y40" s="142">
        <f t="shared" si="17"/>
        <v>136185.01</v>
      </c>
      <c r="Z40" s="17"/>
      <c r="AA40" s="35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</row>
    <row r="41" spans="1:41" s="237" customFormat="1" ht="28.5">
      <c r="A41" s="145"/>
      <c r="B41" s="145"/>
      <c r="C41" s="144" t="s">
        <v>61</v>
      </c>
      <c r="D41" s="145"/>
      <c r="E41" s="146"/>
      <c r="F41" s="133">
        <f t="shared" ref="F41:H41" si="38">SUM(F42:F45)</f>
        <v>215412.14</v>
      </c>
      <c r="G41" s="133">
        <f t="shared" si="38"/>
        <v>15635</v>
      </c>
      <c r="H41" s="133">
        <f t="shared" si="38"/>
        <v>231047.14</v>
      </c>
      <c r="I41" s="138"/>
      <c r="J41" s="135"/>
      <c r="K41" s="135"/>
      <c r="L41" s="136"/>
      <c r="M41" s="136"/>
      <c r="N41" s="136"/>
      <c r="O41" s="449"/>
      <c r="P41" s="180">
        <f t="shared" si="11"/>
        <v>0</v>
      </c>
      <c r="Q41" s="176">
        <f>SUM(Q42:Q45)</f>
        <v>246461.13</v>
      </c>
      <c r="R41" s="176">
        <f t="shared" ref="R41:S41" si="39">SUM(R42:R45)</f>
        <v>15635</v>
      </c>
      <c r="S41" s="176">
        <f t="shared" si="39"/>
        <v>262096.13</v>
      </c>
      <c r="T41" s="133"/>
      <c r="U41" s="133"/>
      <c r="V41" s="133"/>
      <c r="W41" s="142">
        <f t="shared" si="16"/>
        <v>0</v>
      </c>
      <c r="X41" s="142">
        <f t="shared" si="16"/>
        <v>0</v>
      </c>
      <c r="Y41" s="142">
        <f t="shared" si="17"/>
        <v>0</v>
      </c>
      <c r="Z41" s="136"/>
      <c r="AA41" s="137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</row>
    <row r="42" spans="1:41" ht="28.5" outlineLevel="1">
      <c r="A42" s="73">
        <v>31</v>
      </c>
      <c r="B42" s="73">
        <v>31</v>
      </c>
      <c r="C42" s="241" t="s">
        <v>62</v>
      </c>
      <c r="D42" s="238" t="s">
        <v>26</v>
      </c>
      <c r="E42" s="239">
        <v>53</v>
      </c>
      <c r="F42" s="14">
        <f t="shared" ref="F42:F45" si="40">E42*I42</f>
        <v>27633.14</v>
      </c>
      <c r="G42" s="14">
        <f t="shared" ref="G42:G45" si="41">E42*J42</f>
        <v>0</v>
      </c>
      <c r="H42" s="14">
        <f t="shared" ref="H42:H45" si="42">F42+G42</f>
        <v>27633.14</v>
      </c>
      <c r="I42" s="45">
        <v>521.38</v>
      </c>
      <c r="J42" s="53"/>
      <c r="K42" s="53"/>
      <c r="L42" s="17"/>
      <c r="M42" s="17"/>
      <c r="N42" s="17"/>
      <c r="O42" s="123">
        <f t="shared" ref="O42:O44" si="43">I42*$N$3</f>
        <v>834.21</v>
      </c>
      <c r="P42" s="180">
        <f t="shared" si="11"/>
        <v>0</v>
      </c>
      <c r="Q42" s="180">
        <f t="shared" si="12"/>
        <v>44213.13</v>
      </c>
      <c r="R42" s="180">
        <f t="shared" si="13"/>
        <v>0</v>
      </c>
      <c r="S42" s="180">
        <f t="shared" si="14"/>
        <v>44213.13</v>
      </c>
      <c r="T42" s="394">
        <f t="shared" si="8"/>
        <v>56623.61</v>
      </c>
      <c r="U42" s="394">
        <f t="shared" si="9"/>
        <v>0</v>
      </c>
      <c r="V42" s="142">
        <f t="shared" si="15"/>
        <v>56623.61</v>
      </c>
      <c r="W42" s="142">
        <f t="shared" si="16"/>
        <v>1068.3699999999999</v>
      </c>
      <c r="X42" s="142">
        <f t="shared" si="16"/>
        <v>0</v>
      </c>
      <c r="Y42" s="142">
        <f t="shared" si="17"/>
        <v>1068.3699999999999</v>
      </c>
      <c r="Z42" s="17"/>
      <c r="AA42" s="35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</row>
    <row r="43" spans="1:41" ht="28.5" outlineLevel="1">
      <c r="A43" s="73">
        <v>32</v>
      </c>
      <c r="B43" s="73">
        <v>32</v>
      </c>
      <c r="C43" s="241" t="s">
        <v>63</v>
      </c>
      <c r="D43" s="238" t="s">
        <v>26</v>
      </c>
      <c r="E43" s="239">
        <v>53</v>
      </c>
      <c r="F43" s="14">
        <f t="shared" si="40"/>
        <v>18550</v>
      </c>
      <c r="G43" s="14">
        <f t="shared" si="41"/>
        <v>1855</v>
      </c>
      <c r="H43" s="14">
        <f t="shared" si="42"/>
        <v>20405</v>
      </c>
      <c r="I43" s="45">
        <v>350</v>
      </c>
      <c r="J43" s="53">
        <v>35</v>
      </c>
      <c r="K43" s="53"/>
      <c r="L43" s="17"/>
      <c r="M43" s="17"/>
      <c r="N43" s="17"/>
      <c r="O43" s="123">
        <f t="shared" si="43"/>
        <v>560</v>
      </c>
      <c r="P43" s="180">
        <f t="shared" si="11"/>
        <v>35</v>
      </c>
      <c r="Q43" s="180">
        <f t="shared" si="12"/>
        <v>29680</v>
      </c>
      <c r="R43" s="180">
        <f t="shared" si="13"/>
        <v>1855</v>
      </c>
      <c r="S43" s="180">
        <f t="shared" si="14"/>
        <v>31535</v>
      </c>
      <c r="T43" s="394">
        <f t="shared" si="8"/>
        <v>38011.07</v>
      </c>
      <c r="U43" s="394">
        <f t="shared" si="9"/>
        <v>2375.46</v>
      </c>
      <c r="V43" s="142">
        <f t="shared" si="15"/>
        <v>40386.53</v>
      </c>
      <c r="W43" s="142">
        <f t="shared" si="16"/>
        <v>717.19</v>
      </c>
      <c r="X43" s="142">
        <f t="shared" si="16"/>
        <v>44.82</v>
      </c>
      <c r="Y43" s="142">
        <f t="shared" si="17"/>
        <v>762.01</v>
      </c>
      <c r="Z43" s="17"/>
      <c r="AA43" s="35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</row>
    <row r="44" spans="1:41" ht="28.5" outlineLevel="1">
      <c r="A44" s="73">
        <v>33</v>
      </c>
      <c r="B44" s="73">
        <v>33</v>
      </c>
      <c r="C44" s="241" t="s">
        <v>64</v>
      </c>
      <c r="D44" s="238" t="s">
        <v>26</v>
      </c>
      <c r="E44" s="239">
        <v>53</v>
      </c>
      <c r="F44" s="14">
        <f t="shared" si="40"/>
        <v>5565</v>
      </c>
      <c r="G44" s="14">
        <f t="shared" si="41"/>
        <v>0</v>
      </c>
      <c r="H44" s="14">
        <f t="shared" si="42"/>
        <v>5565</v>
      </c>
      <c r="I44" s="45">
        <v>105</v>
      </c>
      <c r="J44" s="53"/>
      <c r="K44" s="53"/>
      <c r="L44" s="17"/>
      <c r="M44" s="17"/>
      <c r="N44" s="17"/>
      <c r="O44" s="123">
        <f t="shared" si="43"/>
        <v>168</v>
      </c>
      <c r="P44" s="180">
        <f t="shared" si="11"/>
        <v>0</v>
      </c>
      <c r="Q44" s="180">
        <f t="shared" si="12"/>
        <v>8904</v>
      </c>
      <c r="R44" s="180">
        <f t="shared" si="13"/>
        <v>0</v>
      </c>
      <c r="S44" s="180">
        <f t="shared" si="14"/>
        <v>8904</v>
      </c>
      <c r="T44" s="394">
        <f t="shared" si="8"/>
        <v>11403.48</v>
      </c>
      <c r="U44" s="394">
        <f t="shared" si="9"/>
        <v>0</v>
      </c>
      <c r="V44" s="142">
        <f t="shared" si="15"/>
        <v>11403.48</v>
      </c>
      <c r="W44" s="142">
        <f t="shared" si="16"/>
        <v>215.16</v>
      </c>
      <c r="X44" s="142">
        <f t="shared" si="16"/>
        <v>0</v>
      </c>
      <c r="Y44" s="142">
        <f t="shared" si="17"/>
        <v>215.16</v>
      </c>
      <c r="Z44" s="17"/>
      <c r="AA44" s="35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</row>
    <row r="45" spans="1:41" ht="42.75" outlineLevel="1">
      <c r="A45" s="73">
        <v>34</v>
      </c>
      <c r="B45" s="73">
        <v>34</v>
      </c>
      <c r="C45" s="241" t="s">
        <v>65</v>
      </c>
      <c r="D45" s="238" t="s">
        <v>26</v>
      </c>
      <c r="E45" s="239">
        <v>53</v>
      </c>
      <c r="F45" s="14">
        <f t="shared" si="40"/>
        <v>163664</v>
      </c>
      <c r="G45" s="14">
        <f t="shared" si="41"/>
        <v>13780</v>
      </c>
      <c r="H45" s="14">
        <f t="shared" si="42"/>
        <v>177444</v>
      </c>
      <c r="I45" s="45">
        <v>3088</v>
      </c>
      <c r="J45" s="125">
        <v>260</v>
      </c>
      <c r="K45" s="53"/>
      <c r="L45" s="17"/>
      <c r="M45" s="17"/>
      <c r="N45" s="17"/>
      <c r="O45" s="184">
        <v>3088</v>
      </c>
      <c r="P45" s="180">
        <f t="shared" si="11"/>
        <v>260</v>
      </c>
      <c r="Q45" s="180">
        <f t="shared" si="12"/>
        <v>163664</v>
      </c>
      <c r="R45" s="180">
        <f t="shared" si="13"/>
        <v>13780</v>
      </c>
      <c r="S45" s="180">
        <f t="shared" si="14"/>
        <v>177444</v>
      </c>
      <c r="T45" s="394">
        <f t="shared" si="8"/>
        <v>209603.87</v>
      </c>
      <c r="U45" s="394">
        <f t="shared" si="9"/>
        <v>17647.939999999999</v>
      </c>
      <c r="V45" s="142">
        <f t="shared" si="15"/>
        <v>227251.81</v>
      </c>
      <c r="W45" s="142">
        <f t="shared" si="16"/>
        <v>3954.79</v>
      </c>
      <c r="X45" s="142">
        <f t="shared" si="16"/>
        <v>332.98</v>
      </c>
      <c r="Y45" s="142">
        <f t="shared" si="17"/>
        <v>4287.7700000000004</v>
      </c>
      <c r="Z45" s="17"/>
      <c r="AA45" s="35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</row>
    <row r="46" spans="1:41" s="237" customFormat="1" ht="15">
      <c r="A46" s="145"/>
      <c r="B46" s="145"/>
      <c r="C46" s="144" t="s">
        <v>66</v>
      </c>
      <c r="D46" s="145"/>
      <c r="E46" s="146"/>
      <c r="F46" s="133">
        <f t="shared" ref="F46:H46" si="44">SUM(F47:F50)</f>
        <v>53143.5</v>
      </c>
      <c r="G46" s="133">
        <f t="shared" si="44"/>
        <v>65637.539999999994</v>
      </c>
      <c r="H46" s="133">
        <f t="shared" si="44"/>
        <v>118781.04</v>
      </c>
      <c r="I46" s="138"/>
      <c r="J46" s="135"/>
      <c r="K46" s="135"/>
      <c r="L46" s="136"/>
      <c r="M46" s="136"/>
      <c r="N46" s="136"/>
      <c r="O46" s="449"/>
      <c r="P46" s="180">
        <f t="shared" si="11"/>
        <v>0</v>
      </c>
      <c r="Q46" s="176">
        <f t="shared" ref="Q46:S46" si="45">SUM(Q47:Q50)</f>
        <v>85029.6</v>
      </c>
      <c r="R46" s="176">
        <f t="shared" si="45"/>
        <v>65637.539999999994</v>
      </c>
      <c r="S46" s="176">
        <f t="shared" si="45"/>
        <v>150667.14000000001</v>
      </c>
      <c r="T46" s="133"/>
      <c r="U46" s="133"/>
      <c r="V46" s="133"/>
      <c r="W46" s="142">
        <f t="shared" si="16"/>
        <v>0</v>
      </c>
      <c r="X46" s="142">
        <f t="shared" si="16"/>
        <v>0</v>
      </c>
      <c r="Y46" s="142">
        <f t="shared" si="17"/>
        <v>0</v>
      </c>
      <c r="Z46" s="136"/>
      <c r="AA46" s="137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</row>
    <row r="47" spans="1:41" ht="34.9" customHeight="1" outlineLevel="1">
      <c r="A47" s="73">
        <v>35</v>
      </c>
      <c r="B47" s="73">
        <v>35</v>
      </c>
      <c r="C47" s="241" t="s">
        <v>67</v>
      </c>
      <c r="D47" s="238" t="s">
        <v>26</v>
      </c>
      <c r="E47" s="245">
        <v>4.0000000000000001E-3</v>
      </c>
      <c r="F47" s="14">
        <f t="shared" ref="F47:F50" si="46">E47*I47</f>
        <v>3.1</v>
      </c>
      <c r="G47" s="14">
        <f t="shared" ref="G47:G50" si="47">E47*J47</f>
        <v>0</v>
      </c>
      <c r="H47" s="14">
        <f t="shared" ref="H47:H50" si="48">F47+G47</f>
        <v>3.1</v>
      </c>
      <c r="I47" s="45">
        <v>775</v>
      </c>
      <c r="J47" s="53"/>
      <c r="K47" s="53"/>
      <c r="L47" s="17"/>
      <c r="M47" s="17"/>
      <c r="N47" s="17"/>
      <c r="O47" s="123">
        <f t="shared" ref="O47:O50" si="49">I47*$N$3</f>
        <v>1240</v>
      </c>
      <c r="P47" s="180">
        <f t="shared" si="11"/>
        <v>0</v>
      </c>
      <c r="Q47" s="180">
        <f t="shared" si="12"/>
        <v>4.96</v>
      </c>
      <c r="R47" s="180">
        <f t="shared" si="13"/>
        <v>0</v>
      </c>
      <c r="S47" s="180">
        <f t="shared" si="14"/>
        <v>4.96</v>
      </c>
      <c r="T47" s="394">
        <f t="shared" si="8"/>
        <v>6.35</v>
      </c>
      <c r="U47" s="394">
        <f t="shared" si="9"/>
        <v>0</v>
      </c>
      <c r="V47" s="142">
        <f t="shared" si="15"/>
        <v>6.35</v>
      </c>
      <c r="W47" s="142">
        <f t="shared" si="16"/>
        <v>1588.06</v>
      </c>
      <c r="X47" s="142">
        <f t="shared" si="16"/>
        <v>0</v>
      </c>
      <c r="Y47" s="142">
        <f t="shared" si="17"/>
        <v>1588.06</v>
      </c>
      <c r="Z47" s="17"/>
      <c r="AA47" s="35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</row>
    <row r="48" spans="1:41" ht="85.5" outlineLevel="1">
      <c r="A48" s="73">
        <v>36</v>
      </c>
      <c r="B48" s="73">
        <v>36</v>
      </c>
      <c r="C48" s="241" t="s">
        <v>68</v>
      </c>
      <c r="D48" s="238" t="s">
        <v>24</v>
      </c>
      <c r="E48" s="239">
        <v>4</v>
      </c>
      <c r="F48" s="14">
        <f t="shared" si="46"/>
        <v>2000</v>
      </c>
      <c r="G48" s="14">
        <f t="shared" si="47"/>
        <v>1164</v>
      </c>
      <c r="H48" s="14">
        <f t="shared" si="48"/>
        <v>3164</v>
      </c>
      <c r="I48" s="45">
        <v>500</v>
      </c>
      <c r="J48" s="66">
        <v>291</v>
      </c>
      <c r="K48" s="53"/>
      <c r="L48" s="17"/>
      <c r="M48" s="17"/>
      <c r="N48" s="17"/>
      <c r="O48" s="123">
        <f t="shared" si="49"/>
        <v>800</v>
      </c>
      <c r="P48" s="180">
        <f t="shared" si="11"/>
        <v>291</v>
      </c>
      <c r="Q48" s="180">
        <f t="shared" si="12"/>
        <v>3200</v>
      </c>
      <c r="R48" s="180">
        <f t="shared" si="13"/>
        <v>1164</v>
      </c>
      <c r="S48" s="180">
        <f t="shared" si="14"/>
        <v>4364</v>
      </c>
      <c r="T48" s="394">
        <f t="shared" si="8"/>
        <v>4098.24</v>
      </c>
      <c r="U48" s="394">
        <f t="shared" si="9"/>
        <v>1490.72</v>
      </c>
      <c r="V48" s="142">
        <f t="shared" si="15"/>
        <v>5588.96</v>
      </c>
      <c r="W48" s="142">
        <f t="shared" si="16"/>
        <v>1024.56</v>
      </c>
      <c r="X48" s="142">
        <f t="shared" si="16"/>
        <v>372.68</v>
      </c>
      <c r="Y48" s="142">
        <f t="shared" si="17"/>
        <v>1397.24</v>
      </c>
      <c r="Z48" s="17"/>
      <c r="AA48" s="35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</row>
    <row r="49" spans="1:41" ht="57" outlineLevel="1">
      <c r="A49" s="73">
        <v>37</v>
      </c>
      <c r="B49" s="73">
        <v>37</v>
      </c>
      <c r="C49" s="246" t="s">
        <v>69</v>
      </c>
      <c r="D49" s="247" t="s">
        <v>31</v>
      </c>
      <c r="E49" s="248">
        <v>0.33</v>
      </c>
      <c r="F49" s="14">
        <f t="shared" si="46"/>
        <v>19724.099999999999</v>
      </c>
      <c r="G49" s="14">
        <f t="shared" si="47"/>
        <v>49500</v>
      </c>
      <c r="H49" s="14">
        <f t="shared" si="48"/>
        <v>69224.100000000006</v>
      </c>
      <c r="I49" s="45">
        <v>59770</v>
      </c>
      <c r="J49" s="66">
        <v>150000</v>
      </c>
      <c r="K49" s="53"/>
      <c r="L49" s="17"/>
      <c r="M49" s="17"/>
      <c r="N49" s="17"/>
      <c r="O49" s="123">
        <f t="shared" si="49"/>
        <v>95632</v>
      </c>
      <c r="P49" s="180">
        <f t="shared" si="11"/>
        <v>150000</v>
      </c>
      <c r="Q49" s="180">
        <f t="shared" si="12"/>
        <v>31558.560000000001</v>
      </c>
      <c r="R49" s="180">
        <f t="shared" si="13"/>
        <v>49500</v>
      </c>
      <c r="S49" s="180">
        <f t="shared" si="14"/>
        <v>81058.559999999998</v>
      </c>
      <c r="T49" s="394">
        <f t="shared" si="8"/>
        <v>40416.89</v>
      </c>
      <c r="U49" s="394">
        <f t="shared" si="9"/>
        <v>63394.400000000001</v>
      </c>
      <c r="V49" s="142">
        <f t="shared" si="15"/>
        <v>103811.29</v>
      </c>
      <c r="W49" s="142">
        <f t="shared" si="16"/>
        <v>122475.42</v>
      </c>
      <c r="X49" s="142">
        <f t="shared" si="16"/>
        <v>192104.24</v>
      </c>
      <c r="Y49" s="142">
        <f t="shared" si="17"/>
        <v>314579.65999999997</v>
      </c>
      <c r="Z49" s="17"/>
      <c r="AA49" s="35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</row>
    <row r="50" spans="1:41" ht="42.75" outlineLevel="1">
      <c r="A50" s="73">
        <v>38</v>
      </c>
      <c r="B50" s="73">
        <v>38</v>
      </c>
      <c r="C50" s="241" t="s">
        <v>70</v>
      </c>
      <c r="D50" s="238" t="s">
        <v>26</v>
      </c>
      <c r="E50" s="248">
        <v>15.63</v>
      </c>
      <c r="F50" s="14">
        <f t="shared" si="46"/>
        <v>31416.3</v>
      </c>
      <c r="G50" s="14">
        <f t="shared" si="47"/>
        <v>14973.54</v>
      </c>
      <c r="H50" s="14">
        <f t="shared" si="48"/>
        <v>46389.84</v>
      </c>
      <c r="I50" s="45">
        <v>2010</v>
      </c>
      <c r="J50" s="66">
        <v>958</v>
      </c>
      <c r="K50" s="53"/>
      <c r="L50" s="17"/>
      <c r="M50" s="17"/>
      <c r="N50" s="17"/>
      <c r="O50" s="123">
        <f t="shared" si="49"/>
        <v>3216</v>
      </c>
      <c r="P50" s="180">
        <f t="shared" si="11"/>
        <v>958</v>
      </c>
      <c r="Q50" s="180">
        <f t="shared" si="12"/>
        <v>50266.080000000002</v>
      </c>
      <c r="R50" s="180">
        <f t="shared" si="13"/>
        <v>14973.54</v>
      </c>
      <c r="S50" s="180">
        <f t="shared" si="14"/>
        <v>65239.62</v>
      </c>
      <c r="T50" s="394">
        <f t="shared" si="8"/>
        <v>64375.44</v>
      </c>
      <c r="U50" s="394">
        <f t="shared" si="9"/>
        <v>19176.599999999999</v>
      </c>
      <c r="V50" s="142">
        <f t="shared" si="15"/>
        <v>83552.039999999994</v>
      </c>
      <c r="W50" s="142">
        <f t="shared" si="16"/>
        <v>4118.71</v>
      </c>
      <c r="X50" s="142">
        <f t="shared" si="16"/>
        <v>1226.9100000000001</v>
      </c>
      <c r="Y50" s="142">
        <f t="shared" si="17"/>
        <v>5345.62</v>
      </c>
      <c r="Z50" s="17"/>
      <c r="AA50" s="35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</row>
    <row r="51" spans="1:41" s="237" customFormat="1" ht="28.5">
      <c r="A51" s="145"/>
      <c r="B51" s="145"/>
      <c r="C51" s="144" t="s">
        <v>71</v>
      </c>
      <c r="D51" s="145"/>
      <c r="E51" s="146"/>
      <c r="F51" s="133">
        <f t="shared" ref="F51:H51" si="50">SUM(F52:F55)</f>
        <v>364290.52</v>
      </c>
      <c r="G51" s="133">
        <f t="shared" si="50"/>
        <v>25217</v>
      </c>
      <c r="H51" s="133">
        <f t="shared" si="50"/>
        <v>389507.52</v>
      </c>
      <c r="I51" s="138"/>
      <c r="J51" s="135"/>
      <c r="K51" s="135"/>
      <c r="L51" s="136"/>
      <c r="M51" s="136"/>
      <c r="N51" s="136"/>
      <c r="O51" s="449"/>
      <c r="P51" s="180">
        <f t="shared" si="11"/>
        <v>0</v>
      </c>
      <c r="Q51" s="176">
        <f>SUM(Q52:Q55)</f>
        <v>582864.53</v>
      </c>
      <c r="R51" s="176">
        <f t="shared" ref="R51:S51" si="51">SUM(R52:R55)</f>
        <v>25217</v>
      </c>
      <c r="S51" s="176">
        <f t="shared" si="51"/>
        <v>608081.53</v>
      </c>
      <c r="T51" s="133"/>
      <c r="U51" s="133"/>
      <c r="V51" s="133"/>
      <c r="W51" s="142">
        <f t="shared" si="16"/>
        <v>0</v>
      </c>
      <c r="X51" s="142">
        <f t="shared" si="16"/>
        <v>0</v>
      </c>
      <c r="Y51" s="142">
        <f t="shared" si="17"/>
        <v>0</v>
      </c>
      <c r="Z51" s="136"/>
      <c r="AA51" s="137"/>
      <c r="AB51" s="236"/>
      <c r="AC51" s="236"/>
      <c r="AD51" s="236"/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  <c r="AO51" s="236"/>
    </row>
    <row r="52" spans="1:41" ht="15" outlineLevel="1">
      <c r="A52" s="73">
        <v>39</v>
      </c>
      <c r="B52" s="73">
        <v>39</v>
      </c>
      <c r="C52" s="241" t="s">
        <v>56</v>
      </c>
      <c r="D52" s="238" t="s">
        <v>26</v>
      </c>
      <c r="E52" s="239">
        <v>151</v>
      </c>
      <c r="F52" s="14">
        <f t="shared" ref="F52:F55" si="52">E52*I52</f>
        <v>266068.03999999998</v>
      </c>
      <c r="G52" s="14">
        <f t="shared" ref="G52:G55" si="53">E52*J52</f>
        <v>0</v>
      </c>
      <c r="H52" s="14">
        <f t="shared" ref="H52:H55" si="54">F52+G52</f>
        <v>266068.03999999998</v>
      </c>
      <c r="I52" s="45">
        <v>1762.04</v>
      </c>
      <c r="J52" s="53"/>
      <c r="K52" s="53"/>
      <c r="L52" s="17"/>
      <c r="M52" s="17"/>
      <c r="N52" s="17"/>
      <c r="O52" s="123">
        <f t="shared" ref="O52:O55" si="55">I52*$N$3</f>
        <v>2819.26</v>
      </c>
      <c r="P52" s="180">
        <f t="shared" si="11"/>
        <v>0</v>
      </c>
      <c r="Q52" s="180">
        <f t="shared" si="12"/>
        <v>425708.26</v>
      </c>
      <c r="R52" s="180">
        <f t="shared" si="13"/>
        <v>0</v>
      </c>
      <c r="S52" s="180">
        <f t="shared" si="14"/>
        <v>425708.26</v>
      </c>
      <c r="T52" s="394">
        <f t="shared" si="8"/>
        <v>545202.11</v>
      </c>
      <c r="U52" s="394">
        <f t="shared" si="9"/>
        <v>0</v>
      </c>
      <c r="V52" s="142">
        <f t="shared" si="15"/>
        <v>545202.11</v>
      </c>
      <c r="W52" s="142">
        <f t="shared" si="16"/>
        <v>3610.61</v>
      </c>
      <c r="X52" s="142">
        <f t="shared" si="16"/>
        <v>0</v>
      </c>
      <c r="Y52" s="142">
        <f t="shared" si="17"/>
        <v>3610.61</v>
      </c>
      <c r="Z52" s="17"/>
      <c r="AA52" s="35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</row>
    <row r="53" spans="1:41" ht="15" outlineLevel="1">
      <c r="A53" s="73">
        <v>40</v>
      </c>
      <c r="B53" s="73">
        <v>40</v>
      </c>
      <c r="C53" s="241" t="s">
        <v>57</v>
      </c>
      <c r="D53" s="238" t="s">
        <v>26</v>
      </c>
      <c r="E53" s="239">
        <v>151</v>
      </c>
      <c r="F53" s="14">
        <f t="shared" si="52"/>
        <v>22360.080000000002</v>
      </c>
      <c r="G53" s="14">
        <f t="shared" si="53"/>
        <v>0</v>
      </c>
      <c r="H53" s="14">
        <f t="shared" si="54"/>
        <v>22360.080000000002</v>
      </c>
      <c r="I53" s="45">
        <v>148.08000000000001</v>
      </c>
      <c r="J53" s="53"/>
      <c r="K53" s="53"/>
      <c r="L53" s="17"/>
      <c r="M53" s="17"/>
      <c r="N53" s="17"/>
      <c r="O53" s="123">
        <f t="shared" si="55"/>
        <v>236.93</v>
      </c>
      <c r="P53" s="180">
        <f t="shared" si="11"/>
        <v>0</v>
      </c>
      <c r="Q53" s="180">
        <f t="shared" si="12"/>
        <v>35776.43</v>
      </c>
      <c r="R53" s="180">
        <f t="shared" si="13"/>
        <v>0</v>
      </c>
      <c r="S53" s="180">
        <f t="shared" si="14"/>
        <v>35776.43</v>
      </c>
      <c r="T53" s="394">
        <f t="shared" si="8"/>
        <v>45819.44</v>
      </c>
      <c r="U53" s="394">
        <f t="shared" si="9"/>
        <v>0</v>
      </c>
      <c r="V53" s="142">
        <f t="shared" si="15"/>
        <v>45819.44</v>
      </c>
      <c r="W53" s="142">
        <f t="shared" si="16"/>
        <v>303.44</v>
      </c>
      <c r="X53" s="142">
        <f t="shared" si="16"/>
        <v>0</v>
      </c>
      <c r="Y53" s="142">
        <f t="shared" si="17"/>
        <v>303.44</v>
      </c>
      <c r="Z53" s="17"/>
      <c r="AA53" s="35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</row>
    <row r="54" spans="1:41" ht="15" outlineLevel="1">
      <c r="A54" s="73">
        <v>41</v>
      </c>
      <c r="B54" s="73">
        <v>41</v>
      </c>
      <c r="C54" s="241" t="s">
        <v>58</v>
      </c>
      <c r="D54" s="238" t="s">
        <v>26</v>
      </c>
      <c r="E54" s="239">
        <v>151</v>
      </c>
      <c r="F54" s="14">
        <f t="shared" si="52"/>
        <v>31166.400000000001</v>
      </c>
      <c r="G54" s="14">
        <f t="shared" si="53"/>
        <v>0</v>
      </c>
      <c r="H54" s="14">
        <f t="shared" si="54"/>
        <v>31166.400000000001</v>
      </c>
      <c r="I54" s="45">
        <v>206.4</v>
      </c>
      <c r="J54" s="53"/>
      <c r="K54" s="53"/>
      <c r="L54" s="51"/>
      <c r="M54" s="51"/>
      <c r="N54" s="51"/>
      <c r="O54" s="123">
        <f t="shared" si="55"/>
        <v>330.24</v>
      </c>
      <c r="P54" s="180">
        <f t="shared" si="11"/>
        <v>0</v>
      </c>
      <c r="Q54" s="180">
        <f t="shared" si="12"/>
        <v>49866.239999999998</v>
      </c>
      <c r="R54" s="180">
        <f t="shared" si="13"/>
        <v>0</v>
      </c>
      <c r="S54" s="180">
        <f t="shared" si="14"/>
        <v>49866.239999999998</v>
      </c>
      <c r="T54" s="394">
        <f t="shared" si="8"/>
        <v>63863.94</v>
      </c>
      <c r="U54" s="394">
        <f t="shared" si="9"/>
        <v>0</v>
      </c>
      <c r="V54" s="142">
        <f t="shared" si="15"/>
        <v>63863.94</v>
      </c>
      <c r="W54" s="142">
        <f t="shared" si="16"/>
        <v>422.94</v>
      </c>
      <c r="X54" s="142">
        <f t="shared" si="16"/>
        <v>0</v>
      </c>
      <c r="Y54" s="142">
        <f t="shared" si="17"/>
        <v>422.94</v>
      </c>
      <c r="Z54" s="51"/>
      <c r="AA54" s="35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</row>
    <row r="55" spans="1:41" ht="28.5" outlineLevel="1">
      <c r="A55" s="73">
        <v>42</v>
      </c>
      <c r="B55" s="73">
        <v>42</v>
      </c>
      <c r="C55" s="241" t="s">
        <v>59</v>
      </c>
      <c r="D55" s="238" t="s">
        <v>26</v>
      </c>
      <c r="E55" s="239">
        <v>151</v>
      </c>
      <c r="F55" s="14">
        <f t="shared" si="52"/>
        <v>44696</v>
      </c>
      <c r="G55" s="14">
        <f t="shared" si="53"/>
        <v>25217</v>
      </c>
      <c r="H55" s="14">
        <f t="shared" si="54"/>
        <v>69913</v>
      </c>
      <c r="I55" s="45">
        <v>296</v>
      </c>
      <c r="J55" s="66">
        <v>167</v>
      </c>
      <c r="K55" s="53"/>
      <c r="L55" s="51"/>
      <c r="M55" s="51"/>
      <c r="N55" s="51"/>
      <c r="O55" s="123">
        <f t="shared" si="55"/>
        <v>473.6</v>
      </c>
      <c r="P55" s="180">
        <f t="shared" si="11"/>
        <v>167</v>
      </c>
      <c r="Q55" s="180">
        <f t="shared" si="12"/>
        <v>71513.600000000006</v>
      </c>
      <c r="R55" s="180">
        <f t="shared" si="13"/>
        <v>25217</v>
      </c>
      <c r="S55" s="180">
        <f t="shared" si="14"/>
        <v>96730.6</v>
      </c>
      <c r="T55" s="394">
        <f t="shared" si="8"/>
        <v>91587.54</v>
      </c>
      <c r="U55" s="394">
        <f t="shared" si="9"/>
        <v>32295.88</v>
      </c>
      <c r="V55" s="142">
        <f t="shared" si="15"/>
        <v>123883.42</v>
      </c>
      <c r="W55" s="142">
        <f t="shared" si="16"/>
        <v>606.54</v>
      </c>
      <c r="X55" s="142">
        <f t="shared" si="16"/>
        <v>213.88</v>
      </c>
      <c r="Y55" s="142">
        <f t="shared" si="17"/>
        <v>820.42</v>
      </c>
      <c r="Z55" s="51"/>
      <c r="AA55" s="35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</row>
    <row r="56" spans="1:41" s="237" customFormat="1" ht="57">
      <c r="A56" s="145"/>
      <c r="B56" s="145"/>
      <c r="C56" s="234" t="s">
        <v>72</v>
      </c>
      <c r="D56" s="242"/>
      <c r="E56" s="146"/>
      <c r="F56" s="133">
        <f t="shared" ref="F56:H56" si="56">SUM(F57:F67)</f>
        <v>15505736.560000001</v>
      </c>
      <c r="G56" s="133">
        <f t="shared" si="56"/>
        <v>7807549.7199999997</v>
      </c>
      <c r="H56" s="133">
        <f t="shared" si="56"/>
        <v>23313286.280000001</v>
      </c>
      <c r="I56" s="138"/>
      <c r="J56" s="135"/>
      <c r="K56" s="135"/>
      <c r="L56" s="147"/>
      <c r="M56" s="147"/>
      <c r="N56" s="147"/>
      <c r="O56" s="179"/>
      <c r="P56" s="180">
        <f t="shared" si="11"/>
        <v>0</v>
      </c>
      <c r="Q56" s="176">
        <f>SUM(Q57:Q67)</f>
        <v>21708031.18</v>
      </c>
      <c r="R56" s="176">
        <f t="shared" ref="R56:S56" si="57">SUM(R57:R67)</f>
        <v>7807549.7199999997</v>
      </c>
      <c r="S56" s="176">
        <f t="shared" si="57"/>
        <v>29515580.899999999</v>
      </c>
      <c r="T56" s="133"/>
      <c r="U56" s="133"/>
      <c r="V56" s="133"/>
      <c r="W56" s="142">
        <f t="shared" si="16"/>
        <v>0</v>
      </c>
      <c r="X56" s="142">
        <f t="shared" si="16"/>
        <v>0</v>
      </c>
      <c r="Y56" s="142">
        <f t="shared" si="17"/>
        <v>0</v>
      </c>
      <c r="Z56" s="147"/>
      <c r="AA56" s="137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</row>
    <row r="57" spans="1:41" ht="28.5" outlineLevel="1">
      <c r="A57" s="73">
        <v>43</v>
      </c>
      <c r="B57" s="73">
        <v>43</v>
      </c>
      <c r="C57" s="241" t="s">
        <v>73</v>
      </c>
      <c r="D57" s="247" t="s">
        <v>31</v>
      </c>
      <c r="E57" s="248">
        <v>4.9400000000000004</v>
      </c>
      <c r="F57" s="14">
        <f t="shared" ref="F57:F67" si="58">E57*I57</f>
        <v>62021.7</v>
      </c>
      <c r="G57" s="14">
        <f t="shared" ref="G57:G67" si="59">E57*J57</f>
        <v>354034.98</v>
      </c>
      <c r="H57" s="14">
        <f t="shared" ref="H57:H67" si="60">F57+G57</f>
        <v>416056.68</v>
      </c>
      <c r="I57" s="45">
        <v>12555</v>
      </c>
      <c r="J57" s="66">
        <v>71667</v>
      </c>
      <c r="K57" s="53"/>
      <c r="L57" s="51"/>
      <c r="M57" s="51"/>
      <c r="N57" s="51"/>
      <c r="O57" s="451">
        <f t="shared" ref="O57:O67" si="61">I57*$M$3</f>
        <v>17577</v>
      </c>
      <c r="P57" s="180">
        <f t="shared" si="11"/>
        <v>71667</v>
      </c>
      <c r="Q57" s="180">
        <f t="shared" si="12"/>
        <v>86830.38</v>
      </c>
      <c r="R57" s="180">
        <f t="shared" si="13"/>
        <v>354034.98</v>
      </c>
      <c r="S57" s="180">
        <f t="shared" si="14"/>
        <v>440865.36</v>
      </c>
      <c r="T57" s="394">
        <f t="shared" si="8"/>
        <v>111203.25</v>
      </c>
      <c r="U57" s="394">
        <f t="shared" si="9"/>
        <v>453410.84</v>
      </c>
      <c r="V57" s="142">
        <f t="shared" si="15"/>
        <v>564614.09</v>
      </c>
      <c r="W57" s="142">
        <f t="shared" si="16"/>
        <v>22510.78</v>
      </c>
      <c r="X57" s="142">
        <f t="shared" si="16"/>
        <v>91783.57</v>
      </c>
      <c r="Y57" s="142">
        <f t="shared" si="17"/>
        <v>114294.35</v>
      </c>
      <c r="Z57" s="51"/>
      <c r="AA57" s="35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</row>
    <row r="58" spans="1:41" ht="28.5" outlineLevel="1">
      <c r="A58" s="73">
        <v>44</v>
      </c>
      <c r="B58" s="73">
        <v>44</v>
      </c>
      <c r="C58" s="241" t="s">
        <v>74</v>
      </c>
      <c r="D58" s="238" t="s">
        <v>26</v>
      </c>
      <c r="E58" s="239">
        <v>2225.7800000000002</v>
      </c>
      <c r="F58" s="14">
        <f t="shared" si="58"/>
        <v>12824944.359999999</v>
      </c>
      <c r="G58" s="14">
        <f t="shared" si="59"/>
        <v>6305634.7400000002</v>
      </c>
      <c r="H58" s="14">
        <f t="shared" si="60"/>
        <v>19130579.100000001</v>
      </c>
      <c r="I58" s="45">
        <v>5762</v>
      </c>
      <c r="J58" s="26">
        <v>2833</v>
      </c>
      <c r="K58" s="53"/>
      <c r="L58" s="51"/>
      <c r="M58" s="51"/>
      <c r="N58" s="51"/>
      <c r="O58" s="451">
        <f t="shared" si="61"/>
        <v>8066.8</v>
      </c>
      <c r="P58" s="180">
        <f t="shared" si="11"/>
        <v>2833</v>
      </c>
      <c r="Q58" s="180">
        <f t="shared" si="12"/>
        <v>17954922.100000001</v>
      </c>
      <c r="R58" s="180">
        <f t="shared" si="13"/>
        <v>6305634.7400000002</v>
      </c>
      <c r="S58" s="180">
        <f t="shared" si="14"/>
        <v>24260556.84</v>
      </c>
      <c r="T58" s="394">
        <f t="shared" si="8"/>
        <v>22994778.02</v>
      </c>
      <c r="U58" s="394">
        <f t="shared" si="9"/>
        <v>8075597.25</v>
      </c>
      <c r="V58" s="142">
        <f t="shared" si="15"/>
        <v>31070375.27</v>
      </c>
      <c r="W58" s="142">
        <f t="shared" si="16"/>
        <v>10331.11</v>
      </c>
      <c r="X58" s="142">
        <f t="shared" si="16"/>
        <v>3628.21</v>
      </c>
      <c r="Y58" s="142">
        <f t="shared" si="17"/>
        <v>13959.32</v>
      </c>
      <c r="Z58" s="51"/>
      <c r="AA58" s="35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</row>
    <row r="59" spans="1:41" ht="57" outlineLevel="1">
      <c r="A59" s="73">
        <v>45</v>
      </c>
      <c r="B59" s="73">
        <v>45</v>
      </c>
      <c r="C59" s="241" t="s">
        <v>75</v>
      </c>
      <c r="D59" s="249" t="s">
        <v>26</v>
      </c>
      <c r="E59" s="250">
        <v>478.08</v>
      </c>
      <c r="F59" s="14">
        <f t="shared" si="58"/>
        <v>1309939.2</v>
      </c>
      <c r="G59" s="14">
        <f t="shared" si="59"/>
        <v>717120</v>
      </c>
      <c r="H59" s="14">
        <f t="shared" si="60"/>
        <v>2027059.2</v>
      </c>
      <c r="I59" s="45">
        <v>2740</v>
      </c>
      <c r="J59" s="66">
        <v>1500</v>
      </c>
      <c r="K59" s="53"/>
      <c r="L59" s="51"/>
      <c r="M59" s="51"/>
      <c r="N59" s="51"/>
      <c r="O59" s="451">
        <f t="shared" si="61"/>
        <v>3836</v>
      </c>
      <c r="P59" s="180">
        <f t="shared" si="11"/>
        <v>1500</v>
      </c>
      <c r="Q59" s="180">
        <f t="shared" si="12"/>
        <v>1833914.88</v>
      </c>
      <c r="R59" s="180">
        <f t="shared" si="13"/>
        <v>717120</v>
      </c>
      <c r="S59" s="180">
        <f t="shared" si="14"/>
        <v>2551034.8799999999</v>
      </c>
      <c r="T59" s="394">
        <f t="shared" si="8"/>
        <v>2348687.52</v>
      </c>
      <c r="U59" s="394">
        <f t="shared" si="9"/>
        <v>918410.8</v>
      </c>
      <c r="V59" s="142">
        <f t="shared" si="15"/>
        <v>3267098.32</v>
      </c>
      <c r="W59" s="142">
        <f t="shared" si="16"/>
        <v>4912.75</v>
      </c>
      <c r="X59" s="142">
        <f t="shared" si="16"/>
        <v>1921.04</v>
      </c>
      <c r="Y59" s="142">
        <f t="shared" si="17"/>
        <v>6833.79</v>
      </c>
      <c r="Z59" s="51"/>
      <c r="AA59" s="35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</row>
    <row r="60" spans="1:41" ht="15" outlineLevel="1">
      <c r="A60" s="73">
        <v>46</v>
      </c>
      <c r="B60" s="73">
        <v>46</v>
      </c>
      <c r="C60" s="246" t="s">
        <v>76</v>
      </c>
      <c r="D60" s="238" t="s">
        <v>24</v>
      </c>
      <c r="E60" s="239">
        <v>1800</v>
      </c>
      <c r="F60" s="14">
        <f t="shared" si="58"/>
        <v>358200</v>
      </c>
      <c r="G60" s="14">
        <f t="shared" si="59"/>
        <v>0</v>
      </c>
      <c r="H60" s="14">
        <f t="shared" si="60"/>
        <v>358200</v>
      </c>
      <c r="I60" s="45">
        <v>199</v>
      </c>
      <c r="J60" s="53"/>
      <c r="K60" s="53"/>
      <c r="L60" s="51"/>
      <c r="M60" s="51"/>
      <c r="N60" s="51"/>
      <c r="O60" s="451">
        <f t="shared" si="61"/>
        <v>278.60000000000002</v>
      </c>
      <c r="P60" s="180">
        <f t="shared" si="11"/>
        <v>0</v>
      </c>
      <c r="Q60" s="180">
        <f t="shared" si="12"/>
        <v>501480</v>
      </c>
      <c r="R60" s="180">
        <f t="shared" si="13"/>
        <v>0</v>
      </c>
      <c r="S60" s="180">
        <f t="shared" si="14"/>
        <v>501480</v>
      </c>
      <c r="T60" s="394">
        <f t="shared" si="8"/>
        <v>642240</v>
      </c>
      <c r="U60" s="394">
        <f t="shared" si="9"/>
        <v>0</v>
      </c>
      <c r="V60" s="142">
        <f t="shared" si="15"/>
        <v>642240</v>
      </c>
      <c r="W60" s="142">
        <f t="shared" si="16"/>
        <v>356.8</v>
      </c>
      <c r="X60" s="142">
        <f t="shared" si="16"/>
        <v>0</v>
      </c>
      <c r="Y60" s="142">
        <f t="shared" si="17"/>
        <v>356.8</v>
      </c>
      <c r="Z60" s="51"/>
      <c r="AA60" s="35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</row>
    <row r="61" spans="1:41" ht="15" outlineLevel="1">
      <c r="A61" s="73">
        <v>47</v>
      </c>
      <c r="B61" s="73">
        <v>47</v>
      </c>
      <c r="C61" s="251" t="s">
        <v>77</v>
      </c>
      <c r="D61" s="238" t="s">
        <v>24</v>
      </c>
      <c r="E61" s="239">
        <v>1800</v>
      </c>
      <c r="F61" s="14">
        <f t="shared" si="58"/>
        <v>358200</v>
      </c>
      <c r="G61" s="14">
        <f t="shared" si="59"/>
        <v>0</v>
      </c>
      <c r="H61" s="14">
        <f t="shared" si="60"/>
        <v>358200</v>
      </c>
      <c r="I61" s="45">
        <v>199</v>
      </c>
      <c r="J61" s="53"/>
      <c r="K61" s="53"/>
      <c r="L61" s="51"/>
      <c r="M61" s="51"/>
      <c r="N61" s="51"/>
      <c r="O61" s="451">
        <f t="shared" si="61"/>
        <v>278.60000000000002</v>
      </c>
      <c r="P61" s="180">
        <f t="shared" si="11"/>
        <v>0</v>
      </c>
      <c r="Q61" s="180">
        <f t="shared" si="12"/>
        <v>501480</v>
      </c>
      <c r="R61" s="180">
        <f t="shared" si="13"/>
        <v>0</v>
      </c>
      <c r="S61" s="180">
        <f t="shared" si="14"/>
        <v>501480</v>
      </c>
      <c r="T61" s="394">
        <f t="shared" si="8"/>
        <v>642240</v>
      </c>
      <c r="U61" s="394">
        <f t="shared" si="9"/>
        <v>0</v>
      </c>
      <c r="V61" s="142">
        <f t="shared" si="15"/>
        <v>642240</v>
      </c>
      <c r="W61" s="142">
        <f t="shared" si="16"/>
        <v>356.8</v>
      </c>
      <c r="X61" s="142">
        <f t="shared" si="16"/>
        <v>0</v>
      </c>
      <c r="Y61" s="142">
        <f t="shared" si="17"/>
        <v>356.8</v>
      </c>
      <c r="Z61" s="51"/>
      <c r="AA61" s="35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</row>
    <row r="62" spans="1:41" ht="42.75" outlineLevel="1">
      <c r="A62" s="73">
        <v>48</v>
      </c>
      <c r="B62" s="73">
        <v>48</v>
      </c>
      <c r="C62" s="241" t="s">
        <v>78</v>
      </c>
      <c r="D62" s="252" t="s">
        <v>24</v>
      </c>
      <c r="E62" s="253">
        <v>283</v>
      </c>
      <c r="F62" s="14">
        <f t="shared" si="58"/>
        <v>254841.5</v>
      </c>
      <c r="G62" s="14">
        <f t="shared" si="59"/>
        <v>297150</v>
      </c>
      <c r="H62" s="14">
        <f t="shared" si="60"/>
        <v>551991.5</v>
      </c>
      <c r="I62" s="45">
        <v>900.5</v>
      </c>
      <c r="J62" s="66">
        <v>1050</v>
      </c>
      <c r="K62" s="53"/>
      <c r="L62" s="51"/>
      <c r="M62" s="51"/>
      <c r="N62" s="51"/>
      <c r="O62" s="451">
        <f t="shared" si="61"/>
        <v>1260.7</v>
      </c>
      <c r="P62" s="180">
        <f t="shared" si="11"/>
        <v>1050</v>
      </c>
      <c r="Q62" s="180">
        <f t="shared" si="12"/>
        <v>356778.1</v>
      </c>
      <c r="R62" s="180">
        <f t="shared" si="13"/>
        <v>297150</v>
      </c>
      <c r="S62" s="180">
        <f t="shared" si="14"/>
        <v>653928.1</v>
      </c>
      <c r="T62" s="394">
        <f t="shared" si="8"/>
        <v>456923.31</v>
      </c>
      <c r="U62" s="394">
        <f t="shared" si="9"/>
        <v>380558.59</v>
      </c>
      <c r="V62" s="142">
        <f t="shared" si="15"/>
        <v>837481.9</v>
      </c>
      <c r="W62" s="142">
        <f t="shared" si="16"/>
        <v>1614.57</v>
      </c>
      <c r="X62" s="142">
        <f t="shared" si="16"/>
        <v>1344.73</v>
      </c>
      <c r="Y62" s="142">
        <f t="shared" si="17"/>
        <v>2959.3</v>
      </c>
      <c r="Z62" s="51"/>
      <c r="AA62" s="35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</row>
    <row r="63" spans="1:41" ht="15" outlineLevel="1">
      <c r="A63" s="73">
        <v>49</v>
      </c>
      <c r="B63" s="73">
        <v>49</v>
      </c>
      <c r="C63" s="241" t="s">
        <v>79</v>
      </c>
      <c r="D63" s="238" t="s">
        <v>26</v>
      </c>
      <c r="E63" s="239">
        <v>41</v>
      </c>
      <c r="F63" s="14">
        <f t="shared" si="58"/>
        <v>146534</v>
      </c>
      <c r="G63" s="14">
        <f t="shared" si="59"/>
        <v>43050</v>
      </c>
      <c r="H63" s="14">
        <f t="shared" si="60"/>
        <v>189584</v>
      </c>
      <c r="I63" s="45">
        <v>3574</v>
      </c>
      <c r="J63" s="66">
        <v>1050</v>
      </c>
      <c r="K63" s="53"/>
      <c r="L63" s="51"/>
      <c r="M63" s="51"/>
      <c r="N63" s="51"/>
      <c r="O63" s="451">
        <f t="shared" si="61"/>
        <v>5003.6000000000004</v>
      </c>
      <c r="P63" s="180">
        <f t="shared" si="11"/>
        <v>1050</v>
      </c>
      <c r="Q63" s="180">
        <f t="shared" si="12"/>
        <v>205147.6</v>
      </c>
      <c r="R63" s="180">
        <f t="shared" si="13"/>
        <v>43050</v>
      </c>
      <c r="S63" s="180">
        <f t="shared" si="14"/>
        <v>248197.6</v>
      </c>
      <c r="T63" s="394">
        <f t="shared" si="8"/>
        <v>262731.69</v>
      </c>
      <c r="U63" s="394">
        <f t="shared" si="9"/>
        <v>55133.93</v>
      </c>
      <c r="V63" s="142">
        <f t="shared" si="15"/>
        <v>317865.62</v>
      </c>
      <c r="W63" s="142">
        <f t="shared" si="16"/>
        <v>6408.09</v>
      </c>
      <c r="X63" s="142">
        <f t="shared" si="16"/>
        <v>1344.73</v>
      </c>
      <c r="Y63" s="142">
        <f t="shared" si="17"/>
        <v>7752.82</v>
      </c>
      <c r="Z63" s="51"/>
      <c r="AA63" s="35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</row>
    <row r="64" spans="1:41" ht="15" outlineLevel="1">
      <c r="A64" s="73">
        <v>50</v>
      </c>
      <c r="B64" s="73">
        <v>50</v>
      </c>
      <c r="C64" s="241" t="s">
        <v>80</v>
      </c>
      <c r="D64" s="249" t="s">
        <v>24</v>
      </c>
      <c r="E64" s="250">
        <v>283</v>
      </c>
      <c r="F64" s="14">
        <f t="shared" si="58"/>
        <v>56317</v>
      </c>
      <c r="G64" s="14">
        <f t="shared" si="59"/>
        <v>90560</v>
      </c>
      <c r="H64" s="14">
        <f t="shared" si="60"/>
        <v>146877</v>
      </c>
      <c r="I64" s="45">
        <v>199</v>
      </c>
      <c r="J64" s="66">
        <v>320</v>
      </c>
      <c r="K64" s="53"/>
      <c r="L64" s="51"/>
      <c r="M64" s="51"/>
      <c r="N64" s="51"/>
      <c r="O64" s="451">
        <f t="shared" si="61"/>
        <v>278.60000000000002</v>
      </c>
      <c r="P64" s="180">
        <f t="shared" si="11"/>
        <v>320</v>
      </c>
      <c r="Q64" s="180">
        <f t="shared" si="12"/>
        <v>78843.8</v>
      </c>
      <c r="R64" s="180">
        <f t="shared" si="13"/>
        <v>90560</v>
      </c>
      <c r="S64" s="180">
        <f t="shared" si="14"/>
        <v>169403.8</v>
      </c>
      <c r="T64" s="394">
        <f t="shared" si="8"/>
        <v>100974.39999999999</v>
      </c>
      <c r="U64" s="394">
        <f t="shared" si="9"/>
        <v>115979.06</v>
      </c>
      <c r="V64" s="142">
        <f t="shared" si="15"/>
        <v>216953.46</v>
      </c>
      <c r="W64" s="142">
        <f t="shared" si="16"/>
        <v>356.8</v>
      </c>
      <c r="X64" s="142">
        <f t="shared" si="16"/>
        <v>409.82</v>
      </c>
      <c r="Y64" s="142">
        <f t="shared" si="17"/>
        <v>766.62</v>
      </c>
      <c r="Z64" s="51"/>
      <c r="AA64" s="35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</row>
    <row r="65" spans="1:41" ht="42.75" outlineLevel="1">
      <c r="A65" s="73">
        <v>51</v>
      </c>
      <c r="B65" s="73">
        <v>51</v>
      </c>
      <c r="C65" s="254" t="s">
        <v>81</v>
      </c>
      <c r="D65" s="249" t="s">
        <v>21</v>
      </c>
      <c r="E65" s="250">
        <v>6</v>
      </c>
      <c r="F65" s="14">
        <f t="shared" si="58"/>
        <v>53430</v>
      </c>
      <c r="G65" s="14">
        <f t="shared" si="59"/>
        <v>0</v>
      </c>
      <c r="H65" s="14">
        <f t="shared" si="60"/>
        <v>53430</v>
      </c>
      <c r="I65" s="45">
        <v>8905</v>
      </c>
      <c r="J65" s="53"/>
      <c r="K65" s="53"/>
      <c r="L65" s="51"/>
      <c r="M65" s="51"/>
      <c r="N65" s="51"/>
      <c r="O65" s="451">
        <f t="shared" si="61"/>
        <v>12467</v>
      </c>
      <c r="P65" s="180">
        <f t="shared" si="11"/>
        <v>0</v>
      </c>
      <c r="Q65" s="180">
        <f t="shared" si="12"/>
        <v>74802</v>
      </c>
      <c r="R65" s="180">
        <f t="shared" si="13"/>
        <v>0</v>
      </c>
      <c r="S65" s="180">
        <f t="shared" si="14"/>
        <v>74802</v>
      </c>
      <c r="T65" s="394">
        <f t="shared" si="8"/>
        <v>95798.52</v>
      </c>
      <c r="U65" s="394">
        <f t="shared" si="9"/>
        <v>0</v>
      </c>
      <c r="V65" s="142">
        <f t="shared" si="15"/>
        <v>95798.52</v>
      </c>
      <c r="W65" s="142">
        <f t="shared" si="16"/>
        <v>15966.42</v>
      </c>
      <c r="X65" s="142">
        <f t="shared" si="16"/>
        <v>0</v>
      </c>
      <c r="Y65" s="142">
        <f t="shared" si="17"/>
        <v>15966.42</v>
      </c>
      <c r="Z65" s="51"/>
      <c r="AA65" s="35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</row>
    <row r="66" spans="1:41" ht="42.75" outlineLevel="1">
      <c r="A66" s="73">
        <v>52</v>
      </c>
      <c r="B66" s="73">
        <v>52</v>
      </c>
      <c r="C66" s="246" t="s">
        <v>82</v>
      </c>
      <c r="D66" s="238" t="s">
        <v>24</v>
      </c>
      <c r="E66" s="239">
        <v>132.6</v>
      </c>
      <c r="F66" s="14">
        <f t="shared" si="58"/>
        <v>31558.799999999999</v>
      </c>
      <c r="G66" s="14">
        <f t="shared" si="59"/>
        <v>0</v>
      </c>
      <c r="H66" s="14">
        <f t="shared" si="60"/>
        <v>31558.799999999999</v>
      </c>
      <c r="I66" s="45">
        <v>238</v>
      </c>
      <c r="J66" s="53"/>
      <c r="K66" s="53"/>
      <c r="L66" s="51"/>
      <c r="M66" s="51"/>
      <c r="N66" s="51"/>
      <c r="O66" s="451">
        <f t="shared" si="61"/>
        <v>333.2</v>
      </c>
      <c r="P66" s="180">
        <f t="shared" si="11"/>
        <v>0</v>
      </c>
      <c r="Q66" s="180">
        <f t="shared" si="12"/>
        <v>44182.32</v>
      </c>
      <c r="R66" s="180">
        <f t="shared" si="13"/>
        <v>0</v>
      </c>
      <c r="S66" s="180">
        <f t="shared" si="14"/>
        <v>44182.32</v>
      </c>
      <c r="T66" s="394">
        <f t="shared" si="8"/>
        <v>56584.4</v>
      </c>
      <c r="U66" s="394">
        <f t="shared" si="9"/>
        <v>0</v>
      </c>
      <c r="V66" s="142">
        <f t="shared" si="15"/>
        <v>56584.4</v>
      </c>
      <c r="W66" s="142">
        <f t="shared" si="16"/>
        <v>426.73</v>
      </c>
      <c r="X66" s="142">
        <f t="shared" si="16"/>
        <v>0</v>
      </c>
      <c r="Y66" s="142">
        <f t="shared" si="17"/>
        <v>426.73</v>
      </c>
      <c r="Z66" s="51"/>
      <c r="AA66" s="35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</row>
    <row r="67" spans="1:41" ht="15" outlineLevel="1">
      <c r="A67" s="73">
        <v>53</v>
      </c>
      <c r="B67" s="73">
        <v>53</v>
      </c>
      <c r="C67" s="241" t="s">
        <v>83</v>
      </c>
      <c r="D67" s="238" t="s">
        <v>24</v>
      </c>
      <c r="E67" s="239">
        <v>250</v>
      </c>
      <c r="F67" s="14">
        <f t="shared" si="58"/>
        <v>49750</v>
      </c>
      <c r="G67" s="14">
        <f t="shared" si="59"/>
        <v>0</v>
      </c>
      <c r="H67" s="14">
        <f t="shared" si="60"/>
        <v>49750</v>
      </c>
      <c r="I67" s="45">
        <v>199</v>
      </c>
      <c r="J67" s="53"/>
      <c r="K67" s="53"/>
      <c r="L67" s="51"/>
      <c r="M67" s="51"/>
      <c r="N67" s="51"/>
      <c r="O67" s="451">
        <f t="shared" si="61"/>
        <v>278.60000000000002</v>
      </c>
      <c r="P67" s="180">
        <f t="shared" si="11"/>
        <v>0</v>
      </c>
      <c r="Q67" s="180">
        <f t="shared" si="12"/>
        <v>69650</v>
      </c>
      <c r="R67" s="180">
        <f t="shared" si="13"/>
        <v>0</v>
      </c>
      <c r="S67" s="180">
        <f t="shared" si="14"/>
        <v>69650</v>
      </c>
      <c r="T67" s="394">
        <f t="shared" si="8"/>
        <v>89200</v>
      </c>
      <c r="U67" s="394">
        <f t="shared" si="9"/>
        <v>0</v>
      </c>
      <c r="V67" s="142">
        <f t="shared" si="15"/>
        <v>89200</v>
      </c>
      <c r="W67" s="142">
        <f t="shared" si="16"/>
        <v>356.8</v>
      </c>
      <c r="X67" s="142">
        <f t="shared" si="16"/>
        <v>0</v>
      </c>
      <c r="Y67" s="142">
        <f t="shared" si="17"/>
        <v>356.8</v>
      </c>
      <c r="Z67" s="51"/>
      <c r="AA67" s="35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</row>
    <row r="68" spans="1:41" s="237" customFormat="1" ht="28.5">
      <c r="A68" s="145"/>
      <c r="B68" s="145"/>
      <c r="C68" s="234" t="s">
        <v>84</v>
      </c>
      <c r="D68" s="255"/>
      <c r="E68" s="256"/>
      <c r="F68" s="133">
        <f t="shared" ref="F68:H68" si="62">SUM(F69:F70)</f>
        <v>3575412</v>
      </c>
      <c r="G68" s="133">
        <f t="shared" si="62"/>
        <v>938748</v>
      </c>
      <c r="H68" s="133">
        <f t="shared" si="62"/>
        <v>4514160</v>
      </c>
      <c r="I68" s="138"/>
      <c r="J68" s="135"/>
      <c r="K68" s="135"/>
      <c r="L68" s="147"/>
      <c r="M68" s="147"/>
      <c r="N68" s="147"/>
      <c r="O68" s="179"/>
      <c r="P68" s="180">
        <f t="shared" si="11"/>
        <v>0</v>
      </c>
      <c r="Q68" s="176">
        <f>SUM(Q69:Q70)</f>
        <v>4516988</v>
      </c>
      <c r="R68" s="176">
        <f t="shared" ref="R68:S68" si="63">SUM(R69:R70)</f>
        <v>938748</v>
      </c>
      <c r="S68" s="176">
        <f t="shared" si="63"/>
        <v>5455736</v>
      </c>
      <c r="T68" s="133"/>
      <c r="U68" s="133"/>
      <c r="V68" s="133"/>
      <c r="W68" s="142">
        <f t="shared" si="16"/>
        <v>0</v>
      </c>
      <c r="X68" s="142">
        <f t="shared" si="16"/>
        <v>0</v>
      </c>
      <c r="Y68" s="142">
        <f t="shared" si="17"/>
        <v>0</v>
      </c>
      <c r="Z68" s="147"/>
      <c r="AA68" s="137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</row>
    <row r="69" spans="1:41" ht="15" outlineLevel="1">
      <c r="A69" s="73">
        <v>54</v>
      </c>
      <c r="B69" s="73">
        <v>54</v>
      </c>
      <c r="C69" s="241" t="s">
        <v>85</v>
      </c>
      <c r="D69" s="238" t="s">
        <v>26</v>
      </c>
      <c r="E69" s="239">
        <v>656</v>
      </c>
      <c r="F69" s="14">
        <f t="shared" ref="F69:F70" si="64">E69*I69</f>
        <v>348992</v>
      </c>
      <c r="G69" s="14">
        <f t="shared" ref="G69:G70" si="65">E69*J69</f>
        <v>262400</v>
      </c>
      <c r="H69" s="14">
        <f t="shared" ref="H69:H70" si="66">F69+G69</f>
        <v>611392</v>
      </c>
      <c r="I69" s="45">
        <v>532</v>
      </c>
      <c r="J69" s="66">
        <v>400</v>
      </c>
      <c r="K69" s="53"/>
      <c r="L69" s="51"/>
      <c r="M69" s="51"/>
      <c r="N69" s="51"/>
      <c r="O69" s="186"/>
      <c r="P69" s="180">
        <f t="shared" si="11"/>
        <v>400</v>
      </c>
      <c r="Q69" s="180">
        <f t="shared" si="12"/>
        <v>0</v>
      </c>
      <c r="R69" s="180">
        <f t="shared" si="13"/>
        <v>262400</v>
      </c>
      <c r="S69" s="180">
        <f t="shared" si="14"/>
        <v>262400</v>
      </c>
      <c r="T69" s="394">
        <f t="shared" si="8"/>
        <v>0</v>
      </c>
      <c r="U69" s="394">
        <f t="shared" si="9"/>
        <v>336055.68</v>
      </c>
      <c r="V69" s="142">
        <f t="shared" si="15"/>
        <v>336055.68</v>
      </c>
      <c r="W69" s="142">
        <f t="shared" si="16"/>
        <v>0</v>
      </c>
      <c r="X69" s="142">
        <f t="shared" si="16"/>
        <v>512.28</v>
      </c>
      <c r="Y69" s="142">
        <f t="shared" si="17"/>
        <v>512.28</v>
      </c>
      <c r="Z69" s="51"/>
      <c r="AA69" s="35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</row>
    <row r="70" spans="1:41" ht="28.5" outlineLevel="1">
      <c r="A70" s="73">
        <v>55</v>
      </c>
      <c r="B70" s="73">
        <v>55</v>
      </c>
      <c r="C70" s="257" t="s">
        <v>86</v>
      </c>
      <c r="D70" s="238" t="s">
        <v>26</v>
      </c>
      <c r="E70" s="239">
        <v>706</v>
      </c>
      <c r="F70" s="27">
        <f t="shared" si="64"/>
        <v>3226420</v>
      </c>
      <c r="G70" s="14">
        <f t="shared" si="65"/>
        <v>676348</v>
      </c>
      <c r="H70" s="14">
        <f t="shared" si="66"/>
        <v>3902768</v>
      </c>
      <c r="I70" s="28">
        <v>4570</v>
      </c>
      <c r="J70" s="66">
        <v>958</v>
      </c>
      <c r="K70" s="53"/>
      <c r="L70" s="51"/>
      <c r="M70" s="51"/>
      <c r="N70" s="51"/>
      <c r="O70" s="451">
        <f>I70*$M$3</f>
        <v>6398</v>
      </c>
      <c r="P70" s="180">
        <f t="shared" si="11"/>
        <v>958</v>
      </c>
      <c r="Q70" s="180">
        <f t="shared" si="12"/>
        <v>4516988</v>
      </c>
      <c r="R70" s="180">
        <f t="shared" si="13"/>
        <v>676348</v>
      </c>
      <c r="S70" s="180">
        <f t="shared" si="14"/>
        <v>5193336</v>
      </c>
      <c r="T70" s="394">
        <f t="shared" si="8"/>
        <v>5784886.3399999999</v>
      </c>
      <c r="U70" s="394">
        <f t="shared" si="9"/>
        <v>866198.46</v>
      </c>
      <c r="V70" s="142">
        <f t="shared" si="15"/>
        <v>6651084.7999999998</v>
      </c>
      <c r="W70" s="142">
        <f t="shared" si="16"/>
        <v>8193.89</v>
      </c>
      <c r="X70" s="142">
        <f t="shared" si="16"/>
        <v>1226.9100000000001</v>
      </c>
      <c r="Y70" s="142">
        <f t="shared" si="17"/>
        <v>9420.7999999999993</v>
      </c>
      <c r="Z70" s="51"/>
      <c r="AA70" s="35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</row>
    <row r="71" spans="1:41" s="237" customFormat="1" ht="28.5">
      <c r="A71" s="145"/>
      <c r="B71" s="145"/>
      <c r="C71" s="234" t="s">
        <v>87</v>
      </c>
      <c r="D71" s="255"/>
      <c r="E71" s="256"/>
      <c r="F71" s="133">
        <f t="shared" ref="F71:H71" si="67">SUM(F72:F73)</f>
        <v>42082.5</v>
      </c>
      <c r="G71" s="133">
        <f t="shared" si="67"/>
        <v>35750</v>
      </c>
      <c r="H71" s="133">
        <f t="shared" si="67"/>
        <v>77832.5</v>
      </c>
      <c r="I71" s="138"/>
      <c r="J71" s="135"/>
      <c r="K71" s="135"/>
      <c r="L71" s="147"/>
      <c r="M71" s="147"/>
      <c r="N71" s="147"/>
      <c r="O71" s="179"/>
      <c r="P71" s="180">
        <f t="shared" si="11"/>
        <v>0</v>
      </c>
      <c r="Q71" s="176">
        <f>SUM(Q72:Q73)</f>
        <v>58915.5</v>
      </c>
      <c r="R71" s="176">
        <f t="shared" ref="R71:S71" si="68">SUM(R72:R73)</f>
        <v>35750</v>
      </c>
      <c r="S71" s="176">
        <f t="shared" si="68"/>
        <v>94665.5</v>
      </c>
      <c r="T71" s="133"/>
      <c r="U71" s="133"/>
      <c r="V71" s="133"/>
      <c r="W71" s="142">
        <f t="shared" si="16"/>
        <v>0</v>
      </c>
      <c r="X71" s="142">
        <f t="shared" si="16"/>
        <v>0</v>
      </c>
      <c r="Y71" s="142">
        <f t="shared" si="17"/>
        <v>0</v>
      </c>
      <c r="Z71" s="147"/>
      <c r="AA71" s="137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</row>
    <row r="72" spans="1:41" ht="28.5" outlineLevel="1">
      <c r="A72" s="73">
        <v>56</v>
      </c>
      <c r="B72" s="73">
        <v>56</v>
      </c>
      <c r="C72" s="241" t="s">
        <v>88</v>
      </c>
      <c r="D72" s="238" t="s">
        <v>34</v>
      </c>
      <c r="E72" s="239">
        <v>2.5</v>
      </c>
      <c r="F72" s="14">
        <f t="shared" ref="F72:F73" si="69">E72*I72</f>
        <v>8832.5</v>
      </c>
      <c r="G72" s="14">
        <f t="shared" ref="G72:G73" si="70">E72*J72</f>
        <v>17000</v>
      </c>
      <c r="H72" s="14">
        <f t="shared" ref="H72:H73" si="71">F72+G72</f>
        <v>25832.5</v>
      </c>
      <c r="I72" s="45">
        <v>3533</v>
      </c>
      <c r="J72" s="66">
        <v>6800</v>
      </c>
      <c r="K72" s="53"/>
      <c r="L72" s="51"/>
      <c r="M72" s="51"/>
      <c r="N72" s="51"/>
      <c r="O72" s="451">
        <f t="shared" ref="O72:O73" si="72">I72*$M$3</f>
        <v>4946.2</v>
      </c>
      <c r="P72" s="180">
        <f t="shared" si="11"/>
        <v>6800</v>
      </c>
      <c r="Q72" s="180">
        <f t="shared" si="12"/>
        <v>12365.5</v>
      </c>
      <c r="R72" s="180">
        <f t="shared" si="13"/>
        <v>17000</v>
      </c>
      <c r="S72" s="180">
        <f t="shared" si="14"/>
        <v>29365.5</v>
      </c>
      <c r="T72" s="394">
        <f t="shared" ref="T72:T134" si="73">E72*W72</f>
        <v>15836.43</v>
      </c>
      <c r="U72" s="394">
        <f t="shared" ref="U72:U134" si="74">E72*X72</f>
        <v>21771.83</v>
      </c>
      <c r="V72" s="142">
        <f t="shared" si="15"/>
        <v>37608.26</v>
      </c>
      <c r="W72" s="142">
        <f t="shared" si="16"/>
        <v>6334.57</v>
      </c>
      <c r="X72" s="142">
        <f t="shared" si="16"/>
        <v>8708.73</v>
      </c>
      <c r="Y72" s="142">
        <f t="shared" si="17"/>
        <v>15043.3</v>
      </c>
      <c r="Z72" s="51"/>
      <c r="AA72" s="35"/>
      <c r="AB72" s="226"/>
      <c r="AC72" s="226"/>
      <c r="AD72" s="226"/>
      <c r="AE72" s="226"/>
      <c r="AF72" s="226"/>
      <c r="AG72" s="226"/>
      <c r="AH72" s="226"/>
      <c r="AI72" s="226"/>
      <c r="AJ72" s="226"/>
      <c r="AK72" s="226"/>
      <c r="AL72" s="226"/>
      <c r="AM72" s="226"/>
      <c r="AN72" s="226"/>
      <c r="AO72" s="226"/>
    </row>
    <row r="73" spans="1:41" ht="85.5" outlineLevel="1">
      <c r="A73" s="73">
        <v>57</v>
      </c>
      <c r="B73" s="73">
        <v>57</v>
      </c>
      <c r="C73" s="241" t="s">
        <v>89</v>
      </c>
      <c r="D73" s="238" t="s">
        <v>26</v>
      </c>
      <c r="E73" s="239">
        <v>62.5</v>
      </c>
      <c r="F73" s="14">
        <f t="shared" si="69"/>
        <v>33250</v>
      </c>
      <c r="G73" s="14">
        <f t="shared" si="70"/>
        <v>18750</v>
      </c>
      <c r="H73" s="14">
        <f t="shared" si="71"/>
        <v>52000</v>
      </c>
      <c r="I73" s="45">
        <v>532</v>
      </c>
      <c r="J73" s="66">
        <v>300</v>
      </c>
      <c r="K73" s="53"/>
      <c r="L73" s="51"/>
      <c r="M73" s="51"/>
      <c r="N73" s="51"/>
      <c r="O73" s="451">
        <f t="shared" si="72"/>
        <v>744.8</v>
      </c>
      <c r="P73" s="180">
        <f t="shared" ref="P73:P136" si="75">J73</f>
        <v>300</v>
      </c>
      <c r="Q73" s="180">
        <f t="shared" ref="Q73:Q136" si="76">O73*E73</f>
        <v>46550</v>
      </c>
      <c r="R73" s="180">
        <f t="shared" ref="R73:R136" si="77">P73*E73</f>
        <v>18750</v>
      </c>
      <c r="S73" s="180">
        <f t="shared" ref="S73:S136" si="78">Q73+R73</f>
        <v>65300</v>
      </c>
      <c r="T73" s="394">
        <f t="shared" si="73"/>
        <v>59616.25</v>
      </c>
      <c r="U73" s="394">
        <f t="shared" si="74"/>
        <v>24013.13</v>
      </c>
      <c r="V73" s="142">
        <f t="shared" ref="V73:V136" si="79">T73+U73</f>
        <v>83629.38</v>
      </c>
      <c r="W73" s="142">
        <f t="shared" ref="W73:X136" si="80">O73*0.9*$X$1259</f>
        <v>953.86</v>
      </c>
      <c r="X73" s="142">
        <f t="shared" si="80"/>
        <v>384.21</v>
      </c>
      <c r="Y73" s="142">
        <f t="shared" ref="Y73:Y136" si="81">W73+X73</f>
        <v>1338.07</v>
      </c>
      <c r="Z73" s="51"/>
      <c r="AA73" s="35"/>
      <c r="AB73" s="226"/>
      <c r="AC73" s="226"/>
      <c r="AD73" s="226"/>
      <c r="AE73" s="226"/>
      <c r="AF73" s="226"/>
      <c r="AG73" s="226"/>
      <c r="AH73" s="226"/>
      <c r="AI73" s="226"/>
      <c r="AJ73" s="226"/>
      <c r="AK73" s="226"/>
      <c r="AL73" s="226"/>
      <c r="AM73" s="226"/>
      <c r="AN73" s="226"/>
      <c r="AO73" s="226"/>
    </row>
    <row r="74" spans="1:41" s="237" customFormat="1" ht="15">
      <c r="A74" s="145"/>
      <c r="B74" s="145"/>
      <c r="C74" s="258" t="s">
        <v>90</v>
      </c>
      <c r="D74" s="259"/>
      <c r="E74" s="260"/>
      <c r="F74" s="133">
        <f t="shared" ref="F74:H74" si="82">SUM(F75:F76)</f>
        <v>9393.6</v>
      </c>
      <c r="G74" s="133">
        <f t="shared" si="82"/>
        <v>15480</v>
      </c>
      <c r="H74" s="133">
        <f t="shared" si="82"/>
        <v>24873.599999999999</v>
      </c>
      <c r="I74" s="138"/>
      <c r="J74" s="135"/>
      <c r="K74" s="135"/>
      <c r="L74" s="147"/>
      <c r="M74" s="147"/>
      <c r="N74" s="147"/>
      <c r="O74" s="179"/>
      <c r="P74" s="180">
        <f t="shared" si="75"/>
        <v>0</v>
      </c>
      <c r="Q74" s="176">
        <f t="shared" ref="Q74:S74" si="83">SUM(Q75:Q76)</f>
        <v>11307.8</v>
      </c>
      <c r="R74" s="176">
        <f t="shared" si="83"/>
        <v>15480</v>
      </c>
      <c r="S74" s="176">
        <f t="shared" si="83"/>
        <v>26787.8</v>
      </c>
      <c r="T74" s="133"/>
      <c r="U74" s="133"/>
      <c r="V74" s="133"/>
      <c r="W74" s="142">
        <f t="shared" si="80"/>
        <v>0</v>
      </c>
      <c r="X74" s="142">
        <f t="shared" si="80"/>
        <v>0</v>
      </c>
      <c r="Y74" s="142">
        <f t="shared" si="81"/>
        <v>0</v>
      </c>
      <c r="Z74" s="147"/>
      <c r="AA74" s="137"/>
      <c r="AB74" s="236"/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</row>
    <row r="75" spans="1:41" ht="28.5" outlineLevel="1">
      <c r="A75" s="73">
        <v>58</v>
      </c>
      <c r="B75" s="73">
        <v>58</v>
      </c>
      <c r="C75" s="241" t="s">
        <v>91</v>
      </c>
      <c r="D75" s="238" t="s">
        <v>34</v>
      </c>
      <c r="E75" s="239">
        <v>0.4</v>
      </c>
      <c r="F75" s="14">
        <f t="shared" ref="F75:F76" si="84">E75*I75</f>
        <v>4608</v>
      </c>
      <c r="G75" s="14">
        <f t="shared" ref="G75:G76" si="85">E75*J75</f>
        <v>3480</v>
      </c>
      <c r="H75" s="14">
        <f t="shared" ref="H75:H76" si="86">F75+G75</f>
        <v>8088</v>
      </c>
      <c r="I75" s="16">
        <v>11520</v>
      </c>
      <c r="J75" s="23">
        <v>8700</v>
      </c>
      <c r="K75" s="53"/>
      <c r="L75" s="29"/>
      <c r="M75" s="29"/>
      <c r="N75" s="29"/>
      <c r="O75" s="452">
        <v>11520</v>
      </c>
      <c r="P75" s="180">
        <f t="shared" si="75"/>
        <v>8700</v>
      </c>
      <c r="Q75" s="180">
        <f t="shared" si="76"/>
        <v>4608</v>
      </c>
      <c r="R75" s="180">
        <f t="shared" si="77"/>
        <v>3480</v>
      </c>
      <c r="S75" s="180">
        <f t="shared" si="78"/>
        <v>8088</v>
      </c>
      <c r="T75" s="394">
        <f t="shared" si="73"/>
        <v>5901.44</v>
      </c>
      <c r="U75" s="394">
        <f t="shared" si="74"/>
        <v>4456.82</v>
      </c>
      <c r="V75" s="142">
        <f t="shared" si="79"/>
        <v>10358.26</v>
      </c>
      <c r="W75" s="142">
        <f t="shared" si="80"/>
        <v>14753.61</v>
      </c>
      <c r="X75" s="142">
        <f t="shared" si="80"/>
        <v>11142.05</v>
      </c>
      <c r="Y75" s="142">
        <f t="shared" si="81"/>
        <v>25895.66</v>
      </c>
      <c r="Z75" s="29" t="s">
        <v>92</v>
      </c>
      <c r="AA75" s="30"/>
      <c r="AB75" s="226"/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</row>
    <row r="76" spans="1:41" ht="57" outlineLevel="1">
      <c r="A76" s="73">
        <v>59</v>
      </c>
      <c r="B76" s="73">
        <v>59</v>
      </c>
      <c r="C76" s="246" t="s">
        <v>93</v>
      </c>
      <c r="D76" s="247" t="s">
        <v>21</v>
      </c>
      <c r="E76" s="248">
        <v>10</v>
      </c>
      <c r="F76" s="14">
        <f t="shared" si="84"/>
        <v>4785.6000000000004</v>
      </c>
      <c r="G76" s="14">
        <f t="shared" si="85"/>
        <v>12000</v>
      </c>
      <c r="H76" s="14">
        <f t="shared" si="86"/>
        <v>16785.599999999999</v>
      </c>
      <c r="I76" s="45">
        <v>478.56</v>
      </c>
      <c r="J76" s="66">
        <v>1200</v>
      </c>
      <c r="K76" s="53"/>
      <c r="L76" s="31"/>
      <c r="M76" s="31"/>
      <c r="N76" s="31"/>
      <c r="O76" s="451">
        <f>I76*$M$3</f>
        <v>669.98</v>
      </c>
      <c r="P76" s="180">
        <f t="shared" si="75"/>
        <v>1200</v>
      </c>
      <c r="Q76" s="180">
        <f t="shared" si="76"/>
        <v>6699.8</v>
      </c>
      <c r="R76" s="180">
        <f t="shared" si="77"/>
        <v>12000</v>
      </c>
      <c r="S76" s="180">
        <f t="shared" si="78"/>
        <v>18699.8</v>
      </c>
      <c r="T76" s="394">
        <f t="shared" si="73"/>
        <v>8580.4</v>
      </c>
      <c r="U76" s="394">
        <f t="shared" si="74"/>
        <v>15368.3</v>
      </c>
      <c r="V76" s="142">
        <f t="shared" si="79"/>
        <v>23948.7</v>
      </c>
      <c r="W76" s="142">
        <f t="shared" si="80"/>
        <v>858.04</v>
      </c>
      <c r="X76" s="142">
        <f t="shared" si="80"/>
        <v>1536.83</v>
      </c>
      <c r="Y76" s="142">
        <f t="shared" si="81"/>
        <v>2394.87</v>
      </c>
      <c r="Z76" s="31"/>
      <c r="AA76" s="32"/>
      <c r="AB76" s="226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</row>
    <row r="77" spans="1:41" s="237" customFormat="1" ht="28.5">
      <c r="A77" s="145"/>
      <c r="B77" s="145"/>
      <c r="C77" s="261" t="s">
        <v>94</v>
      </c>
      <c r="D77" s="262"/>
      <c r="E77" s="263"/>
      <c r="F77" s="133">
        <f t="shared" ref="F77:H77" si="87">SUM(F78:F79)</f>
        <v>6709947.7199999997</v>
      </c>
      <c r="G77" s="133">
        <f t="shared" si="87"/>
        <v>14546040</v>
      </c>
      <c r="H77" s="133">
        <f t="shared" si="87"/>
        <v>21255987.719999999</v>
      </c>
      <c r="I77" s="138"/>
      <c r="J77" s="135"/>
      <c r="K77" s="135"/>
      <c r="L77" s="149"/>
      <c r="M77" s="149"/>
      <c r="N77" s="149"/>
      <c r="O77" s="453"/>
      <c r="P77" s="180">
        <f t="shared" si="75"/>
        <v>0</v>
      </c>
      <c r="Q77" s="176">
        <f t="shared" ref="Q77:S77" si="88">SUM(Q78:Q79)</f>
        <v>9393926.8100000005</v>
      </c>
      <c r="R77" s="176">
        <f t="shared" si="88"/>
        <v>14546040</v>
      </c>
      <c r="S77" s="176">
        <f t="shared" si="88"/>
        <v>23939966.809999999</v>
      </c>
      <c r="T77" s="133"/>
      <c r="U77" s="133"/>
      <c r="V77" s="133"/>
      <c r="W77" s="142">
        <f t="shared" si="80"/>
        <v>0</v>
      </c>
      <c r="X77" s="142">
        <f t="shared" si="80"/>
        <v>0</v>
      </c>
      <c r="Y77" s="142">
        <f t="shared" si="81"/>
        <v>0</v>
      </c>
      <c r="Z77" s="149"/>
      <c r="AA77" s="150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</row>
    <row r="78" spans="1:41" ht="28.5" outlineLevel="1">
      <c r="A78" s="73">
        <v>60</v>
      </c>
      <c r="B78" s="73">
        <v>60</v>
      </c>
      <c r="C78" s="241" t="s">
        <v>95</v>
      </c>
      <c r="D78" s="264" t="s">
        <v>26</v>
      </c>
      <c r="E78" s="239">
        <v>794.2</v>
      </c>
      <c r="F78" s="14">
        <f t="shared" ref="F78:F79" si="89">E78*I78</f>
        <v>6566445.5999999996</v>
      </c>
      <c r="G78" s="14">
        <f t="shared" ref="G78:G79" si="90">E78*J78</f>
        <v>14295600</v>
      </c>
      <c r="H78" s="14">
        <f t="shared" ref="H78:H79" si="91">F78+G78</f>
        <v>20862045.600000001</v>
      </c>
      <c r="I78" s="45">
        <v>8268</v>
      </c>
      <c r="J78" s="26">
        <v>18000</v>
      </c>
      <c r="K78" s="53"/>
      <c r="L78" s="31"/>
      <c r="M78" s="31"/>
      <c r="N78" s="31"/>
      <c r="O78" s="451">
        <f t="shared" ref="O78:O79" si="92">I78*$M$3</f>
        <v>11575.2</v>
      </c>
      <c r="P78" s="180">
        <f t="shared" si="75"/>
        <v>18000</v>
      </c>
      <c r="Q78" s="180">
        <f t="shared" si="76"/>
        <v>9193023.8399999999</v>
      </c>
      <c r="R78" s="180">
        <f t="shared" si="77"/>
        <v>14295600</v>
      </c>
      <c r="S78" s="180">
        <f t="shared" si="78"/>
        <v>23488623.84</v>
      </c>
      <c r="T78" s="394">
        <f t="shared" si="73"/>
        <v>11773459.060000001</v>
      </c>
      <c r="U78" s="394">
        <f t="shared" si="74"/>
        <v>18308303.440000001</v>
      </c>
      <c r="V78" s="142">
        <f t="shared" si="79"/>
        <v>30081762.5</v>
      </c>
      <c r="W78" s="142">
        <f t="shared" si="80"/>
        <v>14824.3</v>
      </c>
      <c r="X78" s="142">
        <f t="shared" si="80"/>
        <v>23052.51</v>
      </c>
      <c r="Y78" s="142">
        <f t="shared" si="81"/>
        <v>37876.81</v>
      </c>
      <c r="Z78" s="31"/>
      <c r="AA78" s="32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</row>
    <row r="79" spans="1:41" ht="15" outlineLevel="1">
      <c r="A79" s="73">
        <v>61</v>
      </c>
      <c r="B79" s="73">
        <v>61</v>
      </c>
      <c r="C79" s="241" t="s">
        <v>96</v>
      </c>
      <c r="D79" s="33" t="s">
        <v>28</v>
      </c>
      <c r="E79" s="115">
        <v>208.7</v>
      </c>
      <c r="F79" s="14">
        <f t="shared" si="89"/>
        <v>143502.12</v>
      </c>
      <c r="G79" s="14">
        <f t="shared" si="90"/>
        <v>250440</v>
      </c>
      <c r="H79" s="14">
        <f t="shared" si="91"/>
        <v>393942.12</v>
      </c>
      <c r="I79" s="45">
        <v>687.6</v>
      </c>
      <c r="J79" s="66">
        <v>1200</v>
      </c>
      <c r="K79" s="53"/>
      <c r="L79" s="31"/>
      <c r="M79" s="31"/>
      <c r="N79" s="31"/>
      <c r="O79" s="451">
        <f t="shared" si="92"/>
        <v>962.64</v>
      </c>
      <c r="P79" s="180">
        <f t="shared" si="75"/>
        <v>1200</v>
      </c>
      <c r="Q79" s="180">
        <f t="shared" si="76"/>
        <v>200902.97</v>
      </c>
      <c r="R79" s="180">
        <f t="shared" si="77"/>
        <v>250440</v>
      </c>
      <c r="S79" s="180">
        <f t="shared" si="78"/>
        <v>451342.97</v>
      </c>
      <c r="T79" s="394">
        <f t="shared" si="73"/>
        <v>257295.8</v>
      </c>
      <c r="U79" s="394">
        <f t="shared" si="74"/>
        <v>320736.42</v>
      </c>
      <c r="V79" s="142">
        <f t="shared" si="79"/>
        <v>578032.22</v>
      </c>
      <c r="W79" s="142">
        <f t="shared" si="80"/>
        <v>1232.8499999999999</v>
      </c>
      <c r="X79" s="142">
        <f t="shared" si="80"/>
        <v>1536.83</v>
      </c>
      <c r="Y79" s="142">
        <f t="shared" si="81"/>
        <v>2769.68</v>
      </c>
      <c r="Z79" s="31"/>
      <c r="AA79" s="32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</row>
    <row r="80" spans="1:41" s="428" customFormat="1" ht="15">
      <c r="A80" s="417"/>
      <c r="B80" s="418"/>
      <c r="C80" s="419" t="s">
        <v>97</v>
      </c>
      <c r="D80" s="418"/>
      <c r="E80" s="420"/>
      <c r="F80" s="421">
        <f t="shared" ref="F80:H80" si="93">F7+F26+F32+F35+F41+F46+F51+F56+F68+F71+F74+F77</f>
        <v>39959492.549999997</v>
      </c>
      <c r="G80" s="421">
        <f t="shared" si="93"/>
        <v>24399745.23</v>
      </c>
      <c r="H80" s="421">
        <f t="shared" si="93"/>
        <v>64359237.780000001</v>
      </c>
      <c r="I80" s="422"/>
      <c r="J80" s="422"/>
      <c r="K80" s="423"/>
      <c r="L80" s="424"/>
      <c r="M80" s="424"/>
      <c r="N80" s="424"/>
      <c r="O80" s="454"/>
      <c r="P80" s="455">
        <f t="shared" si="75"/>
        <v>0</v>
      </c>
      <c r="Q80" s="456">
        <f>Q7+Q26+Q32+Q35+Q41+Q46+Q51+Q56+Q68+Q71+Q74+Q77</f>
        <v>56759833.990000002</v>
      </c>
      <c r="R80" s="456">
        <f t="shared" ref="R80:S80" si="94">R7+R26+R32+R35+R41+R46+R51+R56+R68+R71+R74+R77</f>
        <v>24399745.23</v>
      </c>
      <c r="S80" s="456">
        <f t="shared" si="94"/>
        <v>81159579.219999999</v>
      </c>
      <c r="T80" s="421">
        <f>SUM(T8:T79)</f>
        <v>72699344.079999998</v>
      </c>
      <c r="U80" s="421">
        <f t="shared" ref="U80:V80" si="95">SUM(U8:U79)</f>
        <v>31248637.100000001</v>
      </c>
      <c r="V80" s="421">
        <f t="shared" si="95"/>
        <v>103947981.18000001</v>
      </c>
      <c r="W80" s="425">
        <f t="shared" si="80"/>
        <v>0</v>
      </c>
      <c r="X80" s="425">
        <f t="shared" si="80"/>
        <v>0</v>
      </c>
      <c r="Y80" s="425">
        <f t="shared" si="81"/>
        <v>0</v>
      </c>
      <c r="Z80" s="424"/>
      <c r="AA80" s="426"/>
      <c r="AB80" s="427"/>
      <c r="AC80" s="427"/>
      <c r="AD80" s="427"/>
      <c r="AE80" s="427"/>
      <c r="AF80" s="427"/>
      <c r="AG80" s="427"/>
      <c r="AH80" s="427"/>
      <c r="AI80" s="427"/>
      <c r="AJ80" s="427"/>
      <c r="AK80" s="427"/>
      <c r="AL80" s="427"/>
      <c r="AM80" s="427"/>
      <c r="AN80" s="427"/>
      <c r="AO80" s="427"/>
    </row>
    <row r="81" spans="1:41" s="233" customFormat="1" ht="74.849999999999994" customHeight="1">
      <c r="C81" s="189" t="s">
        <v>98</v>
      </c>
      <c r="D81" s="230"/>
      <c r="E81" s="231"/>
      <c r="F81" s="191">
        <f>F401+F390+F291+F254+F229+F194+F159+F154+F150+F146+F135+F125+F113+F103+F92+F82</f>
        <v>15611693.66</v>
      </c>
      <c r="G81" s="191">
        <f t="shared" ref="G81:H81" si="96">G401+G390+G291+G254+G229+G194+G159+G154+G150+G146+G135+G125+G113+G103+G92+G82</f>
        <v>1918066.07</v>
      </c>
      <c r="H81" s="191">
        <f t="shared" si="96"/>
        <v>17529759.73</v>
      </c>
      <c r="I81" s="192"/>
      <c r="J81" s="192"/>
      <c r="K81" s="192"/>
      <c r="L81" s="195"/>
      <c r="M81" s="195"/>
      <c r="N81" s="195"/>
      <c r="O81" s="457"/>
      <c r="P81" s="458">
        <f t="shared" si="75"/>
        <v>0</v>
      </c>
      <c r="Q81" s="459">
        <f>Q401+Q390+Q291+Q254+Q229+Q194+Q159+Q154+Q150+Q146+Q135+Q125+Q113+Q103+Q92+Q82</f>
        <v>23506447.09</v>
      </c>
      <c r="R81" s="459">
        <f t="shared" ref="R81:S81" si="97">R401+R390+R291+R254+R229+R194+R159+R154+R150+R146+R135+R125+R113+R103+R92+R82</f>
        <v>1918066.07</v>
      </c>
      <c r="S81" s="459">
        <f t="shared" si="97"/>
        <v>25424513.16</v>
      </c>
      <c r="T81" s="191"/>
      <c r="U81" s="191"/>
      <c r="V81" s="191"/>
      <c r="W81" s="142">
        <f t="shared" si="80"/>
        <v>0</v>
      </c>
      <c r="X81" s="142">
        <f t="shared" si="80"/>
        <v>0</v>
      </c>
      <c r="Y81" s="142">
        <f t="shared" si="81"/>
        <v>0</v>
      </c>
      <c r="Z81" s="390"/>
      <c r="AA81" s="391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</row>
    <row r="82" spans="1:41" s="237" customFormat="1" ht="15">
      <c r="A82" s="154"/>
      <c r="B82" s="155"/>
      <c r="C82" s="156" t="s">
        <v>99</v>
      </c>
      <c r="D82" s="132"/>
      <c r="E82" s="157"/>
      <c r="F82" s="133">
        <f t="shared" ref="F82:H82" si="98">SUM(F83:F91)</f>
        <v>306575.96999999997</v>
      </c>
      <c r="G82" s="133">
        <f t="shared" si="98"/>
        <v>43392.35</v>
      </c>
      <c r="H82" s="133">
        <f t="shared" si="98"/>
        <v>349968.32</v>
      </c>
      <c r="I82" s="134"/>
      <c r="J82" s="135"/>
      <c r="K82" s="135"/>
      <c r="L82" s="147"/>
      <c r="M82" s="147"/>
      <c r="N82" s="147"/>
      <c r="O82" s="179"/>
      <c r="P82" s="180">
        <f t="shared" si="75"/>
        <v>0</v>
      </c>
      <c r="Q82" s="176">
        <f t="shared" ref="Q82:S82" si="99">SUM(Q83:Q91)</f>
        <v>429204.51</v>
      </c>
      <c r="R82" s="176">
        <f t="shared" si="99"/>
        <v>43392.35</v>
      </c>
      <c r="S82" s="176">
        <f t="shared" si="99"/>
        <v>472596.86</v>
      </c>
      <c r="T82" s="133"/>
      <c r="U82" s="133"/>
      <c r="V82" s="133"/>
      <c r="W82" s="142">
        <f t="shared" si="80"/>
        <v>0</v>
      </c>
      <c r="X82" s="142">
        <f t="shared" si="80"/>
        <v>0</v>
      </c>
      <c r="Y82" s="142">
        <f t="shared" si="81"/>
        <v>0</v>
      </c>
      <c r="Z82" s="147"/>
      <c r="AA82" s="137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</row>
    <row r="83" spans="1:41" ht="28.5" outlineLevel="1">
      <c r="A83" s="44">
        <v>62</v>
      </c>
      <c r="B83" s="73">
        <v>1</v>
      </c>
      <c r="C83" s="13" t="s">
        <v>100</v>
      </c>
      <c r="D83" s="38" t="s">
        <v>101</v>
      </c>
      <c r="E83" s="39">
        <v>481.64</v>
      </c>
      <c r="F83" s="14">
        <f t="shared" ref="F83:F91" si="100">E83*I83</f>
        <v>230493.64</v>
      </c>
      <c r="G83" s="14">
        <f t="shared" ref="G83:G91" si="101">E83*J83</f>
        <v>40939.4</v>
      </c>
      <c r="H83" s="14">
        <f t="shared" ref="H83:H91" si="102">F83+G83</f>
        <v>271433.03999999998</v>
      </c>
      <c r="I83" s="45">
        <v>478.56</v>
      </c>
      <c r="J83" s="53">
        <f>85</f>
        <v>85</v>
      </c>
      <c r="K83" s="53"/>
      <c r="L83" s="31"/>
      <c r="M83" s="31"/>
      <c r="N83" s="31"/>
      <c r="O83" s="451">
        <f t="shared" ref="O83:O91" si="103">I83*$M$3</f>
        <v>669.98</v>
      </c>
      <c r="P83" s="180">
        <f t="shared" si="75"/>
        <v>85</v>
      </c>
      <c r="Q83" s="180">
        <f t="shared" si="76"/>
        <v>322689.17</v>
      </c>
      <c r="R83" s="180">
        <f t="shared" si="77"/>
        <v>40939.4</v>
      </c>
      <c r="S83" s="180">
        <f t="shared" si="78"/>
        <v>363628.57</v>
      </c>
      <c r="T83" s="394">
        <f t="shared" si="73"/>
        <v>413266.39</v>
      </c>
      <c r="U83" s="394">
        <f t="shared" si="74"/>
        <v>52431.33</v>
      </c>
      <c r="V83" s="142">
        <f t="shared" si="79"/>
        <v>465697.72</v>
      </c>
      <c r="W83" s="142">
        <f t="shared" si="80"/>
        <v>858.04</v>
      </c>
      <c r="X83" s="142">
        <f t="shared" si="80"/>
        <v>108.86</v>
      </c>
      <c r="Y83" s="142">
        <f t="shared" si="81"/>
        <v>966.9</v>
      </c>
      <c r="Z83" s="31"/>
      <c r="AA83" s="32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</row>
    <row r="84" spans="1:41" ht="28.5" outlineLevel="1">
      <c r="A84" s="44">
        <v>63</v>
      </c>
      <c r="B84" s="73">
        <v>2</v>
      </c>
      <c r="C84" s="40" t="s">
        <v>102</v>
      </c>
      <c r="D84" s="44" t="s">
        <v>103</v>
      </c>
      <c r="E84" s="53">
        <v>24</v>
      </c>
      <c r="F84" s="14">
        <f t="shared" si="100"/>
        <v>12898.08</v>
      </c>
      <c r="G84" s="14">
        <f t="shared" si="101"/>
        <v>0</v>
      </c>
      <c r="H84" s="14">
        <f t="shared" si="102"/>
        <v>12898.08</v>
      </c>
      <c r="I84" s="45">
        <v>537.41999999999996</v>
      </c>
      <c r="J84" s="53"/>
      <c r="K84" s="53"/>
      <c r="L84" s="31"/>
      <c r="M84" s="31"/>
      <c r="N84" s="31"/>
      <c r="O84" s="451">
        <f t="shared" si="103"/>
        <v>752.39</v>
      </c>
      <c r="P84" s="180">
        <f t="shared" si="75"/>
        <v>0</v>
      </c>
      <c r="Q84" s="180">
        <f t="shared" si="76"/>
        <v>18057.36</v>
      </c>
      <c r="R84" s="180">
        <f t="shared" si="77"/>
        <v>0</v>
      </c>
      <c r="S84" s="180">
        <f t="shared" si="78"/>
        <v>18057.36</v>
      </c>
      <c r="T84" s="394">
        <f t="shared" si="73"/>
        <v>23125.919999999998</v>
      </c>
      <c r="U84" s="394">
        <f t="shared" si="74"/>
        <v>0</v>
      </c>
      <c r="V84" s="142">
        <f t="shared" si="79"/>
        <v>23125.919999999998</v>
      </c>
      <c r="W84" s="142">
        <f t="shared" si="80"/>
        <v>963.58</v>
      </c>
      <c r="X84" s="142">
        <f t="shared" si="80"/>
        <v>0</v>
      </c>
      <c r="Y84" s="142">
        <f t="shared" si="81"/>
        <v>963.58</v>
      </c>
      <c r="Z84" s="31"/>
      <c r="AA84" s="32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</row>
    <row r="85" spans="1:41" ht="15" outlineLevel="1">
      <c r="A85" s="44">
        <v>64</v>
      </c>
      <c r="B85" s="73">
        <v>3</v>
      </c>
      <c r="C85" s="269" t="s">
        <v>104</v>
      </c>
      <c r="D85" s="44" t="s">
        <v>26</v>
      </c>
      <c r="E85" s="53">
        <v>18.62</v>
      </c>
      <c r="F85" s="14">
        <f t="shared" si="100"/>
        <v>32809.18</v>
      </c>
      <c r="G85" s="14">
        <f t="shared" si="101"/>
        <v>0</v>
      </c>
      <c r="H85" s="14">
        <f t="shared" si="102"/>
        <v>32809.18</v>
      </c>
      <c r="I85" s="45">
        <v>1762.04</v>
      </c>
      <c r="J85" s="53"/>
      <c r="K85" s="53"/>
      <c r="L85" s="31"/>
      <c r="M85" s="31"/>
      <c r="N85" s="31"/>
      <c r="O85" s="451">
        <f t="shared" si="103"/>
        <v>2466.86</v>
      </c>
      <c r="P85" s="180">
        <f t="shared" si="75"/>
        <v>0</v>
      </c>
      <c r="Q85" s="180">
        <f t="shared" si="76"/>
        <v>45932.93</v>
      </c>
      <c r="R85" s="180">
        <f t="shared" si="77"/>
        <v>0</v>
      </c>
      <c r="S85" s="180">
        <f t="shared" si="78"/>
        <v>45932.93</v>
      </c>
      <c r="T85" s="394">
        <f t="shared" si="73"/>
        <v>58826.17</v>
      </c>
      <c r="U85" s="394">
        <f t="shared" si="74"/>
        <v>0</v>
      </c>
      <c r="V85" s="142">
        <f t="shared" si="79"/>
        <v>58826.17</v>
      </c>
      <c r="W85" s="142">
        <f t="shared" si="80"/>
        <v>3159.3</v>
      </c>
      <c r="X85" s="142">
        <f t="shared" si="80"/>
        <v>0</v>
      </c>
      <c r="Y85" s="142">
        <f t="shared" si="81"/>
        <v>3159.3</v>
      </c>
      <c r="Z85" s="31"/>
      <c r="AA85" s="32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</row>
    <row r="86" spans="1:41" ht="15" outlineLevel="1">
      <c r="A86" s="44">
        <v>65</v>
      </c>
      <c r="B86" s="73">
        <v>4</v>
      </c>
      <c r="C86" s="270" t="s">
        <v>105</v>
      </c>
      <c r="D86" s="41" t="s">
        <v>26</v>
      </c>
      <c r="E86" s="47">
        <v>18.62</v>
      </c>
      <c r="F86" s="14">
        <f t="shared" si="100"/>
        <v>2757.25</v>
      </c>
      <c r="G86" s="14">
        <f t="shared" si="101"/>
        <v>0</v>
      </c>
      <c r="H86" s="14">
        <f t="shared" si="102"/>
        <v>2757.25</v>
      </c>
      <c r="I86" s="45">
        <v>148.08000000000001</v>
      </c>
      <c r="J86" s="53"/>
      <c r="K86" s="53"/>
      <c r="L86" s="31"/>
      <c r="M86" s="31"/>
      <c r="N86" s="31"/>
      <c r="O86" s="451">
        <f t="shared" si="103"/>
        <v>207.31</v>
      </c>
      <c r="P86" s="180">
        <f t="shared" si="75"/>
        <v>0</v>
      </c>
      <c r="Q86" s="180">
        <f t="shared" si="76"/>
        <v>3860.11</v>
      </c>
      <c r="R86" s="180">
        <f t="shared" si="77"/>
        <v>0</v>
      </c>
      <c r="S86" s="180">
        <f t="shared" si="78"/>
        <v>3860.11</v>
      </c>
      <c r="T86" s="394">
        <f t="shared" si="73"/>
        <v>4943.6099999999997</v>
      </c>
      <c r="U86" s="394">
        <f t="shared" si="74"/>
        <v>0</v>
      </c>
      <c r="V86" s="142">
        <f t="shared" si="79"/>
        <v>4943.6099999999997</v>
      </c>
      <c r="W86" s="142">
        <f t="shared" si="80"/>
        <v>265.5</v>
      </c>
      <c r="X86" s="142">
        <f t="shared" si="80"/>
        <v>0</v>
      </c>
      <c r="Y86" s="142">
        <f t="shared" si="81"/>
        <v>265.5</v>
      </c>
      <c r="Z86" s="31"/>
      <c r="AA86" s="32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</row>
    <row r="87" spans="1:41" ht="15" outlineLevel="1">
      <c r="A87" s="44">
        <v>66</v>
      </c>
      <c r="B87" s="271">
        <v>5</v>
      </c>
      <c r="C87" s="42" t="s">
        <v>106</v>
      </c>
      <c r="D87" s="44" t="s">
        <v>26</v>
      </c>
      <c r="E87" s="53">
        <v>18.62</v>
      </c>
      <c r="F87" s="14">
        <f t="shared" si="100"/>
        <v>1959.01</v>
      </c>
      <c r="G87" s="14">
        <f t="shared" si="101"/>
        <v>0</v>
      </c>
      <c r="H87" s="14">
        <f t="shared" si="102"/>
        <v>1959.01</v>
      </c>
      <c r="I87" s="45">
        <v>105.21</v>
      </c>
      <c r="J87" s="53"/>
      <c r="K87" s="53"/>
      <c r="L87" s="31"/>
      <c r="M87" s="31"/>
      <c r="N87" s="31"/>
      <c r="O87" s="451">
        <f t="shared" si="103"/>
        <v>147.29</v>
      </c>
      <c r="P87" s="180">
        <f t="shared" si="75"/>
        <v>0</v>
      </c>
      <c r="Q87" s="180">
        <f t="shared" si="76"/>
        <v>2742.54</v>
      </c>
      <c r="R87" s="180">
        <f t="shared" si="77"/>
        <v>0</v>
      </c>
      <c r="S87" s="180">
        <f t="shared" si="78"/>
        <v>2742.54</v>
      </c>
      <c r="T87" s="394">
        <f t="shared" si="73"/>
        <v>3512.29</v>
      </c>
      <c r="U87" s="394">
        <f t="shared" si="74"/>
        <v>0</v>
      </c>
      <c r="V87" s="142">
        <f t="shared" si="79"/>
        <v>3512.29</v>
      </c>
      <c r="W87" s="142">
        <f t="shared" si="80"/>
        <v>188.63</v>
      </c>
      <c r="X87" s="142">
        <f t="shared" si="80"/>
        <v>0</v>
      </c>
      <c r="Y87" s="142">
        <f t="shared" si="81"/>
        <v>188.63</v>
      </c>
      <c r="Z87" s="31"/>
      <c r="AA87" s="32"/>
      <c r="AB87" s="226"/>
      <c r="AC87" s="226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6"/>
      <c r="AO87" s="226"/>
    </row>
    <row r="88" spans="1:41" ht="30" outlineLevel="1">
      <c r="A88" s="44">
        <v>67</v>
      </c>
      <c r="B88" s="271">
        <v>6</v>
      </c>
      <c r="C88" s="42" t="s">
        <v>107</v>
      </c>
      <c r="D88" s="44" t="s">
        <v>26</v>
      </c>
      <c r="E88" s="53">
        <v>14.44</v>
      </c>
      <c r="F88" s="14">
        <f t="shared" si="100"/>
        <v>4287.8100000000004</v>
      </c>
      <c r="G88" s="14">
        <f t="shared" si="101"/>
        <v>635.36</v>
      </c>
      <c r="H88" s="14">
        <f t="shared" si="102"/>
        <v>4923.17</v>
      </c>
      <c r="I88" s="45">
        <v>296.94</v>
      </c>
      <c r="J88" s="53">
        <v>44</v>
      </c>
      <c r="K88" s="53"/>
      <c r="L88" s="31"/>
      <c r="M88" s="31"/>
      <c r="N88" s="31"/>
      <c r="O88" s="451">
        <f t="shared" si="103"/>
        <v>415.72</v>
      </c>
      <c r="P88" s="180">
        <f t="shared" si="75"/>
        <v>44</v>
      </c>
      <c r="Q88" s="180">
        <f t="shared" si="76"/>
        <v>6003</v>
      </c>
      <c r="R88" s="180">
        <f t="shared" si="77"/>
        <v>635.36</v>
      </c>
      <c r="S88" s="180">
        <f t="shared" si="78"/>
        <v>6638.36</v>
      </c>
      <c r="T88" s="394">
        <f t="shared" si="73"/>
        <v>7688</v>
      </c>
      <c r="U88" s="394">
        <f t="shared" si="74"/>
        <v>813.69</v>
      </c>
      <c r="V88" s="142">
        <f t="shared" si="79"/>
        <v>8501.69</v>
      </c>
      <c r="W88" s="142">
        <f t="shared" si="80"/>
        <v>532.41</v>
      </c>
      <c r="X88" s="142">
        <f t="shared" si="80"/>
        <v>56.35</v>
      </c>
      <c r="Y88" s="142">
        <f t="shared" si="81"/>
        <v>588.76</v>
      </c>
      <c r="Z88" s="31"/>
      <c r="AA88" s="32"/>
      <c r="AB88" s="226"/>
      <c r="AC88" s="226"/>
      <c r="AD88" s="226"/>
      <c r="AE88" s="226"/>
      <c r="AF88" s="226"/>
      <c r="AG88" s="226"/>
      <c r="AH88" s="226"/>
      <c r="AI88" s="226"/>
      <c r="AJ88" s="226"/>
      <c r="AK88" s="226"/>
      <c r="AL88" s="226"/>
      <c r="AM88" s="226"/>
      <c r="AN88" s="226"/>
      <c r="AO88" s="226"/>
    </row>
    <row r="89" spans="1:41" ht="30" outlineLevel="1">
      <c r="A89" s="44">
        <v>68</v>
      </c>
      <c r="B89" s="271">
        <v>7</v>
      </c>
      <c r="C89" s="42" t="s">
        <v>108</v>
      </c>
      <c r="D89" s="44" t="s">
        <v>34</v>
      </c>
      <c r="E89" s="53">
        <v>0.19</v>
      </c>
      <c r="F89" s="14">
        <f t="shared" si="100"/>
        <v>12689</v>
      </c>
      <c r="G89" s="14">
        <f t="shared" si="101"/>
        <v>1076.73</v>
      </c>
      <c r="H89" s="14">
        <f t="shared" si="102"/>
        <v>13765.73</v>
      </c>
      <c r="I89" s="43">
        <v>66784.210000000006</v>
      </c>
      <c r="J89" s="53">
        <v>5667</v>
      </c>
      <c r="K89" s="53"/>
      <c r="L89" s="31"/>
      <c r="M89" s="31"/>
      <c r="N89" s="31"/>
      <c r="O89" s="451">
        <f t="shared" si="103"/>
        <v>93497.89</v>
      </c>
      <c r="P89" s="180">
        <f t="shared" si="75"/>
        <v>5667</v>
      </c>
      <c r="Q89" s="180">
        <f t="shared" si="76"/>
        <v>17764.599999999999</v>
      </c>
      <c r="R89" s="180">
        <f t="shared" si="77"/>
        <v>1076.73</v>
      </c>
      <c r="S89" s="180">
        <f t="shared" si="78"/>
        <v>18841.330000000002</v>
      </c>
      <c r="T89" s="394">
        <f t="shared" si="73"/>
        <v>22751.03</v>
      </c>
      <c r="U89" s="394">
        <f t="shared" si="74"/>
        <v>1378.96</v>
      </c>
      <c r="V89" s="142">
        <f t="shared" si="79"/>
        <v>24129.99</v>
      </c>
      <c r="W89" s="142">
        <f t="shared" si="80"/>
        <v>119742.28</v>
      </c>
      <c r="X89" s="142">
        <f t="shared" si="80"/>
        <v>7257.7</v>
      </c>
      <c r="Y89" s="142">
        <f t="shared" si="81"/>
        <v>126999.98</v>
      </c>
      <c r="Z89" s="31"/>
      <c r="AA89" s="32"/>
      <c r="AB89" s="226"/>
      <c r="AC89" s="226"/>
      <c r="AD89" s="226"/>
      <c r="AE89" s="226"/>
      <c r="AF89" s="226"/>
      <c r="AG89" s="226"/>
      <c r="AH89" s="226"/>
      <c r="AI89" s="226"/>
      <c r="AJ89" s="226"/>
      <c r="AK89" s="226"/>
      <c r="AL89" s="226"/>
      <c r="AM89" s="226"/>
      <c r="AN89" s="226"/>
      <c r="AO89" s="226"/>
    </row>
    <row r="90" spans="1:41" ht="45" outlineLevel="1">
      <c r="A90" s="44">
        <v>69</v>
      </c>
      <c r="B90" s="271">
        <v>8</v>
      </c>
      <c r="C90" s="42" t="s">
        <v>109</v>
      </c>
      <c r="D90" s="44" t="s">
        <v>34</v>
      </c>
      <c r="E90" s="53">
        <v>0.08</v>
      </c>
      <c r="F90" s="14">
        <f t="shared" si="100"/>
        <v>5343</v>
      </c>
      <c r="G90" s="14">
        <f t="shared" si="101"/>
        <v>453.36</v>
      </c>
      <c r="H90" s="14">
        <f t="shared" si="102"/>
        <v>5796.36</v>
      </c>
      <c r="I90" s="43">
        <v>66787.5</v>
      </c>
      <c r="J90" s="53">
        <v>5667</v>
      </c>
      <c r="K90" s="53"/>
      <c r="L90" s="31"/>
      <c r="M90" s="31"/>
      <c r="N90" s="31"/>
      <c r="O90" s="451">
        <f t="shared" si="103"/>
        <v>93502.5</v>
      </c>
      <c r="P90" s="180">
        <f t="shared" si="75"/>
        <v>5667</v>
      </c>
      <c r="Q90" s="180">
        <f t="shared" si="76"/>
        <v>7480.2</v>
      </c>
      <c r="R90" s="180">
        <f t="shared" si="77"/>
        <v>453.36</v>
      </c>
      <c r="S90" s="180">
        <f t="shared" si="78"/>
        <v>7933.56</v>
      </c>
      <c r="T90" s="394">
        <f t="shared" si="73"/>
        <v>9579.85</v>
      </c>
      <c r="U90" s="394">
        <f t="shared" si="74"/>
        <v>580.62</v>
      </c>
      <c r="V90" s="142">
        <f t="shared" si="79"/>
        <v>10160.469999999999</v>
      </c>
      <c r="W90" s="142">
        <f t="shared" si="80"/>
        <v>119748.18</v>
      </c>
      <c r="X90" s="142">
        <f t="shared" si="80"/>
        <v>7257.7</v>
      </c>
      <c r="Y90" s="142">
        <f t="shared" si="81"/>
        <v>127005.88</v>
      </c>
      <c r="Z90" s="31"/>
      <c r="AA90" s="32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</row>
    <row r="91" spans="1:41" ht="30" outlineLevel="1">
      <c r="A91" s="44">
        <v>70</v>
      </c>
      <c r="B91" s="271">
        <v>9</v>
      </c>
      <c r="C91" s="42" t="s">
        <v>110</v>
      </c>
      <c r="D91" s="44" t="s">
        <v>34</v>
      </c>
      <c r="E91" s="53">
        <v>0.05</v>
      </c>
      <c r="F91" s="14">
        <f t="shared" si="100"/>
        <v>3339</v>
      </c>
      <c r="G91" s="14">
        <f t="shared" si="101"/>
        <v>287.5</v>
      </c>
      <c r="H91" s="14">
        <f t="shared" si="102"/>
        <v>3626.5</v>
      </c>
      <c r="I91" s="43">
        <v>66780</v>
      </c>
      <c r="J91" s="53">
        <v>5750</v>
      </c>
      <c r="K91" s="53"/>
      <c r="L91" s="31"/>
      <c r="M91" s="31"/>
      <c r="N91" s="31"/>
      <c r="O91" s="451">
        <f t="shared" si="103"/>
        <v>93492</v>
      </c>
      <c r="P91" s="180">
        <f t="shared" si="75"/>
        <v>5750</v>
      </c>
      <c r="Q91" s="180">
        <f t="shared" si="76"/>
        <v>4674.6000000000004</v>
      </c>
      <c r="R91" s="180">
        <f t="shared" si="77"/>
        <v>287.5</v>
      </c>
      <c r="S91" s="180">
        <f t="shared" si="78"/>
        <v>4962.1000000000004</v>
      </c>
      <c r="T91" s="394">
        <f t="shared" si="73"/>
        <v>5986.74</v>
      </c>
      <c r="U91" s="394">
        <f t="shared" si="74"/>
        <v>368.2</v>
      </c>
      <c r="V91" s="142">
        <f t="shared" si="79"/>
        <v>6354.94</v>
      </c>
      <c r="W91" s="142">
        <f t="shared" si="80"/>
        <v>119734.73</v>
      </c>
      <c r="X91" s="142">
        <f t="shared" si="80"/>
        <v>7364</v>
      </c>
      <c r="Y91" s="142">
        <f t="shared" si="81"/>
        <v>127098.73</v>
      </c>
      <c r="Z91" s="31"/>
      <c r="AA91" s="32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</row>
    <row r="92" spans="1:41" s="237" customFormat="1" ht="15">
      <c r="A92" s="158"/>
      <c r="B92" s="272"/>
      <c r="C92" s="156" t="s">
        <v>111</v>
      </c>
      <c r="D92" s="159"/>
      <c r="E92" s="157"/>
      <c r="F92" s="133">
        <f t="shared" ref="F92:H92" si="104">SUM(F93:F102)</f>
        <v>141781.4</v>
      </c>
      <c r="G92" s="133">
        <f t="shared" si="104"/>
        <v>19109.759999999998</v>
      </c>
      <c r="H92" s="133">
        <f t="shared" si="104"/>
        <v>160891.16</v>
      </c>
      <c r="I92" s="138"/>
      <c r="J92" s="135"/>
      <c r="K92" s="135"/>
      <c r="L92" s="149"/>
      <c r="M92" s="149"/>
      <c r="N92" s="149"/>
      <c r="O92" s="453"/>
      <c r="P92" s="180">
        <f t="shared" si="75"/>
        <v>0</v>
      </c>
      <c r="Q92" s="176">
        <f>SUM(Q93:Q102)</f>
        <v>198493.13</v>
      </c>
      <c r="R92" s="176">
        <f t="shared" ref="R92:S92" si="105">SUM(R93:R102)</f>
        <v>19109.759999999998</v>
      </c>
      <c r="S92" s="176">
        <f t="shared" si="105"/>
        <v>217602.89</v>
      </c>
      <c r="T92" s="133"/>
      <c r="U92" s="133"/>
      <c r="V92" s="133"/>
      <c r="W92" s="142">
        <f t="shared" si="80"/>
        <v>0</v>
      </c>
      <c r="X92" s="142">
        <f t="shared" si="80"/>
        <v>0</v>
      </c>
      <c r="Y92" s="142">
        <f t="shared" si="81"/>
        <v>0</v>
      </c>
      <c r="Z92" s="149"/>
      <c r="AA92" s="150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</row>
    <row r="93" spans="1:41" ht="30" outlineLevel="1">
      <c r="A93" s="44">
        <v>71</v>
      </c>
      <c r="B93" s="271">
        <v>10</v>
      </c>
      <c r="C93" s="42" t="s">
        <v>100</v>
      </c>
      <c r="D93" s="44" t="s">
        <v>101</v>
      </c>
      <c r="E93" s="53">
        <v>212.14</v>
      </c>
      <c r="F93" s="14">
        <f t="shared" ref="F93:F102" si="106">E93*I93</f>
        <v>101521.72</v>
      </c>
      <c r="G93" s="14">
        <f t="shared" ref="G93:G102" si="107">E93*J93</f>
        <v>18031.900000000001</v>
      </c>
      <c r="H93" s="14">
        <f t="shared" ref="H93:H102" si="108">F93+G93</f>
        <v>119553.62</v>
      </c>
      <c r="I93" s="45">
        <v>478.56</v>
      </c>
      <c r="J93" s="53">
        <v>85</v>
      </c>
      <c r="K93" s="53"/>
      <c r="L93" s="31"/>
      <c r="M93" s="31"/>
      <c r="N93" s="31"/>
      <c r="O93" s="451">
        <f t="shared" ref="O93:O102" si="109">I93*$M$3</f>
        <v>669.98</v>
      </c>
      <c r="P93" s="180">
        <f t="shared" si="75"/>
        <v>85</v>
      </c>
      <c r="Q93" s="180">
        <f t="shared" si="76"/>
        <v>142129.56</v>
      </c>
      <c r="R93" s="180">
        <f t="shared" si="77"/>
        <v>18031.900000000001</v>
      </c>
      <c r="S93" s="180">
        <f t="shared" si="78"/>
        <v>160161.46</v>
      </c>
      <c r="T93" s="394">
        <f t="shared" si="73"/>
        <v>182024.61</v>
      </c>
      <c r="U93" s="394">
        <f t="shared" si="74"/>
        <v>23093.56</v>
      </c>
      <c r="V93" s="142">
        <f t="shared" si="79"/>
        <v>205118.17</v>
      </c>
      <c r="W93" s="142">
        <f t="shared" si="80"/>
        <v>858.04</v>
      </c>
      <c r="X93" s="142">
        <f t="shared" si="80"/>
        <v>108.86</v>
      </c>
      <c r="Y93" s="142">
        <f t="shared" si="81"/>
        <v>966.9</v>
      </c>
      <c r="Z93" s="31"/>
      <c r="AA93" s="32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</row>
    <row r="94" spans="1:41" ht="30" outlineLevel="1">
      <c r="A94" s="44">
        <v>72</v>
      </c>
      <c r="B94" s="271">
        <v>11</v>
      </c>
      <c r="C94" s="42" t="s">
        <v>112</v>
      </c>
      <c r="D94" s="44" t="s">
        <v>103</v>
      </c>
      <c r="E94" s="53">
        <v>12</v>
      </c>
      <c r="F94" s="14">
        <f t="shared" si="106"/>
        <v>6396</v>
      </c>
      <c r="G94" s="14">
        <f t="shared" si="107"/>
        <v>0</v>
      </c>
      <c r="H94" s="14">
        <f t="shared" si="108"/>
        <v>6396</v>
      </c>
      <c r="I94" s="45">
        <v>533</v>
      </c>
      <c r="J94" s="53"/>
      <c r="K94" s="53"/>
      <c r="L94" s="31"/>
      <c r="M94" s="31"/>
      <c r="N94" s="31"/>
      <c r="O94" s="451">
        <f t="shared" si="109"/>
        <v>746.2</v>
      </c>
      <c r="P94" s="180">
        <f t="shared" si="75"/>
        <v>0</v>
      </c>
      <c r="Q94" s="180">
        <f t="shared" si="76"/>
        <v>8954.4</v>
      </c>
      <c r="R94" s="180">
        <f t="shared" si="77"/>
        <v>0</v>
      </c>
      <c r="S94" s="180">
        <f t="shared" si="78"/>
        <v>8954.4</v>
      </c>
      <c r="T94" s="394">
        <f t="shared" si="73"/>
        <v>11467.8</v>
      </c>
      <c r="U94" s="394">
        <f t="shared" si="74"/>
        <v>0</v>
      </c>
      <c r="V94" s="142">
        <f t="shared" si="79"/>
        <v>11467.8</v>
      </c>
      <c r="W94" s="142">
        <f t="shared" si="80"/>
        <v>955.65</v>
      </c>
      <c r="X94" s="142">
        <f t="shared" si="80"/>
        <v>0</v>
      </c>
      <c r="Y94" s="142">
        <f t="shared" si="81"/>
        <v>955.65</v>
      </c>
      <c r="Z94" s="31"/>
      <c r="AA94" s="32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</row>
    <row r="95" spans="1:41" ht="15" outlineLevel="1">
      <c r="A95" s="44">
        <v>73</v>
      </c>
      <c r="B95" s="271">
        <v>12</v>
      </c>
      <c r="C95" s="42" t="s">
        <v>104</v>
      </c>
      <c r="D95" s="44" t="s">
        <v>26</v>
      </c>
      <c r="E95" s="53">
        <v>7.05</v>
      </c>
      <c r="F95" s="14">
        <f t="shared" si="106"/>
        <v>12422.38</v>
      </c>
      <c r="G95" s="14">
        <f t="shared" si="107"/>
        <v>0</v>
      </c>
      <c r="H95" s="14">
        <f t="shared" si="108"/>
        <v>12422.38</v>
      </c>
      <c r="I95" s="45">
        <v>1762.04</v>
      </c>
      <c r="J95" s="53"/>
      <c r="K95" s="53"/>
      <c r="L95" s="31"/>
      <c r="M95" s="31"/>
      <c r="N95" s="31"/>
      <c r="O95" s="451">
        <f t="shared" si="109"/>
        <v>2466.86</v>
      </c>
      <c r="P95" s="180">
        <f t="shared" si="75"/>
        <v>0</v>
      </c>
      <c r="Q95" s="180">
        <f t="shared" si="76"/>
        <v>17391.36</v>
      </c>
      <c r="R95" s="180">
        <f t="shared" si="77"/>
        <v>0</v>
      </c>
      <c r="S95" s="180">
        <f t="shared" si="78"/>
        <v>17391.36</v>
      </c>
      <c r="T95" s="394">
        <f t="shared" si="73"/>
        <v>22273.07</v>
      </c>
      <c r="U95" s="394">
        <f t="shared" si="74"/>
        <v>0</v>
      </c>
      <c r="V95" s="142">
        <f t="shared" si="79"/>
        <v>22273.07</v>
      </c>
      <c r="W95" s="142">
        <f t="shared" si="80"/>
        <v>3159.3</v>
      </c>
      <c r="X95" s="142">
        <f t="shared" si="80"/>
        <v>0</v>
      </c>
      <c r="Y95" s="142">
        <f t="shared" si="81"/>
        <v>3159.3</v>
      </c>
      <c r="Z95" s="31"/>
      <c r="AA95" s="32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/>
      <c r="AL95" s="226"/>
      <c r="AM95" s="226"/>
      <c r="AN95" s="226"/>
      <c r="AO95" s="226"/>
    </row>
    <row r="96" spans="1:41" ht="15" outlineLevel="1">
      <c r="A96" s="44">
        <v>74</v>
      </c>
      <c r="B96" s="271">
        <v>13</v>
      </c>
      <c r="C96" s="42" t="s">
        <v>105</v>
      </c>
      <c r="D96" s="44" t="s">
        <v>26</v>
      </c>
      <c r="E96" s="53">
        <v>7.05</v>
      </c>
      <c r="F96" s="14">
        <f t="shared" si="106"/>
        <v>1043.96</v>
      </c>
      <c r="G96" s="14">
        <f t="shared" si="107"/>
        <v>0</v>
      </c>
      <c r="H96" s="14">
        <f t="shared" si="108"/>
        <v>1043.96</v>
      </c>
      <c r="I96" s="45">
        <v>148.08000000000001</v>
      </c>
      <c r="J96" s="53"/>
      <c r="K96" s="53"/>
      <c r="L96" s="31"/>
      <c r="M96" s="31"/>
      <c r="N96" s="31"/>
      <c r="O96" s="451">
        <f t="shared" si="109"/>
        <v>207.31</v>
      </c>
      <c r="P96" s="180">
        <f t="shared" si="75"/>
        <v>0</v>
      </c>
      <c r="Q96" s="180">
        <f t="shared" si="76"/>
        <v>1461.54</v>
      </c>
      <c r="R96" s="180">
        <f t="shared" si="77"/>
        <v>0</v>
      </c>
      <c r="S96" s="180">
        <f t="shared" si="78"/>
        <v>1461.54</v>
      </c>
      <c r="T96" s="394">
        <f t="shared" si="73"/>
        <v>1871.78</v>
      </c>
      <c r="U96" s="394">
        <f t="shared" si="74"/>
        <v>0</v>
      </c>
      <c r="V96" s="142">
        <f t="shared" si="79"/>
        <v>1871.78</v>
      </c>
      <c r="W96" s="142">
        <f t="shared" si="80"/>
        <v>265.5</v>
      </c>
      <c r="X96" s="142">
        <f t="shared" si="80"/>
        <v>0</v>
      </c>
      <c r="Y96" s="142">
        <f t="shared" si="81"/>
        <v>265.5</v>
      </c>
      <c r="Z96" s="31"/>
      <c r="AA96" s="32"/>
      <c r="AB96" s="226"/>
      <c r="AC96" s="226"/>
      <c r="AD96" s="226"/>
      <c r="AE96" s="226"/>
      <c r="AF96" s="226"/>
      <c r="AG96" s="226"/>
      <c r="AH96" s="226"/>
      <c r="AI96" s="226"/>
      <c r="AJ96" s="226"/>
      <c r="AK96" s="226"/>
      <c r="AL96" s="226"/>
      <c r="AM96" s="226"/>
      <c r="AN96" s="226"/>
      <c r="AO96" s="226"/>
    </row>
    <row r="97" spans="1:41" ht="15" outlineLevel="1">
      <c r="A97" s="44">
        <v>75</v>
      </c>
      <c r="B97" s="271">
        <v>14</v>
      </c>
      <c r="C97" s="42" t="s">
        <v>106</v>
      </c>
      <c r="D97" s="44" t="s">
        <v>26</v>
      </c>
      <c r="E97" s="53">
        <v>7.05</v>
      </c>
      <c r="F97" s="14">
        <f t="shared" si="106"/>
        <v>741.73</v>
      </c>
      <c r="G97" s="14">
        <f t="shared" si="107"/>
        <v>0</v>
      </c>
      <c r="H97" s="14">
        <f t="shared" si="108"/>
        <v>741.73</v>
      </c>
      <c r="I97" s="45">
        <v>105.21</v>
      </c>
      <c r="J97" s="53"/>
      <c r="K97" s="53"/>
      <c r="L97" s="31"/>
      <c r="M97" s="31"/>
      <c r="N97" s="31"/>
      <c r="O97" s="451">
        <f t="shared" si="109"/>
        <v>147.29</v>
      </c>
      <c r="P97" s="180">
        <f t="shared" si="75"/>
        <v>0</v>
      </c>
      <c r="Q97" s="180">
        <f t="shared" si="76"/>
        <v>1038.3900000000001</v>
      </c>
      <c r="R97" s="180">
        <f t="shared" si="77"/>
        <v>0</v>
      </c>
      <c r="S97" s="180">
        <f t="shared" si="78"/>
        <v>1038.3900000000001</v>
      </c>
      <c r="T97" s="394">
        <f t="shared" si="73"/>
        <v>1329.84</v>
      </c>
      <c r="U97" s="394">
        <f t="shared" si="74"/>
        <v>0</v>
      </c>
      <c r="V97" s="142">
        <f t="shared" si="79"/>
        <v>1329.84</v>
      </c>
      <c r="W97" s="142">
        <f t="shared" si="80"/>
        <v>188.63</v>
      </c>
      <c r="X97" s="142">
        <f t="shared" si="80"/>
        <v>0</v>
      </c>
      <c r="Y97" s="142">
        <f t="shared" si="81"/>
        <v>188.63</v>
      </c>
      <c r="Z97" s="31"/>
      <c r="AA97" s="32"/>
      <c r="AB97" s="226"/>
      <c r="AC97" s="226"/>
      <c r="AD97" s="226"/>
      <c r="AE97" s="226"/>
      <c r="AF97" s="226"/>
      <c r="AG97" s="226"/>
      <c r="AH97" s="226"/>
      <c r="AI97" s="226"/>
      <c r="AJ97" s="226"/>
      <c r="AK97" s="226"/>
      <c r="AL97" s="226"/>
      <c r="AM97" s="226"/>
      <c r="AN97" s="226"/>
      <c r="AO97" s="226"/>
    </row>
    <row r="98" spans="1:41" ht="30" outlineLevel="1">
      <c r="A98" s="44">
        <v>76</v>
      </c>
      <c r="B98" s="271">
        <v>15</v>
      </c>
      <c r="C98" s="42" t="s">
        <v>107</v>
      </c>
      <c r="D98" s="44" t="s">
        <v>26</v>
      </c>
      <c r="E98" s="53">
        <v>6.39</v>
      </c>
      <c r="F98" s="14">
        <f t="shared" si="106"/>
        <v>1897.45</v>
      </c>
      <c r="G98" s="14">
        <f t="shared" si="107"/>
        <v>281.16000000000003</v>
      </c>
      <c r="H98" s="14">
        <f t="shared" si="108"/>
        <v>2178.61</v>
      </c>
      <c r="I98" s="45">
        <v>296.94</v>
      </c>
      <c r="J98" s="53">
        <v>44</v>
      </c>
      <c r="K98" s="53"/>
      <c r="L98" s="31"/>
      <c r="M98" s="31"/>
      <c r="N98" s="31"/>
      <c r="O98" s="451">
        <f t="shared" si="109"/>
        <v>415.72</v>
      </c>
      <c r="P98" s="180">
        <f t="shared" si="75"/>
        <v>44</v>
      </c>
      <c r="Q98" s="180">
        <f t="shared" si="76"/>
        <v>2656.45</v>
      </c>
      <c r="R98" s="180">
        <f t="shared" si="77"/>
        <v>281.16000000000003</v>
      </c>
      <c r="S98" s="180">
        <f t="shared" si="78"/>
        <v>2937.61</v>
      </c>
      <c r="T98" s="394">
        <f t="shared" si="73"/>
        <v>3402.1</v>
      </c>
      <c r="U98" s="394">
        <f t="shared" si="74"/>
        <v>360.08</v>
      </c>
      <c r="V98" s="142">
        <f t="shared" si="79"/>
        <v>3762.18</v>
      </c>
      <c r="W98" s="142">
        <f t="shared" si="80"/>
        <v>532.41</v>
      </c>
      <c r="X98" s="142">
        <f t="shared" si="80"/>
        <v>56.35</v>
      </c>
      <c r="Y98" s="142">
        <f t="shared" si="81"/>
        <v>588.76</v>
      </c>
      <c r="Z98" s="31"/>
      <c r="AA98" s="32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/>
      <c r="AL98" s="226"/>
      <c r="AM98" s="226"/>
      <c r="AN98" s="226"/>
      <c r="AO98" s="226"/>
    </row>
    <row r="99" spans="1:41" ht="15" outlineLevel="1">
      <c r="A99" s="44">
        <v>77</v>
      </c>
      <c r="B99" s="271">
        <v>16</v>
      </c>
      <c r="C99" s="42" t="s">
        <v>113</v>
      </c>
      <c r="D99" s="44" t="s">
        <v>34</v>
      </c>
      <c r="E99" s="53">
        <v>0.31</v>
      </c>
      <c r="F99" s="14">
        <f t="shared" si="106"/>
        <v>8408.44</v>
      </c>
      <c r="G99" s="14">
        <f t="shared" si="107"/>
        <v>0</v>
      </c>
      <c r="H99" s="14">
        <f t="shared" si="108"/>
        <v>8408.44</v>
      </c>
      <c r="I99" s="45">
        <v>27124</v>
      </c>
      <c r="J99" s="53"/>
      <c r="K99" s="53"/>
      <c r="L99" s="31"/>
      <c r="M99" s="31"/>
      <c r="N99" s="31"/>
      <c r="O99" s="451">
        <f t="shared" si="109"/>
        <v>37973.599999999999</v>
      </c>
      <c r="P99" s="180">
        <f t="shared" si="75"/>
        <v>0</v>
      </c>
      <c r="Q99" s="180">
        <f t="shared" si="76"/>
        <v>11771.82</v>
      </c>
      <c r="R99" s="180">
        <f t="shared" si="77"/>
        <v>0</v>
      </c>
      <c r="S99" s="180">
        <f t="shared" si="78"/>
        <v>11771.82</v>
      </c>
      <c r="T99" s="394">
        <f t="shared" si="73"/>
        <v>15076.11</v>
      </c>
      <c r="U99" s="394">
        <f t="shared" si="74"/>
        <v>0</v>
      </c>
      <c r="V99" s="142">
        <f t="shared" si="79"/>
        <v>15076.11</v>
      </c>
      <c r="W99" s="142">
        <f t="shared" si="80"/>
        <v>48632.6</v>
      </c>
      <c r="X99" s="142">
        <f t="shared" si="80"/>
        <v>0</v>
      </c>
      <c r="Y99" s="142">
        <f t="shared" si="81"/>
        <v>48632.6</v>
      </c>
      <c r="Z99" s="31"/>
      <c r="AA99" s="32"/>
      <c r="AB99" s="226"/>
      <c r="AC99" s="226"/>
      <c r="AD99" s="226"/>
      <c r="AE99" s="226"/>
      <c r="AF99" s="226"/>
      <c r="AG99" s="226"/>
      <c r="AH99" s="226"/>
      <c r="AI99" s="226"/>
      <c r="AJ99" s="226"/>
      <c r="AK99" s="226"/>
      <c r="AL99" s="226"/>
      <c r="AM99" s="226"/>
      <c r="AN99" s="226"/>
      <c r="AO99" s="226"/>
    </row>
    <row r="100" spans="1:41" ht="30" outlineLevel="1">
      <c r="A100" s="44">
        <v>78</v>
      </c>
      <c r="B100" s="271">
        <v>17</v>
      </c>
      <c r="C100" s="42" t="s">
        <v>108</v>
      </c>
      <c r="D100" s="44" t="s">
        <v>34</v>
      </c>
      <c r="E100" s="53">
        <v>7.0000000000000007E-2</v>
      </c>
      <c r="F100" s="14">
        <f t="shared" si="106"/>
        <v>4674.8900000000003</v>
      </c>
      <c r="G100" s="14">
        <f t="shared" si="107"/>
        <v>396.69</v>
      </c>
      <c r="H100" s="14">
        <f t="shared" si="108"/>
        <v>5071.58</v>
      </c>
      <c r="I100" s="43">
        <v>66784.210000000006</v>
      </c>
      <c r="J100" s="53">
        <v>5667</v>
      </c>
      <c r="K100" s="53"/>
      <c r="L100" s="31"/>
      <c r="M100" s="31"/>
      <c r="N100" s="31"/>
      <c r="O100" s="451">
        <f t="shared" si="109"/>
        <v>93497.89</v>
      </c>
      <c r="P100" s="180">
        <f t="shared" si="75"/>
        <v>5667</v>
      </c>
      <c r="Q100" s="180">
        <f t="shared" si="76"/>
        <v>6544.85</v>
      </c>
      <c r="R100" s="180">
        <f t="shared" si="77"/>
        <v>396.69</v>
      </c>
      <c r="S100" s="180">
        <f t="shared" si="78"/>
        <v>6941.54</v>
      </c>
      <c r="T100" s="394">
        <f t="shared" si="73"/>
        <v>8381.9599999999991</v>
      </c>
      <c r="U100" s="394">
        <f t="shared" si="74"/>
        <v>508.04</v>
      </c>
      <c r="V100" s="142">
        <f t="shared" si="79"/>
        <v>8890</v>
      </c>
      <c r="W100" s="142">
        <f t="shared" si="80"/>
        <v>119742.28</v>
      </c>
      <c r="X100" s="142">
        <f t="shared" si="80"/>
        <v>7257.7</v>
      </c>
      <c r="Y100" s="142">
        <f t="shared" si="81"/>
        <v>126999.98</v>
      </c>
      <c r="Z100" s="31"/>
      <c r="AA100" s="32"/>
      <c r="AB100" s="226"/>
      <c r="AC100" s="226"/>
      <c r="AD100" s="226"/>
      <c r="AE100" s="226"/>
      <c r="AF100" s="226"/>
      <c r="AG100" s="226"/>
      <c r="AH100" s="226"/>
      <c r="AI100" s="226"/>
      <c r="AJ100" s="226"/>
      <c r="AK100" s="226"/>
      <c r="AL100" s="226"/>
      <c r="AM100" s="226"/>
      <c r="AN100" s="226"/>
      <c r="AO100" s="226"/>
    </row>
    <row r="101" spans="1:41" ht="45" outlineLevel="1">
      <c r="A101" s="44">
        <v>79</v>
      </c>
      <c r="B101" s="271">
        <v>18</v>
      </c>
      <c r="C101" s="42" t="s">
        <v>109</v>
      </c>
      <c r="D101" s="44" t="s">
        <v>34</v>
      </c>
      <c r="E101" s="53">
        <v>0.03</v>
      </c>
      <c r="F101" s="14">
        <f t="shared" si="106"/>
        <v>2003.63</v>
      </c>
      <c r="G101" s="14">
        <f t="shared" si="107"/>
        <v>170.01</v>
      </c>
      <c r="H101" s="14">
        <f t="shared" si="108"/>
        <v>2173.64</v>
      </c>
      <c r="I101" s="43">
        <v>66787.5</v>
      </c>
      <c r="J101" s="53">
        <v>5667</v>
      </c>
      <c r="K101" s="53"/>
      <c r="L101" s="31"/>
      <c r="M101" s="31"/>
      <c r="N101" s="31"/>
      <c r="O101" s="451">
        <f t="shared" si="109"/>
        <v>93502.5</v>
      </c>
      <c r="P101" s="180">
        <f t="shared" si="75"/>
        <v>5667</v>
      </c>
      <c r="Q101" s="180">
        <f t="shared" si="76"/>
        <v>2805.08</v>
      </c>
      <c r="R101" s="180">
        <f t="shared" si="77"/>
        <v>170.01</v>
      </c>
      <c r="S101" s="180">
        <f t="shared" si="78"/>
        <v>2975.09</v>
      </c>
      <c r="T101" s="394">
        <f t="shared" si="73"/>
        <v>3592.45</v>
      </c>
      <c r="U101" s="394">
        <f t="shared" si="74"/>
        <v>217.73</v>
      </c>
      <c r="V101" s="142">
        <f t="shared" si="79"/>
        <v>3810.18</v>
      </c>
      <c r="W101" s="142">
        <f t="shared" si="80"/>
        <v>119748.18</v>
      </c>
      <c r="X101" s="142">
        <f t="shared" si="80"/>
        <v>7257.7</v>
      </c>
      <c r="Y101" s="142">
        <f t="shared" si="81"/>
        <v>127005.88</v>
      </c>
      <c r="Z101" s="31"/>
      <c r="AA101" s="32"/>
      <c r="AB101" s="226"/>
      <c r="AC101" s="226"/>
      <c r="AD101" s="226"/>
      <c r="AE101" s="226"/>
      <c r="AF101" s="226"/>
      <c r="AG101" s="226"/>
      <c r="AH101" s="226"/>
      <c r="AI101" s="226"/>
      <c r="AJ101" s="226"/>
      <c r="AK101" s="226"/>
      <c r="AL101" s="226"/>
      <c r="AM101" s="226"/>
      <c r="AN101" s="226"/>
      <c r="AO101" s="226"/>
    </row>
    <row r="102" spans="1:41" ht="30" outlineLevel="1">
      <c r="A102" s="44">
        <v>80</v>
      </c>
      <c r="B102" s="271">
        <v>19</v>
      </c>
      <c r="C102" s="42" t="s">
        <v>110</v>
      </c>
      <c r="D102" s="44" t="s">
        <v>34</v>
      </c>
      <c r="E102" s="53">
        <v>0.04</v>
      </c>
      <c r="F102" s="14">
        <f t="shared" si="106"/>
        <v>2671.2</v>
      </c>
      <c r="G102" s="14">
        <f t="shared" si="107"/>
        <v>230</v>
      </c>
      <c r="H102" s="14">
        <f t="shared" si="108"/>
        <v>2901.2</v>
      </c>
      <c r="I102" s="43">
        <v>66780</v>
      </c>
      <c r="J102" s="53">
        <v>5750</v>
      </c>
      <c r="K102" s="53"/>
      <c r="L102" s="31"/>
      <c r="M102" s="31"/>
      <c r="N102" s="31"/>
      <c r="O102" s="451">
        <f t="shared" si="109"/>
        <v>93492</v>
      </c>
      <c r="P102" s="180">
        <f t="shared" si="75"/>
        <v>5750</v>
      </c>
      <c r="Q102" s="180">
        <f t="shared" si="76"/>
        <v>3739.68</v>
      </c>
      <c r="R102" s="180">
        <f t="shared" si="77"/>
        <v>230</v>
      </c>
      <c r="S102" s="180">
        <f t="shared" si="78"/>
        <v>3969.68</v>
      </c>
      <c r="T102" s="394">
        <f t="shared" si="73"/>
        <v>4789.3900000000003</v>
      </c>
      <c r="U102" s="394">
        <f t="shared" si="74"/>
        <v>294.56</v>
      </c>
      <c r="V102" s="142">
        <f t="shared" si="79"/>
        <v>5083.95</v>
      </c>
      <c r="W102" s="142">
        <f t="shared" si="80"/>
        <v>119734.73</v>
      </c>
      <c r="X102" s="142">
        <f t="shared" si="80"/>
        <v>7364</v>
      </c>
      <c r="Y102" s="142">
        <f t="shared" si="81"/>
        <v>127098.73</v>
      </c>
      <c r="Z102" s="31"/>
      <c r="AA102" s="32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6"/>
    </row>
    <row r="103" spans="1:41" s="237" customFormat="1" ht="15">
      <c r="A103" s="160"/>
      <c r="B103" s="273"/>
      <c r="C103" s="274" t="s">
        <v>114</v>
      </c>
      <c r="D103" s="275"/>
      <c r="E103" s="276"/>
      <c r="F103" s="133">
        <f t="shared" ref="F103:H103" si="110">SUM(F104:F112)</f>
        <v>120457.79</v>
      </c>
      <c r="G103" s="133">
        <f t="shared" si="110"/>
        <v>16688.89</v>
      </c>
      <c r="H103" s="133">
        <f t="shared" si="110"/>
        <v>137146.68</v>
      </c>
      <c r="I103" s="161"/>
      <c r="J103" s="162"/>
      <c r="K103" s="162"/>
      <c r="L103" s="163"/>
      <c r="M103" s="163"/>
      <c r="N103" s="163"/>
      <c r="O103" s="460"/>
      <c r="P103" s="180">
        <f t="shared" si="75"/>
        <v>0</v>
      </c>
      <c r="Q103" s="176">
        <f>SUM(Q104:Q112)</f>
        <v>168640.21</v>
      </c>
      <c r="R103" s="176">
        <f t="shared" ref="R103:S103" si="111">SUM(R104:R112)</f>
        <v>16688.89</v>
      </c>
      <c r="S103" s="176">
        <f t="shared" si="111"/>
        <v>185329.1</v>
      </c>
      <c r="T103" s="133"/>
      <c r="U103" s="133"/>
      <c r="V103" s="133"/>
      <c r="W103" s="142">
        <f t="shared" si="80"/>
        <v>0</v>
      </c>
      <c r="X103" s="142">
        <f t="shared" si="80"/>
        <v>0</v>
      </c>
      <c r="Y103" s="142">
        <f t="shared" si="81"/>
        <v>0</v>
      </c>
      <c r="Z103" s="163"/>
      <c r="AA103" s="164"/>
      <c r="AB103" s="277"/>
      <c r="AC103" s="277"/>
      <c r="AD103" s="277"/>
      <c r="AE103" s="277"/>
      <c r="AF103" s="277"/>
      <c r="AG103" s="277"/>
      <c r="AH103" s="277"/>
      <c r="AI103" s="277"/>
      <c r="AJ103" s="277"/>
      <c r="AK103" s="277"/>
      <c r="AL103" s="277"/>
      <c r="AM103" s="277"/>
      <c r="AN103" s="277"/>
      <c r="AO103" s="277"/>
    </row>
    <row r="104" spans="1:41" ht="30" outlineLevel="1">
      <c r="A104" s="44">
        <v>81</v>
      </c>
      <c r="B104" s="271">
        <v>20</v>
      </c>
      <c r="C104" s="42" t="s">
        <v>100</v>
      </c>
      <c r="D104" s="44" t="s">
        <v>101</v>
      </c>
      <c r="E104" s="53">
        <v>183.49</v>
      </c>
      <c r="F104" s="14">
        <f t="shared" ref="F104:F112" si="112">E104*I104</f>
        <v>87810.97</v>
      </c>
      <c r="G104" s="14">
        <f t="shared" ref="G104:G112" si="113">E104*J104</f>
        <v>15596.65</v>
      </c>
      <c r="H104" s="14">
        <f t="shared" ref="H104:H112" si="114">F104+G104</f>
        <v>103407.62</v>
      </c>
      <c r="I104" s="45">
        <v>478.56</v>
      </c>
      <c r="J104" s="53">
        <v>85</v>
      </c>
      <c r="K104" s="53"/>
      <c r="L104" s="31"/>
      <c r="M104" s="31"/>
      <c r="N104" s="31"/>
      <c r="O104" s="451">
        <f t="shared" ref="O104:O112" si="115">I104*$M$3</f>
        <v>669.98</v>
      </c>
      <c r="P104" s="180">
        <f t="shared" si="75"/>
        <v>85</v>
      </c>
      <c r="Q104" s="180">
        <f t="shared" si="76"/>
        <v>122934.63</v>
      </c>
      <c r="R104" s="180">
        <f t="shared" si="77"/>
        <v>15596.65</v>
      </c>
      <c r="S104" s="180">
        <f t="shared" si="78"/>
        <v>138531.28</v>
      </c>
      <c r="T104" s="394">
        <f t="shared" si="73"/>
        <v>157441.76</v>
      </c>
      <c r="U104" s="394">
        <f t="shared" si="74"/>
        <v>19974.72</v>
      </c>
      <c r="V104" s="142">
        <f t="shared" si="79"/>
        <v>177416.48</v>
      </c>
      <c r="W104" s="142">
        <f t="shared" si="80"/>
        <v>858.04</v>
      </c>
      <c r="X104" s="142">
        <f t="shared" si="80"/>
        <v>108.86</v>
      </c>
      <c r="Y104" s="142">
        <f t="shared" si="81"/>
        <v>966.9</v>
      </c>
      <c r="Z104" s="31"/>
      <c r="AA104" s="32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</row>
    <row r="105" spans="1:41" ht="30" outlineLevel="1">
      <c r="A105" s="44">
        <v>82</v>
      </c>
      <c r="B105" s="271">
        <v>21</v>
      </c>
      <c r="C105" s="42" t="s">
        <v>115</v>
      </c>
      <c r="D105" s="44" t="s">
        <v>103</v>
      </c>
      <c r="E105" s="53">
        <v>12</v>
      </c>
      <c r="F105" s="14">
        <f t="shared" si="112"/>
        <v>6008.64</v>
      </c>
      <c r="G105" s="14">
        <f t="shared" si="113"/>
        <v>0</v>
      </c>
      <c r="H105" s="14">
        <f t="shared" si="114"/>
        <v>6008.64</v>
      </c>
      <c r="I105" s="45">
        <v>500.72</v>
      </c>
      <c r="J105" s="53"/>
      <c r="K105" s="53"/>
      <c r="L105" s="31"/>
      <c r="M105" s="31"/>
      <c r="N105" s="31"/>
      <c r="O105" s="451">
        <f t="shared" si="115"/>
        <v>701.01</v>
      </c>
      <c r="P105" s="180">
        <f t="shared" si="75"/>
        <v>0</v>
      </c>
      <c r="Q105" s="180">
        <f t="shared" si="76"/>
        <v>8412.1200000000008</v>
      </c>
      <c r="R105" s="180">
        <f t="shared" si="77"/>
        <v>0</v>
      </c>
      <c r="S105" s="180">
        <f t="shared" si="78"/>
        <v>8412.1200000000008</v>
      </c>
      <c r="T105" s="394">
        <f t="shared" si="73"/>
        <v>10773.36</v>
      </c>
      <c r="U105" s="394">
        <f t="shared" si="74"/>
        <v>0</v>
      </c>
      <c r="V105" s="142">
        <f t="shared" si="79"/>
        <v>10773.36</v>
      </c>
      <c r="W105" s="142">
        <f t="shared" si="80"/>
        <v>897.78</v>
      </c>
      <c r="X105" s="142">
        <f t="shared" si="80"/>
        <v>0</v>
      </c>
      <c r="Y105" s="142">
        <f t="shared" si="81"/>
        <v>897.78</v>
      </c>
      <c r="Z105" s="31"/>
      <c r="AA105" s="32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</row>
    <row r="106" spans="1:41" ht="15" outlineLevel="1">
      <c r="A106" s="44">
        <v>83</v>
      </c>
      <c r="B106" s="271">
        <v>22</v>
      </c>
      <c r="C106" s="42" t="s">
        <v>104</v>
      </c>
      <c r="D106" s="44" t="s">
        <v>26</v>
      </c>
      <c r="E106" s="53">
        <v>7.45</v>
      </c>
      <c r="F106" s="14">
        <f t="shared" si="112"/>
        <v>13127.2</v>
      </c>
      <c r="G106" s="14">
        <f t="shared" si="113"/>
        <v>0</v>
      </c>
      <c r="H106" s="14">
        <f t="shared" si="114"/>
        <v>13127.2</v>
      </c>
      <c r="I106" s="45">
        <v>1762.04</v>
      </c>
      <c r="J106" s="53"/>
      <c r="K106" s="53"/>
      <c r="L106" s="31"/>
      <c r="M106" s="31"/>
      <c r="N106" s="31"/>
      <c r="O106" s="451">
        <f t="shared" si="115"/>
        <v>2466.86</v>
      </c>
      <c r="P106" s="180">
        <f t="shared" si="75"/>
        <v>0</v>
      </c>
      <c r="Q106" s="180">
        <f t="shared" si="76"/>
        <v>18378.11</v>
      </c>
      <c r="R106" s="180">
        <f t="shared" si="77"/>
        <v>0</v>
      </c>
      <c r="S106" s="180">
        <f t="shared" si="78"/>
        <v>18378.11</v>
      </c>
      <c r="T106" s="394">
        <f t="shared" si="73"/>
        <v>23536.79</v>
      </c>
      <c r="U106" s="394">
        <f t="shared" si="74"/>
        <v>0</v>
      </c>
      <c r="V106" s="142">
        <f t="shared" si="79"/>
        <v>23536.79</v>
      </c>
      <c r="W106" s="142">
        <f t="shared" si="80"/>
        <v>3159.3</v>
      </c>
      <c r="X106" s="142">
        <f t="shared" si="80"/>
        <v>0</v>
      </c>
      <c r="Y106" s="142">
        <f t="shared" si="81"/>
        <v>3159.3</v>
      </c>
      <c r="Z106" s="31"/>
      <c r="AA106" s="32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</row>
    <row r="107" spans="1:41" ht="15" outlineLevel="1">
      <c r="A107" s="44">
        <v>84</v>
      </c>
      <c r="B107" s="271">
        <v>23</v>
      </c>
      <c r="C107" s="42" t="s">
        <v>105</v>
      </c>
      <c r="D107" s="44" t="s">
        <v>26</v>
      </c>
      <c r="E107" s="53">
        <v>7.45</v>
      </c>
      <c r="F107" s="14">
        <f t="shared" si="112"/>
        <v>1103.2</v>
      </c>
      <c r="G107" s="14">
        <f t="shared" si="113"/>
        <v>0</v>
      </c>
      <c r="H107" s="14">
        <f t="shared" si="114"/>
        <v>1103.2</v>
      </c>
      <c r="I107" s="45">
        <v>148.08000000000001</v>
      </c>
      <c r="J107" s="53"/>
      <c r="K107" s="53"/>
      <c r="L107" s="31"/>
      <c r="M107" s="31"/>
      <c r="N107" s="31"/>
      <c r="O107" s="451">
        <f t="shared" si="115"/>
        <v>207.31</v>
      </c>
      <c r="P107" s="180">
        <f t="shared" si="75"/>
        <v>0</v>
      </c>
      <c r="Q107" s="180">
        <f t="shared" si="76"/>
        <v>1544.46</v>
      </c>
      <c r="R107" s="180">
        <f t="shared" si="77"/>
        <v>0</v>
      </c>
      <c r="S107" s="180">
        <f t="shared" si="78"/>
        <v>1544.46</v>
      </c>
      <c r="T107" s="394">
        <f t="shared" si="73"/>
        <v>1977.98</v>
      </c>
      <c r="U107" s="394">
        <f t="shared" si="74"/>
        <v>0</v>
      </c>
      <c r="V107" s="142">
        <f t="shared" si="79"/>
        <v>1977.98</v>
      </c>
      <c r="W107" s="142">
        <f t="shared" si="80"/>
        <v>265.5</v>
      </c>
      <c r="X107" s="142">
        <f t="shared" si="80"/>
        <v>0</v>
      </c>
      <c r="Y107" s="142">
        <f t="shared" si="81"/>
        <v>265.5</v>
      </c>
      <c r="Z107" s="31"/>
      <c r="AA107" s="32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</row>
    <row r="108" spans="1:41" ht="15" outlineLevel="1">
      <c r="A108" s="44">
        <v>85</v>
      </c>
      <c r="B108" s="271">
        <v>24</v>
      </c>
      <c r="C108" s="42" t="s">
        <v>106</v>
      </c>
      <c r="D108" s="44" t="s">
        <v>26</v>
      </c>
      <c r="E108" s="53">
        <v>7.45</v>
      </c>
      <c r="F108" s="14">
        <f t="shared" si="112"/>
        <v>783.81</v>
      </c>
      <c r="G108" s="14">
        <f t="shared" si="113"/>
        <v>0</v>
      </c>
      <c r="H108" s="14">
        <f t="shared" si="114"/>
        <v>783.81</v>
      </c>
      <c r="I108" s="45">
        <v>105.21</v>
      </c>
      <c r="J108" s="53"/>
      <c r="K108" s="53"/>
      <c r="L108" s="31"/>
      <c r="M108" s="31"/>
      <c r="N108" s="31"/>
      <c r="O108" s="451">
        <f t="shared" si="115"/>
        <v>147.29</v>
      </c>
      <c r="P108" s="180">
        <f t="shared" si="75"/>
        <v>0</v>
      </c>
      <c r="Q108" s="180">
        <f t="shared" si="76"/>
        <v>1097.31</v>
      </c>
      <c r="R108" s="180">
        <f t="shared" si="77"/>
        <v>0</v>
      </c>
      <c r="S108" s="180">
        <f t="shared" si="78"/>
        <v>1097.31</v>
      </c>
      <c r="T108" s="394">
        <f t="shared" si="73"/>
        <v>1405.29</v>
      </c>
      <c r="U108" s="394">
        <f t="shared" si="74"/>
        <v>0</v>
      </c>
      <c r="V108" s="142">
        <f t="shared" si="79"/>
        <v>1405.29</v>
      </c>
      <c r="W108" s="142">
        <f t="shared" si="80"/>
        <v>188.63</v>
      </c>
      <c r="X108" s="142">
        <f t="shared" si="80"/>
        <v>0</v>
      </c>
      <c r="Y108" s="142">
        <f t="shared" si="81"/>
        <v>188.63</v>
      </c>
      <c r="Z108" s="31"/>
      <c r="AA108" s="32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</row>
    <row r="109" spans="1:41" ht="30" outlineLevel="1">
      <c r="A109" s="44">
        <v>86</v>
      </c>
      <c r="B109" s="271">
        <v>25</v>
      </c>
      <c r="C109" s="42" t="s">
        <v>107</v>
      </c>
      <c r="D109" s="44" t="s">
        <v>26</v>
      </c>
      <c r="E109" s="53">
        <v>5.41</v>
      </c>
      <c r="F109" s="14">
        <f t="shared" si="112"/>
        <v>1606.45</v>
      </c>
      <c r="G109" s="14">
        <f t="shared" si="113"/>
        <v>238.04</v>
      </c>
      <c r="H109" s="14">
        <f t="shared" si="114"/>
        <v>1844.49</v>
      </c>
      <c r="I109" s="43">
        <v>296.94</v>
      </c>
      <c r="J109" s="53">
        <v>44</v>
      </c>
      <c r="K109" s="53"/>
      <c r="L109" s="31"/>
      <c r="M109" s="31"/>
      <c r="N109" s="31"/>
      <c r="O109" s="451">
        <f t="shared" si="115"/>
        <v>415.72</v>
      </c>
      <c r="P109" s="180">
        <f t="shared" si="75"/>
        <v>44</v>
      </c>
      <c r="Q109" s="180">
        <f t="shared" si="76"/>
        <v>2249.0500000000002</v>
      </c>
      <c r="R109" s="180">
        <f t="shared" si="77"/>
        <v>238.04</v>
      </c>
      <c r="S109" s="180">
        <f t="shared" si="78"/>
        <v>2487.09</v>
      </c>
      <c r="T109" s="394">
        <f t="shared" si="73"/>
        <v>2880.34</v>
      </c>
      <c r="U109" s="394">
        <f t="shared" si="74"/>
        <v>304.85000000000002</v>
      </c>
      <c r="V109" s="142">
        <f t="shared" si="79"/>
        <v>3185.19</v>
      </c>
      <c r="W109" s="142">
        <f t="shared" si="80"/>
        <v>532.41</v>
      </c>
      <c r="X109" s="142">
        <f t="shared" si="80"/>
        <v>56.35</v>
      </c>
      <c r="Y109" s="142">
        <f t="shared" si="81"/>
        <v>588.76</v>
      </c>
      <c r="Z109" s="31"/>
      <c r="AA109" s="32"/>
      <c r="AB109" s="226"/>
      <c r="AC109" s="226"/>
      <c r="AD109" s="226"/>
      <c r="AE109" s="226"/>
      <c r="AF109" s="226"/>
      <c r="AG109" s="226"/>
      <c r="AH109" s="226"/>
      <c r="AI109" s="226"/>
      <c r="AJ109" s="226"/>
      <c r="AK109" s="226"/>
      <c r="AL109" s="226"/>
      <c r="AM109" s="226"/>
      <c r="AN109" s="226"/>
      <c r="AO109" s="226"/>
    </row>
    <row r="110" spans="1:41" ht="30" outlineLevel="1">
      <c r="A110" s="44">
        <v>87</v>
      </c>
      <c r="B110" s="271">
        <v>26</v>
      </c>
      <c r="C110" s="42" t="s">
        <v>108</v>
      </c>
      <c r="D110" s="44" t="s">
        <v>34</v>
      </c>
      <c r="E110" s="53">
        <v>7.0000000000000007E-2</v>
      </c>
      <c r="F110" s="14">
        <f t="shared" si="112"/>
        <v>4674.8900000000003</v>
      </c>
      <c r="G110" s="14">
        <f t="shared" si="113"/>
        <v>396.69</v>
      </c>
      <c r="H110" s="14">
        <f t="shared" si="114"/>
        <v>5071.58</v>
      </c>
      <c r="I110" s="43">
        <v>66784.210000000006</v>
      </c>
      <c r="J110" s="53">
        <v>5667</v>
      </c>
      <c r="K110" s="53"/>
      <c r="L110" s="31"/>
      <c r="M110" s="31"/>
      <c r="N110" s="31"/>
      <c r="O110" s="451">
        <f t="shared" si="115"/>
        <v>93497.89</v>
      </c>
      <c r="P110" s="180">
        <f t="shared" si="75"/>
        <v>5667</v>
      </c>
      <c r="Q110" s="180">
        <f t="shared" si="76"/>
        <v>6544.85</v>
      </c>
      <c r="R110" s="180">
        <f t="shared" si="77"/>
        <v>396.69</v>
      </c>
      <c r="S110" s="180">
        <f t="shared" si="78"/>
        <v>6941.54</v>
      </c>
      <c r="T110" s="394">
        <f t="shared" si="73"/>
        <v>8381.9599999999991</v>
      </c>
      <c r="U110" s="394">
        <f t="shared" si="74"/>
        <v>508.04</v>
      </c>
      <c r="V110" s="142">
        <f t="shared" si="79"/>
        <v>8890</v>
      </c>
      <c r="W110" s="142">
        <f t="shared" si="80"/>
        <v>119742.28</v>
      </c>
      <c r="X110" s="142">
        <f t="shared" si="80"/>
        <v>7257.7</v>
      </c>
      <c r="Y110" s="142">
        <f t="shared" si="81"/>
        <v>126999.98</v>
      </c>
      <c r="Z110" s="31"/>
      <c r="AA110" s="32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</row>
    <row r="111" spans="1:41" ht="45" outlineLevel="1">
      <c r="A111" s="44">
        <v>88</v>
      </c>
      <c r="B111" s="271">
        <v>27</v>
      </c>
      <c r="C111" s="42" t="s">
        <v>109</v>
      </c>
      <c r="D111" s="44" t="s">
        <v>34</v>
      </c>
      <c r="E111" s="53">
        <v>0.03</v>
      </c>
      <c r="F111" s="14">
        <f t="shared" si="112"/>
        <v>2003.63</v>
      </c>
      <c r="G111" s="14">
        <f t="shared" si="113"/>
        <v>170.01</v>
      </c>
      <c r="H111" s="14">
        <f t="shared" si="114"/>
        <v>2173.64</v>
      </c>
      <c r="I111" s="43">
        <v>66787.5</v>
      </c>
      <c r="J111" s="53">
        <v>5667</v>
      </c>
      <c r="K111" s="53"/>
      <c r="L111" s="31"/>
      <c r="M111" s="31"/>
      <c r="N111" s="31"/>
      <c r="O111" s="451">
        <f t="shared" si="115"/>
        <v>93502.5</v>
      </c>
      <c r="P111" s="180">
        <f t="shared" si="75"/>
        <v>5667</v>
      </c>
      <c r="Q111" s="180">
        <f t="shared" si="76"/>
        <v>2805.08</v>
      </c>
      <c r="R111" s="180">
        <f t="shared" si="77"/>
        <v>170.01</v>
      </c>
      <c r="S111" s="180">
        <f t="shared" si="78"/>
        <v>2975.09</v>
      </c>
      <c r="T111" s="394">
        <f t="shared" si="73"/>
        <v>3592.45</v>
      </c>
      <c r="U111" s="394">
        <f t="shared" si="74"/>
        <v>217.73</v>
      </c>
      <c r="V111" s="142">
        <f t="shared" si="79"/>
        <v>3810.18</v>
      </c>
      <c r="W111" s="142">
        <f t="shared" si="80"/>
        <v>119748.18</v>
      </c>
      <c r="X111" s="142">
        <f t="shared" si="80"/>
        <v>7257.7</v>
      </c>
      <c r="Y111" s="142">
        <f t="shared" si="81"/>
        <v>127005.88</v>
      </c>
      <c r="Z111" s="31"/>
      <c r="AA111" s="32"/>
      <c r="AB111" s="226"/>
      <c r="AC111" s="226"/>
      <c r="AD111" s="226"/>
      <c r="AE111" s="226"/>
      <c r="AF111" s="226"/>
      <c r="AG111" s="226"/>
      <c r="AH111" s="226"/>
      <c r="AI111" s="226"/>
      <c r="AJ111" s="226"/>
      <c r="AK111" s="226"/>
      <c r="AL111" s="226"/>
      <c r="AM111" s="226"/>
      <c r="AN111" s="226"/>
      <c r="AO111" s="226"/>
    </row>
    <row r="112" spans="1:41" ht="30" outlineLevel="1">
      <c r="A112" s="44">
        <v>89</v>
      </c>
      <c r="B112" s="271">
        <v>28</v>
      </c>
      <c r="C112" s="42" t="s">
        <v>110</v>
      </c>
      <c r="D112" s="44" t="s">
        <v>34</v>
      </c>
      <c r="E112" s="53">
        <v>0.05</v>
      </c>
      <c r="F112" s="14">
        <f t="shared" si="112"/>
        <v>3339</v>
      </c>
      <c r="G112" s="14">
        <f t="shared" si="113"/>
        <v>287.5</v>
      </c>
      <c r="H112" s="14">
        <f t="shared" si="114"/>
        <v>3626.5</v>
      </c>
      <c r="I112" s="43">
        <v>66780</v>
      </c>
      <c r="J112" s="53">
        <v>5750</v>
      </c>
      <c r="K112" s="53"/>
      <c r="L112" s="31"/>
      <c r="M112" s="31"/>
      <c r="N112" s="31"/>
      <c r="O112" s="451">
        <f t="shared" si="115"/>
        <v>93492</v>
      </c>
      <c r="P112" s="180">
        <f t="shared" si="75"/>
        <v>5750</v>
      </c>
      <c r="Q112" s="180">
        <f t="shared" si="76"/>
        <v>4674.6000000000004</v>
      </c>
      <c r="R112" s="180">
        <f t="shared" si="77"/>
        <v>287.5</v>
      </c>
      <c r="S112" s="180">
        <f t="shared" si="78"/>
        <v>4962.1000000000004</v>
      </c>
      <c r="T112" s="394">
        <f t="shared" si="73"/>
        <v>5986.74</v>
      </c>
      <c r="U112" s="394">
        <f t="shared" si="74"/>
        <v>368.2</v>
      </c>
      <c r="V112" s="142">
        <f t="shared" si="79"/>
        <v>6354.94</v>
      </c>
      <c r="W112" s="142">
        <f t="shared" si="80"/>
        <v>119734.73</v>
      </c>
      <c r="X112" s="142">
        <f t="shared" si="80"/>
        <v>7364</v>
      </c>
      <c r="Y112" s="142">
        <f t="shared" si="81"/>
        <v>127098.73</v>
      </c>
      <c r="Z112" s="31"/>
      <c r="AA112" s="32"/>
      <c r="AB112" s="226"/>
      <c r="AC112" s="226"/>
      <c r="AD112" s="226"/>
      <c r="AE112" s="226"/>
      <c r="AF112" s="226"/>
      <c r="AG112" s="226"/>
      <c r="AH112" s="226"/>
      <c r="AI112" s="226"/>
      <c r="AJ112" s="226"/>
      <c r="AK112" s="226"/>
      <c r="AL112" s="226"/>
      <c r="AM112" s="226"/>
      <c r="AN112" s="226"/>
      <c r="AO112" s="226"/>
    </row>
    <row r="113" spans="1:41" s="237" customFormat="1" ht="15">
      <c r="A113" s="160"/>
      <c r="B113" s="273"/>
      <c r="C113" s="274" t="s">
        <v>116</v>
      </c>
      <c r="D113" s="275"/>
      <c r="E113" s="276"/>
      <c r="F113" s="133">
        <f t="shared" ref="F113:H113" si="116">SUM(F114:F124)</f>
        <v>711045.31</v>
      </c>
      <c r="G113" s="133">
        <f t="shared" si="116"/>
        <v>108149.67</v>
      </c>
      <c r="H113" s="133">
        <f t="shared" si="116"/>
        <v>819194.98</v>
      </c>
      <c r="I113" s="161"/>
      <c r="J113" s="162"/>
      <c r="K113" s="162"/>
      <c r="L113" s="163"/>
      <c r="M113" s="163"/>
      <c r="N113" s="163"/>
      <c r="O113" s="460"/>
      <c r="P113" s="180">
        <f t="shared" si="75"/>
        <v>0</v>
      </c>
      <c r="Q113" s="176">
        <f>SUM(Q114:Q124)</f>
        <v>1004323.15</v>
      </c>
      <c r="R113" s="176">
        <f t="shared" ref="R113:S113" si="117">SUM(R114:R124)</f>
        <v>108149.67</v>
      </c>
      <c r="S113" s="176">
        <f t="shared" si="117"/>
        <v>1112472.82</v>
      </c>
      <c r="T113" s="133"/>
      <c r="U113" s="133"/>
      <c r="V113" s="133"/>
      <c r="W113" s="142">
        <f t="shared" si="80"/>
        <v>0</v>
      </c>
      <c r="X113" s="142">
        <f t="shared" si="80"/>
        <v>0</v>
      </c>
      <c r="Y113" s="142">
        <f t="shared" si="81"/>
        <v>0</v>
      </c>
      <c r="Z113" s="163"/>
      <c r="AA113" s="164"/>
      <c r="AB113" s="277"/>
      <c r="AC113" s="277"/>
      <c r="AD113" s="277"/>
      <c r="AE113" s="277"/>
      <c r="AF113" s="277"/>
      <c r="AG113" s="277"/>
      <c r="AH113" s="277"/>
      <c r="AI113" s="277"/>
      <c r="AJ113" s="277"/>
      <c r="AK113" s="277"/>
      <c r="AL113" s="277"/>
      <c r="AM113" s="277"/>
      <c r="AN113" s="277"/>
      <c r="AO113" s="277"/>
    </row>
    <row r="114" spans="1:41" ht="30" outlineLevel="1">
      <c r="A114" s="44">
        <v>90</v>
      </c>
      <c r="B114" s="271">
        <v>29</v>
      </c>
      <c r="C114" s="42" t="s">
        <v>100</v>
      </c>
      <c r="D114" s="44" t="s">
        <v>101</v>
      </c>
      <c r="E114" s="53">
        <v>899.04</v>
      </c>
      <c r="F114" s="14">
        <f t="shared" ref="F114:F124" si="118">E114*I114</f>
        <v>430244.58</v>
      </c>
      <c r="G114" s="14">
        <f t="shared" ref="G114:G124" si="119">E114*J114</f>
        <v>76418.399999999994</v>
      </c>
      <c r="H114" s="14">
        <f t="shared" ref="H114:H124" si="120">F114+G114</f>
        <v>506662.98</v>
      </c>
      <c r="I114" s="45">
        <v>478.56</v>
      </c>
      <c r="J114" s="53">
        <v>85</v>
      </c>
      <c r="K114" s="53"/>
      <c r="L114" s="31"/>
      <c r="M114" s="31"/>
      <c r="N114" s="31"/>
      <c r="O114" s="451">
        <f t="shared" ref="O114:O119" si="121">I114*$M$3</f>
        <v>669.98</v>
      </c>
      <c r="P114" s="180">
        <f t="shared" si="75"/>
        <v>85</v>
      </c>
      <c r="Q114" s="180">
        <f t="shared" si="76"/>
        <v>602338.81999999995</v>
      </c>
      <c r="R114" s="180">
        <f t="shared" si="77"/>
        <v>76418.399999999994</v>
      </c>
      <c r="S114" s="180">
        <f t="shared" si="78"/>
        <v>678757.22</v>
      </c>
      <c r="T114" s="394">
        <f t="shared" si="73"/>
        <v>771412.28</v>
      </c>
      <c r="U114" s="394">
        <f t="shared" si="74"/>
        <v>97869.49</v>
      </c>
      <c r="V114" s="142">
        <f t="shared" si="79"/>
        <v>869281.77</v>
      </c>
      <c r="W114" s="142">
        <f t="shared" si="80"/>
        <v>858.04</v>
      </c>
      <c r="X114" s="142">
        <f t="shared" si="80"/>
        <v>108.86</v>
      </c>
      <c r="Y114" s="142">
        <f t="shared" si="81"/>
        <v>966.9</v>
      </c>
      <c r="Z114" s="31"/>
      <c r="AA114" s="32"/>
      <c r="AB114" s="226"/>
      <c r="AC114" s="226"/>
      <c r="AD114" s="226"/>
      <c r="AE114" s="226"/>
      <c r="AF114" s="226"/>
      <c r="AG114" s="226"/>
      <c r="AH114" s="226"/>
      <c r="AI114" s="226"/>
      <c r="AJ114" s="226"/>
      <c r="AK114" s="226"/>
      <c r="AL114" s="226"/>
      <c r="AM114" s="226"/>
      <c r="AN114" s="226"/>
      <c r="AO114" s="226"/>
    </row>
    <row r="115" spans="1:41" ht="30" outlineLevel="1">
      <c r="A115" s="44">
        <v>91</v>
      </c>
      <c r="B115" s="271">
        <v>30</v>
      </c>
      <c r="C115" s="42" t="s">
        <v>117</v>
      </c>
      <c r="D115" s="44" t="s">
        <v>103</v>
      </c>
      <c r="E115" s="53">
        <v>108</v>
      </c>
      <c r="F115" s="14">
        <f t="shared" si="118"/>
        <v>53753.760000000002</v>
      </c>
      <c r="G115" s="14">
        <f t="shared" si="119"/>
        <v>0</v>
      </c>
      <c r="H115" s="14">
        <f t="shared" si="120"/>
        <v>53753.760000000002</v>
      </c>
      <c r="I115" s="45">
        <v>497.72</v>
      </c>
      <c r="J115" s="53"/>
      <c r="K115" s="53"/>
      <c r="L115" s="31"/>
      <c r="M115" s="31"/>
      <c r="N115" s="31"/>
      <c r="O115" s="451">
        <f t="shared" si="121"/>
        <v>696.81</v>
      </c>
      <c r="P115" s="180">
        <f t="shared" si="75"/>
        <v>0</v>
      </c>
      <c r="Q115" s="180">
        <f t="shared" si="76"/>
        <v>75255.48</v>
      </c>
      <c r="R115" s="180">
        <f t="shared" si="77"/>
        <v>0</v>
      </c>
      <c r="S115" s="180">
        <f t="shared" si="78"/>
        <v>75255.48</v>
      </c>
      <c r="T115" s="394">
        <f t="shared" si="73"/>
        <v>96379.199999999997</v>
      </c>
      <c r="U115" s="394">
        <f t="shared" si="74"/>
        <v>0</v>
      </c>
      <c r="V115" s="142">
        <f t="shared" si="79"/>
        <v>96379.199999999997</v>
      </c>
      <c r="W115" s="142">
        <f t="shared" si="80"/>
        <v>892.4</v>
      </c>
      <c r="X115" s="142">
        <f t="shared" si="80"/>
        <v>0</v>
      </c>
      <c r="Y115" s="142">
        <f t="shared" si="81"/>
        <v>892.4</v>
      </c>
      <c r="Z115" s="31"/>
      <c r="AA115" s="32"/>
      <c r="AB115" s="226"/>
      <c r="AC115" s="226"/>
      <c r="AD115" s="226"/>
      <c r="AE115" s="226"/>
      <c r="AF115" s="226"/>
      <c r="AG115" s="226"/>
      <c r="AH115" s="226"/>
      <c r="AI115" s="226"/>
      <c r="AJ115" s="226"/>
      <c r="AK115" s="226"/>
      <c r="AL115" s="226"/>
      <c r="AM115" s="226"/>
      <c r="AN115" s="226"/>
      <c r="AO115" s="226"/>
    </row>
    <row r="116" spans="1:41" ht="15" outlineLevel="1">
      <c r="A116" s="44">
        <v>92</v>
      </c>
      <c r="B116" s="271">
        <v>31</v>
      </c>
      <c r="C116" s="42" t="s">
        <v>104</v>
      </c>
      <c r="D116" s="44" t="s">
        <v>26</v>
      </c>
      <c r="E116" s="53">
        <v>34.49</v>
      </c>
      <c r="F116" s="14">
        <f t="shared" si="118"/>
        <v>60772.76</v>
      </c>
      <c r="G116" s="14">
        <f t="shared" si="119"/>
        <v>0</v>
      </c>
      <c r="H116" s="14">
        <f t="shared" si="120"/>
        <v>60772.76</v>
      </c>
      <c r="I116" s="45">
        <v>1762.04</v>
      </c>
      <c r="J116" s="53"/>
      <c r="K116" s="53"/>
      <c r="L116" s="31"/>
      <c r="M116" s="31"/>
      <c r="N116" s="31"/>
      <c r="O116" s="451">
        <f t="shared" si="121"/>
        <v>2466.86</v>
      </c>
      <c r="P116" s="180">
        <f t="shared" si="75"/>
        <v>0</v>
      </c>
      <c r="Q116" s="180">
        <f t="shared" si="76"/>
        <v>85082</v>
      </c>
      <c r="R116" s="180">
        <f t="shared" si="77"/>
        <v>0</v>
      </c>
      <c r="S116" s="180">
        <f t="shared" si="78"/>
        <v>85082</v>
      </c>
      <c r="T116" s="394">
        <f t="shared" si="73"/>
        <v>108964.26</v>
      </c>
      <c r="U116" s="394">
        <f t="shared" si="74"/>
        <v>0</v>
      </c>
      <c r="V116" s="142">
        <f t="shared" si="79"/>
        <v>108964.26</v>
      </c>
      <c r="W116" s="142">
        <f t="shared" si="80"/>
        <v>3159.3</v>
      </c>
      <c r="X116" s="142">
        <f t="shared" si="80"/>
        <v>0</v>
      </c>
      <c r="Y116" s="142">
        <f t="shared" si="81"/>
        <v>3159.3</v>
      </c>
      <c r="Z116" s="31"/>
      <c r="AA116" s="32"/>
      <c r="AB116" s="226"/>
      <c r="AC116" s="226"/>
      <c r="AD116" s="226"/>
      <c r="AE116" s="226"/>
      <c r="AF116" s="226"/>
      <c r="AG116" s="226"/>
      <c r="AH116" s="226"/>
      <c r="AI116" s="226"/>
      <c r="AJ116" s="226"/>
      <c r="AK116" s="226"/>
      <c r="AL116" s="226"/>
      <c r="AM116" s="226"/>
      <c r="AN116" s="226"/>
      <c r="AO116" s="226"/>
    </row>
    <row r="117" spans="1:41" ht="15" outlineLevel="1">
      <c r="A117" s="44">
        <v>93</v>
      </c>
      <c r="B117" s="271">
        <v>32</v>
      </c>
      <c r="C117" s="42" t="s">
        <v>105</v>
      </c>
      <c r="D117" s="44" t="s">
        <v>26</v>
      </c>
      <c r="E117" s="53">
        <v>34.49</v>
      </c>
      <c r="F117" s="14">
        <f t="shared" si="118"/>
        <v>5107.28</v>
      </c>
      <c r="G117" s="14">
        <f t="shared" si="119"/>
        <v>0</v>
      </c>
      <c r="H117" s="14">
        <f t="shared" si="120"/>
        <v>5107.28</v>
      </c>
      <c r="I117" s="45">
        <v>148.08000000000001</v>
      </c>
      <c r="J117" s="53"/>
      <c r="K117" s="53"/>
      <c r="L117" s="31"/>
      <c r="M117" s="31"/>
      <c r="N117" s="31"/>
      <c r="O117" s="451">
        <f t="shared" si="121"/>
        <v>207.31</v>
      </c>
      <c r="P117" s="180">
        <f t="shared" si="75"/>
        <v>0</v>
      </c>
      <c r="Q117" s="180">
        <f t="shared" si="76"/>
        <v>7150.12</v>
      </c>
      <c r="R117" s="180">
        <f t="shared" si="77"/>
        <v>0</v>
      </c>
      <c r="S117" s="180">
        <f t="shared" si="78"/>
        <v>7150.12</v>
      </c>
      <c r="T117" s="394">
        <f t="shared" si="73"/>
        <v>9157.1</v>
      </c>
      <c r="U117" s="394">
        <f t="shared" si="74"/>
        <v>0</v>
      </c>
      <c r="V117" s="142">
        <f t="shared" si="79"/>
        <v>9157.1</v>
      </c>
      <c r="W117" s="142">
        <f t="shared" si="80"/>
        <v>265.5</v>
      </c>
      <c r="X117" s="142">
        <f t="shared" si="80"/>
        <v>0</v>
      </c>
      <c r="Y117" s="142">
        <f t="shared" si="81"/>
        <v>265.5</v>
      </c>
      <c r="Z117" s="31"/>
      <c r="AA117" s="32"/>
      <c r="AB117" s="226"/>
      <c r="AC117" s="226"/>
      <c r="AD117" s="226"/>
      <c r="AE117" s="226"/>
      <c r="AF117" s="226"/>
      <c r="AG117" s="226"/>
      <c r="AH117" s="226"/>
      <c r="AI117" s="226"/>
      <c r="AJ117" s="226"/>
      <c r="AK117" s="226"/>
      <c r="AL117" s="226"/>
      <c r="AM117" s="226"/>
      <c r="AN117" s="226"/>
      <c r="AO117" s="226"/>
    </row>
    <row r="118" spans="1:41" ht="15" outlineLevel="1">
      <c r="A118" s="44">
        <v>94</v>
      </c>
      <c r="B118" s="271">
        <v>33</v>
      </c>
      <c r="C118" s="42" t="s">
        <v>106</v>
      </c>
      <c r="D118" s="44" t="s">
        <v>26</v>
      </c>
      <c r="E118" s="53">
        <v>34.49</v>
      </c>
      <c r="F118" s="14">
        <f t="shared" si="118"/>
        <v>3628.69</v>
      </c>
      <c r="G118" s="14">
        <f t="shared" si="119"/>
        <v>0</v>
      </c>
      <c r="H118" s="14">
        <f t="shared" si="120"/>
        <v>3628.69</v>
      </c>
      <c r="I118" s="45">
        <v>105.21</v>
      </c>
      <c r="J118" s="53"/>
      <c r="K118" s="53"/>
      <c r="L118" s="31"/>
      <c r="M118" s="31"/>
      <c r="N118" s="31"/>
      <c r="O118" s="451">
        <f t="shared" si="121"/>
        <v>147.29</v>
      </c>
      <c r="P118" s="180">
        <f t="shared" si="75"/>
        <v>0</v>
      </c>
      <c r="Q118" s="180">
        <f t="shared" si="76"/>
        <v>5080.03</v>
      </c>
      <c r="R118" s="180">
        <f t="shared" si="77"/>
        <v>0</v>
      </c>
      <c r="S118" s="180">
        <f t="shared" si="78"/>
        <v>5080.03</v>
      </c>
      <c r="T118" s="394">
        <f t="shared" si="73"/>
        <v>6505.85</v>
      </c>
      <c r="U118" s="394">
        <f t="shared" si="74"/>
        <v>0</v>
      </c>
      <c r="V118" s="142">
        <f t="shared" si="79"/>
        <v>6505.85</v>
      </c>
      <c r="W118" s="142">
        <f t="shared" si="80"/>
        <v>188.63</v>
      </c>
      <c r="X118" s="142">
        <f t="shared" si="80"/>
        <v>0</v>
      </c>
      <c r="Y118" s="142">
        <f t="shared" si="81"/>
        <v>188.63</v>
      </c>
      <c r="Z118" s="31"/>
      <c r="AA118" s="32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</row>
    <row r="119" spans="1:41" ht="30" outlineLevel="1">
      <c r="A119" s="44">
        <v>95</v>
      </c>
      <c r="B119" s="271">
        <v>34</v>
      </c>
      <c r="C119" s="42" t="s">
        <v>107</v>
      </c>
      <c r="D119" s="44" t="s">
        <v>26</v>
      </c>
      <c r="E119" s="53">
        <v>23.98</v>
      </c>
      <c r="F119" s="14">
        <f t="shared" si="118"/>
        <v>7120.62</v>
      </c>
      <c r="G119" s="14">
        <f t="shared" si="119"/>
        <v>1055.1199999999999</v>
      </c>
      <c r="H119" s="14">
        <f t="shared" si="120"/>
        <v>8175.74</v>
      </c>
      <c r="I119" s="45">
        <v>296.94</v>
      </c>
      <c r="J119" s="53">
        <v>44</v>
      </c>
      <c r="K119" s="53"/>
      <c r="L119" s="31"/>
      <c r="M119" s="31"/>
      <c r="N119" s="31"/>
      <c r="O119" s="451">
        <f t="shared" si="121"/>
        <v>415.72</v>
      </c>
      <c r="P119" s="180">
        <f t="shared" si="75"/>
        <v>44</v>
      </c>
      <c r="Q119" s="180">
        <f t="shared" si="76"/>
        <v>9968.9699999999993</v>
      </c>
      <c r="R119" s="180">
        <f t="shared" si="77"/>
        <v>1055.1199999999999</v>
      </c>
      <c r="S119" s="180">
        <f t="shared" si="78"/>
        <v>11024.09</v>
      </c>
      <c r="T119" s="394">
        <f t="shared" si="73"/>
        <v>12767.19</v>
      </c>
      <c r="U119" s="394">
        <f t="shared" si="74"/>
        <v>1351.27</v>
      </c>
      <c r="V119" s="142">
        <f t="shared" si="79"/>
        <v>14118.46</v>
      </c>
      <c r="W119" s="142">
        <f t="shared" si="80"/>
        <v>532.41</v>
      </c>
      <c r="X119" s="142">
        <f t="shared" si="80"/>
        <v>56.35</v>
      </c>
      <c r="Y119" s="142">
        <f t="shared" si="81"/>
        <v>588.76</v>
      </c>
      <c r="Z119" s="31"/>
      <c r="AA119" s="32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</row>
    <row r="120" spans="1:41" ht="15" outlineLevel="1">
      <c r="A120" s="44">
        <v>96</v>
      </c>
      <c r="B120" s="271">
        <v>35</v>
      </c>
      <c r="C120" s="42" t="s">
        <v>113</v>
      </c>
      <c r="D120" s="44" t="s">
        <v>34</v>
      </c>
      <c r="E120" s="53">
        <v>2.89</v>
      </c>
      <c r="F120" s="14">
        <f t="shared" si="118"/>
        <v>78388.36</v>
      </c>
      <c r="G120" s="14">
        <f t="shared" si="119"/>
        <v>0</v>
      </c>
      <c r="H120" s="14">
        <f t="shared" si="120"/>
        <v>78388.36</v>
      </c>
      <c r="I120" s="45">
        <v>27124</v>
      </c>
      <c r="J120" s="53"/>
      <c r="K120" s="53"/>
      <c r="L120" s="31"/>
      <c r="M120" s="31"/>
      <c r="N120" s="31"/>
      <c r="O120" s="448">
        <f>I120*$L$3</f>
        <v>46110.8</v>
      </c>
      <c r="P120" s="180">
        <f t="shared" si="75"/>
        <v>0</v>
      </c>
      <c r="Q120" s="180">
        <f t="shared" si="76"/>
        <v>133260.21</v>
      </c>
      <c r="R120" s="180">
        <f t="shared" si="77"/>
        <v>0</v>
      </c>
      <c r="S120" s="180">
        <f t="shared" si="78"/>
        <v>133260.21</v>
      </c>
      <c r="T120" s="394">
        <f t="shared" si="73"/>
        <v>170665.68</v>
      </c>
      <c r="U120" s="394">
        <f t="shared" si="74"/>
        <v>0</v>
      </c>
      <c r="V120" s="142">
        <f t="shared" si="79"/>
        <v>170665.68</v>
      </c>
      <c r="W120" s="142">
        <f t="shared" si="80"/>
        <v>59053.87</v>
      </c>
      <c r="X120" s="142">
        <f t="shared" si="80"/>
        <v>0</v>
      </c>
      <c r="Y120" s="142">
        <f t="shared" si="81"/>
        <v>59053.87</v>
      </c>
      <c r="Z120" s="31"/>
      <c r="AA120" s="32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</row>
    <row r="121" spans="1:41" ht="30" outlineLevel="1">
      <c r="A121" s="44">
        <v>97</v>
      </c>
      <c r="B121" s="271">
        <v>36</v>
      </c>
      <c r="C121" s="42" t="s">
        <v>118</v>
      </c>
      <c r="D121" s="44" t="s">
        <v>34</v>
      </c>
      <c r="E121" s="53">
        <v>3.18</v>
      </c>
      <c r="F121" s="14">
        <f t="shared" si="118"/>
        <v>36633.599999999999</v>
      </c>
      <c r="G121" s="14">
        <f t="shared" si="119"/>
        <v>27666</v>
      </c>
      <c r="H121" s="14">
        <f t="shared" si="120"/>
        <v>64299.6</v>
      </c>
      <c r="I121" s="45">
        <v>11520</v>
      </c>
      <c r="J121" s="23">
        <v>8700</v>
      </c>
      <c r="K121" s="53"/>
      <c r="L121" s="31"/>
      <c r="M121" s="31"/>
      <c r="N121" s="31"/>
      <c r="O121" s="452">
        <v>11520</v>
      </c>
      <c r="P121" s="180">
        <f t="shared" si="75"/>
        <v>8700</v>
      </c>
      <c r="Q121" s="180">
        <f t="shared" si="76"/>
        <v>36633.599999999999</v>
      </c>
      <c r="R121" s="180">
        <f t="shared" si="77"/>
        <v>27666</v>
      </c>
      <c r="S121" s="180">
        <f t="shared" si="78"/>
        <v>64299.6</v>
      </c>
      <c r="T121" s="394">
        <f t="shared" si="73"/>
        <v>46916.480000000003</v>
      </c>
      <c r="U121" s="394">
        <f t="shared" si="74"/>
        <v>35431.72</v>
      </c>
      <c r="V121" s="142">
        <f t="shared" si="79"/>
        <v>82348.2</v>
      </c>
      <c r="W121" s="142">
        <f t="shared" si="80"/>
        <v>14753.61</v>
      </c>
      <c r="X121" s="142">
        <f t="shared" si="80"/>
        <v>11142.05</v>
      </c>
      <c r="Y121" s="142">
        <f t="shared" si="81"/>
        <v>25895.66</v>
      </c>
      <c r="Z121" s="31"/>
      <c r="AA121" s="32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</row>
    <row r="122" spans="1:41" ht="30" outlineLevel="1">
      <c r="A122" s="44">
        <v>98</v>
      </c>
      <c r="B122" s="271">
        <v>37</v>
      </c>
      <c r="C122" s="42" t="s">
        <v>108</v>
      </c>
      <c r="D122" s="44" t="s">
        <v>34</v>
      </c>
      <c r="E122" s="53">
        <v>0.34</v>
      </c>
      <c r="F122" s="14">
        <f t="shared" si="118"/>
        <v>22706.63</v>
      </c>
      <c r="G122" s="14">
        <f t="shared" si="119"/>
        <v>1926.78</v>
      </c>
      <c r="H122" s="14">
        <f t="shared" si="120"/>
        <v>24633.41</v>
      </c>
      <c r="I122" s="43">
        <v>66784.210000000006</v>
      </c>
      <c r="J122" s="53">
        <v>5667</v>
      </c>
      <c r="K122" s="53"/>
      <c r="L122" s="31"/>
      <c r="M122" s="31"/>
      <c r="N122" s="31"/>
      <c r="O122" s="451">
        <f t="shared" ref="O122:O124" si="122">I122*$M$3</f>
        <v>93497.89</v>
      </c>
      <c r="P122" s="180">
        <f t="shared" si="75"/>
        <v>5667</v>
      </c>
      <c r="Q122" s="180">
        <f t="shared" si="76"/>
        <v>31789.279999999999</v>
      </c>
      <c r="R122" s="180">
        <f t="shared" si="77"/>
        <v>1926.78</v>
      </c>
      <c r="S122" s="180">
        <f t="shared" si="78"/>
        <v>33716.06</v>
      </c>
      <c r="T122" s="394">
        <f t="shared" si="73"/>
        <v>40712.379999999997</v>
      </c>
      <c r="U122" s="394">
        <f t="shared" si="74"/>
        <v>2467.62</v>
      </c>
      <c r="V122" s="142">
        <f t="shared" si="79"/>
        <v>43180</v>
      </c>
      <c r="W122" s="142">
        <f t="shared" si="80"/>
        <v>119742.28</v>
      </c>
      <c r="X122" s="142">
        <f t="shared" si="80"/>
        <v>7257.7</v>
      </c>
      <c r="Y122" s="142">
        <f t="shared" si="81"/>
        <v>126999.98</v>
      </c>
      <c r="Z122" s="31"/>
      <c r="AA122" s="32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</row>
    <row r="123" spans="1:41" ht="45" outlineLevel="1">
      <c r="A123" s="44">
        <v>99</v>
      </c>
      <c r="B123" s="271">
        <v>38</v>
      </c>
      <c r="C123" s="42" t="s">
        <v>109</v>
      </c>
      <c r="D123" s="44" t="s">
        <v>34</v>
      </c>
      <c r="E123" s="53">
        <v>0.11</v>
      </c>
      <c r="F123" s="14">
        <f t="shared" si="118"/>
        <v>7346.63</v>
      </c>
      <c r="G123" s="14">
        <f t="shared" si="119"/>
        <v>623.37</v>
      </c>
      <c r="H123" s="14">
        <f t="shared" si="120"/>
        <v>7970</v>
      </c>
      <c r="I123" s="43">
        <v>66787.5</v>
      </c>
      <c r="J123" s="53">
        <v>5667</v>
      </c>
      <c r="K123" s="53"/>
      <c r="L123" s="31"/>
      <c r="M123" s="31"/>
      <c r="N123" s="31"/>
      <c r="O123" s="451">
        <f t="shared" si="122"/>
        <v>93502.5</v>
      </c>
      <c r="P123" s="180">
        <f t="shared" si="75"/>
        <v>5667</v>
      </c>
      <c r="Q123" s="180">
        <f t="shared" si="76"/>
        <v>10285.280000000001</v>
      </c>
      <c r="R123" s="180">
        <f t="shared" si="77"/>
        <v>623.37</v>
      </c>
      <c r="S123" s="180">
        <f t="shared" si="78"/>
        <v>10908.65</v>
      </c>
      <c r="T123" s="394">
        <f t="shared" si="73"/>
        <v>13172.3</v>
      </c>
      <c r="U123" s="394">
        <f t="shared" si="74"/>
        <v>798.35</v>
      </c>
      <c r="V123" s="142">
        <f t="shared" si="79"/>
        <v>13970.65</v>
      </c>
      <c r="W123" s="142">
        <f t="shared" si="80"/>
        <v>119748.18</v>
      </c>
      <c r="X123" s="142">
        <f t="shared" si="80"/>
        <v>7257.7</v>
      </c>
      <c r="Y123" s="142">
        <f t="shared" si="81"/>
        <v>127005.88</v>
      </c>
      <c r="Z123" s="31"/>
      <c r="AA123" s="32"/>
      <c r="AB123" s="226"/>
      <c r="AC123" s="226"/>
      <c r="AD123" s="226"/>
      <c r="AE123" s="226"/>
      <c r="AF123" s="226"/>
      <c r="AG123" s="226"/>
      <c r="AH123" s="226"/>
      <c r="AI123" s="226"/>
      <c r="AJ123" s="226"/>
      <c r="AK123" s="226"/>
      <c r="AL123" s="226"/>
      <c r="AM123" s="226"/>
      <c r="AN123" s="226"/>
      <c r="AO123" s="226"/>
    </row>
    <row r="124" spans="1:41" ht="30" outlineLevel="1">
      <c r="A124" s="44">
        <v>100</v>
      </c>
      <c r="B124" s="271">
        <v>39</v>
      </c>
      <c r="C124" s="42" t="s">
        <v>110</v>
      </c>
      <c r="D124" s="44" t="s">
        <v>34</v>
      </c>
      <c r="E124" s="53">
        <v>0.08</v>
      </c>
      <c r="F124" s="14">
        <f t="shared" si="118"/>
        <v>5342.4</v>
      </c>
      <c r="G124" s="14">
        <f t="shared" si="119"/>
        <v>460</v>
      </c>
      <c r="H124" s="14">
        <f t="shared" si="120"/>
        <v>5802.4</v>
      </c>
      <c r="I124" s="43">
        <v>66780</v>
      </c>
      <c r="J124" s="53">
        <v>5750</v>
      </c>
      <c r="K124" s="53"/>
      <c r="L124" s="31"/>
      <c r="M124" s="31"/>
      <c r="N124" s="31"/>
      <c r="O124" s="451">
        <f t="shared" si="122"/>
        <v>93492</v>
      </c>
      <c r="P124" s="180">
        <f t="shared" si="75"/>
        <v>5750</v>
      </c>
      <c r="Q124" s="180">
        <f t="shared" si="76"/>
        <v>7479.36</v>
      </c>
      <c r="R124" s="180">
        <f t="shared" si="77"/>
        <v>460</v>
      </c>
      <c r="S124" s="180">
        <f t="shared" si="78"/>
        <v>7939.36</v>
      </c>
      <c r="T124" s="394">
        <f t="shared" si="73"/>
        <v>9578.7800000000007</v>
      </c>
      <c r="U124" s="394">
        <f t="shared" si="74"/>
        <v>589.12</v>
      </c>
      <c r="V124" s="142">
        <f t="shared" si="79"/>
        <v>10167.9</v>
      </c>
      <c r="W124" s="142">
        <f t="shared" si="80"/>
        <v>119734.73</v>
      </c>
      <c r="X124" s="142">
        <f t="shared" si="80"/>
        <v>7364</v>
      </c>
      <c r="Y124" s="142">
        <f t="shared" si="81"/>
        <v>127098.73</v>
      </c>
      <c r="Z124" s="31"/>
      <c r="AA124" s="32"/>
      <c r="AB124" s="226"/>
      <c r="AC124" s="226"/>
      <c r="AD124" s="226"/>
      <c r="AE124" s="226"/>
      <c r="AF124" s="226"/>
      <c r="AG124" s="226"/>
      <c r="AH124" s="226"/>
      <c r="AI124" s="226"/>
      <c r="AJ124" s="226"/>
      <c r="AK124" s="226"/>
      <c r="AL124" s="226"/>
      <c r="AM124" s="226"/>
      <c r="AN124" s="226"/>
      <c r="AO124" s="226"/>
    </row>
    <row r="125" spans="1:41" s="237" customFormat="1" ht="15">
      <c r="A125" s="160"/>
      <c r="B125" s="273"/>
      <c r="C125" s="278" t="s">
        <v>119</v>
      </c>
      <c r="D125" s="275"/>
      <c r="E125" s="276"/>
      <c r="F125" s="133">
        <f t="shared" ref="F125:H125" si="123">SUM(F126:F134)</f>
        <v>132688.51</v>
      </c>
      <c r="G125" s="133">
        <f t="shared" si="123"/>
        <v>19116.87</v>
      </c>
      <c r="H125" s="133">
        <f t="shared" si="123"/>
        <v>151805.38</v>
      </c>
      <c r="I125" s="161"/>
      <c r="J125" s="162"/>
      <c r="K125" s="162"/>
      <c r="L125" s="163"/>
      <c r="M125" s="163"/>
      <c r="N125" s="163"/>
      <c r="O125" s="460"/>
      <c r="P125" s="180">
        <f t="shared" si="75"/>
        <v>0</v>
      </c>
      <c r="Q125" s="176">
        <f>SUM(Q126:Q134)</f>
        <v>185763.08</v>
      </c>
      <c r="R125" s="176">
        <f t="shared" ref="R125:S125" si="124">SUM(R126:R134)</f>
        <v>19116.87</v>
      </c>
      <c r="S125" s="176">
        <f t="shared" si="124"/>
        <v>204879.95</v>
      </c>
      <c r="T125" s="133"/>
      <c r="U125" s="133"/>
      <c r="V125" s="133"/>
      <c r="W125" s="142">
        <f t="shared" si="80"/>
        <v>0</v>
      </c>
      <c r="X125" s="142">
        <f t="shared" si="80"/>
        <v>0</v>
      </c>
      <c r="Y125" s="142">
        <f t="shared" si="81"/>
        <v>0</v>
      </c>
      <c r="Z125" s="163"/>
      <c r="AA125" s="164"/>
      <c r="AB125" s="277"/>
      <c r="AC125" s="277"/>
      <c r="AD125" s="277"/>
      <c r="AE125" s="277"/>
      <c r="AF125" s="277"/>
      <c r="AG125" s="277"/>
      <c r="AH125" s="277"/>
      <c r="AI125" s="277"/>
      <c r="AJ125" s="277"/>
      <c r="AK125" s="277"/>
      <c r="AL125" s="277"/>
      <c r="AM125" s="277"/>
      <c r="AN125" s="277"/>
      <c r="AO125" s="277"/>
    </row>
    <row r="126" spans="1:41" ht="30" outlineLevel="1">
      <c r="A126" s="44">
        <v>101</v>
      </c>
      <c r="B126" s="271">
        <v>40</v>
      </c>
      <c r="C126" s="42" t="s">
        <v>100</v>
      </c>
      <c r="D126" s="44" t="s">
        <v>101</v>
      </c>
      <c r="E126" s="53">
        <v>214.68</v>
      </c>
      <c r="F126" s="14">
        <f t="shared" ref="F126:F134" si="125">E126*I126</f>
        <v>102737.26</v>
      </c>
      <c r="G126" s="14">
        <f t="shared" ref="G126:G134" si="126">E126*J126</f>
        <v>18247.8</v>
      </c>
      <c r="H126" s="14">
        <f t="shared" ref="H126:H134" si="127">F126+G126</f>
        <v>120985.06</v>
      </c>
      <c r="I126" s="45">
        <v>478.56</v>
      </c>
      <c r="J126" s="53">
        <v>85</v>
      </c>
      <c r="K126" s="53"/>
      <c r="L126" s="31"/>
      <c r="M126" s="31"/>
      <c r="N126" s="31"/>
      <c r="O126" s="451">
        <f t="shared" ref="O126:O134" si="128">I126*$M$3</f>
        <v>669.98</v>
      </c>
      <c r="P126" s="180">
        <f t="shared" si="75"/>
        <v>85</v>
      </c>
      <c r="Q126" s="180">
        <f t="shared" si="76"/>
        <v>143831.31</v>
      </c>
      <c r="R126" s="180">
        <f t="shared" si="77"/>
        <v>18247.8</v>
      </c>
      <c r="S126" s="180">
        <f t="shared" si="78"/>
        <v>162079.10999999999</v>
      </c>
      <c r="T126" s="394">
        <f t="shared" si="73"/>
        <v>184204.03</v>
      </c>
      <c r="U126" s="394">
        <f t="shared" si="74"/>
        <v>23370.06</v>
      </c>
      <c r="V126" s="142">
        <f t="shared" si="79"/>
        <v>207574.09</v>
      </c>
      <c r="W126" s="142">
        <f t="shared" si="80"/>
        <v>858.04</v>
      </c>
      <c r="X126" s="142">
        <f t="shared" si="80"/>
        <v>108.86</v>
      </c>
      <c r="Y126" s="142">
        <f t="shared" si="81"/>
        <v>966.9</v>
      </c>
      <c r="Z126" s="31"/>
      <c r="AA126" s="32"/>
      <c r="AB126" s="226"/>
      <c r="AC126" s="226"/>
      <c r="AD126" s="226"/>
      <c r="AE126" s="226"/>
      <c r="AF126" s="226"/>
      <c r="AG126" s="226"/>
      <c r="AH126" s="226"/>
      <c r="AI126" s="226"/>
      <c r="AJ126" s="226"/>
      <c r="AK126" s="226"/>
      <c r="AL126" s="226"/>
      <c r="AM126" s="226"/>
      <c r="AN126" s="226"/>
      <c r="AO126" s="226"/>
    </row>
    <row r="127" spans="1:41" ht="30" outlineLevel="1">
      <c r="A127" s="44">
        <v>102</v>
      </c>
      <c r="B127" s="271">
        <v>41</v>
      </c>
      <c r="C127" s="42" t="s">
        <v>120</v>
      </c>
      <c r="D127" s="44" t="s">
        <v>103</v>
      </c>
      <c r="E127" s="53">
        <v>12</v>
      </c>
      <c r="F127" s="14">
        <f t="shared" si="125"/>
        <v>6396</v>
      </c>
      <c r="G127" s="14">
        <f t="shared" si="126"/>
        <v>0</v>
      </c>
      <c r="H127" s="14">
        <f t="shared" si="127"/>
        <v>6396</v>
      </c>
      <c r="I127" s="45">
        <v>533</v>
      </c>
      <c r="J127" s="53"/>
      <c r="K127" s="53"/>
      <c r="L127" s="31"/>
      <c r="M127" s="31"/>
      <c r="N127" s="31"/>
      <c r="O127" s="451">
        <f t="shared" si="128"/>
        <v>746.2</v>
      </c>
      <c r="P127" s="180">
        <f t="shared" si="75"/>
        <v>0</v>
      </c>
      <c r="Q127" s="180">
        <f t="shared" si="76"/>
        <v>8954.4</v>
      </c>
      <c r="R127" s="180">
        <f t="shared" si="77"/>
        <v>0</v>
      </c>
      <c r="S127" s="180">
        <f t="shared" si="78"/>
        <v>8954.4</v>
      </c>
      <c r="T127" s="394">
        <f t="shared" si="73"/>
        <v>11467.8</v>
      </c>
      <c r="U127" s="394">
        <f t="shared" si="74"/>
        <v>0</v>
      </c>
      <c r="V127" s="142">
        <f t="shared" si="79"/>
        <v>11467.8</v>
      </c>
      <c r="W127" s="142">
        <f t="shared" si="80"/>
        <v>955.65</v>
      </c>
      <c r="X127" s="142">
        <f t="shared" si="80"/>
        <v>0</v>
      </c>
      <c r="Y127" s="142">
        <f t="shared" si="81"/>
        <v>955.65</v>
      </c>
      <c r="Z127" s="31"/>
      <c r="AA127" s="32"/>
      <c r="AB127" s="226"/>
      <c r="AC127" s="226"/>
      <c r="AD127" s="226"/>
      <c r="AE127" s="226"/>
      <c r="AF127" s="226"/>
      <c r="AG127" s="226"/>
      <c r="AH127" s="226"/>
      <c r="AI127" s="226"/>
      <c r="AJ127" s="226"/>
      <c r="AK127" s="226"/>
      <c r="AL127" s="226"/>
      <c r="AM127" s="226"/>
      <c r="AN127" s="226"/>
      <c r="AO127" s="226"/>
    </row>
    <row r="128" spans="1:41" ht="15" outlineLevel="1">
      <c r="A128" s="44">
        <v>103</v>
      </c>
      <c r="B128" s="271">
        <v>42</v>
      </c>
      <c r="C128" s="42" t="s">
        <v>104</v>
      </c>
      <c r="D128" s="44" t="s">
        <v>26</v>
      </c>
      <c r="E128" s="53">
        <v>7.32</v>
      </c>
      <c r="F128" s="14">
        <f t="shared" si="125"/>
        <v>12898.13</v>
      </c>
      <c r="G128" s="14">
        <f t="shared" si="126"/>
        <v>0</v>
      </c>
      <c r="H128" s="14">
        <f t="shared" si="127"/>
        <v>12898.13</v>
      </c>
      <c r="I128" s="45">
        <v>1762.04</v>
      </c>
      <c r="J128" s="53"/>
      <c r="K128" s="53"/>
      <c r="L128" s="31"/>
      <c r="M128" s="31"/>
      <c r="N128" s="31"/>
      <c r="O128" s="451">
        <f t="shared" si="128"/>
        <v>2466.86</v>
      </c>
      <c r="P128" s="180">
        <f t="shared" si="75"/>
        <v>0</v>
      </c>
      <c r="Q128" s="180">
        <f t="shared" si="76"/>
        <v>18057.419999999998</v>
      </c>
      <c r="R128" s="180">
        <f t="shared" si="77"/>
        <v>0</v>
      </c>
      <c r="S128" s="180">
        <f t="shared" si="78"/>
        <v>18057.419999999998</v>
      </c>
      <c r="T128" s="394">
        <f t="shared" si="73"/>
        <v>23126.080000000002</v>
      </c>
      <c r="U128" s="394">
        <f t="shared" si="74"/>
        <v>0</v>
      </c>
      <c r="V128" s="142">
        <f t="shared" si="79"/>
        <v>23126.080000000002</v>
      </c>
      <c r="W128" s="142">
        <f t="shared" si="80"/>
        <v>3159.3</v>
      </c>
      <c r="X128" s="142">
        <f t="shared" si="80"/>
        <v>0</v>
      </c>
      <c r="Y128" s="142">
        <f t="shared" si="81"/>
        <v>3159.3</v>
      </c>
      <c r="Z128" s="31"/>
      <c r="AA128" s="32"/>
      <c r="AB128" s="226"/>
      <c r="AC128" s="226"/>
      <c r="AD128" s="226"/>
      <c r="AE128" s="226"/>
      <c r="AF128" s="226"/>
      <c r="AG128" s="226"/>
      <c r="AH128" s="226"/>
      <c r="AI128" s="226"/>
      <c r="AJ128" s="226"/>
      <c r="AK128" s="226"/>
      <c r="AL128" s="226"/>
      <c r="AM128" s="226"/>
      <c r="AN128" s="226"/>
      <c r="AO128" s="226"/>
    </row>
    <row r="129" spans="1:41" ht="15" outlineLevel="1">
      <c r="A129" s="44">
        <v>104</v>
      </c>
      <c r="B129" s="271">
        <v>43</v>
      </c>
      <c r="C129" s="42" t="s">
        <v>105</v>
      </c>
      <c r="D129" s="44" t="s">
        <v>26</v>
      </c>
      <c r="E129" s="53">
        <v>7.32</v>
      </c>
      <c r="F129" s="14">
        <f t="shared" si="125"/>
        <v>1083.95</v>
      </c>
      <c r="G129" s="14">
        <f t="shared" si="126"/>
        <v>0</v>
      </c>
      <c r="H129" s="14">
        <f t="shared" si="127"/>
        <v>1083.95</v>
      </c>
      <c r="I129" s="45">
        <v>148.08000000000001</v>
      </c>
      <c r="J129" s="53"/>
      <c r="K129" s="53"/>
      <c r="L129" s="31"/>
      <c r="M129" s="31"/>
      <c r="N129" s="31"/>
      <c r="O129" s="451">
        <f t="shared" si="128"/>
        <v>207.31</v>
      </c>
      <c r="P129" s="180">
        <f t="shared" si="75"/>
        <v>0</v>
      </c>
      <c r="Q129" s="180">
        <f t="shared" si="76"/>
        <v>1517.51</v>
      </c>
      <c r="R129" s="180">
        <f t="shared" si="77"/>
        <v>0</v>
      </c>
      <c r="S129" s="180">
        <f t="shared" si="78"/>
        <v>1517.51</v>
      </c>
      <c r="T129" s="394">
        <f t="shared" si="73"/>
        <v>1943.46</v>
      </c>
      <c r="U129" s="394">
        <f t="shared" si="74"/>
        <v>0</v>
      </c>
      <c r="V129" s="142">
        <f t="shared" si="79"/>
        <v>1943.46</v>
      </c>
      <c r="W129" s="142">
        <f t="shared" si="80"/>
        <v>265.5</v>
      </c>
      <c r="X129" s="142">
        <f t="shared" si="80"/>
        <v>0</v>
      </c>
      <c r="Y129" s="142">
        <f t="shared" si="81"/>
        <v>265.5</v>
      </c>
      <c r="Z129" s="31"/>
      <c r="AA129" s="32"/>
      <c r="AB129" s="226"/>
      <c r="AC129" s="226"/>
      <c r="AD129" s="226"/>
      <c r="AE129" s="226"/>
      <c r="AF129" s="226"/>
      <c r="AG129" s="226"/>
      <c r="AH129" s="226"/>
      <c r="AI129" s="226"/>
      <c r="AJ129" s="226"/>
      <c r="AK129" s="226"/>
      <c r="AL129" s="226"/>
      <c r="AM129" s="226"/>
      <c r="AN129" s="226"/>
      <c r="AO129" s="226"/>
    </row>
    <row r="130" spans="1:41" ht="15" outlineLevel="1">
      <c r="A130" s="44">
        <v>105</v>
      </c>
      <c r="B130" s="271">
        <v>44</v>
      </c>
      <c r="C130" s="42" t="s">
        <v>106</v>
      </c>
      <c r="D130" s="44" t="s">
        <v>26</v>
      </c>
      <c r="E130" s="53">
        <v>7.32</v>
      </c>
      <c r="F130" s="14">
        <f t="shared" si="125"/>
        <v>770.14</v>
      </c>
      <c r="G130" s="14">
        <f t="shared" si="126"/>
        <v>0</v>
      </c>
      <c r="H130" s="14">
        <f t="shared" si="127"/>
        <v>770.14</v>
      </c>
      <c r="I130" s="45">
        <v>105.21</v>
      </c>
      <c r="J130" s="53"/>
      <c r="K130" s="53"/>
      <c r="L130" s="31"/>
      <c r="M130" s="31"/>
      <c r="N130" s="31"/>
      <c r="O130" s="451">
        <f t="shared" si="128"/>
        <v>147.29</v>
      </c>
      <c r="P130" s="180">
        <f t="shared" si="75"/>
        <v>0</v>
      </c>
      <c r="Q130" s="180">
        <f t="shared" si="76"/>
        <v>1078.1600000000001</v>
      </c>
      <c r="R130" s="180">
        <f t="shared" si="77"/>
        <v>0</v>
      </c>
      <c r="S130" s="180">
        <f t="shared" si="78"/>
        <v>1078.1600000000001</v>
      </c>
      <c r="T130" s="394">
        <f t="shared" si="73"/>
        <v>1380.77</v>
      </c>
      <c r="U130" s="394">
        <f t="shared" si="74"/>
        <v>0</v>
      </c>
      <c r="V130" s="142">
        <f t="shared" si="79"/>
        <v>1380.77</v>
      </c>
      <c r="W130" s="142">
        <f t="shared" si="80"/>
        <v>188.63</v>
      </c>
      <c r="X130" s="142">
        <f t="shared" si="80"/>
        <v>0</v>
      </c>
      <c r="Y130" s="142">
        <f t="shared" si="81"/>
        <v>188.63</v>
      </c>
      <c r="Z130" s="31"/>
      <c r="AA130" s="32"/>
      <c r="AB130" s="226"/>
      <c r="AC130" s="226"/>
      <c r="AD130" s="226"/>
      <c r="AE130" s="226"/>
      <c r="AF130" s="226"/>
      <c r="AG130" s="226"/>
      <c r="AH130" s="226"/>
      <c r="AI130" s="226"/>
      <c r="AJ130" s="226"/>
      <c r="AK130" s="226"/>
      <c r="AL130" s="226"/>
      <c r="AM130" s="226"/>
      <c r="AN130" s="226"/>
      <c r="AO130" s="226"/>
    </row>
    <row r="131" spans="1:41" ht="30" outlineLevel="1">
      <c r="A131" s="44">
        <v>106</v>
      </c>
      <c r="B131" s="271">
        <v>45</v>
      </c>
      <c r="C131" s="42" t="s">
        <v>107</v>
      </c>
      <c r="D131" s="44" t="s">
        <v>26</v>
      </c>
      <c r="E131" s="53">
        <v>6.48</v>
      </c>
      <c r="F131" s="14">
        <f t="shared" si="125"/>
        <v>1924.17</v>
      </c>
      <c r="G131" s="14">
        <f t="shared" si="126"/>
        <v>285.12</v>
      </c>
      <c r="H131" s="14">
        <f t="shared" si="127"/>
        <v>2209.29</v>
      </c>
      <c r="I131" s="45">
        <v>296.94</v>
      </c>
      <c r="J131" s="53">
        <v>44</v>
      </c>
      <c r="K131" s="53"/>
      <c r="L131" s="31"/>
      <c r="M131" s="31"/>
      <c r="N131" s="31"/>
      <c r="O131" s="451">
        <f t="shared" si="128"/>
        <v>415.72</v>
      </c>
      <c r="P131" s="180">
        <f t="shared" si="75"/>
        <v>44</v>
      </c>
      <c r="Q131" s="180">
        <f t="shared" si="76"/>
        <v>2693.87</v>
      </c>
      <c r="R131" s="180">
        <f t="shared" si="77"/>
        <v>285.12</v>
      </c>
      <c r="S131" s="180">
        <f t="shared" si="78"/>
        <v>2978.99</v>
      </c>
      <c r="T131" s="394">
        <f t="shared" si="73"/>
        <v>3450.02</v>
      </c>
      <c r="U131" s="394">
        <f t="shared" si="74"/>
        <v>365.15</v>
      </c>
      <c r="V131" s="142">
        <f t="shared" si="79"/>
        <v>3815.17</v>
      </c>
      <c r="W131" s="142">
        <f t="shared" si="80"/>
        <v>532.41</v>
      </c>
      <c r="X131" s="142">
        <f t="shared" si="80"/>
        <v>56.35</v>
      </c>
      <c r="Y131" s="142">
        <f t="shared" si="81"/>
        <v>588.76</v>
      </c>
      <c r="Z131" s="31"/>
      <c r="AA131" s="32"/>
      <c r="AB131" s="226"/>
      <c r="AC131" s="226"/>
      <c r="AD131" s="226"/>
      <c r="AE131" s="226"/>
      <c r="AF131" s="226"/>
      <c r="AG131" s="226"/>
      <c r="AH131" s="226"/>
      <c r="AI131" s="226"/>
      <c r="AJ131" s="226"/>
      <c r="AK131" s="226"/>
      <c r="AL131" s="226"/>
      <c r="AM131" s="226"/>
      <c r="AN131" s="226"/>
      <c r="AO131" s="226"/>
    </row>
    <row r="132" spans="1:41" ht="30" outlineLevel="1">
      <c r="A132" s="44">
        <v>107</v>
      </c>
      <c r="B132" s="271">
        <v>46</v>
      </c>
      <c r="C132" s="42" t="s">
        <v>108</v>
      </c>
      <c r="D132" s="44" t="s">
        <v>34</v>
      </c>
      <c r="E132" s="53">
        <v>7.0000000000000007E-2</v>
      </c>
      <c r="F132" s="14">
        <f t="shared" si="125"/>
        <v>4674.8900000000003</v>
      </c>
      <c r="G132" s="14">
        <f t="shared" si="126"/>
        <v>396.69</v>
      </c>
      <c r="H132" s="14">
        <f t="shared" si="127"/>
        <v>5071.58</v>
      </c>
      <c r="I132" s="43">
        <v>66784.210000000006</v>
      </c>
      <c r="J132" s="53">
        <v>5667</v>
      </c>
      <c r="K132" s="53"/>
      <c r="L132" s="31"/>
      <c r="M132" s="31"/>
      <c r="N132" s="31"/>
      <c r="O132" s="451">
        <f t="shared" si="128"/>
        <v>93497.89</v>
      </c>
      <c r="P132" s="180">
        <f t="shared" si="75"/>
        <v>5667</v>
      </c>
      <c r="Q132" s="180">
        <f t="shared" si="76"/>
        <v>6544.85</v>
      </c>
      <c r="R132" s="180">
        <f t="shared" si="77"/>
        <v>396.69</v>
      </c>
      <c r="S132" s="180">
        <f t="shared" si="78"/>
        <v>6941.54</v>
      </c>
      <c r="T132" s="394">
        <f t="shared" si="73"/>
        <v>8381.9599999999991</v>
      </c>
      <c r="U132" s="394">
        <f t="shared" si="74"/>
        <v>508.04</v>
      </c>
      <c r="V132" s="142">
        <f t="shared" si="79"/>
        <v>8890</v>
      </c>
      <c r="W132" s="142">
        <f t="shared" si="80"/>
        <v>119742.28</v>
      </c>
      <c r="X132" s="142">
        <f t="shared" si="80"/>
        <v>7257.7</v>
      </c>
      <c r="Y132" s="142">
        <f t="shared" si="81"/>
        <v>126999.98</v>
      </c>
      <c r="Z132" s="31"/>
      <c r="AA132" s="32"/>
      <c r="AB132" s="226"/>
      <c r="AC132" s="226"/>
      <c r="AD132" s="226"/>
      <c r="AE132" s="226"/>
      <c r="AF132" s="226"/>
      <c r="AG132" s="226"/>
      <c r="AH132" s="226"/>
      <c r="AI132" s="226"/>
      <c r="AJ132" s="226"/>
      <c r="AK132" s="226"/>
      <c r="AL132" s="226"/>
      <c r="AM132" s="226"/>
      <c r="AN132" s="226"/>
      <c r="AO132" s="226"/>
    </row>
    <row r="133" spans="1:41" ht="45" outlineLevel="1">
      <c r="A133" s="44">
        <v>108</v>
      </c>
      <c r="B133" s="271">
        <v>47</v>
      </c>
      <c r="C133" s="42" t="s">
        <v>109</v>
      </c>
      <c r="D133" s="44" t="s">
        <v>34</v>
      </c>
      <c r="E133" s="53">
        <v>0.03</v>
      </c>
      <c r="F133" s="14">
        <f t="shared" si="125"/>
        <v>2003.63</v>
      </c>
      <c r="G133" s="14">
        <f t="shared" si="126"/>
        <v>170.01</v>
      </c>
      <c r="H133" s="14">
        <f t="shared" si="127"/>
        <v>2173.64</v>
      </c>
      <c r="I133" s="43">
        <v>66787.5</v>
      </c>
      <c r="J133" s="53">
        <v>5667</v>
      </c>
      <c r="K133" s="53"/>
      <c r="L133" s="31"/>
      <c r="M133" s="31"/>
      <c r="N133" s="31"/>
      <c r="O133" s="451">
        <f t="shared" si="128"/>
        <v>93502.5</v>
      </c>
      <c r="P133" s="180">
        <f t="shared" si="75"/>
        <v>5667</v>
      </c>
      <c r="Q133" s="180">
        <f t="shared" si="76"/>
        <v>2805.08</v>
      </c>
      <c r="R133" s="180">
        <f t="shared" si="77"/>
        <v>170.01</v>
      </c>
      <c r="S133" s="180">
        <f t="shared" si="78"/>
        <v>2975.09</v>
      </c>
      <c r="T133" s="394">
        <f t="shared" si="73"/>
        <v>3592.45</v>
      </c>
      <c r="U133" s="394">
        <f t="shared" si="74"/>
        <v>217.73</v>
      </c>
      <c r="V133" s="142">
        <f t="shared" si="79"/>
        <v>3810.18</v>
      </c>
      <c r="W133" s="142">
        <f t="shared" si="80"/>
        <v>119748.18</v>
      </c>
      <c r="X133" s="142">
        <f t="shared" si="80"/>
        <v>7257.7</v>
      </c>
      <c r="Y133" s="142">
        <f t="shared" si="81"/>
        <v>127005.88</v>
      </c>
      <c r="Z133" s="31"/>
      <c r="AA133" s="32"/>
      <c r="AB133" s="226"/>
      <c r="AC133" s="226"/>
      <c r="AD133" s="226"/>
      <c r="AE133" s="226"/>
      <c r="AF133" s="226"/>
      <c r="AG133" s="226"/>
      <c r="AH133" s="226"/>
      <c r="AI133" s="226"/>
      <c r="AJ133" s="226"/>
      <c r="AK133" s="226"/>
      <c r="AL133" s="226"/>
      <c r="AM133" s="226"/>
      <c r="AN133" s="226"/>
      <c r="AO133" s="226"/>
    </row>
    <row r="134" spans="1:41" ht="30" outlineLevel="1">
      <c r="A134" s="44">
        <v>109</v>
      </c>
      <c r="B134" s="271">
        <v>48</v>
      </c>
      <c r="C134" s="42" t="s">
        <v>110</v>
      </c>
      <c r="D134" s="44" t="s">
        <v>34</v>
      </c>
      <c r="E134" s="46">
        <v>3.0000000000000001E-3</v>
      </c>
      <c r="F134" s="14">
        <f t="shared" si="125"/>
        <v>200.34</v>
      </c>
      <c r="G134" s="14">
        <f t="shared" si="126"/>
        <v>17.25</v>
      </c>
      <c r="H134" s="14">
        <f t="shared" si="127"/>
        <v>217.59</v>
      </c>
      <c r="I134" s="43">
        <v>66780</v>
      </c>
      <c r="J134" s="53">
        <v>5750</v>
      </c>
      <c r="K134" s="53"/>
      <c r="L134" s="31"/>
      <c r="M134" s="31"/>
      <c r="N134" s="31"/>
      <c r="O134" s="451">
        <f t="shared" si="128"/>
        <v>93492</v>
      </c>
      <c r="P134" s="180">
        <f t="shared" si="75"/>
        <v>5750</v>
      </c>
      <c r="Q134" s="180">
        <f t="shared" si="76"/>
        <v>280.48</v>
      </c>
      <c r="R134" s="180">
        <f t="shared" si="77"/>
        <v>17.25</v>
      </c>
      <c r="S134" s="180">
        <f t="shared" si="78"/>
        <v>297.73</v>
      </c>
      <c r="T134" s="394">
        <f t="shared" si="73"/>
        <v>359.2</v>
      </c>
      <c r="U134" s="394">
        <f t="shared" si="74"/>
        <v>22.09</v>
      </c>
      <c r="V134" s="142">
        <f t="shared" si="79"/>
        <v>381.29</v>
      </c>
      <c r="W134" s="142">
        <f t="shared" si="80"/>
        <v>119734.73</v>
      </c>
      <c r="X134" s="142">
        <f t="shared" si="80"/>
        <v>7364</v>
      </c>
      <c r="Y134" s="142">
        <f t="shared" si="81"/>
        <v>127098.73</v>
      </c>
      <c r="Z134" s="31"/>
      <c r="AA134" s="32"/>
      <c r="AB134" s="226"/>
      <c r="AC134" s="226"/>
      <c r="AD134" s="226"/>
      <c r="AE134" s="226"/>
      <c r="AF134" s="226"/>
      <c r="AG134" s="226"/>
      <c r="AH134" s="226"/>
      <c r="AI134" s="226"/>
      <c r="AJ134" s="226"/>
      <c r="AK134" s="226"/>
      <c r="AL134" s="226"/>
      <c r="AM134" s="226"/>
      <c r="AN134" s="226"/>
      <c r="AO134" s="226"/>
    </row>
    <row r="135" spans="1:41" s="237" customFormat="1" ht="15">
      <c r="A135" s="160"/>
      <c r="B135" s="279"/>
      <c r="C135" s="156" t="s">
        <v>121</v>
      </c>
      <c r="D135" s="165"/>
      <c r="E135" s="166"/>
      <c r="F135" s="133">
        <f t="shared" ref="F135:H135" si="129">SUM(F136:F144)</f>
        <v>89672.24</v>
      </c>
      <c r="G135" s="133">
        <f t="shared" si="129"/>
        <v>12814.75</v>
      </c>
      <c r="H135" s="133">
        <f t="shared" si="129"/>
        <v>102486.99</v>
      </c>
      <c r="I135" s="161"/>
      <c r="J135" s="162"/>
      <c r="K135" s="162"/>
      <c r="L135" s="163"/>
      <c r="M135" s="163"/>
      <c r="N135" s="163"/>
      <c r="O135" s="460"/>
      <c r="P135" s="180">
        <f t="shared" si="75"/>
        <v>0</v>
      </c>
      <c r="Q135" s="176">
        <f>SUM(Q136:Q144)</f>
        <v>125540.57</v>
      </c>
      <c r="R135" s="176">
        <f t="shared" ref="R135:S135" si="130">SUM(R136:R144)</f>
        <v>12814.75</v>
      </c>
      <c r="S135" s="176">
        <f t="shared" si="130"/>
        <v>138355.32</v>
      </c>
      <c r="T135" s="133"/>
      <c r="U135" s="133"/>
      <c r="V135" s="133"/>
      <c r="W135" s="142">
        <f t="shared" si="80"/>
        <v>0</v>
      </c>
      <c r="X135" s="142">
        <f t="shared" si="80"/>
        <v>0</v>
      </c>
      <c r="Y135" s="142">
        <f t="shared" si="81"/>
        <v>0</v>
      </c>
      <c r="Z135" s="163"/>
      <c r="AA135" s="164"/>
      <c r="AB135" s="277"/>
      <c r="AC135" s="277"/>
      <c r="AD135" s="277"/>
      <c r="AE135" s="277"/>
      <c r="AF135" s="277"/>
      <c r="AG135" s="277"/>
      <c r="AH135" s="277"/>
      <c r="AI135" s="277"/>
      <c r="AJ135" s="277"/>
      <c r="AK135" s="277"/>
      <c r="AL135" s="277"/>
      <c r="AM135" s="277"/>
      <c r="AN135" s="277"/>
      <c r="AO135" s="277"/>
    </row>
    <row r="136" spans="1:41" ht="30" outlineLevel="1">
      <c r="A136" s="44">
        <v>110</v>
      </c>
      <c r="B136" s="271">
        <v>49</v>
      </c>
      <c r="C136" s="42" t="s">
        <v>100</v>
      </c>
      <c r="D136" s="44" t="s">
        <v>101</v>
      </c>
      <c r="E136" s="53">
        <v>145.29</v>
      </c>
      <c r="F136" s="14">
        <f t="shared" ref="F136:F144" si="131">E136*I136</f>
        <v>69529.98</v>
      </c>
      <c r="G136" s="14">
        <f t="shared" ref="G136:G144" si="132">E136*J136</f>
        <v>12349.65</v>
      </c>
      <c r="H136" s="14">
        <f t="shared" ref="H136:H144" si="133">F136+G136</f>
        <v>81879.63</v>
      </c>
      <c r="I136" s="45">
        <v>478.56</v>
      </c>
      <c r="J136" s="53">
        <v>85</v>
      </c>
      <c r="K136" s="53"/>
      <c r="L136" s="31"/>
      <c r="M136" s="31"/>
      <c r="N136" s="31"/>
      <c r="O136" s="451">
        <f t="shared" ref="O136:O144" si="134">I136*$M$3</f>
        <v>669.98</v>
      </c>
      <c r="P136" s="180">
        <f t="shared" si="75"/>
        <v>85</v>
      </c>
      <c r="Q136" s="180">
        <f t="shared" si="76"/>
        <v>97341.39</v>
      </c>
      <c r="R136" s="180">
        <f t="shared" si="77"/>
        <v>12349.65</v>
      </c>
      <c r="S136" s="180">
        <f t="shared" si="78"/>
        <v>109691.04</v>
      </c>
      <c r="T136" s="394">
        <f t="shared" ref="T136:T199" si="135">E136*W136</f>
        <v>124664.63</v>
      </c>
      <c r="U136" s="394">
        <f t="shared" ref="U136:U199" si="136">E136*X136</f>
        <v>15816.27</v>
      </c>
      <c r="V136" s="142">
        <f t="shared" si="79"/>
        <v>140480.9</v>
      </c>
      <c r="W136" s="142">
        <f t="shared" si="80"/>
        <v>858.04</v>
      </c>
      <c r="X136" s="142">
        <f t="shared" si="80"/>
        <v>108.86</v>
      </c>
      <c r="Y136" s="142">
        <f t="shared" si="81"/>
        <v>966.9</v>
      </c>
      <c r="Z136" s="31"/>
      <c r="AA136" s="32"/>
      <c r="AB136" s="226"/>
      <c r="AC136" s="226"/>
      <c r="AD136" s="226"/>
      <c r="AE136" s="226"/>
      <c r="AF136" s="226"/>
      <c r="AG136" s="226"/>
      <c r="AH136" s="226"/>
      <c r="AI136" s="226"/>
      <c r="AJ136" s="226"/>
      <c r="AK136" s="226"/>
      <c r="AL136" s="226"/>
      <c r="AM136" s="226"/>
      <c r="AN136" s="226"/>
      <c r="AO136" s="226"/>
    </row>
    <row r="137" spans="1:41" ht="30" outlineLevel="1">
      <c r="A137" s="44">
        <v>111</v>
      </c>
      <c r="B137" s="271">
        <v>50</v>
      </c>
      <c r="C137" s="42" t="s">
        <v>122</v>
      </c>
      <c r="D137" s="44" t="s">
        <v>103</v>
      </c>
      <c r="E137" s="53">
        <v>12</v>
      </c>
      <c r="F137" s="14">
        <f t="shared" si="131"/>
        <v>9180</v>
      </c>
      <c r="G137" s="14">
        <f t="shared" si="132"/>
        <v>0</v>
      </c>
      <c r="H137" s="14">
        <f t="shared" si="133"/>
        <v>9180</v>
      </c>
      <c r="I137" s="45">
        <v>765</v>
      </c>
      <c r="J137" s="53"/>
      <c r="K137" s="53"/>
      <c r="L137" s="31"/>
      <c r="M137" s="31"/>
      <c r="N137" s="31"/>
      <c r="O137" s="451">
        <f t="shared" si="134"/>
        <v>1071</v>
      </c>
      <c r="P137" s="180">
        <f t="shared" ref="P137:P200" si="137">J137</f>
        <v>0</v>
      </c>
      <c r="Q137" s="180">
        <f t="shared" ref="Q137:Q200" si="138">O137*E137</f>
        <v>12852</v>
      </c>
      <c r="R137" s="180">
        <f t="shared" ref="R137:R200" si="139">P137*E137</f>
        <v>0</v>
      </c>
      <c r="S137" s="180">
        <f t="shared" ref="S137:S200" si="140">Q137+R137</f>
        <v>12852</v>
      </c>
      <c r="T137" s="394">
        <f t="shared" si="135"/>
        <v>16459.439999999999</v>
      </c>
      <c r="U137" s="394">
        <f t="shared" si="136"/>
        <v>0</v>
      </c>
      <c r="V137" s="142">
        <f t="shared" ref="V137:V200" si="141">T137+U137</f>
        <v>16459.439999999999</v>
      </c>
      <c r="W137" s="142">
        <f t="shared" ref="W137:X200" si="142">O137*0.9*$X$1259</f>
        <v>1371.62</v>
      </c>
      <c r="X137" s="142">
        <f t="shared" si="142"/>
        <v>0</v>
      </c>
      <c r="Y137" s="142">
        <f t="shared" ref="Y137:Y200" si="143">W137+X137</f>
        <v>1371.62</v>
      </c>
      <c r="Z137" s="31"/>
      <c r="AA137" s="32"/>
      <c r="AB137" s="226"/>
      <c r="AC137" s="226"/>
      <c r="AD137" s="226"/>
      <c r="AE137" s="226"/>
      <c r="AF137" s="226"/>
      <c r="AG137" s="226"/>
      <c r="AH137" s="226"/>
      <c r="AI137" s="226"/>
      <c r="AJ137" s="226"/>
      <c r="AK137" s="226"/>
      <c r="AL137" s="226"/>
      <c r="AM137" s="226"/>
      <c r="AN137" s="226"/>
      <c r="AO137" s="226"/>
    </row>
    <row r="138" spans="1:41" ht="15" outlineLevel="1">
      <c r="A138" s="44">
        <v>112</v>
      </c>
      <c r="B138" s="271">
        <v>51</v>
      </c>
      <c r="C138" s="42" t="s">
        <v>104</v>
      </c>
      <c r="D138" s="44" t="s">
        <v>26</v>
      </c>
      <c r="E138" s="53">
        <v>3.16</v>
      </c>
      <c r="F138" s="14">
        <f t="shared" si="131"/>
        <v>5568.05</v>
      </c>
      <c r="G138" s="14">
        <f t="shared" si="132"/>
        <v>0</v>
      </c>
      <c r="H138" s="14">
        <f t="shared" si="133"/>
        <v>5568.05</v>
      </c>
      <c r="I138" s="45">
        <v>1762.04</v>
      </c>
      <c r="J138" s="53"/>
      <c r="K138" s="53"/>
      <c r="L138" s="31"/>
      <c r="M138" s="31"/>
      <c r="N138" s="31"/>
      <c r="O138" s="451">
        <f t="shared" si="134"/>
        <v>2466.86</v>
      </c>
      <c r="P138" s="180">
        <f t="shared" si="137"/>
        <v>0</v>
      </c>
      <c r="Q138" s="180">
        <f t="shared" si="138"/>
        <v>7795.28</v>
      </c>
      <c r="R138" s="180">
        <f t="shared" si="139"/>
        <v>0</v>
      </c>
      <c r="S138" s="180">
        <f t="shared" si="140"/>
        <v>7795.28</v>
      </c>
      <c r="T138" s="394">
        <f t="shared" si="135"/>
        <v>9983.39</v>
      </c>
      <c r="U138" s="394">
        <f t="shared" si="136"/>
        <v>0</v>
      </c>
      <c r="V138" s="142">
        <f t="shared" si="141"/>
        <v>9983.39</v>
      </c>
      <c r="W138" s="142">
        <f t="shared" si="142"/>
        <v>3159.3</v>
      </c>
      <c r="X138" s="142">
        <f t="shared" si="142"/>
        <v>0</v>
      </c>
      <c r="Y138" s="142">
        <f t="shared" si="143"/>
        <v>3159.3</v>
      </c>
      <c r="Z138" s="31"/>
      <c r="AA138" s="32"/>
      <c r="AB138" s="226"/>
      <c r="AC138" s="226"/>
      <c r="AD138" s="226"/>
      <c r="AE138" s="226"/>
      <c r="AF138" s="226"/>
      <c r="AG138" s="226"/>
      <c r="AH138" s="226"/>
      <c r="AI138" s="226"/>
      <c r="AJ138" s="226"/>
      <c r="AK138" s="226"/>
      <c r="AL138" s="226"/>
      <c r="AM138" s="226"/>
      <c r="AN138" s="226"/>
      <c r="AO138" s="226"/>
    </row>
    <row r="139" spans="1:41" ht="15" outlineLevel="1">
      <c r="A139" s="44">
        <v>113</v>
      </c>
      <c r="B139" s="271">
        <v>52</v>
      </c>
      <c r="C139" s="42" t="s">
        <v>105</v>
      </c>
      <c r="D139" s="44" t="s">
        <v>26</v>
      </c>
      <c r="E139" s="53">
        <v>3.16</v>
      </c>
      <c r="F139" s="14">
        <f t="shared" si="131"/>
        <v>467.93</v>
      </c>
      <c r="G139" s="14">
        <f t="shared" si="132"/>
        <v>0</v>
      </c>
      <c r="H139" s="14">
        <f t="shared" si="133"/>
        <v>467.93</v>
      </c>
      <c r="I139" s="45">
        <v>148.08000000000001</v>
      </c>
      <c r="J139" s="53"/>
      <c r="K139" s="53"/>
      <c r="L139" s="31"/>
      <c r="M139" s="31"/>
      <c r="N139" s="31"/>
      <c r="O139" s="451">
        <f t="shared" si="134"/>
        <v>207.31</v>
      </c>
      <c r="P139" s="180">
        <f t="shared" si="137"/>
        <v>0</v>
      </c>
      <c r="Q139" s="180">
        <f t="shared" si="138"/>
        <v>655.1</v>
      </c>
      <c r="R139" s="180">
        <f t="shared" si="139"/>
        <v>0</v>
      </c>
      <c r="S139" s="180">
        <f t="shared" si="140"/>
        <v>655.1</v>
      </c>
      <c r="T139" s="394">
        <f t="shared" si="135"/>
        <v>838.98</v>
      </c>
      <c r="U139" s="394">
        <f t="shared" si="136"/>
        <v>0</v>
      </c>
      <c r="V139" s="142">
        <f t="shared" si="141"/>
        <v>838.98</v>
      </c>
      <c r="W139" s="142">
        <f t="shared" si="142"/>
        <v>265.5</v>
      </c>
      <c r="X139" s="142">
        <f t="shared" si="142"/>
        <v>0</v>
      </c>
      <c r="Y139" s="142">
        <f t="shared" si="143"/>
        <v>265.5</v>
      </c>
      <c r="Z139" s="31"/>
      <c r="AA139" s="32"/>
      <c r="AB139" s="226"/>
      <c r="AC139" s="226"/>
      <c r="AD139" s="226"/>
      <c r="AE139" s="226"/>
      <c r="AF139" s="226"/>
      <c r="AG139" s="226"/>
      <c r="AH139" s="226"/>
      <c r="AI139" s="226"/>
      <c r="AJ139" s="226"/>
      <c r="AK139" s="226"/>
      <c r="AL139" s="226"/>
      <c r="AM139" s="226"/>
      <c r="AN139" s="226"/>
      <c r="AO139" s="226"/>
    </row>
    <row r="140" spans="1:41" ht="15" outlineLevel="1">
      <c r="A140" s="44">
        <v>114</v>
      </c>
      <c r="B140" s="271">
        <v>53</v>
      </c>
      <c r="C140" s="42" t="s">
        <v>106</v>
      </c>
      <c r="D140" s="44" t="s">
        <v>26</v>
      </c>
      <c r="E140" s="53">
        <v>3.16</v>
      </c>
      <c r="F140" s="14">
        <f t="shared" si="131"/>
        <v>332.46</v>
      </c>
      <c r="G140" s="14">
        <f t="shared" si="132"/>
        <v>0</v>
      </c>
      <c r="H140" s="14">
        <f t="shared" si="133"/>
        <v>332.46</v>
      </c>
      <c r="I140" s="45">
        <v>105.21</v>
      </c>
      <c r="J140" s="53"/>
      <c r="K140" s="53"/>
      <c r="L140" s="31"/>
      <c r="M140" s="31"/>
      <c r="N140" s="31"/>
      <c r="O140" s="451">
        <f t="shared" si="134"/>
        <v>147.29</v>
      </c>
      <c r="P140" s="180">
        <f t="shared" si="137"/>
        <v>0</v>
      </c>
      <c r="Q140" s="180">
        <f t="shared" si="138"/>
        <v>465.44</v>
      </c>
      <c r="R140" s="180">
        <f t="shared" si="139"/>
        <v>0</v>
      </c>
      <c r="S140" s="180">
        <f t="shared" si="140"/>
        <v>465.44</v>
      </c>
      <c r="T140" s="394">
        <f t="shared" si="135"/>
        <v>596.07000000000005</v>
      </c>
      <c r="U140" s="394">
        <f t="shared" si="136"/>
        <v>0</v>
      </c>
      <c r="V140" s="142">
        <f t="shared" si="141"/>
        <v>596.07000000000005</v>
      </c>
      <c r="W140" s="142">
        <f t="shared" si="142"/>
        <v>188.63</v>
      </c>
      <c r="X140" s="142">
        <f t="shared" si="142"/>
        <v>0</v>
      </c>
      <c r="Y140" s="142">
        <f t="shared" si="143"/>
        <v>188.63</v>
      </c>
      <c r="Z140" s="31"/>
      <c r="AA140" s="32"/>
      <c r="AB140" s="226"/>
      <c r="AC140" s="226"/>
      <c r="AD140" s="226"/>
      <c r="AE140" s="226"/>
      <c r="AF140" s="226"/>
      <c r="AG140" s="226"/>
      <c r="AH140" s="226"/>
      <c r="AI140" s="226"/>
      <c r="AJ140" s="226"/>
      <c r="AK140" s="226"/>
      <c r="AL140" s="226"/>
      <c r="AM140" s="226"/>
      <c r="AN140" s="226"/>
      <c r="AO140" s="226"/>
    </row>
    <row r="141" spans="1:41" ht="30" outlineLevel="1">
      <c r="A141" s="44">
        <v>115</v>
      </c>
      <c r="B141" s="271">
        <v>54</v>
      </c>
      <c r="C141" s="42" t="s">
        <v>107</v>
      </c>
      <c r="D141" s="44" t="s">
        <v>26</v>
      </c>
      <c r="E141" s="53">
        <v>4</v>
      </c>
      <c r="F141" s="14">
        <f t="shared" si="131"/>
        <v>1187.76</v>
      </c>
      <c r="G141" s="14">
        <f t="shared" si="132"/>
        <v>176</v>
      </c>
      <c r="H141" s="14">
        <f t="shared" si="133"/>
        <v>1363.76</v>
      </c>
      <c r="I141" s="45">
        <v>296.94</v>
      </c>
      <c r="J141" s="53">
        <v>44</v>
      </c>
      <c r="K141" s="53"/>
      <c r="L141" s="31"/>
      <c r="M141" s="31"/>
      <c r="N141" s="31"/>
      <c r="O141" s="451">
        <f t="shared" si="134"/>
        <v>415.72</v>
      </c>
      <c r="P141" s="180">
        <f t="shared" si="137"/>
        <v>44</v>
      </c>
      <c r="Q141" s="180">
        <f t="shared" si="138"/>
        <v>1662.88</v>
      </c>
      <c r="R141" s="180">
        <f t="shared" si="139"/>
        <v>176</v>
      </c>
      <c r="S141" s="180">
        <f t="shared" si="140"/>
        <v>1838.88</v>
      </c>
      <c r="T141" s="394">
        <f t="shared" si="135"/>
        <v>2129.64</v>
      </c>
      <c r="U141" s="394">
        <f t="shared" si="136"/>
        <v>225.4</v>
      </c>
      <c r="V141" s="142">
        <f t="shared" si="141"/>
        <v>2355.04</v>
      </c>
      <c r="W141" s="142">
        <f t="shared" si="142"/>
        <v>532.41</v>
      </c>
      <c r="X141" s="142">
        <f t="shared" si="142"/>
        <v>56.35</v>
      </c>
      <c r="Y141" s="142">
        <f t="shared" si="143"/>
        <v>588.76</v>
      </c>
      <c r="Z141" s="31"/>
      <c r="AA141" s="32"/>
      <c r="AB141" s="226"/>
      <c r="AC141" s="226"/>
      <c r="AD141" s="226"/>
      <c r="AE141" s="226"/>
      <c r="AF141" s="226"/>
      <c r="AG141" s="226"/>
      <c r="AH141" s="226"/>
      <c r="AI141" s="226"/>
      <c r="AJ141" s="226"/>
      <c r="AK141" s="226"/>
      <c r="AL141" s="226"/>
      <c r="AM141" s="226"/>
      <c r="AN141" s="226"/>
      <c r="AO141" s="226"/>
    </row>
    <row r="142" spans="1:41" ht="30" outlineLevel="1">
      <c r="A142" s="44">
        <v>116</v>
      </c>
      <c r="B142" s="271">
        <v>55</v>
      </c>
      <c r="C142" s="42" t="s">
        <v>108</v>
      </c>
      <c r="D142" s="44" t="s">
        <v>34</v>
      </c>
      <c r="E142" s="53">
        <v>0.03</v>
      </c>
      <c r="F142" s="14">
        <f t="shared" si="131"/>
        <v>2003.53</v>
      </c>
      <c r="G142" s="14">
        <f t="shared" si="132"/>
        <v>170.01</v>
      </c>
      <c r="H142" s="14">
        <f t="shared" si="133"/>
        <v>2173.54</v>
      </c>
      <c r="I142" s="43">
        <v>66784.210000000006</v>
      </c>
      <c r="J142" s="53">
        <v>5667</v>
      </c>
      <c r="K142" s="53"/>
      <c r="L142" s="31"/>
      <c r="M142" s="31"/>
      <c r="N142" s="31"/>
      <c r="O142" s="451">
        <f t="shared" si="134"/>
        <v>93497.89</v>
      </c>
      <c r="P142" s="180">
        <f t="shared" si="137"/>
        <v>5667</v>
      </c>
      <c r="Q142" s="180">
        <f t="shared" si="138"/>
        <v>2804.94</v>
      </c>
      <c r="R142" s="180">
        <f t="shared" si="139"/>
        <v>170.01</v>
      </c>
      <c r="S142" s="180">
        <f t="shared" si="140"/>
        <v>2974.95</v>
      </c>
      <c r="T142" s="394">
        <f t="shared" si="135"/>
        <v>3592.27</v>
      </c>
      <c r="U142" s="394">
        <f t="shared" si="136"/>
        <v>217.73</v>
      </c>
      <c r="V142" s="142">
        <f t="shared" si="141"/>
        <v>3810</v>
      </c>
      <c r="W142" s="142">
        <f t="shared" si="142"/>
        <v>119742.28</v>
      </c>
      <c r="X142" s="142">
        <f t="shared" si="142"/>
        <v>7257.7</v>
      </c>
      <c r="Y142" s="142">
        <f t="shared" si="143"/>
        <v>126999.98</v>
      </c>
      <c r="Z142" s="31"/>
      <c r="AA142" s="32"/>
      <c r="AB142" s="226"/>
      <c r="AC142" s="226"/>
      <c r="AD142" s="226"/>
      <c r="AE142" s="226"/>
      <c r="AF142" s="226"/>
      <c r="AG142" s="226"/>
      <c r="AH142" s="226"/>
      <c r="AI142" s="226"/>
      <c r="AJ142" s="226"/>
      <c r="AK142" s="226"/>
      <c r="AL142" s="226"/>
      <c r="AM142" s="226"/>
      <c r="AN142" s="226"/>
      <c r="AO142" s="226"/>
    </row>
    <row r="143" spans="1:41" ht="45" outlineLevel="1">
      <c r="A143" s="44">
        <v>117</v>
      </c>
      <c r="B143" s="271">
        <v>56</v>
      </c>
      <c r="C143" s="42" t="s">
        <v>109</v>
      </c>
      <c r="D143" s="44" t="s">
        <v>34</v>
      </c>
      <c r="E143" s="53">
        <v>0.02</v>
      </c>
      <c r="F143" s="14">
        <f t="shared" si="131"/>
        <v>1335.75</v>
      </c>
      <c r="G143" s="14">
        <f t="shared" si="132"/>
        <v>113.34</v>
      </c>
      <c r="H143" s="14">
        <f t="shared" si="133"/>
        <v>1449.09</v>
      </c>
      <c r="I143" s="43">
        <v>66787.5</v>
      </c>
      <c r="J143" s="53">
        <v>5667</v>
      </c>
      <c r="K143" s="53"/>
      <c r="L143" s="31"/>
      <c r="M143" s="31"/>
      <c r="N143" s="31"/>
      <c r="O143" s="451">
        <f t="shared" si="134"/>
        <v>93502.5</v>
      </c>
      <c r="P143" s="180">
        <f t="shared" si="137"/>
        <v>5667</v>
      </c>
      <c r="Q143" s="180">
        <f t="shared" si="138"/>
        <v>1870.05</v>
      </c>
      <c r="R143" s="180">
        <f t="shared" si="139"/>
        <v>113.34</v>
      </c>
      <c r="S143" s="180">
        <f t="shared" si="140"/>
        <v>1983.39</v>
      </c>
      <c r="T143" s="394">
        <f t="shared" si="135"/>
        <v>2394.96</v>
      </c>
      <c r="U143" s="394">
        <f t="shared" si="136"/>
        <v>145.15</v>
      </c>
      <c r="V143" s="142">
        <f t="shared" si="141"/>
        <v>2540.11</v>
      </c>
      <c r="W143" s="142">
        <f t="shared" si="142"/>
        <v>119748.18</v>
      </c>
      <c r="X143" s="142">
        <f t="shared" si="142"/>
        <v>7257.7</v>
      </c>
      <c r="Y143" s="142">
        <f t="shared" si="143"/>
        <v>127005.88</v>
      </c>
      <c r="Z143" s="31"/>
      <c r="AA143" s="32"/>
      <c r="AB143" s="226"/>
      <c r="AC143" s="226"/>
      <c r="AD143" s="226"/>
      <c r="AE143" s="226"/>
      <c r="AF143" s="226"/>
      <c r="AG143" s="226"/>
      <c r="AH143" s="226"/>
      <c r="AI143" s="226"/>
      <c r="AJ143" s="226"/>
      <c r="AK143" s="226"/>
      <c r="AL143" s="226"/>
      <c r="AM143" s="226"/>
      <c r="AN143" s="226"/>
      <c r="AO143" s="226"/>
    </row>
    <row r="144" spans="1:41" ht="30" outlineLevel="1">
      <c r="A144" s="44">
        <v>118</v>
      </c>
      <c r="B144" s="271">
        <v>57</v>
      </c>
      <c r="C144" s="42" t="s">
        <v>110</v>
      </c>
      <c r="D144" s="44" t="s">
        <v>34</v>
      </c>
      <c r="E144" s="46">
        <v>1E-3</v>
      </c>
      <c r="F144" s="14">
        <f t="shared" si="131"/>
        <v>66.78</v>
      </c>
      <c r="G144" s="14">
        <f t="shared" si="132"/>
        <v>5.75</v>
      </c>
      <c r="H144" s="14">
        <f t="shared" si="133"/>
        <v>72.53</v>
      </c>
      <c r="I144" s="43">
        <v>66780</v>
      </c>
      <c r="J144" s="53">
        <v>5750</v>
      </c>
      <c r="K144" s="53"/>
      <c r="L144" s="31"/>
      <c r="M144" s="31"/>
      <c r="N144" s="31"/>
      <c r="O144" s="451">
        <f t="shared" si="134"/>
        <v>93492</v>
      </c>
      <c r="P144" s="180">
        <f t="shared" si="137"/>
        <v>5750</v>
      </c>
      <c r="Q144" s="180">
        <f t="shared" si="138"/>
        <v>93.49</v>
      </c>
      <c r="R144" s="180">
        <f t="shared" si="139"/>
        <v>5.75</v>
      </c>
      <c r="S144" s="180">
        <f t="shared" si="140"/>
        <v>99.24</v>
      </c>
      <c r="T144" s="394">
        <f t="shared" si="135"/>
        <v>119.73</v>
      </c>
      <c r="U144" s="394">
        <f t="shared" si="136"/>
        <v>7.36</v>
      </c>
      <c r="V144" s="142">
        <f t="shared" si="141"/>
        <v>127.09</v>
      </c>
      <c r="W144" s="142">
        <f t="shared" si="142"/>
        <v>119734.73</v>
      </c>
      <c r="X144" s="142">
        <f t="shared" si="142"/>
        <v>7364</v>
      </c>
      <c r="Y144" s="142">
        <f t="shared" si="143"/>
        <v>127098.73</v>
      </c>
      <c r="Z144" s="31"/>
      <c r="AA144" s="32"/>
      <c r="AB144" s="226"/>
      <c r="AC144" s="226"/>
      <c r="AD144" s="226"/>
      <c r="AE144" s="226"/>
      <c r="AF144" s="226"/>
      <c r="AG144" s="226"/>
      <c r="AH144" s="226"/>
      <c r="AI144" s="226"/>
      <c r="AJ144" s="226"/>
      <c r="AK144" s="226"/>
      <c r="AL144" s="226"/>
      <c r="AM144" s="226"/>
      <c r="AN144" s="226"/>
      <c r="AO144" s="226"/>
    </row>
    <row r="145" spans="1:41" s="237" customFormat="1" ht="15">
      <c r="A145" s="160"/>
      <c r="B145" s="279"/>
      <c r="C145" s="167" t="s">
        <v>123</v>
      </c>
      <c r="D145" s="168"/>
      <c r="E145" s="169"/>
      <c r="F145" s="170"/>
      <c r="G145" s="170"/>
      <c r="H145" s="170"/>
      <c r="I145" s="161"/>
      <c r="J145" s="162"/>
      <c r="K145" s="162"/>
      <c r="L145" s="163"/>
      <c r="M145" s="163"/>
      <c r="N145" s="163"/>
      <c r="O145" s="460"/>
      <c r="P145" s="180"/>
      <c r="Q145" s="180"/>
      <c r="R145" s="180"/>
      <c r="S145" s="180"/>
      <c r="T145" s="394">
        <f t="shared" si="135"/>
        <v>0</v>
      </c>
      <c r="U145" s="394">
        <f t="shared" si="136"/>
        <v>0</v>
      </c>
      <c r="V145" s="142">
        <f t="shared" si="141"/>
        <v>0</v>
      </c>
      <c r="W145" s="142">
        <f t="shared" si="142"/>
        <v>0</v>
      </c>
      <c r="X145" s="142">
        <f t="shared" si="142"/>
        <v>0</v>
      </c>
      <c r="Y145" s="142">
        <f t="shared" si="143"/>
        <v>0</v>
      </c>
      <c r="Z145" s="163"/>
      <c r="AA145" s="164"/>
      <c r="AB145" s="277"/>
      <c r="AC145" s="277"/>
      <c r="AD145" s="277"/>
      <c r="AE145" s="277"/>
      <c r="AF145" s="277"/>
      <c r="AG145" s="277"/>
      <c r="AH145" s="277"/>
      <c r="AI145" s="277"/>
      <c r="AJ145" s="277"/>
      <c r="AK145" s="277"/>
      <c r="AL145" s="277"/>
      <c r="AM145" s="277"/>
      <c r="AN145" s="277"/>
      <c r="AO145" s="277"/>
    </row>
    <row r="146" spans="1:41" s="237" customFormat="1" ht="30">
      <c r="A146" s="158"/>
      <c r="B146" s="272"/>
      <c r="C146" s="156" t="s">
        <v>124</v>
      </c>
      <c r="D146" s="159"/>
      <c r="E146" s="157"/>
      <c r="F146" s="133">
        <f t="shared" ref="F146:H146" si="144">SUM(F147:F149)</f>
        <v>150262.63</v>
      </c>
      <c r="G146" s="133">
        <f t="shared" si="144"/>
        <v>6864.22</v>
      </c>
      <c r="H146" s="133">
        <f t="shared" si="144"/>
        <v>157126.85</v>
      </c>
      <c r="I146" s="138"/>
      <c r="J146" s="135"/>
      <c r="K146" s="135"/>
      <c r="L146" s="147"/>
      <c r="M146" s="147"/>
      <c r="N146" s="147"/>
      <c r="O146" s="179"/>
      <c r="P146" s="180">
        <f t="shared" si="137"/>
        <v>0</v>
      </c>
      <c r="Q146" s="176">
        <f>SUM(Q147:Q149)</f>
        <v>210367.71</v>
      </c>
      <c r="R146" s="176">
        <f t="shared" ref="R146:S146" si="145">SUM(R147:R149)</f>
        <v>6864.22</v>
      </c>
      <c r="S146" s="176">
        <f t="shared" si="145"/>
        <v>217231.93</v>
      </c>
      <c r="T146" s="133"/>
      <c r="U146" s="133"/>
      <c r="V146" s="133"/>
      <c r="W146" s="142">
        <f t="shared" si="142"/>
        <v>0</v>
      </c>
      <c r="X146" s="142">
        <f t="shared" si="142"/>
        <v>0</v>
      </c>
      <c r="Y146" s="142">
        <f t="shared" si="143"/>
        <v>0</v>
      </c>
      <c r="Z146" s="147"/>
      <c r="AA146" s="137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</row>
    <row r="147" spans="1:41" ht="30" outlineLevel="1">
      <c r="A147" s="44">
        <v>119</v>
      </c>
      <c r="B147" s="271">
        <v>58</v>
      </c>
      <c r="C147" s="42" t="s">
        <v>125</v>
      </c>
      <c r="D147" s="44" t="s">
        <v>28</v>
      </c>
      <c r="E147" s="53">
        <v>179.5</v>
      </c>
      <c r="F147" s="14">
        <f t="shared" ref="F147:F149" si="146">E147*I147</f>
        <v>37420.370000000003</v>
      </c>
      <c r="G147" s="14">
        <f t="shared" ref="G147:G149" si="147">E147*J147</f>
        <v>0</v>
      </c>
      <c r="H147" s="14">
        <f t="shared" ref="H147:H149" si="148">F147+G147</f>
        <v>37420.370000000003</v>
      </c>
      <c r="I147" s="45">
        <v>208.47</v>
      </c>
      <c r="J147" s="53"/>
      <c r="K147" s="53"/>
      <c r="L147" s="51"/>
      <c r="M147" s="51"/>
      <c r="N147" s="51"/>
      <c r="O147" s="451">
        <f t="shared" ref="O147:O153" si="149">I147*$M$3</f>
        <v>291.86</v>
      </c>
      <c r="P147" s="180">
        <f t="shared" si="137"/>
        <v>0</v>
      </c>
      <c r="Q147" s="180">
        <f t="shared" si="138"/>
        <v>52388.87</v>
      </c>
      <c r="R147" s="180">
        <f t="shared" si="139"/>
        <v>0</v>
      </c>
      <c r="S147" s="180">
        <f t="shared" si="140"/>
        <v>52388.87</v>
      </c>
      <c r="T147" s="394">
        <f t="shared" si="135"/>
        <v>67093.509999999995</v>
      </c>
      <c r="U147" s="394">
        <f t="shared" si="136"/>
        <v>0</v>
      </c>
      <c r="V147" s="142">
        <f t="shared" si="141"/>
        <v>67093.509999999995</v>
      </c>
      <c r="W147" s="142">
        <f t="shared" si="142"/>
        <v>373.78</v>
      </c>
      <c r="X147" s="142">
        <f t="shared" si="142"/>
        <v>0</v>
      </c>
      <c r="Y147" s="142">
        <f t="shared" si="143"/>
        <v>373.78</v>
      </c>
      <c r="Z147" s="51"/>
      <c r="AA147" s="35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</row>
    <row r="148" spans="1:41" ht="30" outlineLevel="1">
      <c r="A148" s="44">
        <v>120</v>
      </c>
      <c r="B148" s="271">
        <v>59</v>
      </c>
      <c r="C148" s="42" t="s">
        <v>126</v>
      </c>
      <c r="D148" s="44" t="s">
        <v>101</v>
      </c>
      <c r="E148" s="53">
        <v>67.5</v>
      </c>
      <c r="F148" s="14">
        <f t="shared" si="146"/>
        <v>32349.38</v>
      </c>
      <c r="G148" s="14">
        <f t="shared" si="147"/>
        <v>5737.5</v>
      </c>
      <c r="H148" s="14">
        <f t="shared" si="148"/>
        <v>38086.879999999997</v>
      </c>
      <c r="I148" s="45">
        <v>479.25</v>
      </c>
      <c r="J148" s="53">
        <v>85</v>
      </c>
      <c r="K148" s="53"/>
      <c r="L148" s="51"/>
      <c r="M148" s="51"/>
      <c r="N148" s="51"/>
      <c r="O148" s="451">
        <f t="shared" si="149"/>
        <v>670.95</v>
      </c>
      <c r="P148" s="180">
        <f t="shared" si="137"/>
        <v>85</v>
      </c>
      <c r="Q148" s="180">
        <f t="shared" si="138"/>
        <v>45289.13</v>
      </c>
      <c r="R148" s="180">
        <f t="shared" si="139"/>
        <v>5737.5</v>
      </c>
      <c r="S148" s="180">
        <f t="shared" si="140"/>
        <v>51026.63</v>
      </c>
      <c r="T148" s="394">
        <f t="shared" si="135"/>
        <v>58001.4</v>
      </c>
      <c r="U148" s="394">
        <f t="shared" si="136"/>
        <v>7348.05</v>
      </c>
      <c r="V148" s="142">
        <f t="shared" si="141"/>
        <v>65349.45</v>
      </c>
      <c r="W148" s="142">
        <f t="shared" si="142"/>
        <v>859.28</v>
      </c>
      <c r="X148" s="142">
        <f t="shared" si="142"/>
        <v>108.86</v>
      </c>
      <c r="Y148" s="142">
        <f t="shared" si="143"/>
        <v>968.14</v>
      </c>
      <c r="Z148" s="51"/>
      <c r="AA148" s="35"/>
      <c r="AB148" s="226"/>
      <c r="AC148" s="226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  <c r="AN148" s="226"/>
      <c r="AO148" s="226"/>
    </row>
    <row r="149" spans="1:41" ht="30" outlineLevel="1">
      <c r="A149" s="44">
        <v>121</v>
      </c>
      <c r="B149" s="271">
        <v>60</v>
      </c>
      <c r="C149" s="42" t="s">
        <v>127</v>
      </c>
      <c r="D149" s="44" t="s">
        <v>28</v>
      </c>
      <c r="E149" s="53">
        <v>160.96</v>
      </c>
      <c r="F149" s="14">
        <f t="shared" si="146"/>
        <v>80492.88</v>
      </c>
      <c r="G149" s="14">
        <f t="shared" si="147"/>
        <v>1126.72</v>
      </c>
      <c r="H149" s="14">
        <f t="shared" si="148"/>
        <v>81619.600000000006</v>
      </c>
      <c r="I149" s="45">
        <v>500.08</v>
      </c>
      <c r="J149" s="66">
        <v>7</v>
      </c>
      <c r="K149" s="53"/>
      <c r="L149" s="49"/>
      <c r="M149" s="49"/>
      <c r="N149" s="49"/>
      <c r="O149" s="451">
        <f t="shared" si="149"/>
        <v>700.11</v>
      </c>
      <c r="P149" s="180">
        <f t="shared" si="137"/>
        <v>7</v>
      </c>
      <c r="Q149" s="180">
        <f t="shared" si="138"/>
        <v>112689.71</v>
      </c>
      <c r="R149" s="180">
        <f t="shared" si="139"/>
        <v>1126.72</v>
      </c>
      <c r="S149" s="180">
        <f t="shared" si="140"/>
        <v>113816.43</v>
      </c>
      <c r="T149" s="394">
        <f t="shared" si="135"/>
        <v>144321.56</v>
      </c>
      <c r="U149" s="394">
        <f t="shared" si="136"/>
        <v>1442.2</v>
      </c>
      <c r="V149" s="142">
        <f t="shared" si="141"/>
        <v>145763.76</v>
      </c>
      <c r="W149" s="142">
        <f t="shared" si="142"/>
        <v>896.63</v>
      </c>
      <c r="X149" s="142">
        <f t="shared" si="142"/>
        <v>8.9600000000000009</v>
      </c>
      <c r="Y149" s="142">
        <f t="shared" si="143"/>
        <v>905.59</v>
      </c>
      <c r="Z149" s="49" t="s">
        <v>128</v>
      </c>
      <c r="AA149" s="50"/>
      <c r="AB149" s="226"/>
      <c r="AC149" s="226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  <c r="AN149" s="226"/>
      <c r="AO149" s="226"/>
    </row>
    <row r="150" spans="1:41" s="237" customFormat="1" ht="15">
      <c r="A150" s="158"/>
      <c r="B150" s="272"/>
      <c r="C150" s="156" t="s">
        <v>129</v>
      </c>
      <c r="D150" s="159"/>
      <c r="E150" s="157"/>
      <c r="F150" s="133">
        <f t="shared" ref="F150:H150" si="150">SUM(F151:F153)</f>
        <v>260543.64</v>
      </c>
      <c r="G150" s="133">
        <f t="shared" si="150"/>
        <v>555.35</v>
      </c>
      <c r="H150" s="133">
        <f t="shared" si="150"/>
        <v>261098.99</v>
      </c>
      <c r="I150" s="138"/>
      <c r="J150" s="135"/>
      <c r="K150" s="135"/>
      <c r="L150" s="147"/>
      <c r="M150" s="147"/>
      <c r="N150" s="147"/>
      <c r="O150" s="451">
        <f t="shared" si="149"/>
        <v>0</v>
      </c>
      <c r="P150" s="180">
        <f t="shared" si="137"/>
        <v>0</v>
      </c>
      <c r="Q150" s="176">
        <f>SUM(Q151:Q153)</f>
        <v>364761.06</v>
      </c>
      <c r="R150" s="176">
        <f t="shared" ref="R150:S150" si="151">SUM(R151:R153)</f>
        <v>555.35</v>
      </c>
      <c r="S150" s="176">
        <f t="shared" si="151"/>
        <v>365316.41</v>
      </c>
      <c r="T150" s="133"/>
      <c r="U150" s="133"/>
      <c r="V150" s="133"/>
      <c r="W150" s="142">
        <f t="shared" si="142"/>
        <v>0</v>
      </c>
      <c r="X150" s="142">
        <f t="shared" si="142"/>
        <v>0</v>
      </c>
      <c r="Y150" s="142">
        <f t="shared" si="143"/>
        <v>0</v>
      </c>
      <c r="Z150" s="147"/>
      <c r="AA150" s="137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</row>
    <row r="151" spans="1:41" ht="30" outlineLevel="1">
      <c r="A151" s="44">
        <v>122</v>
      </c>
      <c r="B151" s="73">
        <v>61</v>
      </c>
      <c r="C151" s="42" t="s">
        <v>130</v>
      </c>
      <c r="D151" s="44" t="s">
        <v>28</v>
      </c>
      <c r="E151" s="53">
        <v>18.55</v>
      </c>
      <c r="F151" s="14">
        <f t="shared" ref="F151:F153" si="152">E151*I151</f>
        <v>9276.48</v>
      </c>
      <c r="G151" s="14">
        <f t="shared" ref="G151:G153" si="153">E151*J151</f>
        <v>129.85</v>
      </c>
      <c r="H151" s="14">
        <f t="shared" ref="H151:H153" si="154">F151+G151</f>
        <v>9406.33</v>
      </c>
      <c r="I151" s="45">
        <v>500.08</v>
      </c>
      <c r="J151" s="66">
        <v>7</v>
      </c>
      <c r="K151" s="53"/>
      <c r="L151" s="49"/>
      <c r="M151" s="49"/>
      <c r="N151" s="49"/>
      <c r="O151" s="451">
        <f t="shared" si="149"/>
        <v>700.11</v>
      </c>
      <c r="P151" s="180">
        <f t="shared" si="137"/>
        <v>7</v>
      </c>
      <c r="Q151" s="180">
        <f t="shared" si="138"/>
        <v>12987.04</v>
      </c>
      <c r="R151" s="180">
        <f t="shared" si="139"/>
        <v>129.85</v>
      </c>
      <c r="S151" s="180">
        <f t="shared" si="140"/>
        <v>13116.89</v>
      </c>
      <c r="T151" s="394">
        <f t="shared" si="135"/>
        <v>16632.490000000002</v>
      </c>
      <c r="U151" s="394">
        <f t="shared" si="136"/>
        <v>166.21</v>
      </c>
      <c r="V151" s="142">
        <f t="shared" si="141"/>
        <v>16798.7</v>
      </c>
      <c r="W151" s="142">
        <f t="shared" si="142"/>
        <v>896.63</v>
      </c>
      <c r="X151" s="142">
        <f t="shared" si="142"/>
        <v>8.9600000000000009</v>
      </c>
      <c r="Y151" s="142">
        <f t="shared" si="143"/>
        <v>905.59</v>
      </c>
      <c r="Z151" s="49" t="s">
        <v>131</v>
      </c>
      <c r="AA151" s="50"/>
      <c r="AB151" s="226"/>
      <c r="AC151" s="226"/>
      <c r="AD151" s="226"/>
      <c r="AE151" s="226"/>
      <c r="AF151" s="226"/>
      <c r="AG151" s="226"/>
      <c r="AH151" s="226"/>
      <c r="AI151" s="226"/>
      <c r="AJ151" s="226"/>
      <c r="AK151" s="226"/>
      <c r="AL151" s="226"/>
      <c r="AM151" s="226"/>
      <c r="AN151" s="226"/>
      <c r="AO151" s="226"/>
    </row>
    <row r="152" spans="1:41" ht="30" outlineLevel="1">
      <c r="A152" s="44">
        <v>123</v>
      </c>
      <c r="B152" s="73">
        <v>62</v>
      </c>
      <c r="C152" s="42" t="s">
        <v>132</v>
      </c>
      <c r="D152" s="44" t="s">
        <v>103</v>
      </c>
      <c r="E152" s="53">
        <v>770</v>
      </c>
      <c r="F152" s="14">
        <f t="shared" si="152"/>
        <v>251020</v>
      </c>
      <c r="G152" s="14">
        <f t="shared" si="153"/>
        <v>0</v>
      </c>
      <c r="H152" s="14">
        <f t="shared" si="154"/>
        <v>251020</v>
      </c>
      <c r="I152" s="45">
        <v>326</v>
      </c>
      <c r="J152" s="69"/>
      <c r="K152" s="53"/>
      <c r="L152" s="51"/>
      <c r="M152" s="51"/>
      <c r="N152" s="51"/>
      <c r="O152" s="451">
        <f t="shared" si="149"/>
        <v>456.4</v>
      </c>
      <c r="P152" s="180">
        <f t="shared" si="137"/>
        <v>0</v>
      </c>
      <c r="Q152" s="180">
        <f t="shared" si="138"/>
        <v>351428</v>
      </c>
      <c r="R152" s="180">
        <f t="shared" si="139"/>
        <v>0</v>
      </c>
      <c r="S152" s="180">
        <f t="shared" si="140"/>
        <v>351428</v>
      </c>
      <c r="T152" s="394">
        <f t="shared" si="135"/>
        <v>450072.7</v>
      </c>
      <c r="U152" s="394">
        <f t="shared" si="136"/>
        <v>0</v>
      </c>
      <c r="V152" s="142">
        <f t="shared" si="141"/>
        <v>450072.7</v>
      </c>
      <c r="W152" s="142">
        <f t="shared" si="142"/>
        <v>584.51</v>
      </c>
      <c r="X152" s="142">
        <f t="shared" si="142"/>
        <v>0</v>
      </c>
      <c r="Y152" s="142">
        <f t="shared" si="143"/>
        <v>584.51</v>
      </c>
      <c r="Z152" s="51"/>
      <c r="AA152" s="35"/>
      <c r="AB152" s="226"/>
      <c r="AC152" s="226"/>
      <c r="AD152" s="226"/>
      <c r="AE152" s="226"/>
      <c r="AF152" s="226"/>
      <c r="AG152" s="226"/>
      <c r="AH152" s="226"/>
      <c r="AI152" s="226"/>
      <c r="AJ152" s="226"/>
      <c r="AK152" s="226"/>
      <c r="AL152" s="226"/>
      <c r="AM152" s="226"/>
      <c r="AN152" s="226"/>
      <c r="AO152" s="226"/>
    </row>
    <row r="153" spans="1:41" ht="15" outlineLevel="1">
      <c r="A153" s="44">
        <v>124</v>
      </c>
      <c r="B153" s="73">
        <v>63</v>
      </c>
      <c r="C153" s="42" t="s">
        <v>133</v>
      </c>
      <c r="D153" s="44" t="s">
        <v>26</v>
      </c>
      <c r="E153" s="53">
        <v>0.37</v>
      </c>
      <c r="F153" s="14">
        <f t="shared" si="152"/>
        <v>247.16</v>
      </c>
      <c r="G153" s="14">
        <f t="shared" si="153"/>
        <v>425.5</v>
      </c>
      <c r="H153" s="14">
        <f t="shared" si="154"/>
        <v>672.66</v>
      </c>
      <c r="I153" s="45">
        <v>668</v>
      </c>
      <c r="J153" s="66">
        <v>1150</v>
      </c>
      <c r="K153" s="53"/>
      <c r="L153" s="51"/>
      <c r="M153" s="51"/>
      <c r="N153" s="51"/>
      <c r="O153" s="451">
        <f t="shared" si="149"/>
        <v>935.2</v>
      </c>
      <c r="P153" s="180">
        <f t="shared" si="137"/>
        <v>1150</v>
      </c>
      <c r="Q153" s="180">
        <f t="shared" si="138"/>
        <v>346.02</v>
      </c>
      <c r="R153" s="180">
        <f t="shared" si="139"/>
        <v>425.5</v>
      </c>
      <c r="S153" s="180">
        <f t="shared" si="140"/>
        <v>771.52</v>
      </c>
      <c r="T153" s="394">
        <f t="shared" si="135"/>
        <v>443.15</v>
      </c>
      <c r="U153" s="394">
        <f t="shared" si="136"/>
        <v>544.94000000000005</v>
      </c>
      <c r="V153" s="142">
        <f t="shared" si="141"/>
        <v>988.09</v>
      </c>
      <c r="W153" s="142">
        <f t="shared" si="142"/>
        <v>1197.71</v>
      </c>
      <c r="X153" s="142">
        <f t="shared" si="142"/>
        <v>1472.8</v>
      </c>
      <c r="Y153" s="142">
        <f t="shared" si="143"/>
        <v>2670.51</v>
      </c>
      <c r="Z153" s="51" t="s">
        <v>134</v>
      </c>
      <c r="AA153" s="35"/>
      <c r="AB153" s="226"/>
      <c r="AC153" s="226"/>
      <c r="AD153" s="226"/>
      <c r="AE153" s="226"/>
      <c r="AF153" s="226"/>
      <c r="AG153" s="226"/>
      <c r="AH153" s="226"/>
      <c r="AI153" s="226"/>
      <c r="AJ153" s="226"/>
      <c r="AK153" s="226"/>
      <c r="AL153" s="226"/>
      <c r="AM153" s="226"/>
      <c r="AN153" s="226"/>
      <c r="AO153" s="226"/>
    </row>
    <row r="154" spans="1:41" s="237" customFormat="1" ht="15">
      <c r="A154" s="158"/>
      <c r="B154" s="145"/>
      <c r="C154" s="171" t="s">
        <v>135</v>
      </c>
      <c r="D154" s="158"/>
      <c r="E154" s="135"/>
      <c r="F154" s="133">
        <f t="shared" ref="F154:H154" si="155">SUM(F155:F158)</f>
        <v>24048.44</v>
      </c>
      <c r="G154" s="133">
        <f t="shared" si="155"/>
        <v>457.6</v>
      </c>
      <c r="H154" s="133">
        <f t="shared" si="155"/>
        <v>24506.04</v>
      </c>
      <c r="I154" s="138"/>
      <c r="J154" s="135"/>
      <c r="K154" s="135"/>
      <c r="L154" s="147"/>
      <c r="M154" s="147"/>
      <c r="N154" s="147"/>
      <c r="O154" s="179"/>
      <c r="P154" s="180">
        <f t="shared" si="137"/>
        <v>0</v>
      </c>
      <c r="Q154" s="176">
        <f>SUM(Q155:Q158)</f>
        <v>33667.81</v>
      </c>
      <c r="R154" s="176">
        <f t="shared" ref="R154:S154" si="156">SUM(R155:R158)</f>
        <v>457.6</v>
      </c>
      <c r="S154" s="176">
        <f t="shared" si="156"/>
        <v>34125.410000000003</v>
      </c>
      <c r="T154" s="133"/>
      <c r="U154" s="133"/>
      <c r="V154" s="133"/>
      <c r="W154" s="142">
        <f t="shared" si="142"/>
        <v>0</v>
      </c>
      <c r="X154" s="142">
        <f t="shared" si="142"/>
        <v>0</v>
      </c>
      <c r="Y154" s="142">
        <f t="shared" si="143"/>
        <v>0</v>
      </c>
      <c r="Z154" s="147"/>
      <c r="AA154" s="137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</row>
    <row r="155" spans="1:41" ht="30" outlineLevel="1">
      <c r="A155" s="44">
        <v>125</v>
      </c>
      <c r="B155" s="73">
        <v>64</v>
      </c>
      <c r="C155" s="42" t="s">
        <v>136</v>
      </c>
      <c r="D155" s="44" t="s">
        <v>26</v>
      </c>
      <c r="E155" s="53">
        <v>10.4</v>
      </c>
      <c r="F155" s="14">
        <f t="shared" ref="F155:F158" si="157">E155*I155</f>
        <v>1540.03</v>
      </c>
      <c r="G155" s="14">
        <f t="shared" ref="G155:G158" si="158">E155*J155</f>
        <v>0</v>
      </c>
      <c r="H155" s="14">
        <f t="shared" ref="H155:H158" si="159">F155+G155</f>
        <v>1540.03</v>
      </c>
      <c r="I155" s="45">
        <v>148.08000000000001</v>
      </c>
      <c r="J155" s="53"/>
      <c r="K155" s="53"/>
      <c r="L155" s="51"/>
      <c r="M155" s="51"/>
      <c r="N155" s="51"/>
      <c r="O155" s="451">
        <f t="shared" ref="O155:O158" si="160">I155*$M$3</f>
        <v>207.31</v>
      </c>
      <c r="P155" s="180">
        <f t="shared" si="137"/>
        <v>0</v>
      </c>
      <c r="Q155" s="180">
        <f t="shared" si="138"/>
        <v>2156.02</v>
      </c>
      <c r="R155" s="180">
        <f t="shared" si="139"/>
        <v>0</v>
      </c>
      <c r="S155" s="180">
        <f t="shared" si="140"/>
        <v>2156.02</v>
      </c>
      <c r="T155" s="394">
        <f t="shared" si="135"/>
        <v>2761.2</v>
      </c>
      <c r="U155" s="394">
        <f t="shared" si="136"/>
        <v>0</v>
      </c>
      <c r="V155" s="142">
        <f t="shared" si="141"/>
        <v>2761.2</v>
      </c>
      <c r="W155" s="142">
        <f t="shared" si="142"/>
        <v>265.5</v>
      </c>
      <c r="X155" s="142">
        <f t="shared" si="142"/>
        <v>0</v>
      </c>
      <c r="Y155" s="142">
        <f t="shared" si="143"/>
        <v>265.5</v>
      </c>
      <c r="Z155" s="51"/>
      <c r="AA155" s="35"/>
      <c r="AB155" s="226"/>
      <c r="AC155" s="226"/>
      <c r="AD155" s="226"/>
      <c r="AE155" s="226"/>
      <c r="AF155" s="226"/>
      <c r="AG155" s="226"/>
      <c r="AH155" s="226"/>
      <c r="AI155" s="226"/>
      <c r="AJ155" s="226"/>
      <c r="AK155" s="226"/>
      <c r="AL155" s="226"/>
      <c r="AM155" s="226"/>
      <c r="AN155" s="226"/>
      <c r="AO155" s="226"/>
    </row>
    <row r="156" spans="1:41" ht="30" outlineLevel="1">
      <c r="A156" s="44">
        <v>126</v>
      </c>
      <c r="B156" s="73">
        <v>65</v>
      </c>
      <c r="C156" s="42" t="s">
        <v>137</v>
      </c>
      <c r="D156" s="44" t="s">
        <v>26</v>
      </c>
      <c r="E156" s="53">
        <v>10.4</v>
      </c>
      <c r="F156" s="14">
        <f t="shared" si="157"/>
        <v>18325.22</v>
      </c>
      <c r="G156" s="14">
        <f t="shared" si="158"/>
        <v>0</v>
      </c>
      <c r="H156" s="14">
        <f t="shared" si="159"/>
        <v>18325.22</v>
      </c>
      <c r="I156" s="45">
        <v>1762.04</v>
      </c>
      <c r="J156" s="53"/>
      <c r="K156" s="53"/>
      <c r="L156" s="51"/>
      <c r="M156" s="51"/>
      <c r="N156" s="51"/>
      <c r="O156" s="451">
        <f t="shared" si="160"/>
        <v>2466.86</v>
      </c>
      <c r="P156" s="180">
        <f t="shared" si="137"/>
        <v>0</v>
      </c>
      <c r="Q156" s="180">
        <f t="shared" si="138"/>
        <v>25655.34</v>
      </c>
      <c r="R156" s="180">
        <f t="shared" si="139"/>
        <v>0</v>
      </c>
      <c r="S156" s="180">
        <f t="shared" si="140"/>
        <v>25655.34</v>
      </c>
      <c r="T156" s="394">
        <f t="shared" si="135"/>
        <v>32856.720000000001</v>
      </c>
      <c r="U156" s="394">
        <f t="shared" si="136"/>
        <v>0</v>
      </c>
      <c r="V156" s="142">
        <f t="shared" si="141"/>
        <v>32856.720000000001</v>
      </c>
      <c r="W156" s="142">
        <f t="shared" si="142"/>
        <v>3159.3</v>
      </c>
      <c r="X156" s="142">
        <f t="shared" si="142"/>
        <v>0</v>
      </c>
      <c r="Y156" s="142">
        <f t="shared" si="143"/>
        <v>3159.3</v>
      </c>
      <c r="Z156" s="51"/>
      <c r="AA156" s="35"/>
      <c r="AB156" s="226"/>
      <c r="AC156" s="226"/>
      <c r="AD156" s="226"/>
      <c r="AE156" s="226"/>
      <c r="AF156" s="226"/>
      <c r="AG156" s="226"/>
      <c r="AH156" s="226"/>
      <c r="AI156" s="226"/>
      <c r="AJ156" s="226"/>
      <c r="AK156" s="226"/>
      <c r="AL156" s="226"/>
      <c r="AM156" s="226"/>
      <c r="AN156" s="226"/>
      <c r="AO156" s="226"/>
    </row>
    <row r="157" spans="1:41" ht="30" outlineLevel="1">
      <c r="A157" s="44">
        <v>127</v>
      </c>
      <c r="B157" s="73">
        <v>66</v>
      </c>
      <c r="C157" s="42" t="s">
        <v>138</v>
      </c>
      <c r="D157" s="44" t="s">
        <v>26</v>
      </c>
      <c r="E157" s="53">
        <v>10.4</v>
      </c>
      <c r="F157" s="14">
        <f t="shared" si="157"/>
        <v>1094.18</v>
      </c>
      <c r="G157" s="14">
        <f t="shared" si="158"/>
        <v>0</v>
      </c>
      <c r="H157" s="14">
        <f t="shared" si="159"/>
        <v>1094.18</v>
      </c>
      <c r="I157" s="45">
        <v>105.21</v>
      </c>
      <c r="J157" s="53"/>
      <c r="K157" s="53"/>
      <c r="L157" s="51"/>
      <c r="M157" s="51"/>
      <c r="N157" s="51"/>
      <c r="O157" s="451">
        <f t="shared" si="160"/>
        <v>147.29</v>
      </c>
      <c r="P157" s="180">
        <f t="shared" si="137"/>
        <v>0</v>
      </c>
      <c r="Q157" s="180">
        <f t="shared" si="138"/>
        <v>1531.82</v>
      </c>
      <c r="R157" s="180">
        <f t="shared" si="139"/>
        <v>0</v>
      </c>
      <c r="S157" s="180">
        <f t="shared" si="140"/>
        <v>1531.82</v>
      </c>
      <c r="T157" s="394">
        <f t="shared" si="135"/>
        <v>1961.75</v>
      </c>
      <c r="U157" s="394">
        <f t="shared" si="136"/>
        <v>0</v>
      </c>
      <c r="V157" s="142">
        <f t="shared" si="141"/>
        <v>1961.75</v>
      </c>
      <c r="W157" s="142">
        <f t="shared" si="142"/>
        <v>188.63</v>
      </c>
      <c r="X157" s="142">
        <f t="shared" si="142"/>
        <v>0</v>
      </c>
      <c r="Y157" s="142">
        <f t="shared" si="143"/>
        <v>188.63</v>
      </c>
      <c r="Z157" s="51"/>
      <c r="AA157" s="35"/>
      <c r="AB157" s="226"/>
      <c r="AC157" s="226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</row>
    <row r="158" spans="1:41" ht="30" outlineLevel="1">
      <c r="A158" s="44">
        <v>128</v>
      </c>
      <c r="B158" s="73">
        <v>67</v>
      </c>
      <c r="C158" s="42" t="s">
        <v>139</v>
      </c>
      <c r="D158" s="44" t="s">
        <v>26</v>
      </c>
      <c r="E158" s="53">
        <v>10.4</v>
      </c>
      <c r="F158" s="14">
        <f t="shared" si="157"/>
        <v>3089.01</v>
      </c>
      <c r="G158" s="14">
        <f t="shared" si="158"/>
        <v>457.6</v>
      </c>
      <c r="H158" s="14">
        <f t="shared" si="159"/>
        <v>3546.61</v>
      </c>
      <c r="I158" s="45">
        <v>297.02</v>
      </c>
      <c r="J158" s="53">
        <v>44</v>
      </c>
      <c r="K158" s="53"/>
      <c r="L158" s="51"/>
      <c r="M158" s="51"/>
      <c r="N158" s="51"/>
      <c r="O158" s="451">
        <f t="shared" si="160"/>
        <v>415.83</v>
      </c>
      <c r="P158" s="180">
        <f t="shared" si="137"/>
        <v>44</v>
      </c>
      <c r="Q158" s="180">
        <f t="shared" si="138"/>
        <v>4324.63</v>
      </c>
      <c r="R158" s="180">
        <f t="shared" si="139"/>
        <v>457.6</v>
      </c>
      <c r="S158" s="180">
        <f t="shared" si="140"/>
        <v>4782.2299999999996</v>
      </c>
      <c r="T158" s="394">
        <f t="shared" si="135"/>
        <v>5538.52</v>
      </c>
      <c r="U158" s="394">
        <f t="shared" si="136"/>
        <v>586.04</v>
      </c>
      <c r="V158" s="142">
        <f t="shared" si="141"/>
        <v>6124.56</v>
      </c>
      <c r="W158" s="142">
        <f t="shared" si="142"/>
        <v>532.54999999999995</v>
      </c>
      <c r="X158" s="142">
        <f t="shared" si="142"/>
        <v>56.35</v>
      </c>
      <c r="Y158" s="142">
        <f t="shared" si="143"/>
        <v>588.9</v>
      </c>
      <c r="Z158" s="51"/>
      <c r="AA158" s="35"/>
      <c r="AB158" s="226"/>
      <c r="AC158" s="226"/>
      <c r="AD158" s="226"/>
      <c r="AE158" s="226"/>
      <c r="AF158" s="226"/>
      <c r="AG158" s="226"/>
      <c r="AH158" s="226"/>
      <c r="AI158" s="226"/>
      <c r="AJ158" s="226"/>
      <c r="AK158" s="226"/>
      <c r="AL158" s="226"/>
      <c r="AM158" s="226"/>
      <c r="AN158" s="226"/>
      <c r="AO158" s="226"/>
    </row>
    <row r="159" spans="1:41" s="237" customFormat="1" ht="45">
      <c r="A159" s="158"/>
      <c r="B159" s="145"/>
      <c r="C159" s="171" t="s">
        <v>140</v>
      </c>
      <c r="D159" s="158"/>
      <c r="E159" s="135"/>
      <c r="F159" s="133">
        <f>SUM(F160:F193)</f>
        <v>1224188.8899999999</v>
      </c>
      <c r="G159" s="133">
        <f t="shared" ref="G159:H159" si="161">SUM(G160:G193)</f>
        <v>176421.04</v>
      </c>
      <c r="H159" s="133">
        <f t="shared" si="161"/>
        <v>1400609.93</v>
      </c>
      <c r="I159" s="138"/>
      <c r="J159" s="135"/>
      <c r="K159" s="135"/>
      <c r="L159" s="147"/>
      <c r="M159" s="147"/>
      <c r="N159" s="147"/>
      <c r="O159" s="179"/>
      <c r="P159" s="180">
        <f t="shared" si="137"/>
        <v>0</v>
      </c>
      <c r="Q159" s="176">
        <f>SUM(Q160:Q193)</f>
        <v>1700029.49</v>
      </c>
      <c r="R159" s="176">
        <f t="shared" ref="R159:S159" si="162">SUM(R160:R193)</f>
        <v>176421.04</v>
      </c>
      <c r="S159" s="176">
        <f t="shared" si="162"/>
        <v>1876450.53</v>
      </c>
      <c r="T159" s="133"/>
      <c r="U159" s="133"/>
      <c r="V159" s="133"/>
      <c r="W159" s="142">
        <f t="shared" si="142"/>
        <v>0</v>
      </c>
      <c r="X159" s="142">
        <f t="shared" si="142"/>
        <v>0</v>
      </c>
      <c r="Y159" s="142">
        <f t="shared" si="143"/>
        <v>0</v>
      </c>
      <c r="Z159" s="147"/>
      <c r="AA159" s="137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</row>
    <row r="160" spans="1:41" ht="30" outlineLevel="1">
      <c r="A160" s="44">
        <v>129</v>
      </c>
      <c r="B160" s="73">
        <v>68</v>
      </c>
      <c r="C160" s="42" t="s">
        <v>100</v>
      </c>
      <c r="D160" s="44" t="s">
        <v>101</v>
      </c>
      <c r="E160" s="53">
        <v>206.67</v>
      </c>
      <c r="F160" s="14">
        <f t="shared" ref="F160:F169" si="163">E160*I160</f>
        <v>98904</v>
      </c>
      <c r="G160" s="14">
        <f t="shared" ref="G160:G169" si="164">E160*J160</f>
        <v>17566.95</v>
      </c>
      <c r="H160" s="14">
        <f t="shared" ref="H160:H169" si="165">F160+G160</f>
        <v>116470.95</v>
      </c>
      <c r="I160" s="45">
        <v>478.56</v>
      </c>
      <c r="J160" s="53">
        <v>85</v>
      </c>
      <c r="K160" s="53"/>
      <c r="L160" s="51"/>
      <c r="M160" s="51"/>
      <c r="N160" s="51"/>
      <c r="O160" s="451">
        <f t="shared" ref="O160:O165" si="166">I160*$M$3</f>
        <v>669.98</v>
      </c>
      <c r="P160" s="180">
        <f t="shared" si="137"/>
        <v>85</v>
      </c>
      <c r="Q160" s="180">
        <f t="shared" si="138"/>
        <v>138464.76999999999</v>
      </c>
      <c r="R160" s="180">
        <f t="shared" si="139"/>
        <v>17566.95</v>
      </c>
      <c r="S160" s="180">
        <f t="shared" si="140"/>
        <v>156031.72</v>
      </c>
      <c r="T160" s="394">
        <f t="shared" si="135"/>
        <v>177331.13</v>
      </c>
      <c r="U160" s="394">
        <f t="shared" si="136"/>
        <v>22498.1</v>
      </c>
      <c r="V160" s="142">
        <f t="shared" si="141"/>
        <v>199829.23</v>
      </c>
      <c r="W160" s="142">
        <f t="shared" si="142"/>
        <v>858.04</v>
      </c>
      <c r="X160" s="142">
        <f t="shared" si="142"/>
        <v>108.86</v>
      </c>
      <c r="Y160" s="142">
        <f t="shared" si="143"/>
        <v>966.9</v>
      </c>
      <c r="Z160" s="51"/>
      <c r="AA160" s="35"/>
      <c r="AB160" s="226"/>
      <c r="AC160" s="226"/>
      <c r="AD160" s="226"/>
      <c r="AE160" s="226"/>
      <c r="AF160" s="226"/>
      <c r="AG160" s="226"/>
      <c r="AH160" s="226"/>
      <c r="AI160" s="226"/>
      <c r="AJ160" s="226"/>
      <c r="AK160" s="226"/>
      <c r="AL160" s="226"/>
      <c r="AM160" s="226"/>
      <c r="AN160" s="226"/>
      <c r="AO160" s="226"/>
    </row>
    <row r="161" spans="1:41" ht="15" outlineLevel="1">
      <c r="A161" s="44">
        <v>130</v>
      </c>
      <c r="B161" s="73">
        <v>69</v>
      </c>
      <c r="C161" s="42" t="s">
        <v>141</v>
      </c>
      <c r="D161" s="44" t="s">
        <v>103</v>
      </c>
      <c r="E161" s="53">
        <v>6</v>
      </c>
      <c r="F161" s="14">
        <f t="shared" si="163"/>
        <v>3198</v>
      </c>
      <c r="G161" s="14">
        <f t="shared" si="164"/>
        <v>0</v>
      </c>
      <c r="H161" s="14">
        <f t="shared" si="165"/>
        <v>3198</v>
      </c>
      <c r="I161" s="45">
        <v>533</v>
      </c>
      <c r="J161" s="53"/>
      <c r="K161" s="53"/>
      <c r="L161" s="51"/>
      <c r="M161" s="51"/>
      <c r="N161" s="51"/>
      <c r="O161" s="451">
        <f t="shared" si="166"/>
        <v>746.2</v>
      </c>
      <c r="P161" s="180">
        <f t="shared" si="137"/>
        <v>0</v>
      </c>
      <c r="Q161" s="180">
        <f t="shared" si="138"/>
        <v>4477.2</v>
      </c>
      <c r="R161" s="180">
        <f t="shared" si="139"/>
        <v>0</v>
      </c>
      <c r="S161" s="180">
        <f t="shared" si="140"/>
        <v>4477.2</v>
      </c>
      <c r="T161" s="394">
        <f t="shared" si="135"/>
        <v>5733.9</v>
      </c>
      <c r="U161" s="394">
        <f t="shared" si="136"/>
        <v>0</v>
      </c>
      <c r="V161" s="142">
        <f t="shared" si="141"/>
        <v>5733.9</v>
      </c>
      <c r="W161" s="142">
        <f t="shared" si="142"/>
        <v>955.65</v>
      </c>
      <c r="X161" s="142">
        <f t="shared" si="142"/>
        <v>0</v>
      </c>
      <c r="Y161" s="142">
        <f t="shared" si="143"/>
        <v>955.65</v>
      </c>
      <c r="Z161" s="51"/>
      <c r="AA161" s="35"/>
      <c r="AB161" s="226"/>
      <c r="AC161" s="226"/>
      <c r="AD161" s="226"/>
      <c r="AE161" s="226"/>
      <c r="AF161" s="226"/>
      <c r="AG161" s="226"/>
      <c r="AH161" s="226"/>
      <c r="AI161" s="226"/>
      <c r="AJ161" s="226"/>
      <c r="AK161" s="226"/>
      <c r="AL161" s="226"/>
      <c r="AM161" s="226"/>
      <c r="AN161" s="226"/>
      <c r="AO161" s="226"/>
    </row>
    <row r="162" spans="1:41" ht="15" outlineLevel="1">
      <c r="A162" s="44">
        <v>131</v>
      </c>
      <c r="B162" s="73">
        <v>70</v>
      </c>
      <c r="C162" s="42" t="s">
        <v>104</v>
      </c>
      <c r="D162" s="44" t="s">
        <v>26</v>
      </c>
      <c r="E162" s="53">
        <v>7.43</v>
      </c>
      <c r="F162" s="14">
        <f t="shared" si="163"/>
        <v>13091.96</v>
      </c>
      <c r="G162" s="14">
        <f t="shared" si="164"/>
        <v>0</v>
      </c>
      <c r="H162" s="14">
        <f t="shared" si="165"/>
        <v>13091.96</v>
      </c>
      <c r="I162" s="45">
        <v>1762.04</v>
      </c>
      <c r="J162" s="53"/>
      <c r="K162" s="53"/>
      <c r="L162" s="51"/>
      <c r="M162" s="51"/>
      <c r="N162" s="51"/>
      <c r="O162" s="451">
        <f t="shared" si="166"/>
        <v>2466.86</v>
      </c>
      <c r="P162" s="180">
        <f t="shared" si="137"/>
        <v>0</v>
      </c>
      <c r="Q162" s="180">
        <f t="shared" si="138"/>
        <v>18328.77</v>
      </c>
      <c r="R162" s="180">
        <f t="shared" si="139"/>
        <v>0</v>
      </c>
      <c r="S162" s="180">
        <f t="shared" si="140"/>
        <v>18328.77</v>
      </c>
      <c r="T162" s="394">
        <f t="shared" si="135"/>
        <v>23473.599999999999</v>
      </c>
      <c r="U162" s="394">
        <f t="shared" si="136"/>
        <v>0</v>
      </c>
      <c r="V162" s="142">
        <f t="shared" si="141"/>
        <v>23473.599999999999</v>
      </c>
      <c r="W162" s="142">
        <f t="shared" si="142"/>
        <v>3159.3</v>
      </c>
      <c r="X162" s="142">
        <f t="shared" si="142"/>
        <v>0</v>
      </c>
      <c r="Y162" s="142">
        <f t="shared" si="143"/>
        <v>3159.3</v>
      </c>
      <c r="Z162" s="51"/>
      <c r="AA162" s="35"/>
      <c r="AB162" s="226"/>
      <c r="AC162" s="226"/>
      <c r="AD162" s="226"/>
      <c r="AE162" s="226"/>
      <c r="AF162" s="226"/>
      <c r="AG162" s="226"/>
      <c r="AH162" s="226"/>
      <c r="AI162" s="226"/>
      <c r="AJ162" s="226"/>
      <c r="AK162" s="226"/>
      <c r="AL162" s="226"/>
      <c r="AM162" s="226"/>
      <c r="AN162" s="226"/>
      <c r="AO162" s="226"/>
    </row>
    <row r="163" spans="1:41" ht="15" outlineLevel="1">
      <c r="A163" s="44">
        <v>132</v>
      </c>
      <c r="B163" s="73">
        <v>71</v>
      </c>
      <c r="C163" s="42" t="s">
        <v>105</v>
      </c>
      <c r="D163" s="44" t="s">
        <v>26</v>
      </c>
      <c r="E163" s="53">
        <v>7.43</v>
      </c>
      <c r="F163" s="14">
        <f t="shared" si="163"/>
        <v>1100.23</v>
      </c>
      <c r="G163" s="14">
        <f t="shared" si="164"/>
        <v>0</v>
      </c>
      <c r="H163" s="14">
        <f t="shared" si="165"/>
        <v>1100.23</v>
      </c>
      <c r="I163" s="45">
        <v>148.08000000000001</v>
      </c>
      <c r="J163" s="53"/>
      <c r="K163" s="53"/>
      <c r="L163" s="51"/>
      <c r="M163" s="51"/>
      <c r="N163" s="51"/>
      <c r="O163" s="451">
        <f t="shared" si="166"/>
        <v>207.31</v>
      </c>
      <c r="P163" s="180">
        <f t="shared" si="137"/>
        <v>0</v>
      </c>
      <c r="Q163" s="180">
        <f t="shared" si="138"/>
        <v>1540.31</v>
      </c>
      <c r="R163" s="180">
        <f t="shared" si="139"/>
        <v>0</v>
      </c>
      <c r="S163" s="180">
        <f t="shared" si="140"/>
        <v>1540.31</v>
      </c>
      <c r="T163" s="394">
        <f t="shared" si="135"/>
        <v>1972.67</v>
      </c>
      <c r="U163" s="394">
        <f t="shared" si="136"/>
        <v>0</v>
      </c>
      <c r="V163" s="142">
        <f t="shared" si="141"/>
        <v>1972.67</v>
      </c>
      <c r="W163" s="142">
        <f t="shared" si="142"/>
        <v>265.5</v>
      </c>
      <c r="X163" s="142">
        <f t="shared" si="142"/>
        <v>0</v>
      </c>
      <c r="Y163" s="142">
        <f t="shared" si="143"/>
        <v>265.5</v>
      </c>
      <c r="Z163" s="51"/>
      <c r="AA163" s="35"/>
      <c r="AB163" s="226"/>
      <c r="AC163" s="226"/>
      <c r="AD163" s="226"/>
      <c r="AE163" s="226"/>
      <c r="AF163" s="226"/>
      <c r="AG163" s="226"/>
      <c r="AH163" s="226"/>
      <c r="AI163" s="226"/>
      <c r="AJ163" s="226"/>
      <c r="AK163" s="226"/>
      <c r="AL163" s="226"/>
      <c r="AM163" s="226"/>
      <c r="AN163" s="226"/>
      <c r="AO163" s="226"/>
    </row>
    <row r="164" spans="1:41" ht="15" outlineLevel="1">
      <c r="A164" s="44">
        <v>133</v>
      </c>
      <c r="B164" s="73">
        <v>72</v>
      </c>
      <c r="C164" s="42" t="s">
        <v>142</v>
      </c>
      <c r="D164" s="44" t="s">
        <v>26</v>
      </c>
      <c r="E164" s="53">
        <v>7.43</v>
      </c>
      <c r="F164" s="14">
        <f t="shared" si="163"/>
        <v>781.71</v>
      </c>
      <c r="G164" s="14">
        <f t="shared" si="164"/>
        <v>0</v>
      </c>
      <c r="H164" s="14">
        <f t="shared" si="165"/>
        <v>781.71</v>
      </c>
      <c r="I164" s="45">
        <v>105.21</v>
      </c>
      <c r="J164" s="53"/>
      <c r="K164" s="53"/>
      <c r="L164" s="51"/>
      <c r="M164" s="51"/>
      <c r="N164" s="51"/>
      <c r="O164" s="451">
        <f t="shared" si="166"/>
        <v>147.29</v>
      </c>
      <c r="P164" s="180">
        <f t="shared" si="137"/>
        <v>0</v>
      </c>
      <c r="Q164" s="180">
        <f t="shared" si="138"/>
        <v>1094.3599999999999</v>
      </c>
      <c r="R164" s="180">
        <f t="shared" si="139"/>
        <v>0</v>
      </c>
      <c r="S164" s="180">
        <f t="shared" si="140"/>
        <v>1094.3599999999999</v>
      </c>
      <c r="T164" s="394">
        <f t="shared" si="135"/>
        <v>1401.52</v>
      </c>
      <c r="U164" s="394">
        <f t="shared" si="136"/>
        <v>0</v>
      </c>
      <c r="V164" s="142">
        <f t="shared" si="141"/>
        <v>1401.52</v>
      </c>
      <c r="W164" s="142">
        <f t="shared" si="142"/>
        <v>188.63</v>
      </c>
      <c r="X164" s="142">
        <f t="shared" si="142"/>
        <v>0</v>
      </c>
      <c r="Y164" s="142">
        <f t="shared" si="143"/>
        <v>188.63</v>
      </c>
      <c r="Z164" s="51"/>
      <c r="AA164" s="35"/>
      <c r="AB164" s="226"/>
      <c r="AC164" s="226"/>
      <c r="AD164" s="226"/>
      <c r="AE164" s="226"/>
      <c r="AF164" s="226"/>
      <c r="AG164" s="226"/>
      <c r="AH164" s="226"/>
      <c r="AI164" s="226"/>
      <c r="AJ164" s="226"/>
      <c r="AK164" s="226"/>
      <c r="AL164" s="226"/>
      <c r="AM164" s="226"/>
      <c r="AN164" s="226"/>
      <c r="AO164" s="226"/>
    </row>
    <row r="165" spans="1:41" ht="30" outlineLevel="1">
      <c r="A165" s="44">
        <v>134</v>
      </c>
      <c r="B165" s="73">
        <v>73</v>
      </c>
      <c r="C165" s="42" t="s">
        <v>107</v>
      </c>
      <c r="D165" s="44" t="s">
        <v>26</v>
      </c>
      <c r="E165" s="53">
        <v>4.18</v>
      </c>
      <c r="F165" s="14">
        <f t="shared" si="163"/>
        <v>1241.21</v>
      </c>
      <c r="G165" s="14">
        <f t="shared" si="164"/>
        <v>183.92</v>
      </c>
      <c r="H165" s="14">
        <f t="shared" si="165"/>
        <v>1425.13</v>
      </c>
      <c r="I165" s="45">
        <v>296.94</v>
      </c>
      <c r="J165" s="53">
        <v>44</v>
      </c>
      <c r="K165" s="53"/>
      <c r="L165" s="51"/>
      <c r="M165" s="51"/>
      <c r="N165" s="51"/>
      <c r="O165" s="451">
        <f t="shared" si="166"/>
        <v>415.72</v>
      </c>
      <c r="P165" s="180">
        <f t="shared" si="137"/>
        <v>44</v>
      </c>
      <c r="Q165" s="180">
        <f t="shared" si="138"/>
        <v>1737.71</v>
      </c>
      <c r="R165" s="180">
        <f t="shared" si="139"/>
        <v>183.92</v>
      </c>
      <c r="S165" s="180">
        <f t="shared" si="140"/>
        <v>1921.63</v>
      </c>
      <c r="T165" s="394">
        <f t="shared" si="135"/>
        <v>2225.4699999999998</v>
      </c>
      <c r="U165" s="394">
        <f t="shared" si="136"/>
        <v>235.54</v>
      </c>
      <c r="V165" s="142">
        <f t="shared" si="141"/>
        <v>2461.0100000000002</v>
      </c>
      <c r="W165" s="142">
        <f t="shared" si="142"/>
        <v>532.41</v>
      </c>
      <c r="X165" s="142">
        <f t="shared" si="142"/>
        <v>56.35</v>
      </c>
      <c r="Y165" s="142">
        <f t="shared" si="143"/>
        <v>588.76</v>
      </c>
      <c r="Z165" s="51"/>
      <c r="AA165" s="35"/>
      <c r="AB165" s="226"/>
      <c r="AC165" s="226"/>
      <c r="AD165" s="226"/>
      <c r="AE165" s="226"/>
      <c r="AF165" s="226"/>
      <c r="AG165" s="226"/>
      <c r="AH165" s="226"/>
      <c r="AI165" s="226"/>
      <c r="AJ165" s="226"/>
      <c r="AK165" s="226"/>
      <c r="AL165" s="226"/>
      <c r="AM165" s="226"/>
      <c r="AN165" s="226"/>
      <c r="AO165" s="226"/>
    </row>
    <row r="166" spans="1:41" ht="15" outlineLevel="1">
      <c r="A166" s="44">
        <v>135</v>
      </c>
      <c r="B166" s="73">
        <v>74</v>
      </c>
      <c r="C166" s="42" t="s">
        <v>113</v>
      </c>
      <c r="D166" s="44" t="s">
        <v>34</v>
      </c>
      <c r="E166" s="53">
        <v>0.09</v>
      </c>
      <c r="F166" s="14">
        <f t="shared" si="163"/>
        <v>2441.16</v>
      </c>
      <c r="G166" s="14">
        <f t="shared" si="164"/>
        <v>0</v>
      </c>
      <c r="H166" s="14">
        <f t="shared" si="165"/>
        <v>2441.16</v>
      </c>
      <c r="I166" s="45">
        <v>27124</v>
      </c>
      <c r="J166" s="53"/>
      <c r="K166" s="53"/>
      <c r="L166" s="51"/>
      <c r="M166" s="51"/>
      <c r="N166" s="51"/>
      <c r="O166" s="448">
        <f>I166*$L$3</f>
        <v>46110.8</v>
      </c>
      <c r="P166" s="180">
        <f t="shared" si="137"/>
        <v>0</v>
      </c>
      <c r="Q166" s="180">
        <f t="shared" si="138"/>
        <v>4149.97</v>
      </c>
      <c r="R166" s="180">
        <f t="shared" si="139"/>
        <v>0</v>
      </c>
      <c r="S166" s="180">
        <f t="shared" si="140"/>
        <v>4149.97</v>
      </c>
      <c r="T166" s="394">
        <f t="shared" si="135"/>
        <v>5314.85</v>
      </c>
      <c r="U166" s="394">
        <f t="shared" si="136"/>
        <v>0</v>
      </c>
      <c r="V166" s="142">
        <f t="shared" si="141"/>
        <v>5314.85</v>
      </c>
      <c r="W166" s="142">
        <f t="shared" si="142"/>
        <v>59053.87</v>
      </c>
      <c r="X166" s="142">
        <f t="shared" si="142"/>
        <v>0</v>
      </c>
      <c r="Y166" s="142">
        <f t="shared" si="143"/>
        <v>59053.87</v>
      </c>
      <c r="Z166" s="51"/>
      <c r="AA166" s="35"/>
      <c r="AB166" s="226"/>
      <c r="AC166" s="226"/>
      <c r="AD166" s="226"/>
      <c r="AE166" s="226"/>
      <c r="AF166" s="226"/>
      <c r="AG166" s="226"/>
      <c r="AH166" s="226"/>
      <c r="AI166" s="226"/>
      <c r="AJ166" s="226"/>
      <c r="AK166" s="226"/>
      <c r="AL166" s="226"/>
      <c r="AM166" s="226"/>
      <c r="AN166" s="226"/>
      <c r="AO166" s="226"/>
    </row>
    <row r="167" spans="1:41" ht="30" outlineLevel="1">
      <c r="A167" s="44">
        <v>136</v>
      </c>
      <c r="B167" s="73">
        <v>75</v>
      </c>
      <c r="C167" s="42" t="s">
        <v>108</v>
      </c>
      <c r="D167" s="44" t="s">
        <v>34</v>
      </c>
      <c r="E167" s="53">
        <v>7.0000000000000007E-2</v>
      </c>
      <c r="F167" s="14">
        <f t="shared" si="163"/>
        <v>4674.8900000000003</v>
      </c>
      <c r="G167" s="14">
        <f t="shared" si="164"/>
        <v>396.69</v>
      </c>
      <c r="H167" s="14">
        <f t="shared" si="165"/>
        <v>5071.58</v>
      </c>
      <c r="I167" s="45">
        <v>66784.210000000006</v>
      </c>
      <c r="J167" s="53">
        <v>5667</v>
      </c>
      <c r="K167" s="53"/>
      <c r="L167" s="51"/>
      <c r="M167" s="51"/>
      <c r="N167" s="51"/>
      <c r="O167" s="451">
        <f t="shared" ref="O167:O169" si="167">I167*$M$3</f>
        <v>93497.89</v>
      </c>
      <c r="P167" s="180">
        <f t="shared" si="137"/>
        <v>5667</v>
      </c>
      <c r="Q167" s="180">
        <f t="shared" si="138"/>
        <v>6544.85</v>
      </c>
      <c r="R167" s="180">
        <f t="shared" si="139"/>
        <v>396.69</v>
      </c>
      <c r="S167" s="180">
        <f t="shared" si="140"/>
        <v>6941.54</v>
      </c>
      <c r="T167" s="394">
        <f t="shared" si="135"/>
        <v>8381.9599999999991</v>
      </c>
      <c r="U167" s="394">
        <f t="shared" si="136"/>
        <v>508.04</v>
      </c>
      <c r="V167" s="142">
        <f t="shared" si="141"/>
        <v>8890</v>
      </c>
      <c r="W167" s="142">
        <f t="shared" si="142"/>
        <v>119742.28</v>
      </c>
      <c r="X167" s="142">
        <f t="shared" si="142"/>
        <v>7257.7</v>
      </c>
      <c r="Y167" s="142">
        <f t="shared" si="143"/>
        <v>126999.98</v>
      </c>
      <c r="Z167" s="51"/>
      <c r="AA167" s="35"/>
      <c r="AB167" s="226"/>
      <c r="AC167" s="226"/>
      <c r="AD167" s="226"/>
      <c r="AE167" s="226"/>
      <c r="AF167" s="226"/>
      <c r="AG167" s="226"/>
      <c r="AH167" s="226"/>
      <c r="AI167" s="226"/>
      <c r="AJ167" s="226"/>
      <c r="AK167" s="226"/>
      <c r="AL167" s="226"/>
      <c r="AM167" s="226"/>
      <c r="AN167" s="226"/>
      <c r="AO167" s="226"/>
    </row>
    <row r="168" spans="1:41" ht="45" outlineLevel="1">
      <c r="A168" s="44">
        <v>137</v>
      </c>
      <c r="B168" s="73">
        <v>76</v>
      </c>
      <c r="C168" s="42" t="s">
        <v>109</v>
      </c>
      <c r="D168" s="44" t="s">
        <v>34</v>
      </c>
      <c r="E168" s="53">
        <v>0.03</v>
      </c>
      <c r="F168" s="14">
        <f t="shared" si="163"/>
        <v>2003.63</v>
      </c>
      <c r="G168" s="14">
        <f t="shared" si="164"/>
        <v>170.01</v>
      </c>
      <c r="H168" s="14">
        <f t="shared" si="165"/>
        <v>2173.64</v>
      </c>
      <c r="I168" s="45">
        <v>66787.5</v>
      </c>
      <c r="J168" s="53">
        <v>5667</v>
      </c>
      <c r="K168" s="53"/>
      <c r="L168" s="51"/>
      <c r="M168" s="51"/>
      <c r="N168" s="51"/>
      <c r="O168" s="451">
        <f t="shared" si="167"/>
        <v>93502.5</v>
      </c>
      <c r="P168" s="180">
        <f t="shared" si="137"/>
        <v>5667</v>
      </c>
      <c r="Q168" s="180">
        <f t="shared" si="138"/>
        <v>2805.08</v>
      </c>
      <c r="R168" s="180">
        <f t="shared" si="139"/>
        <v>170.01</v>
      </c>
      <c r="S168" s="180">
        <f t="shared" si="140"/>
        <v>2975.09</v>
      </c>
      <c r="T168" s="394">
        <f t="shared" si="135"/>
        <v>3592.45</v>
      </c>
      <c r="U168" s="394">
        <f t="shared" si="136"/>
        <v>217.73</v>
      </c>
      <c r="V168" s="142">
        <f t="shared" si="141"/>
        <v>3810.18</v>
      </c>
      <c r="W168" s="142">
        <f t="shared" si="142"/>
        <v>119748.18</v>
      </c>
      <c r="X168" s="142">
        <f t="shared" si="142"/>
        <v>7257.7</v>
      </c>
      <c r="Y168" s="142">
        <f t="shared" si="143"/>
        <v>127005.88</v>
      </c>
      <c r="Z168" s="51"/>
      <c r="AA168" s="35"/>
      <c r="AB168" s="226"/>
      <c r="AC168" s="226"/>
      <c r="AD168" s="226"/>
      <c r="AE168" s="226"/>
      <c r="AF168" s="226"/>
      <c r="AG168" s="226"/>
      <c r="AH168" s="226"/>
      <c r="AI168" s="226"/>
      <c r="AJ168" s="226"/>
      <c r="AK168" s="226"/>
      <c r="AL168" s="226"/>
      <c r="AM168" s="226"/>
      <c r="AN168" s="226"/>
      <c r="AO168" s="226"/>
    </row>
    <row r="169" spans="1:41" ht="30" outlineLevel="1">
      <c r="A169" s="44">
        <v>138</v>
      </c>
      <c r="B169" s="73">
        <v>77</v>
      </c>
      <c r="C169" s="42" t="s">
        <v>143</v>
      </c>
      <c r="D169" s="44" t="s">
        <v>34</v>
      </c>
      <c r="E169" s="53">
        <v>0.19</v>
      </c>
      <c r="F169" s="14">
        <f t="shared" si="163"/>
        <v>1786</v>
      </c>
      <c r="G169" s="14">
        <f t="shared" si="164"/>
        <v>1092.5</v>
      </c>
      <c r="H169" s="14">
        <f t="shared" si="165"/>
        <v>2878.5</v>
      </c>
      <c r="I169" s="45">
        <v>9400</v>
      </c>
      <c r="J169" s="53">
        <v>5750</v>
      </c>
      <c r="K169" s="53"/>
      <c r="L169" s="51"/>
      <c r="M169" s="51"/>
      <c r="N169" s="51"/>
      <c r="O169" s="451">
        <f t="shared" si="167"/>
        <v>13160</v>
      </c>
      <c r="P169" s="180">
        <f t="shared" si="137"/>
        <v>5750</v>
      </c>
      <c r="Q169" s="180">
        <f t="shared" si="138"/>
        <v>2500.4</v>
      </c>
      <c r="R169" s="180">
        <f t="shared" si="139"/>
        <v>1092.5</v>
      </c>
      <c r="S169" s="180">
        <f t="shared" si="140"/>
        <v>3592.9</v>
      </c>
      <c r="T169" s="394">
        <f t="shared" si="135"/>
        <v>3202.25</v>
      </c>
      <c r="U169" s="394">
        <f t="shared" si="136"/>
        <v>1399.16</v>
      </c>
      <c r="V169" s="142">
        <f t="shared" si="141"/>
        <v>4601.41</v>
      </c>
      <c r="W169" s="142">
        <f t="shared" si="142"/>
        <v>16853.95</v>
      </c>
      <c r="X169" s="142">
        <f t="shared" si="142"/>
        <v>7364</v>
      </c>
      <c r="Y169" s="142">
        <f t="shared" si="143"/>
        <v>24217.95</v>
      </c>
      <c r="Z169" s="51"/>
      <c r="AA169" s="35"/>
      <c r="AB169" s="226"/>
      <c r="AC169" s="226"/>
      <c r="AD169" s="226"/>
      <c r="AE169" s="226"/>
      <c r="AF169" s="226"/>
      <c r="AG169" s="226"/>
      <c r="AH169" s="226"/>
      <c r="AI169" s="226"/>
      <c r="AJ169" s="226"/>
      <c r="AK169" s="226"/>
      <c r="AL169" s="226"/>
      <c r="AM169" s="226"/>
      <c r="AN169" s="226"/>
      <c r="AO169" s="226"/>
    </row>
    <row r="170" spans="1:41" s="282" customFormat="1" ht="15" outlineLevel="1">
      <c r="A170" s="173"/>
      <c r="B170" s="280"/>
      <c r="C170" s="174" t="s">
        <v>144</v>
      </c>
      <c r="D170" s="173"/>
      <c r="E170" s="175"/>
      <c r="F170" s="176"/>
      <c r="G170" s="176"/>
      <c r="H170" s="176"/>
      <c r="I170" s="177"/>
      <c r="J170" s="175"/>
      <c r="K170" s="175"/>
      <c r="L170" s="178"/>
      <c r="M170" s="178"/>
      <c r="N170" s="178"/>
      <c r="O170" s="179"/>
      <c r="P170" s="180"/>
      <c r="Q170" s="176"/>
      <c r="R170" s="176"/>
      <c r="S170" s="176"/>
      <c r="T170" s="394">
        <f t="shared" si="135"/>
        <v>0</v>
      </c>
      <c r="U170" s="394">
        <f t="shared" si="136"/>
        <v>0</v>
      </c>
      <c r="V170" s="142">
        <f t="shared" si="141"/>
        <v>0</v>
      </c>
      <c r="W170" s="142">
        <f t="shared" si="142"/>
        <v>0</v>
      </c>
      <c r="X170" s="142">
        <f t="shared" si="142"/>
        <v>0</v>
      </c>
      <c r="Y170" s="142">
        <f t="shared" si="143"/>
        <v>0</v>
      </c>
      <c r="Z170" s="178"/>
      <c r="AA170" s="181"/>
      <c r="AB170" s="281"/>
      <c r="AC170" s="281"/>
      <c r="AD170" s="281"/>
      <c r="AE170" s="281"/>
      <c r="AF170" s="281"/>
      <c r="AG170" s="281"/>
      <c r="AH170" s="281"/>
      <c r="AI170" s="281"/>
      <c r="AJ170" s="281"/>
      <c r="AK170" s="281"/>
      <c r="AL170" s="281"/>
      <c r="AM170" s="281"/>
      <c r="AN170" s="281"/>
      <c r="AO170" s="281"/>
    </row>
    <row r="171" spans="1:41" ht="30" outlineLevel="1">
      <c r="A171" s="44">
        <v>139</v>
      </c>
      <c r="B171" s="73">
        <v>78</v>
      </c>
      <c r="C171" s="42" t="s">
        <v>100</v>
      </c>
      <c r="D171" s="44" t="s">
        <v>101</v>
      </c>
      <c r="E171" s="53">
        <v>186.22</v>
      </c>
      <c r="F171" s="14">
        <f t="shared" ref="F171:F178" si="168">E171*I171</f>
        <v>89117.440000000002</v>
      </c>
      <c r="G171" s="14">
        <f t="shared" ref="G171:G178" si="169">E171*J171</f>
        <v>15828.7</v>
      </c>
      <c r="H171" s="14">
        <f t="shared" ref="H171:H178" si="170">F171+G171</f>
        <v>104946.14</v>
      </c>
      <c r="I171" s="45">
        <v>478.56</v>
      </c>
      <c r="J171" s="53">
        <v>85</v>
      </c>
      <c r="K171" s="53"/>
      <c r="L171" s="51"/>
      <c r="M171" s="51"/>
      <c r="N171" s="51"/>
      <c r="O171" s="451">
        <f t="shared" ref="O171:O178" si="171">I171*$M$3</f>
        <v>669.98</v>
      </c>
      <c r="P171" s="180">
        <f t="shared" si="137"/>
        <v>85</v>
      </c>
      <c r="Q171" s="180">
        <f t="shared" si="138"/>
        <v>124763.68</v>
      </c>
      <c r="R171" s="180">
        <f t="shared" si="139"/>
        <v>15828.7</v>
      </c>
      <c r="S171" s="180">
        <f t="shared" si="140"/>
        <v>140592.38</v>
      </c>
      <c r="T171" s="394">
        <f t="shared" si="135"/>
        <v>159784.21</v>
      </c>
      <c r="U171" s="394">
        <f t="shared" si="136"/>
        <v>20271.91</v>
      </c>
      <c r="V171" s="142">
        <f t="shared" si="141"/>
        <v>180056.12</v>
      </c>
      <c r="W171" s="142">
        <f t="shared" si="142"/>
        <v>858.04</v>
      </c>
      <c r="X171" s="142">
        <f t="shared" si="142"/>
        <v>108.86</v>
      </c>
      <c r="Y171" s="142">
        <f t="shared" si="143"/>
        <v>966.9</v>
      </c>
      <c r="Z171" s="51"/>
      <c r="AA171" s="35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</row>
    <row r="172" spans="1:41" ht="15" outlineLevel="1">
      <c r="A172" s="44">
        <v>140</v>
      </c>
      <c r="B172" s="73">
        <v>79</v>
      </c>
      <c r="C172" s="42" t="s">
        <v>141</v>
      </c>
      <c r="D172" s="44" t="s">
        <v>103</v>
      </c>
      <c r="E172" s="53">
        <v>12</v>
      </c>
      <c r="F172" s="14">
        <f t="shared" si="168"/>
        <v>6396</v>
      </c>
      <c r="G172" s="14">
        <f t="shared" si="169"/>
        <v>0</v>
      </c>
      <c r="H172" s="14">
        <f t="shared" si="170"/>
        <v>6396</v>
      </c>
      <c r="I172" s="45">
        <v>533</v>
      </c>
      <c r="J172" s="53"/>
      <c r="K172" s="53"/>
      <c r="L172" s="51"/>
      <c r="M172" s="51"/>
      <c r="N172" s="51"/>
      <c r="O172" s="451">
        <f t="shared" si="171"/>
        <v>746.2</v>
      </c>
      <c r="P172" s="180">
        <f t="shared" si="137"/>
        <v>0</v>
      </c>
      <c r="Q172" s="180">
        <f t="shared" si="138"/>
        <v>8954.4</v>
      </c>
      <c r="R172" s="180">
        <f t="shared" si="139"/>
        <v>0</v>
      </c>
      <c r="S172" s="180">
        <f t="shared" si="140"/>
        <v>8954.4</v>
      </c>
      <c r="T172" s="394">
        <f t="shared" si="135"/>
        <v>11467.8</v>
      </c>
      <c r="U172" s="394">
        <f t="shared" si="136"/>
        <v>0</v>
      </c>
      <c r="V172" s="142">
        <f t="shared" si="141"/>
        <v>11467.8</v>
      </c>
      <c r="W172" s="142">
        <f t="shared" si="142"/>
        <v>955.65</v>
      </c>
      <c r="X172" s="142">
        <f t="shared" si="142"/>
        <v>0</v>
      </c>
      <c r="Y172" s="142">
        <f t="shared" si="143"/>
        <v>955.65</v>
      </c>
      <c r="Z172" s="51"/>
      <c r="AA172" s="35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</row>
    <row r="173" spans="1:41" ht="15" outlineLevel="1">
      <c r="A173" s="44">
        <v>141</v>
      </c>
      <c r="B173" s="73">
        <v>80</v>
      </c>
      <c r="C173" s="42" t="s">
        <v>104</v>
      </c>
      <c r="D173" s="44" t="s">
        <v>26</v>
      </c>
      <c r="E173" s="53">
        <v>7.56</v>
      </c>
      <c r="F173" s="14">
        <f t="shared" si="168"/>
        <v>13321.02</v>
      </c>
      <c r="G173" s="14">
        <f t="shared" si="169"/>
        <v>0</v>
      </c>
      <c r="H173" s="14">
        <f t="shared" si="170"/>
        <v>13321.02</v>
      </c>
      <c r="I173" s="45">
        <v>1762.04</v>
      </c>
      <c r="J173" s="53"/>
      <c r="K173" s="53"/>
      <c r="L173" s="51"/>
      <c r="M173" s="51"/>
      <c r="N173" s="51"/>
      <c r="O173" s="451">
        <f t="shared" si="171"/>
        <v>2466.86</v>
      </c>
      <c r="P173" s="180">
        <f t="shared" si="137"/>
        <v>0</v>
      </c>
      <c r="Q173" s="180">
        <f t="shared" si="138"/>
        <v>18649.46</v>
      </c>
      <c r="R173" s="180">
        <f t="shared" si="139"/>
        <v>0</v>
      </c>
      <c r="S173" s="180">
        <f t="shared" si="140"/>
        <v>18649.46</v>
      </c>
      <c r="T173" s="394">
        <f t="shared" si="135"/>
        <v>23884.31</v>
      </c>
      <c r="U173" s="394">
        <f t="shared" si="136"/>
        <v>0</v>
      </c>
      <c r="V173" s="142">
        <f t="shared" si="141"/>
        <v>23884.31</v>
      </c>
      <c r="W173" s="142">
        <f t="shared" si="142"/>
        <v>3159.3</v>
      </c>
      <c r="X173" s="142">
        <f t="shared" si="142"/>
        <v>0</v>
      </c>
      <c r="Y173" s="142">
        <f t="shared" si="143"/>
        <v>3159.3</v>
      </c>
      <c r="Z173" s="51"/>
      <c r="AA173" s="35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</row>
    <row r="174" spans="1:41" ht="15" outlineLevel="1">
      <c r="A174" s="44">
        <v>142</v>
      </c>
      <c r="B174" s="73">
        <v>81</v>
      </c>
      <c r="C174" s="42" t="s">
        <v>105</v>
      </c>
      <c r="D174" s="44"/>
      <c r="E174" s="53"/>
      <c r="F174" s="14">
        <f t="shared" si="168"/>
        <v>0</v>
      </c>
      <c r="G174" s="14">
        <f t="shared" si="169"/>
        <v>0</v>
      </c>
      <c r="H174" s="14">
        <f t="shared" si="170"/>
        <v>0</v>
      </c>
      <c r="I174" s="45">
        <v>148.08000000000001</v>
      </c>
      <c r="J174" s="53"/>
      <c r="K174" s="53"/>
      <c r="L174" s="51"/>
      <c r="M174" s="51"/>
      <c r="N174" s="51"/>
      <c r="O174" s="451">
        <f t="shared" si="171"/>
        <v>207.31</v>
      </c>
      <c r="P174" s="180">
        <f t="shared" si="137"/>
        <v>0</v>
      </c>
      <c r="Q174" s="180">
        <f t="shared" si="138"/>
        <v>0</v>
      </c>
      <c r="R174" s="180">
        <f t="shared" si="139"/>
        <v>0</v>
      </c>
      <c r="S174" s="180">
        <f t="shared" si="140"/>
        <v>0</v>
      </c>
      <c r="T174" s="394">
        <f t="shared" si="135"/>
        <v>0</v>
      </c>
      <c r="U174" s="394">
        <f t="shared" si="136"/>
        <v>0</v>
      </c>
      <c r="V174" s="142">
        <f t="shared" si="141"/>
        <v>0</v>
      </c>
      <c r="W174" s="142">
        <f t="shared" si="142"/>
        <v>265.5</v>
      </c>
      <c r="X174" s="142">
        <f t="shared" si="142"/>
        <v>0</v>
      </c>
      <c r="Y174" s="142">
        <f t="shared" si="143"/>
        <v>265.5</v>
      </c>
      <c r="Z174" s="51"/>
      <c r="AA174" s="35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</row>
    <row r="175" spans="1:41" ht="15" outlineLevel="1">
      <c r="A175" s="44">
        <v>143</v>
      </c>
      <c r="B175" s="73">
        <v>82</v>
      </c>
      <c r="C175" s="42" t="s">
        <v>142</v>
      </c>
      <c r="D175" s="44" t="s">
        <v>26</v>
      </c>
      <c r="E175" s="53">
        <v>7.56</v>
      </c>
      <c r="F175" s="14">
        <f t="shared" si="168"/>
        <v>795.39</v>
      </c>
      <c r="G175" s="14">
        <f t="shared" si="169"/>
        <v>0</v>
      </c>
      <c r="H175" s="14">
        <f t="shared" si="170"/>
        <v>795.39</v>
      </c>
      <c r="I175" s="45">
        <v>105.21</v>
      </c>
      <c r="J175" s="53"/>
      <c r="K175" s="53"/>
      <c r="L175" s="51"/>
      <c r="M175" s="51"/>
      <c r="N175" s="51"/>
      <c r="O175" s="451">
        <f t="shared" si="171"/>
        <v>147.29</v>
      </c>
      <c r="P175" s="180">
        <f t="shared" si="137"/>
        <v>0</v>
      </c>
      <c r="Q175" s="180">
        <f t="shared" si="138"/>
        <v>1113.51</v>
      </c>
      <c r="R175" s="180">
        <f t="shared" si="139"/>
        <v>0</v>
      </c>
      <c r="S175" s="180">
        <f t="shared" si="140"/>
        <v>1113.51</v>
      </c>
      <c r="T175" s="394">
        <f t="shared" si="135"/>
        <v>1426.04</v>
      </c>
      <c r="U175" s="394">
        <f t="shared" si="136"/>
        <v>0</v>
      </c>
      <c r="V175" s="142">
        <f t="shared" si="141"/>
        <v>1426.04</v>
      </c>
      <c r="W175" s="142">
        <f t="shared" si="142"/>
        <v>188.63</v>
      </c>
      <c r="X175" s="142">
        <f t="shared" si="142"/>
        <v>0</v>
      </c>
      <c r="Y175" s="142">
        <f t="shared" si="143"/>
        <v>188.63</v>
      </c>
      <c r="Z175" s="51"/>
      <c r="AA175" s="35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</row>
    <row r="176" spans="1:41" ht="30" outlineLevel="1">
      <c r="A176" s="44">
        <v>144</v>
      </c>
      <c r="B176" s="73">
        <v>83</v>
      </c>
      <c r="C176" s="42" t="s">
        <v>107</v>
      </c>
      <c r="D176" s="44" t="s">
        <v>26</v>
      </c>
      <c r="E176" s="53">
        <v>5.5</v>
      </c>
      <c r="F176" s="14">
        <f t="shared" si="168"/>
        <v>1633.17</v>
      </c>
      <c r="G176" s="14">
        <f t="shared" si="169"/>
        <v>242</v>
      </c>
      <c r="H176" s="14">
        <f t="shared" si="170"/>
        <v>1875.17</v>
      </c>
      <c r="I176" s="45">
        <v>296.94</v>
      </c>
      <c r="J176" s="53">
        <v>44</v>
      </c>
      <c r="K176" s="53"/>
      <c r="L176" s="51"/>
      <c r="M176" s="51"/>
      <c r="N176" s="51"/>
      <c r="O176" s="451">
        <f t="shared" si="171"/>
        <v>415.72</v>
      </c>
      <c r="P176" s="180">
        <f t="shared" si="137"/>
        <v>44</v>
      </c>
      <c r="Q176" s="180">
        <f t="shared" si="138"/>
        <v>2286.46</v>
      </c>
      <c r="R176" s="180">
        <f t="shared" si="139"/>
        <v>242</v>
      </c>
      <c r="S176" s="180">
        <f t="shared" si="140"/>
        <v>2528.46</v>
      </c>
      <c r="T176" s="394">
        <f t="shared" si="135"/>
        <v>2928.26</v>
      </c>
      <c r="U176" s="394">
        <f t="shared" si="136"/>
        <v>309.93</v>
      </c>
      <c r="V176" s="142">
        <f t="shared" si="141"/>
        <v>3238.19</v>
      </c>
      <c r="W176" s="142">
        <f t="shared" si="142"/>
        <v>532.41</v>
      </c>
      <c r="X176" s="142">
        <f t="shared" si="142"/>
        <v>56.35</v>
      </c>
      <c r="Y176" s="142">
        <f t="shared" si="143"/>
        <v>588.76</v>
      </c>
      <c r="Z176" s="51"/>
      <c r="AA176" s="35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</row>
    <row r="177" spans="1:41" ht="30" outlineLevel="1">
      <c r="A177" s="44">
        <v>145</v>
      </c>
      <c r="B177" s="73">
        <v>84</v>
      </c>
      <c r="C177" s="42" t="s">
        <v>108</v>
      </c>
      <c r="D177" s="44" t="s">
        <v>34</v>
      </c>
      <c r="E177" s="53">
        <v>0.08</v>
      </c>
      <c r="F177" s="14">
        <f t="shared" si="168"/>
        <v>5342.74</v>
      </c>
      <c r="G177" s="14">
        <f t="shared" si="169"/>
        <v>453.36</v>
      </c>
      <c r="H177" s="14">
        <f t="shared" si="170"/>
        <v>5796.1</v>
      </c>
      <c r="I177" s="45">
        <v>66784.210000000006</v>
      </c>
      <c r="J177" s="53">
        <v>5667</v>
      </c>
      <c r="K177" s="53"/>
      <c r="L177" s="51"/>
      <c r="M177" s="51"/>
      <c r="N177" s="51"/>
      <c r="O177" s="451">
        <f t="shared" si="171"/>
        <v>93497.89</v>
      </c>
      <c r="P177" s="180">
        <f t="shared" si="137"/>
        <v>5667</v>
      </c>
      <c r="Q177" s="180">
        <f t="shared" si="138"/>
        <v>7479.83</v>
      </c>
      <c r="R177" s="180">
        <f t="shared" si="139"/>
        <v>453.36</v>
      </c>
      <c r="S177" s="180">
        <f t="shared" si="140"/>
        <v>7933.19</v>
      </c>
      <c r="T177" s="394">
        <f t="shared" si="135"/>
        <v>9579.3799999999992</v>
      </c>
      <c r="U177" s="394">
        <f t="shared" si="136"/>
        <v>580.62</v>
      </c>
      <c r="V177" s="142">
        <f t="shared" si="141"/>
        <v>10160</v>
      </c>
      <c r="W177" s="142">
        <f t="shared" si="142"/>
        <v>119742.28</v>
      </c>
      <c r="X177" s="142">
        <f t="shared" si="142"/>
        <v>7257.7</v>
      </c>
      <c r="Y177" s="142">
        <f t="shared" si="143"/>
        <v>126999.98</v>
      </c>
      <c r="Z177" s="51"/>
      <c r="AA177" s="35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</row>
    <row r="178" spans="1:41" ht="45" outlineLevel="1">
      <c r="A178" s="44">
        <v>146</v>
      </c>
      <c r="B178" s="73">
        <v>85</v>
      </c>
      <c r="C178" s="42" t="s">
        <v>109</v>
      </c>
      <c r="D178" s="44" t="s">
        <v>34</v>
      </c>
      <c r="E178" s="53">
        <v>0.03</v>
      </c>
      <c r="F178" s="14">
        <f t="shared" si="168"/>
        <v>2003.63</v>
      </c>
      <c r="G178" s="14">
        <f t="shared" si="169"/>
        <v>170.01</v>
      </c>
      <c r="H178" s="14">
        <f t="shared" si="170"/>
        <v>2173.64</v>
      </c>
      <c r="I178" s="45">
        <v>66787.5</v>
      </c>
      <c r="J178" s="53">
        <v>5667</v>
      </c>
      <c r="K178" s="53"/>
      <c r="L178" s="51"/>
      <c r="M178" s="51"/>
      <c r="N178" s="51"/>
      <c r="O178" s="451">
        <f t="shared" si="171"/>
        <v>93502.5</v>
      </c>
      <c r="P178" s="180">
        <f t="shared" si="137"/>
        <v>5667</v>
      </c>
      <c r="Q178" s="180">
        <f t="shared" si="138"/>
        <v>2805.08</v>
      </c>
      <c r="R178" s="180">
        <f t="shared" si="139"/>
        <v>170.01</v>
      </c>
      <c r="S178" s="180">
        <f t="shared" si="140"/>
        <v>2975.09</v>
      </c>
      <c r="T178" s="394">
        <f t="shared" si="135"/>
        <v>3592.45</v>
      </c>
      <c r="U178" s="394">
        <f t="shared" si="136"/>
        <v>217.73</v>
      </c>
      <c r="V178" s="142">
        <f t="shared" si="141"/>
        <v>3810.18</v>
      </c>
      <c r="W178" s="142">
        <f t="shared" si="142"/>
        <v>119748.18</v>
      </c>
      <c r="X178" s="142">
        <f t="shared" si="142"/>
        <v>7257.7</v>
      </c>
      <c r="Y178" s="142">
        <f t="shared" si="143"/>
        <v>127005.88</v>
      </c>
      <c r="Z178" s="51"/>
      <c r="AA178" s="35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</row>
    <row r="179" spans="1:41" s="282" customFormat="1" ht="15" outlineLevel="1">
      <c r="A179" s="182"/>
      <c r="B179" s="210"/>
      <c r="C179" s="174" t="s">
        <v>145</v>
      </c>
      <c r="D179" s="182"/>
      <c r="E179" s="183"/>
      <c r="F179" s="176"/>
      <c r="G179" s="176"/>
      <c r="H179" s="176"/>
      <c r="I179" s="184"/>
      <c r="J179" s="183"/>
      <c r="K179" s="183"/>
      <c r="L179" s="185"/>
      <c r="M179" s="185"/>
      <c r="N179" s="185"/>
      <c r="O179" s="186"/>
      <c r="P179" s="180"/>
      <c r="Q179" s="176"/>
      <c r="R179" s="176"/>
      <c r="S179" s="176"/>
      <c r="T179" s="394">
        <f t="shared" si="135"/>
        <v>0</v>
      </c>
      <c r="U179" s="394">
        <f t="shared" si="136"/>
        <v>0</v>
      </c>
      <c r="V179" s="142">
        <f t="shared" si="141"/>
        <v>0</v>
      </c>
      <c r="W179" s="142">
        <f t="shared" si="142"/>
        <v>0</v>
      </c>
      <c r="X179" s="142">
        <f t="shared" si="142"/>
        <v>0</v>
      </c>
      <c r="Y179" s="142">
        <f t="shared" si="143"/>
        <v>0</v>
      </c>
      <c r="Z179" s="185"/>
      <c r="AA179" s="187"/>
      <c r="AB179" s="283"/>
      <c r="AC179" s="283"/>
      <c r="AD179" s="283"/>
      <c r="AE179" s="283"/>
      <c r="AF179" s="283"/>
      <c r="AG179" s="283"/>
      <c r="AH179" s="283"/>
      <c r="AI179" s="283"/>
      <c r="AJ179" s="283"/>
      <c r="AK179" s="283"/>
      <c r="AL179" s="283"/>
      <c r="AM179" s="283"/>
      <c r="AN179" s="283"/>
      <c r="AO179" s="283"/>
    </row>
    <row r="180" spans="1:41" ht="30" outlineLevel="1">
      <c r="A180" s="44">
        <v>147</v>
      </c>
      <c r="B180" s="73">
        <v>86</v>
      </c>
      <c r="C180" s="42" t="s">
        <v>100</v>
      </c>
      <c r="D180" s="44" t="s">
        <v>101</v>
      </c>
      <c r="E180" s="53">
        <v>1192.48</v>
      </c>
      <c r="F180" s="14">
        <f t="shared" ref="F180:F190" si="172">E180*I180</f>
        <v>570673.23</v>
      </c>
      <c r="G180" s="14">
        <f t="shared" ref="G180:G190" si="173">E180*J180</f>
        <v>101360.8</v>
      </c>
      <c r="H180" s="14">
        <f t="shared" ref="H180:H190" si="174">F180+G180</f>
        <v>672034.03</v>
      </c>
      <c r="I180" s="45">
        <v>478.56</v>
      </c>
      <c r="J180" s="53">
        <v>85</v>
      </c>
      <c r="K180" s="53"/>
      <c r="L180" s="51"/>
      <c r="M180" s="51"/>
      <c r="N180" s="51"/>
      <c r="O180" s="451">
        <f t="shared" ref="O180:O190" si="175">I180*$M$3</f>
        <v>669.98</v>
      </c>
      <c r="P180" s="180">
        <f t="shared" si="137"/>
        <v>85</v>
      </c>
      <c r="Q180" s="180">
        <f t="shared" si="138"/>
        <v>798937.75</v>
      </c>
      <c r="R180" s="180">
        <f t="shared" si="139"/>
        <v>101360.8</v>
      </c>
      <c r="S180" s="180">
        <f t="shared" si="140"/>
        <v>900298.55</v>
      </c>
      <c r="T180" s="394">
        <f t="shared" si="135"/>
        <v>1023195.54</v>
      </c>
      <c r="U180" s="394">
        <f t="shared" si="136"/>
        <v>129813.37</v>
      </c>
      <c r="V180" s="142">
        <f t="shared" si="141"/>
        <v>1153008.9099999999</v>
      </c>
      <c r="W180" s="142">
        <f t="shared" si="142"/>
        <v>858.04</v>
      </c>
      <c r="X180" s="142">
        <f t="shared" si="142"/>
        <v>108.86</v>
      </c>
      <c r="Y180" s="142">
        <f t="shared" si="143"/>
        <v>966.9</v>
      </c>
      <c r="Z180" s="51"/>
      <c r="AA180" s="35"/>
      <c r="AB180" s="226"/>
      <c r="AC180" s="226"/>
      <c r="AD180" s="226"/>
      <c r="AE180" s="226"/>
      <c r="AF180" s="226"/>
      <c r="AG180" s="226"/>
      <c r="AH180" s="226"/>
      <c r="AI180" s="226"/>
      <c r="AJ180" s="226"/>
      <c r="AK180" s="226"/>
      <c r="AL180" s="226"/>
      <c r="AM180" s="226"/>
      <c r="AN180" s="226"/>
      <c r="AO180" s="226"/>
    </row>
    <row r="181" spans="1:41" ht="30" outlineLevel="1">
      <c r="A181" s="44">
        <v>148</v>
      </c>
      <c r="B181" s="73">
        <v>87</v>
      </c>
      <c r="C181" s="42" t="s">
        <v>146</v>
      </c>
      <c r="D181" s="44" t="s">
        <v>103</v>
      </c>
      <c r="E181" s="53">
        <v>128</v>
      </c>
      <c r="F181" s="14">
        <f t="shared" si="172"/>
        <v>68224</v>
      </c>
      <c r="G181" s="14">
        <f t="shared" si="173"/>
        <v>0</v>
      </c>
      <c r="H181" s="14">
        <f t="shared" si="174"/>
        <v>68224</v>
      </c>
      <c r="I181" s="45">
        <v>533</v>
      </c>
      <c r="J181" s="53"/>
      <c r="K181" s="53"/>
      <c r="L181" s="51"/>
      <c r="M181" s="51"/>
      <c r="N181" s="51"/>
      <c r="O181" s="451">
        <f t="shared" si="175"/>
        <v>746.2</v>
      </c>
      <c r="P181" s="180">
        <f t="shared" si="137"/>
        <v>0</v>
      </c>
      <c r="Q181" s="180">
        <f t="shared" si="138"/>
        <v>95513.600000000006</v>
      </c>
      <c r="R181" s="180">
        <f t="shared" si="139"/>
        <v>0</v>
      </c>
      <c r="S181" s="180">
        <f t="shared" si="140"/>
        <v>95513.600000000006</v>
      </c>
      <c r="T181" s="394">
        <f t="shared" si="135"/>
        <v>122323.2</v>
      </c>
      <c r="U181" s="394">
        <f t="shared" si="136"/>
        <v>0</v>
      </c>
      <c r="V181" s="142">
        <f t="shared" si="141"/>
        <v>122323.2</v>
      </c>
      <c r="W181" s="142">
        <f t="shared" si="142"/>
        <v>955.65</v>
      </c>
      <c r="X181" s="142">
        <f t="shared" si="142"/>
        <v>0</v>
      </c>
      <c r="Y181" s="142">
        <f t="shared" si="143"/>
        <v>955.65</v>
      </c>
      <c r="Z181" s="51"/>
      <c r="AA181" s="35"/>
      <c r="AB181" s="226"/>
      <c r="AC181" s="226"/>
      <c r="AD181" s="226"/>
      <c r="AE181" s="226"/>
      <c r="AF181" s="226"/>
      <c r="AG181" s="226"/>
      <c r="AH181" s="226"/>
      <c r="AI181" s="226"/>
      <c r="AJ181" s="226"/>
      <c r="AK181" s="226"/>
      <c r="AL181" s="226"/>
      <c r="AM181" s="226"/>
      <c r="AN181" s="226"/>
      <c r="AO181" s="226"/>
    </row>
    <row r="182" spans="1:41" ht="15" outlineLevel="1">
      <c r="A182" s="44">
        <v>149</v>
      </c>
      <c r="B182" s="73">
        <v>88</v>
      </c>
      <c r="C182" s="42" t="s">
        <v>104</v>
      </c>
      <c r="D182" s="44" t="s">
        <v>26</v>
      </c>
      <c r="E182" s="53">
        <v>58.43</v>
      </c>
      <c r="F182" s="14">
        <f t="shared" si="172"/>
        <v>102956</v>
      </c>
      <c r="G182" s="14">
        <f t="shared" si="173"/>
        <v>0</v>
      </c>
      <c r="H182" s="14">
        <f t="shared" si="174"/>
        <v>102956</v>
      </c>
      <c r="I182" s="45">
        <v>1762.04</v>
      </c>
      <c r="J182" s="53"/>
      <c r="K182" s="53"/>
      <c r="L182" s="51"/>
      <c r="M182" s="51"/>
      <c r="N182" s="51"/>
      <c r="O182" s="451">
        <f t="shared" si="175"/>
        <v>2466.86</v>
      </c>
      <c r="P182" s="180">
        <f t="shared" si="137"/>
        <v>0</v>
      </c>
      <c r="Q182" s="180">
        <f t="shared" si="138"/>
        <v>144138.63</v>
      </c>
      <c r="R182" s="180">
        <f t="shared" si="139"/>
        <v>0</v>
      </c>
      <c r="S182" s="180">
        <f t="shared" si="140"/>
        <v>144138.63</v>
      </c>
      <c r="T182" s="394">
        <f t="shared" si="135"/>
        <v>184597.9</v>
      </c>
      <c r="U182" s="394">
        <f t="shared" si="136"/>
        <v>0</v>
      </c>
      <c r="V182" s="142">
        <f t="shared" si="141"/>
        <v>184597.9</v>
      </c>
      <c r="W182" s="142">
        <f t="shared" si="142"/>
        <v>3159.3</v>
      </c>
      <c r="X182" s="142">
        <f t="shared" si="142"/>
        <v>0</v>
      </c>
      <c r="Y182" s="142">
        <f t="shared" si="143"/>
        <v>3159.3</v>
      </c>
      <c r="Z182" s="51"/>
      <c r="AA182" s="35"/>
      <c r="AB182" s="226"/>
      <c r="AC182" s="226"/>
      <c r="AD182" s="226"/>
      <c r="AE182" s="226"/>
      <c r="AF182" s="226"/>
      <c r="AG182" s="226"/>
      <c r="AH182" s="226"/>
      <c r="AI182" s="226"/>
      <c r="AJ182" s="226"/>
      <c r="AK182" s="226"/>
      <c r="AL182" s="226"/>
      <c r="AM182" s="226"/>
      <c r="AN182" s="226"/>
      <c r="AO182" s="226"/>
    </row>
    <row r="183" spans="1:41" ht="15" outlineLevel="1">
      <c r="A183" s="44">
        <v>150</v>
      </c>
      <c r="B183" s="73">
        <v>89</v>
      </c>
      <c r="C183" s="42" t="s">
        <v>105</v>
      </c>
      <c r="D183" s="44" t="s">
        <v>26</v>
      </c>
      <c r="E183" s="53">
        <v>58.43</v>
      </c>
      <c r="F183" s="14">
        <f t="shared" si="172"/>
        <v>8652.31</v>
      </c>
      <c r="G183" s="14">
        <f t="shared" si="173"/>
        <v>0</v>
      </c>
      <c r="H183" s="14">
        <f t="shared" si="174"/>
        <v>8652.31</v>
      </c>
      <c r="I183" s="45">
        <v>148.08000000000001</v>
      </c>
      <c r="J183" s="53"/>
      <c r="K183" s="53"/>
      <c r="L183" s="51"/>
      <c r="M183" s="51"/>
      <c r="N183" s="51"/>
      <c r="O183" s="451">
        <f t="shared" si="175"/>
        <v>207.31</v>
      </c>
      <c r="P183" s="180">
        <f t="shared" si="137"/>
        <v>0</v>
      </c>
      <c r="Q183" s="180">
        <f t="shared" si="138"/>
        <v>12113.12</v>
      </c>
      <c r="R183" s="180">
        <f t="shared" si="139"/>
        <v>0</v>
      </c>
      <c r="S183" s="180">
        <f t="shared" si="140"/>
        <v>12113.12</v>
      </c>
      <c r="T183" s="394">
        <f t="shared" si="135"/>
        <v>15513.17</v>
      </c>
      <c r="U183" s="394">
        <f t="shared" si="136"/>
        <v>0</v>
      </c>
      <c r="V183" s="142">
        <f t="shared" si="141"/>
        <v>15513.17</v>
      </c>
      <c r="W183" s="142">
        <f t="shared" si="142"/>
        <v>265.5</v>
      </c>
      <c r="X183" s="142">
        <f t="shared" si="142"/>
        <v>0</v>
      </c>
      <c r="Y183" s="142">
        <f t="shared" si="143"/>
        <v>265.5</v>
      </c>
      <c r="Z183" s="51"/>
      <c r="AA183" s="35"/>
      <c r="AB183" s="226"/>
      <c r="AC183" s="226"/>
      <c r="AD183" s="226"/>
      <c r="AE183" s="226"/>
      <c r="AF183" s="226"/>
      <c r="AG183" s="226"/>
      <c r="AH183" s="226"/>
      <c r="AI183" s="226"/>
      <c r="AJ183" s="226"/>
      <c r="AK183" s="226"/>
      <c r="AL183" s="226"/>
      <c r="AM183" s="226"/>
      <c r="AN183" s="226"/>
      <c r="AO183" s="226"/>
    </row>
    <row r="184" spans="1:41" ht="15" outlineLevel="1">
      <c r="A184" s="44">
        <v>151</v>
      </c>
      <c r="B184" s="73">
        <v>90</v>
      </c>
      <c r="C184" s="42" t="s">
        <v>142</v>
      </c>
      <c r="D184" s="44" t="s">
        <v>26</v>
      </c>
      <c r="E184" s="53">
        <v>58.43</v>
      </c>
      <c r="F184" s="14">
        <f t="shared" si="172"/>
        <v>6147.42</v>
      </c>
      <c r="G184" s="14">
        <f t="shared" si="173"/>
        <v>0</v>
      </c>
      <c r="H184" s="14">
        <f t="shared" si="174"/>
        <v>6147.42</v>
      </c>
      <c r="I184" s="45">
        <v>105.21</v>
      </c>
      <c r="J184" s="53"/>
      <c r="K184" s="53"/>
      <c r="L184" s="51"/>
      <c r="M184" s="51"/>
      <c r="N184" s="51"/>
      <c r="O184" s="451">
        <f t="shared" si="175"/>
        <v>147.29</v>
      </c>
      <c r="P184" s="180">
        <f t="shared" si="137"/>
        <v>0</v>
      </c>
      <c r="Q184" s="180">
        <f t="shared" si="138"/>
        <v>8606.15</v>
      </c>
      <c r="R184" s="180">
        <f t="shared" si="139"/>
        <v>0</v>
      </c>
      <c r="S184" s="180">
        <f t="shared" si="140"/>
        <v>8606.15</v>
      </c>
      <c r="T184" s="394">
        <f t="shared" si="135"/>
        <v>11021.65</v>
      </c>
      <c r="U184" s="394">
        <f t="shared" si="136"/>
        <v>0</v>
      </c>
      <c r="V184" s="142">
        <f t="shared" si="141"/>
        <v>11021.65</v>
      </c>
      <c r="W184" s="142">
        <f t="shared" si="142"/>
        <v>188.63</v>
      </c>
      <c r="X184" s="142">
        <f t="shared" si="142"/>
        <v>0</v>
      </c>
      <c r="Y184" s="142">
        <f t="shared" si="143"/>
        <v>188.63</v>
      </c>
      <c r="Z184" s="51"/>
      <c r="AA184" s="35"/>
      <c r="AB184" s="226"/>
      <c r="AC184" s="226"/>
      <c r="AD184" s="226"/>
      <c r="AE184" s="226"/>
      <c r="AF184" s="226"/>
      <c r="AG184" s="226"/>
      <c r="AH184" s="226"/>
      <c r="AI184" s="226"/>
      <c r="AJ184" s="226"/>
      <c r="AK184" s="226"/>
      <c r="AL184" s="226"/>
      <c r="AM184" s="226"/>
      <c r="AN184" s="226"/>
      <c r="AO184" s="226"/>
    </row>
    <row r="185" spans="1:41" ht="30" outlineLevel="1">
      <c r="A185" s="44">
        <v>152</v>
      </c>
      <c r="B185" s="73">
        <v>91</v>
      </c>
      <c r="C185" s="42" t="s">
        <v>107</v>
      </c>
      <c r="D185" s="44" t="s">
        <v>26</v>
      </c>
      <c r="E185" s="53">
        <v>32.44</v>
      </c>
      <c r="F185" s="14">
        <f t="shared" si="172"/>
        <v>9632.73</v>
      </c>
      <c r="G185" s="14">
        <f t="shared" si="173"/>
        <v>1427.36</v>
      </c>
      <c r="H185" s="14">
        <f t="shared" si="174"/>
        <v>11060.09</v>
      </c>
      <c r="I185" s="45">
        <v>296.94</v>
      </c>
      <c r="J185" s="53">
        <v>44</v>
      </c>
      <c r="K185" s="53"/>
      <c r="L185" s="51"/>
      <c r="M185" s="51"/>
      <c r="N185" s="51"/>
      <c r="O185" s="451">
        <f t="shared" si="175"/>
        <v>415.72</v>
      </c>
      <c r="P185" s="180">
        <f t="shared" si="137"/>
        <v>44</v>
      </c>
      <c r="Q185" s="180">
        <f t="shared" si="138"/>
        <v>13485.96</v>
      </c>
      <c r="R185" s="180">
        <f t="shared" si="139"/>
        <v>1427.36</v>
      </c>
      <c r="S185" s="180">
        <f t="shared" si="140"/>
        <v>14913.32</v>
      </c>
      <c r="T185" s="394">
        <f t="shared" si="135"/>
        <v>17271.38</v>
      </c>
      <c r="U185" s="394">
        <f t="shared" si="136"/>
        <v>1827.99</v>
      </c>
      <c r="V185" s="142">
        <f t="shared" si="141"/>
        <v>19099.37</v>
      </c>
      <c r="W185" s="142">
        <f t="shared" si="142"/>
        <v>532.41</v>
      </c>
      <c r="X185" s="142">
        <f t="shared" si="142"/>
        <v>56.35</v>
      </c>
      <c r="Y185" s="142">
        <f t="shared" si="143"/>
        <v>588.76</v>
      </c>
      <c r="Z185" s="51"/>
      <c r="AA185" s="35"/>
      <c r="AB185" s="226"/>
      <c r="AC185" s="226"/>
      <c r="AD185" s="226"/>
      <c r="AE185" s="226"/>
      <c r="AF185" s="226"/>
      <c r="AG185" s="226"/>
      <c r="AH185" s="226"/>
      <c r="AI185" s="226"/>
      <c r="AJ185" s="226"/>
      <c r="AK185" s="226"/>
      <c r="AL185" s="226"/>
      <c r="AM185" s="226"/>
      <c r="AN185" s="226"/>
      <c r="AO185" s="226"/>
    </row>
    <row r="186" spans="1:41" ht="15" outlineLevel="1">
      <c r="A186" s="44">
        <v>153</v>
      </c>
      <c r="B186" s="73">
        <v>92</v>
      </c>
      <c r="C186" s="42" t="s">
        <v>113</v>
      </c>
      <c r="D186" s="44" t="s">
        <v>34</v>
      </c>
      <c r="E186" s="53">
        <v>2.87</v>
      </c>
      <c r="F186" s="14">
        <f t="shared" si="172"/>
        <v>77845.88</v>
      </c>
      <c r="G186" s="14">
        <f t="shared" si="173"/>
        <v>0</v>
      </c>
      <c r="H186" s="14">
        <f t="shared" si="174"/>
        <v>77845.88</v>
      </c>
      <c r="I186" s="45">
        <v>27124</v>
      </c>
      <c r="J186" s="53"/>
      <c r="K186" s="53"/>
      <c r="L186" s="51"/>
      <c r="M186" s="51"/>
      <c r="N186" s="51"/>
      <c r="O186" s="451">
        <f t="shared" si="175"/>
        <v>37973.599999999999</v>
      </c>
      <c r="P186" s="180">
        <f t="shared" si="137"/>
        <v>0</v>
      </c>
      <c r="Q186" s="180">
        <f t="shared" si="138"/>
        <v>108984.23</v>
      </c>
      <c r="R186" s="180">
        <f t="shared" si="139"/>
        <v>0</v>
      </c>
      <c r="S186" s="180">
        <f t="shared" si="140"/>
        <v>108984.23</v>
      </c>
      <c r="T186" s="394">
        <f t="shared" si="135"/>
        <v>139575.56</v>
      </c>
      <c r="U186" s="394">
        <f t="shared" si="136"/>
        <v>0</v>
      </c>
      <c r="V186" s="142">
        <f t="shared" si="141"/>
        <v>139575.56</v>
      </c>
      <c r="W186" s="142">
        <f t="shared" si="142"/>
        <v>48632.6</v>
      </c>
      <c r="X186" s="142">
        <f t="shared" si="142"/>
        <v>0</v>
      </c>
      <c r="Y186" s="142">
        <f t="shared" si="143"/>
        <v>48632.6</v>
      </c>
      <c r="Z186" s="51"/>
      <c r="AA186" s="35"/>
      <c r="AB186" s="226"/>
      <c r="AC186" s="226"/>
      <c r="AD186" s="226"/>
      <c r="AE186" s="226"/>
      <c r="AF186" s="226"/>
      <c r="AG186" s="226"/>
      <c r="AH186" s="226"/>
      <c r="AI186" s="226"/>
      <c r="AJ186" s="226"/>
      <c r="AK186" s="226"/>
      <c r="AL186" s="226"/>
      <c r="AM186" s="226"/>
      <c r="AN186" s="226"/>
      <c r="AO186" s="226"/>
    </row>
    <row r="187" spans="1:41" ht="30" outlineLevel="1">
      <c r="A187" s="44">
        <v>154</v>
      </c>
      <c r="B187" s="73">
        <v>93</v>
      </c>
      <c r="C187" s="42" t="s">
        <v>118</v>
      </c>
      <c r="D187" s="44" t="s">
        <v>34</v>
      </c>
      <c r="E187" s="53">
        <v>3.16</v>
      </c>
      <c r="F187" s="14">
        <f t="shared" si="172"/>
        <v>36403.199999999997</v>
      </c>
      <c r="G187" s="14">
        <f t="shared" si="173"/>
        <v>27492</v>
      </c>
      <c r="H187" s="14">
        <f t="shared" si="174"/>
        <v>63895.199999999997</v>
      </c>
      <c r="I187" s="45">
        <v>11520</v>
      </c>
      <c r="J187" s="23">
        <v>8700</v>
      </c>
      <c r="K187" s="53"/>
      <c r="L187" s="51"/>
      <c r="M187" s="51"/>
      <c r="N187" s="51"/>
      <c r="O187" s="452">
        <v>11520</v>
      </c>
      <c r="P187" s="180">
        <f t="shared" si="137"/>
        <v>8700</v>
      </c>
      <c r="Q187" s="180">
        <f t="shared" si="138"/>
        <v>36403.199999999997</v>
      </c>
      <c r="R187" s="180">
        <f t="shared" si="139"/>
        <v>27492</v>
      </c>
      <c r="S187" s="180">
        <f t="shared" si="140"/>
        <v>63895.199999999997</v>
      </c>
      <c r="T187" s="394">
        <f t="shared" si="135"/>
        <v>46621.41</v>
      </c>
      <c r="U187" s="394">
        <f t="shared" si="136"/>
        <v>35208.879999999997</v>
      </c>
      <c r="V187" s="142">
        <f t="shared" si="141"/>
        <v>81830.289999999994</v>
      </c>
      <c r="W187" s="142">
        <f t="shared" si="142"/>
        <v>14753.61</v>
      </c>
      <c r="X187" s="142">
        <f t="shared" si="142"/>
        <v>11142.05</v>
      </c>
      <c r="Y187" s="142">
        <f t="shared" si="143"/>
        <v>25895.66</v>
      </c>
      <c r="Z187" s="51"/>
      <c r="AA187" s="35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</row>
    <row r="188" spans="1:41" ht="30" outlineLevel="1">
      <c r="A188" s="44">
        <v>155</v>
      </c>
      <c r="B188" s="73">
        <v>94</v>
      </c>
      <c r="C188" s="42" t="s">
        <v>108</v>
      </c>
      <c r="D188" s="44" t="s">
        <v>34</v>
      </c>
      <c r="E188" s="53">
        <v>0.57999999999999996</v>
      </c>
      <c r="F188" s="14">
        <f t="shared" si="172"/>
        <v>38734.839999999997</v>
      </c>
      <c r="G188" s="14">
        <f t="shared" si="173"/>
        <v>3286.86</v>
      </c>
      <c r="H188" s="14">
        <f t="shared" si="174"/>
        <v>42021.7</v>
      </c>
      <c r="I188" s="43">
        <v>66784.210000000006</v>
      </c>
      <c r="J188" s="53">
        <v>5667</v>
      </c>
      <c r="K188" s="53"/>
      <c r="L188" s="51"/>
      <c r="M188" s="51"/>
      <c r="N188" s="51"/>
      <c r="O188" s="451">
        <f t="shared" si="175"/>
        <v>93497.89</v>
      </c>
      <c r="P188" s="180">
        <f t="shared" si="137"/>
        <v>5667</v>
      </c>
      <c r="Q188" s="180">
        <f t="shared" si="138"/>
        <v>54228.78</v>
      </c>
      <c r="R188" s="180">
        <f t="shared" si="139"/>
        <v>3286.86</v>
      </c>
      <c r="S188" s="180">
        <f t="shared" si="140"/>
        <v>57515.64</v>
      </c>
      <c r="T188" s="394">
        <f t="shared" si="135"/>
        <v>69450.52</v>
      </c>
      <c r="U188" s="394">
        <f t="shared" si="136"/>
        <v>4209.47</v>
      </c>
      <c r="V188" s="142">
        <f t="shared" si="141"/>
        <v>73659.990000000005</v>
      </c>
      <c r="W188" s="142">
        <f t="shared" si="142"/>
        <v>119742.28</v>
      </c>
      <c r="X188" s="142">
        <f t="shared" si="142"/>
        <v>7257.7</v>
      </c>
      <c r="Y188" s="142">
        <f t="shared" si="143"/>
        <v>126999.98</v>
      </c>
      <c r="Z188" s="51"/>
      <c r="AA188" s="35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</row>
    <row r="189" spans="1:41" ht="45" outlineLevel="1">
      <c r="A189" s="44">
        <v>156</v>
      </c>
      <c r="B189" s="73">
        <v>95</v>
      </c>
      <c r="C189" s="42" t="s">
        <v>109</v>
      </c>
      <c r="D189" s="44" t="s">
        <v>34</v>
      </c>
      <c r="E189" s="53">
        <v>0.14000000000000001</v>
      </c>
      <c r="F189" s="14">
        <f t="shared" si="172"/>
        <v>9350.25</v>
      </c>
      <c r="G189" s="14">
        <f t="shared" si="173"/>
        <v>793.38</v>
      </c>
      <c r="H189" s="14">
        <f t="shared" si="174"/>
        <v>10143.629999999999</v>
      </c>
      <c r="I189" s="43">
        <v>66787.5</v>
      </c>
      <c r="J189" s="53">
        <v>5667</v>
      </c>
      <c r="K189" s="53"/>
      <c r="L189" s="51"/>
      <c r="M189" s="51"/>
      <c r="N189" s="51"/>
      <c r="O189" s="451">
        <f t="shared" si="175"/>
        <v>93502.5</v>
      </c>
      <c r="P189" s="180">
        <f t="shared" si="137"/>
        <v>5667</v>
      </c>
      <c r="Q189" s="180">
        <f t="shared" si="138"/>
        <v>13090.35</v>
      </c>
      <c r="R189" s="180">
        <f t="shared" si="139"/>
        <v>793.38</v>
      </c>
      <c r="S189" s="180">
        <f t="shared" si="140"/>
        <v>13883.73</v>
      </c>
      <c r="T189" s="394">
        <f t="shared" si="135"/>
        <v>16764.75</v>
      </c>
      <c r="U189" s="394">
        <f t="shared" si="136"/>
        <v>1016.08</v>
      </c>
      <c r="V189" s="142">
        <f t="shared" si="141"/>
        <v>17780.830000000002</v>
      </c>
      <c r="W189" s="142">
        <f t="shared" si="142"/>
        <v>119748.18</v>
      </c>
      <c r="X189" s="142">
        <f t="shared" si="142"/>
        <v>7257.7</v>
      </c>
      <c r="Y189" s="142">
        <f t="shared" si="143"/>
        <v>127005.88</v>
      </c>
      <c r="Z189" s="51"/>
      <c r="AA189" s="35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</row>
    <row r="190" spans="1:41" ht="30" outlineLevel="1">
      <c r="A190" s="44">
        <v>157</v>
      </c>
      <c r="B190" s="73">
        <v>96</v>
      </c>
      <c r="C190" s="42" t="s">
        <v>110</v>
      </c>
      <c r="D190" s="44" t="s">
        <v>34</v>
      </c>
      <c r="E190" s="53">
        <v>0.1</v>
      </c>
      <c r="F190" s="14">
        <f t="shared" si="172"/>
        <v>6678</v>
      </c>
      <c r="G190" s="14">
        <f t="shared" si="173"/>
        <v>575</v>
      </c>
      <c r="H190" s="14">
        <f t="shared" si="174"/>
        <v>7253</v>
      </c>
      <c r="I190" s="43">
        <v>66780</v>
      </c>
      <c r="J190" s="53">
        <v>5750</v>
      </c>
      <c r="K190" s="53"/>
      <c r="L190" s="51"/>
      <c r="M190" s="51"/>
      <c r="N190" s="51"/>
      <c r="O190" s="451">
        <f t="shared" si="175"/>
        <v>93492</v>
      </c>
      <c r="P190" s="180">
        <f t="shared" si="137"/>
        <v>5750</v>
      </c>
      <c r="Q190" s="180">
        <f t="shared" si="138"/>
        <v>9349.2000000000007</v>
      </c>
      <c r="R190" s="180">
        <f t="shared" si="139"/>
        <v>575</v>
      </c>
      <c r="S190" s="180">
        <f t="shared" si="140"/>
        <v>9924.2000000000007</v>
      </c>
      <c r="T190" s="394">
        <f t="shared" si="135"/>
        <v>11973.47</v>
      </c>
      <c r="U190" s="394">
        <f t="shared" si="136"/>
        <v>736.4</v>
      </c>
      <c r="V190" s="142">
        <f t="shared" si="141"/>
        <v>12709.87</v>
      </c>
      <c r="W190" s="142">
        <f t="shared" si="142"/>
        <v>119734.73</v>
      </c>
      <c r="X190" s="142">
        <f t="shared" si="142"/>
        <v>7364</v>
      </c>
      <c r="Y190" s="142">
        <f t="shared" si="143"/>
        <v>127098.73</v>
      </c>
      <c r="Z190" s="51"/>
      <c r="AA190" s="35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</row>
    <row r="191" spans="1:41" s="282" customFormat="1" ht="15" outlineLevel="1">
      <c r="A191" s="173"/>
      <c r="B191" s="280"/>
      <c r="C191" s="174" t="s">
        <v>147</v>
      </c>
      <c r="D191" s="173"/>
      <c r="E191" s="175"/>
      <c r="F191" s="176"/>
      <c r="G191" s="176"/>
      <c r="H191" s="176"/>
      <c r="I191" s="177"/>
      <c r="J191" s="175"/>
      <c r="K191" s="175"/>
      <c r="L191" s="178"/>
      <c r="M191" s="178"/>
      <c r="N191" s="178"/>
      <c r="O191" s="179"/>
      <c r="P191" s="180"/>
      <c r="Q191" s="176"/>
      <c r="R191" s="176"/>
      <c r="S191" s="176"/>
      <c r="T191" s="394">
        <f t="shared" si="135"/>
        <v>0</v>
      </c>
      <c r="U191" s="394">
        <f t="shared" si="136"/>
        <v>0</v>
      </c>
      <c r="V191" s="142">
        <f t="shared" si="141"/>
        <v>0</v>
      </c>
      <c r="W191" s="142">
        <f t="shared" si="142"/>
        <v>0</v>
      </c>
      <c r="X191" s="142">
        <f t="shared" si="142"/>
        <v>0</v>
      </c>
      <c r="Y191" s="142">
        <f t="shared" si="143"/>
        <v>0</v>
      </c>
      <c r="Z191" s="178"/>
      <c r="AA191" s="181"/>
      <c r="AB191" s="281"/>
      <c r="AC191" s="281"/>
      <c r="AD191" s="281"/>
      <c r="AE191" s="281"/>
      <c r="AF191" s="281"/>
      <c r="AG191" s="281"/>
      <c r="AH191" s="281"/>
      <c r="AI191" s="281"/>
      <c r="AJ191" s="281"/>
      <c r="AK191" s="281"/>
      <c r="AL191" s="281"/>
      <c r="AM191" s="281"/>
      <c r="AN191" s="281"/>
      <c r="AO191" s="281"/>
    </row>
    <row r="192" spans="1:41" ht="30" outlineLevel="1">
      <c r="A192" s="44">
        <v>158</v>
      </c>
      <c r="B192" s="73">
        <v>97</v>
      </c>
      <c r="C192" s="42" t="s">
        <v>148</v>
      </c>
      <c r="D192" s="44" t="s">
        <v>28</v>
      </c>
      <c r="E192" s="53">
        <v>73</v>
      </c>
      <c r="F192" s="14">
        <f t="shared" ref="F192:F193" si="176">E192*I192</f>
        <v>15011.72</v>
      </c>
      <c r="G192" s="14">
        <f t="shared" ref="G192:G193" si="177">E192*J192</f>
        <v>3139</v>
      </c>
      <c r="H192" s="14">
        <f t="shared" ref="H192:H193" si="178">F192+G192</f>
        <v>18150.72</v>
      </c>
      <c r="I192" s="45">
        <v>205.64</v>
      </c>
      <c r="J192" s="66">
        <v>43</v>
      </c>
      <c r="K192" s="53"/>
      <c r="L192" s="51"/>
      <c r="M192" s="51"/>
      <c r="N192" s="51"/>
      <c r="O192" s="451">
        <f t="shared" ref="O192:O193" si="179">I192*$M$3</f>
        <v>287.89999999999998</v>
      </c>
      <c r="P192" s="180">
        <f t="shared" si="137"/>
        <v>43</v>
      </c>
      <c r="Q192" s="180">
        <f t="shared" si="138"/>
        <v>21016.7</v>
      </c>
      <c r="R192" s="180">
        <f t="shared" si="139"/>
        <v>3139</v>
      </c>
      <c r="S192" s="180">
        <f t="shared" si="140"/>
        <v>24155.7</v>
      </c>
      <c r="T192" s="394">
        <f t="shared" si="135"/>
        <v>26915.83</v>
      </c>
      <c r="U192" s="394">
        <f t="shared" si="136"/>
        <v>4020.11</v>
      </c>
      <c r="V192" s="142">
        <f t="shared" si="141"/>
        <v>30935.94</v>
      </c>
      <c r="W192" s="142">
        <f t="shared" si="142"/>
        <v>368.71</v>
      </c>
      <c r="X192" s="142">
        <f t="shared" si="142"/>
        <v>55.07</v>
      </c>
      <c r="Y192" s="142">
        <f t="shared" si="143"/>
        <v>423.78</v>
      </c>
      <c r="Z192" s="51"/>
      <c r="AA192" s="35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</row>
    <row r="193" spans="1:41" ht="30" outlineLevel="1">
      <c r="A193" s="44">
        <v>159</v>
      </c>
      <c r="B193" s="73">
        <v>98</v>
      </c>
      <c r="C193" s="42" t="s">
        <v>149</v>
      </c>
      <c r="D193" s="44" t="s">
        <v>34</v>
      </c>
      <c r="E193" s="53">
        <v>0.39</v>
      </c>
      <c r="F193" s="14">
        <f t="shared" si="176"/>
        <v>26047.13</v>
      </c>
      <c r="G193" s="14">
        <f t="shared" si="177"/>
        <v>2242.5</v>
      </c>
      <c r="H193" s="14">
        <f t="shared" si="178"/>
        <v>28289.63</v>
      </c>
      <c r="I193" s="45">
        <v>66787.5</v>
      </c>
      <c r="J193" s="53">
        <v>5750</v>
      </c>
      <c r="K193" s="53"/>
      <c r="L193" s="51"/>
      <c r="M193" s="51"/>
      <c r="N193" s="51"/>
      <c r="O193" s="451">
        <f t="shared" si="179"/>
        <v>93502.5</v>
      </c>
      <c r="P193" s="180">
        <f t="shared" si="137"/>
        <v>5750</v>
      </c>
      <c r="Q193" s="180">
        <f t="shared" si="138"/>
        <v>36465.980000000003</v>
      </c>
      <c r="R193" s="180">
        <f t="shared" si="139"/>
        <v>2242.5</v>
      </c>
      <c r="S193" s="180">
        <f t="shared" si="140"/>
        <v>38708.480000000003</v>
      </c>
      <c r="T193" s="394">
        <f t="shared" si="135"/>
        <v>46701.79</v>
      </c>
      <c r="U193" s="394">
        <f t="shared" si="136"/>
        <v>2871.96</v>
      </c>
      <c r="V193" s="142">
        <f t="shared" si="141"/>
        <v>49573.75</v>
      </c>
      <c r="W193" s="142">
        <f t="shared" si="142"/>
        <v>119748.18</v>
      </c>
      <c r="X193" s="142">
        <f t="shared" si="142"/>
        <v>7364</v>
      </c>
      <c r="Y193" s="142">
        <f t="shared" si="143"/>
        <v>127112.18</v>
      </c>
      <c r="Z193" s="51"/>
      <c r="AA193" s="35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</row>
    <row r="194" spans="1:41" s="237" customFormat="1" ht="30">
      <c r="A194" s="158"/>
      <c r="B194" s="145"/>
      <c r="C194" s="172" t="s">
        <v>150</v>
      </c>
      <c r="D194" s="158"/>
      <c r="E194" s="135"/>
      <c r="F194" s="133">
        <f t="shared" ref="F194:H194" si="180">SUM(F196:F228)</f>
        <v>1222867.21</v>
      </c>
      <c r="G194" s="133">
        <f t="shared" si="180"/>
        <v>176421.04</v>
      </c>
      <c r="H194" s="133">
        <f t="shared" si="180"/>
        <v>1399288.25</v>
      </c>
      <c r="I194" s="138"/>
      <c r="J194" s="135"/>
      <c r="K194" s="135"/>
      <c r="L194" s="147"/>
      <c r="M194" s="147"/>
      <c r="N194" s="147"/>
      <c r="O194" s="179"/>
      <c r="P194" s="180">
        <f t="shared" si="137"/>
        <v>0</v>
      </c>
      <c r="Q194" s="176">
        <f>SUM(Q196:Q228)</f>
        <v>1697446.78</v>
      </c>
      <c r="R194" s="176">
        <f t="shared" ref="R194:S194" si="181">SUM(R196:R228)</f>
        <v>176421.04</v>
      </c>
      <c r="S194" s="176">
        <f t="shared" si="181"/>
        <v>1873867.82</v>
      </c>
      <c r="T194" s="133"/>
      <c r="U194" s="133"/>
      <c r="V194" s="133"/>
      <c r="W194" s="142">
        <f t="shared" si="142"/>
        <v>0</v>
      </c>
      <c r="X194" s="142">
        <f t="shared" si="142"/>
        <v>0</v>
      </c>
      <c r="Y194" s="142">
        <f t="shared" si="143"/>
        <v>0</v>
      </c>
      <c r="Z194" s="147"/>
      <c r="AA194" s="137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</row>
    <row r="195" spans="1:41" ht="15" outlineLevel="1">
      <c r="A195" s="70"/>
      <c r="B195" s="25"/>
      <c r="C195" s="52" t="s">
        <v>151</v>
      </c>
      <c r="D195" s="70"/>
      <c r="E195" s="69"/>
      <c r="F195" s="48"/>
      <c r="G195" s="48"/>
      <c r="H195" s="48"/>
      <c r="I195" s="22"/>
      <c r="J195" s="69"/>
      <c r="K195" s="69"/>
      <c r="L195" s="36"/>
      <c r="M195" s="36"/>
      <c r="N195" s="36"/>
      <c r="O195" s="179"/>
      <c r="P195" s="180">
        <f t="shared" si="137"/>
        <v>0</v>
      </c>
      <c r="Q195" s="180">
        <f t="shared" si="138"/>
        <v>0</v>
      </c>
      <c r="R195" s="180">
        <f t="shared" si="139"/>
        <v>0</v>
      </c>
      <c r="S195" s="180">
        <f t="shared" si="140"/>
        <v>0</v>
      </c>
      <c r="T195" s="394">
        <f t="shared" si="135"/>
        <v>0</v>
      </c>
      <c r="U195" s="394">
        <f t="shared" si="136"/>
        <v>0</v>
      </c>
      <c r="V195" s="142">
        <f t="shared" si="141"/>
        <v>0</v>
      </c>
      <c r="W195" s="142">
        <f t="shared" si="142"/>
        <v>0</v>
      </c>
      <c r="X195" s="142">
        <f t="shared" si="142"/>
        <v>0</v>
      </c>
      <c r="Y195" s="142">
        <f t="shared" si="143"/>
        <v>0</v>
      </c>
      <c r="Z195" s="36"/>
      <c r="AA195" s="37"/>
      <c r="AB195" s="284"/>
      <c r="AC195" s="284"/>
      <c r="AD195" s="284"/>
      <c r="AE195" s="284"/>
      <c r="AF195" s="284"/>
      <c r="AG195" s="284"/>
      <c r="AH195" s="284"/>
      <c r="AI195" s="284"/>
      <c r="AJ195" s="284"/>
      <c r="AK195" s="284"/>
      <c r="AL195" s="284"/>
      <c r="AM195" s="284"/>
      <c r="AN195" s="284"/>
      <c r="AO195" s="284"/>
    </row>
    <row r="196" spans="1:41" ht="30" outlineLevel="1">
      <c r="A196" s="44">
        <v>160</v>
      </c>
      <c r="B196" s="73">
        <v>99</v>
      </c>
      <c r="C196" s="42" t="s">
        <v>100</v>
      </c>
      <c r="D196" s="44" t="s">
        <v>101</v>
      </c>
      <c r="E196" s="53">
        <v>206.67</v>
      </c>
      <c r="F196" s="14">
        <f t="shared" ref="F196:F204" si="182">E196*I196</f>
        <v>98904</v>
      </c>
      <c r="G196" s="14">
        <f t="shared" ref="G196:G204" si="183">E196*J196</f>
        <v>17566.95</v>
      </c>
      <c r="H196" s="14">
        <f t="shared" ref="H196:H204" si="184">F196+G196</f>
        <v>116470.95</v>
      </c>
      <c r="I196" s="45">
        <v>478.56</v>
      </c>
      <c r="J196" s="53">
        <v>85</v>
      </c>
      <c r="K196" s="53"/>
      <c r="L196" s="51"/>
      <c r="M196" s="51"/>
      <c r="N196" s="51"/>
      <c r="O196" s="451">
        <f t="shared" ref="O196:O204" si="185">I196*$M$3</f>
        <v>669.98</v>
      </c>
      <c r="P196" s="180">
        <f t="shared" si="137"/>
        <v>85</v>
      </c>
      <c r="Q196" s="180">
        <f t="shared" si="138"/>
        <v>138464.76999999999</v>
      </c>
      <c r="R196" s="180">
        <f t="shared" si="139"/>
        <v>17566.95</v>
      </c>
      <c r="S196" s="180">
        <f t="shared" si="140"/>
        <v>156031.72</v>
      </c>
      <c r="T196" s="394">
        <f t="shared" si="135"/>
        <v>177331.13</v>
      </c>
      <c r="U196" s="394">
        <f t="shared" si="136"/>
        <v>22498.1</v>
      </c>
      <c r="V196" s="142">
        <f t="shared" si="141"/>
        <v>199829.23</v>
      </c>
      <c r="W196" s="142">
        <f t="shared" si="142"/>
        <v>858.04</v>
      </c>
      <c r="X196" s="142">
        <f t="shared" si="142"/>
        <v>108.86</v>
      </c>
      <c r="Y196" s="142">
        <f t="shared" si="143"/>
        <v>966.9</v>
      </c>
      <c r="Z196" s="51"/>
      <c r="AA196" s="35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</row>
    <row r="197" spans="1:41" ht="15" outlineLevel="1">
      <c r="A197" s="44">
        <v>161</v>
      </c>
      <c r="B197" s="73">
        <v>100</v>
      </c>
      <c r="C197" s="42" t="s">
        <v>141</v>
      </c>
      <c r="D197" s="44" t="s">
        <v>103</v>
      </c>
      <c r="E197" s="53">
        <v>6</v>
      </c>
      <c r="F197" s="14">
        <f t="shared" si="182"/>
        <v>3198</v>
      </c>
      <c r="G197" s="14">
        <f t="shared" si="183"/>
        <v>0</v>
      </c>
      <c r="H197" s="14">
        <f t="shared" si="184"/>
        <v>3198</v>
      </c>
      <c r="I197" s="45">
        <v>533</v>
      </c>
      <c r="J197" s="53"/>
      <c r="K197" s="53"/>
      <c r="L197" s="51"/>
      <c r="M197" s="51"/>
      <c r="N197" s="51"/>
      <c r="O197" s="451">
        <f t="shared" si="185"/>
        <v>746.2</v>
      </c>
      <c r="P197" s="180">
        <f t="shared" si="137"/>
        <v>0</v>
      </c>
      <c r="Q197" s="180">
        <f t="shared" si="138"/>
        <v>4477.2</v>
      </c>
      <c r="R197" s="180">
        <f t="shared" si="139"/>
        <v>0</v>
      </c>
      <c r="S197" s="180">
        <f t="shared" si="140"/>
        <v>4477.2</v>
      </c>
      <c r="T197" s="394">
        <f t="shared" si="135"/>
        <v>5733.9</v>
      </c>
      <c r="U197" s="394">
        <f t="shared" si="136"/>
        <v>0</v>
      </c>
      <c r="V197" s="142">
        <f t="shared" si="141"/>
        <v>5733.9</v>
      </c>
      <c r="W197" s="142">
        <f t="shared" si="142"/>
        <v>955.65</v>
      </c>
      <c r="X197" s="142">
        <f t="shared" si="142"/>
        <v>0</v>
      </c>
      <c r="Y197" s="142">
        <f t="shared" si="143"/>
        <v>955.65</v>
      </c>
      <c r="Z197" s="51"/>
      <c r="AA197" s="35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</row>
    <row r="198" spans="1:41" ht="15" outlineLevel="1">
      <c r="A198" s="44">
        <v>162</v>
      </c>
      <c r="B198" s="73">
        <v>101</v>
      </c>
      <c r="C198" s="42" t="s">
        <v>104</v>
      </c>
      <c r="D198" s="44" t="s">
        <v>26</v>
      </c>
      <c r="E198" s="53">
        <v>7.43</v>
      </c>
      <c r="F198" s="14">
        <f t="shared" si="182"/>
        <v>13091.96</v>
      </c>
      <c r="G198" s="14">
        <f t="shared" si="183"/>
        <v>0</v>
      </c>
      <c r="H198" s="14">
        <f t="shared" si="184"/>
        <v>13091.96</v>
      </c>
      <c r="I198" s="45">
        <v>1762.04</v>
      </c>
      <c r="J198" s="53"/>
      <c r="K198" s="53"/>
      <c r="L198" s="51"/>
      <c r="M198" s="51"/>
      <c r="N198" s="51"/>
      <c r="O198" s="451">
        <f t="shared" si="185"/>
        <v>2466.86</v>
      </c>
      <c r="P198" s="180">
        <f t="shared" si="137"/>
        <v>0</v>
      </c>
      <c r="Q198" s="180">
        <f t="shared" si="138"/>
        <v>18328.77</v>
      </c>
      <c r="R198" s="180">
        <f t="shared" si="139"/>
        <v>0</v>
      </c>
      <c r="S198" s="180">
        <f t="shared" si="140"/>
        <v>18328.77</v>
      </c>
      <c r="T198" s="394">
        <f t="shared" si="135"/>
        <v>23473.599999999999</v>
      </c>
      <c r="U198" s="394">
        <f t="shared" si="136"/>
        <v>0</v>
      </c>
      <c r="V198" s="142">
        <f t="shared" si="141"/>
        <v>23473.599999999999</v>
      </c>
      <c r="W198" s="142">
        <f t="shared" si="142"/>
        <v>3159.3</v>
      </c>
      <c r="X198" s="142">
        <f t="shared" si="142"/>
        <v>0</v>
      </c>
      <c r="Y198" s="142">
        <f t="shared" si="143"/>
        <v>3159.3</v>
      </c>
      <c r="Z198" s="51"/>
      <c r="AA198" s="35"/>
      <c r="AB198" s="226"/>
      <c r="AC198" s="226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</row>
    <row r="199" spans="1:41" ht="15" outlineLevel="1">
      <c r="A199" s="44">
        <v>163</v>
      </c>
      <c r="B199" s="73">
        <v>102</v>
      </c>
      <c r="C199" s="42" t="s">
        <v>105</v>
      </c>
      <c r="D199" s="44" t="s">
        <v>26</v>
      </c>
      <c r="E199" s="53">
        <v>7.43</v>
      </c>
      <c r="F199" s="14">
        <f t="shared" si="182"/>
        <v>1100.23</v>
      </c>
      <c r="G199" s="14">
        <f t="shared" si="183"/>
        <v>0</v>
      </c>
      <c r="H199" s="14">
        <f t="shared" si="184"/>
        <v>1100.23</v>
      </c>
      <c r="I199" s="45">
        <v>148.08000000000001</v>
      </c>
      <c r="J199" s="53"/>
      <c r="K199" s="53"/>
      <c r="L199" s="51"/>
      <c r="M199" s="51"/>
      <c r="N199" s="51"/>
      <c r="O199" s="451">
        <f t="shared" si="185"/>
        <v>207.31</v>
      </c>
      <c r="P199" s="180">
        <f t="shared" si="137"/>
        <v>0</v>
      </c>
      <c r="Q199" s="180">
        <f t="shared" si="138"/>
        <v>1540.31</v>
      </c>
      <c r="R199" s="180">
        <f t="shared" si="139"/>
        <v>0</v>
      </c>
      <c r="S199" s="180">
        <f t="shared" si="140"/>
        <v>1540.31</v>
      </c>
      <c r="T199" s="394">
        <f t="shared" si="135"/>
        <v>1972.67</v>
      </c>
      <c r="U199" s="394">
        <f t="shared" si="136"/>
        <v>0</v>
      </c>
      <c r="V199" s="142">
        <f t="shared" si="141"/>
        <v>1972.67</v>
      </c>
      <c r="W199" s="142">
        <f t="shared" si="142"/>
        <v>265.5</v>
      </c>
      <c r="X199" s="142">
        <f t="shared" si="142"/>
        <v>0</v>
      </c>
      <c r="Y199" s="142">
        <f t="shared" si="143"/>
        <v>265.5</v>
      </c>
      <c r="Z199" s="51"/>
      <c r="AA199" s="35"/>
      <c r="AB199" s="226"/>
      <c r="AC199" s="226"/>
      <c r="AD199" s="226"/>
      <c r="AE199" s="226"/>
      <c r="AF199" s="226"/>
      <c r="AG199" s="226"/>
      <c r="AH199" s="226"/>
      <c r="AI199" s="226"/>
      <c r="AJ199" s="226"/>
      <c r="AK199" s="226"/>
      <c r="AL199" s="226"/>
      <c r="AM199" s="226"/>
      <c r="AN199" s="226"/>
      <c r="AO199" s="226"/>
    </row>
    <row r="200" spans="1:41" ht="15" outlineLevel="1">
      <c r="A200" s="44">
        <v>164</v>
      </c>
      <c r="B200" s="73">
        <v>103</v>
      </c>
      <c r="C200" s="42" t="s">
        <v>142</v>
      </c>
      <c r="D200" s="44" t="s">
        <v>26</v>
      </c>
      <c r="E200" s="53">
        <v>7.43</v>
      </c>
      <c r="F200" s="14">
        <f t="shared" si="182"/>
        <v>781.71</v>
      </c>
      <c r="G200" s="14">
        <f t="shared" si="183"/>
        <v>0</v>
      </c>
      <c r="H200" s="14">
        <f t="shared" si="184"/>
        <v>781.71</v>
      </c>
      <c r="I200" s="45">
        <v>105.21</v>
      </c>
      <c r="J200" s="53"/>
      <c r="K200" s="53"/>
      <c r="L200" s="51"/>
      <c r="M200" s="51"/>
      <c r="N200" s="51"/>
      <c r="O200" s="451">
        <f t="shared" si="185"/>
        <v>147.29</v>
      </c>
      <c r="P200" s="180">
        <f t="shared" si="137"/>
        <v>0</v>
      </c>
      <c r="Q200" s="180">
        <f t="shared" si="138"/>
        <v>1094.3599999999999</v>
      </c>
      <c r="R200" s="180">
        <f t="shared" si="139"/>
        <v>0</v>
      </c>
      <c r="S200" s="180">
        <f t="shared" si="140"/>
        <v>1094.3599999999999</v>
      </c>
      <c r="T200" s="394">
        <f t="shared" ref="T200:T263" si="186">E200*W200</f>
        <v>1401.52</v>
      </c>
      <c r="U200" s="394">
        <f t="shared" ref="U200:U263" si="187">E200*X200</f>
        <v>0</v>
      </c>
      <c r="V200" s="142">
        <f t="shared" si="141"/>
        <v>1401.52</v>
      </c>
      <c r="W200" s="142">
        <f t="shared" si="142"/>
        <v>188.63</v>
      </c>
      <c r="X200" s="142">
        <f t="shared" si="142"/>
        <v>0</v>
      </c>
      <c r="Y200" s="142">
        <f t="shared" si="143"/>
        <v>188.63</v>
      </c>
      <c r="Z200" s="51"/>
      <c r="AA200" s="35"/>
      <c r="AB200" s="226"/>
      <c r="AC200" s="226"/>
      <c r="AD200" s="226"/>
      <c r="AE200" s="226"/>
      <c r="AF200" s="226"/>
      <c r="AG200" s="226"/>
      <c r="AH200" s="226"/>
      <c r="AI200" s="226"/>
      <c r="AJ200" s="226"/>
      <c r="AK200" s="226"/>
      <c r="AL200" s="226"/>
      <c r="AM200" s="226"/>
      <c r="AN200" s="226"/>
      <c r="AO200" s="226"/>
    </row>
    <row r="201" spans="1:41" ht="30" outlineLevel="1">
      <c r="A201" s="44">
        <v>165</v>
      </c>
      <c r="B201" s="73">
        <v>104</v>
      </c>
      <c r="C201" s="42" t="s">
        <v>107</v>
      </c>
      <c r="D201" s="44" t="s">
        <v>26</v>
      </c>
      <c r="E201" s="53">
        <v>4.18</v>
      </c>
      <c r="F201" s="14">
        <f t="shared" si="182"/>
        <v>1241.21</v>
      </c>
      <c r="G201" s="14">
        <f t="shared" si="183"/>
        <v>183.92</v>
      </c>
      <c r="H201" s="14">
        <f t="shared" si="184"/>
        <v>1425.13</v>
      </c>
      <c r="I201" s="45">
        <v>296.94</v>
      </c>
      <c r="J201" s="53">
        <v>44</v>
      </c>
      <c r="K201" s="53"/>
      <c r="L201" s="51"/>
      <c r="M201" s="51"/>
      <c r="N201" s="51"/>
      <c r="O201" s="451">
        <f t="shared" si="185"/>
        <v>415.72</v>
      </c>
      <c r="P201" s="180">
        <f t="shared" ref="P201:P264" si="188">J201</f>
        <v>44</v>
      </c>
      <c r="Q201" s="180">
        <f t="shared" ref="Q201:Q264" si="189">O201*E201</f>
        <v>1737.71</v>
      </c>
      <c r="R201" s="180">
        <f t="shared" ref="R201:R264" si="190">P201*E201</f>
        <v>183.92</v>
      </c>
      <c r="S201" s="180">
        <f t="shared" ref="S201:S264" si="191">Q201+R201</f>
        <v>1921.63</v>
      </c>
      <c r="T201" s="394">
        <f t="shared" si="186"/>
        <v>2225.4699999999998</v>
      </c>
      <c r="U201" s="394">
        <f t="shared" si="187"/>
        <v>235.54</v>
      </c>
      <c r="V201" s="142">
        <f t="shared" ref="V201:V264" si="192">T201+U201</f>
        <v>2461.0100000000002</v>
      </c>
      <c r="W201" s="142">
        <f t="shared" ref="W201:X264" si="193">O201*0.9*$X$1259</f>
        <v>532.41</v>
      </c>
      <c r="X201" s="142">
        <f t="shared" si="193"/>
        <v>56.35</v>
      </c>
      <c r="Y201" s="142">
        <f t="shared" ref="Y201:Y264" si="194">W201+X201</f>
        <v>588.76</v>
      </c>
      <c r="Z201" s="51"/>
      <c r="AA201" s="35"/>
      <c r="AB201" s="226"/>
      <c r="AC201" s="226"/>
      <c r="AD201" s="226"/>
      <c r="AE201" s="226"/>
      <c r="AF201" s="226"/>
      <c r="AG201" s="226"/>
      <c r="AH201" s="226"/>
      <c r="AI201" s="226"/>
      <c r="AJ201" s="226"/>
      <c r="AK201" s="226"/>
      <c r="AL201" s="226"/>
      <c r="AM201" s="226"/>
      <c r="AN201" s="226"/>
      <c r="AO201" s="226"/>
    </row>
    <row r="202" spans="1:41" ht="30" outlineLevel="1">
      <c r="A202" s="44">
        <v>166</v>
      </c>
      <c r="B202" s="73">
        <v>105</v>
      </c>
      <c r="C202" s="42" t="s">
        <v>108</v>
      </c>
      <c r="D202" s="44" t="s">
        <v>34</v>
      </c>
      <c r="E202" s="53">
        <v>7.0000000000000007E-2</v>
      </c>
      <c r="F202" s="14">
        <f t="shared" si="182"/>
        <v>4674.8900000000003</v>
      </c>
      <c r="G202" s="14">
        <f t="shared" si="183"/>
        <v>396.69</v>
      </c>
      <c r="H202" s="14">
        <f t="shared" si="184"/>
        <v>5071.58</v>
      </c>
      <c r="I202" s="43">
        <v>66784.210000000006</v>
      </c>
      <c r="J202" s="53">
        <v>5667</v>
      </c>
      <c r="K202" s="53"/>
      <c r="L202" s="51"/>
      <c r="M202" s="51"/>
      <c r="N202" s="51"/>
      <c r="O202" s="451">
        <f t="shared" si="185"/>
        <v>93497.89</v>
      </c>
      <c r="P202" s="180">
        <f t="shared" si="188"/>
        <v>5667</v>
      </c>
      <c r="Q202" s="180">
        <f t="shared" si="189"/>
        <v>6544.85</v>
      </c>
      <c r="R202" s="180">
        <f t="shared" si="190"/>
        <v>396.69</v>
      </c>
      <c r="S202" s="180">
        <f t="shared" si="191"/>
        <v>6941.54</v>
      </c>
      <c r="T202" s="394">
        <f t="shared" si="186"/>
        <v>8381.9599999999991</v>
      </c>
      <c r="U202" s="394">
        <f t="shared" si="187"/>
        <v>508.04</v>
      </c>
      <c r="V202" s="142">
        <f t="shared" si="192"/>
        <v>8890</v>
      </c>
      <c r="W202" s="142">
        <f t="shared" si="193"/>
        <v>119742.28</v>
      </c>
      <c r="X202" s="142">
        <f t="shared" si="193"/>
        <v>7257.7</v>
      </c>
      <c r="Y202" s="142">
        <f t="shared" si="194"/>
        <v>126999.98</v>
      </c>
      <c r="Z202" s="51"/>
      <c r="AA202" s="35"/>
      <c r="AB202" s="226"/>
      <c r="AC202" s="226"/>
      <c r="AD202" s="226"/>
      <c r="AE202" s="226"/>
      <c r="AF202" s="226"/>
      <c r="AG202" s="226"/>
      <c r="AH202" s="226"/>
      <c r="AI202" s="226"/>
      <c r="AJ202" s="226"/>
      <c r="AK202" s="226"/>
      <c r="AL202" s="226"/>
      <c r="AM202" s="226"/>
      <c r="AN202" s="226"/>
      <c r="AO202" s="226"/>
    </row>
    <row r="203" spans="1:41" ht="45" outlineLevel="1">
      <c r="A203" s="44">
        <v>167</v>
      </c>
      <c r="B203" s="73">
        <v>106</v>
      </c>
      <c r="C203" s="42" t="s">
        <v>109</v>
      </c>
      <c r="D203" s="44" t="s">
        <v>34</v>
      </c>
      <c r="E203" s="53">
        <v>0.03</v>
      </c>
      <c r="F203" s="14">
        <f t="shared" si="182"/>
        <v>2003.63</v>
      </c>
      <c r="G203" s="14">
        <f t="shared" si="183"/>
        <v>170.01</v>
      </c>
      <c r="H203" s="14">
        <f t="shared" si="184"/>
        <v>2173.64</v>
      </c>
      <c r="I203" s="43">
        <v>66787.5</v>
      </c>
      <c r="J203" s="53">
        <v>5667</v>
      </c>
      <c r="K203" s="53"/>
      <c r="L203" s="51"/>
      <c r="M203" s="51"/>
      <c r="N203" s="51"/>
      <c r="O203" s="451">
        <f t="shared" si="185"/>
        <v>93502.5</v>
      </c>
      <c r="P203" s="180">
        <f t="shared" si="188"/>
        <v>5667</v>
      </c>
      <c r="Q203" s="180">
        <f t="shared" si="189"/>
        <v>2805.08</v>
      </c>
      <c r="R203" s="180">
        <f t="shared" si="190"/>
        <v>170.01</v>
      </c>
      <c r="S203" s="180">
        <f t="shared" si="191"/>
        <v>2975.09</v>
      </c>
      <c r="T203" s="394">
        <f t="shared" si="186"/>
        <v>3592.45</v>
      </c>
      <c r="U203" s="394">
        <f t="shared" si="187"/>
        <v>217.73</v>
      </c>
      <c r="V203" s="142">
        <f t="shared" si="192"/>
        <v>3810.18</v>
      </c>
      <c r="W203" s="142">
        <f t="shared" si="193"/>
        <v>119748.18</v>
      </c>
      <c r="X203" s="142">
        <f t="shared" si="193"/>
        <v>7257.7</v>
      </c>
      <c r="Y203" s="142">
        <f t="shared" si="194"/>
        <v>127005.88</v>
      </c>
      <c r="Z203" s="51"/>
      <c r="AA203" s="35"/>
      <c r="AB203" s="226"/>
      <c r="AC203" s="226"/>
      <c r="AD203" s="226"/>
      <c r="AE203" s="226"/>
      <c r="AF203" s="226"/>
      <c r="AG203" s="226"/>
      <c r="AH203" s="226"/>
      <c r="AI203" s="226"/>
      <c r="AJ203" s="226"/>
      <c r="AK203" s="226"/>
      <c r="AL203" s="226"/>
      <c r="AM203" s="226"/>
      <c r="AN203" s="226"/>
      <c r="AO203" s="226"/>
    </row>
    <row r="204" spans="1:41" ht="30" outlineLevel="1">
      <c r="A204" s="44">
        <v>168</v>
      </c>
      <c r="B204" s="73">
        <v>107</v>
      </c>
      <c r="C204" s="42" t="s">
        <v>143</v>
      </c>
      <c r="D204" s="44" t="s">
        <v>34</v>
      </c>
      <c r="E204" s="53">
        <v>0.19</v>
      </c>
      <c r="F204" s="14">
        <f t="shared" si="182"/>
        <v>1786</v>
      </c>
      <c r="G204" s="14">
        <f t="shared" si="183"/>
        <v>1092.5</v>
      </c>
      <c r="H204" s="14">
        <f t="shared" si="184"/>
        <v>2878.5</v>
      </c>
      <c r="I204" s="45">
        <v>9400</v>
      </c>
      <c r="J204" s="53">
        <v>5750</v>
      </c>
      <c r="K204" s="53"/>
      <c r="L204" s="51"/>
      <c r="M204" s="51"/>
      <c r="N204" s="51"/>
      <c r="O204" s="451">
        <f t="shared" si="185"/>
        <v>13160</v>
      </c>
      <c r="P204" s="180">
        <f t="shared" si="188"/>
        <v>5750</v>
      </c>
      <c r="Q204" s="180">
        <f t="shared" si="189"/>
        <v>2500.4</v>
      </c>
      <c r="R204" s="180">
        <f t="shared" si="190"/>
        <v>1092.5</v>
      </c>
      <c r="S204" s="180">
        <f t="shared" si="191"/>
        <v>3592.9</v>
      </c>
      <c r="T204" s="394">
        <f t="shared" si="186"/>
        <v>3202.25</v>
      </c>
      <c r="U204" s="394">
        <f t="shared" si="187"/>
        <v>1399.16</v>
      </c>
      <c r="V204" s="142">
        <f t="shared" si="192"/>
        <v>4601.41</v>
      </c>
      <c r="W204" s="142">
        <f t="shared" si="193"/>
        <v>16853.95</v>
      </c>
      <c r="X204" s="142">
        <f t="shared" si="193"/>
        <v>7364</v>
      </c>
      <c r="Y204" s="142">
        <f t="shared" si="194"/>
        <v>24217.95</v>
      </c>
      <c r="Z204" s="51"/>
      <c r="AA204" s="35"/>
      <c r="AB204" s="226"/>
      <c r="AC204" s="226"/>
      <c r="AD204" s="226"/>
      <c r="AE204" s="226"/>
      <c r="AF204" s="226"/>
      <c r="AG204" s="226"/>
      <c r="AH204" s="226"/>
      <c r="AI204" s="226"/>
      <c r="AJ204" s="226"/>
      <c r="AK204" s="226"/>
      <c r="AL204" s="226"/>
      <c r="AM204" s="226"/>
      <c r="AN204" s="226"/>
      <c r="AO204" s="226"/>
    </row>
    <row r="205" spans="1:41" ht="15" outlineLevel="1">
      <c r="A205" s="70"/>
      <c r="B205" s="25"/>
      <c r="C205" s="285" t="s">
        <v>144</v>
      </c>
      <c r="D205" s="286"/>
      <c r="E205" s="287"/>
      <c r="F205" s="48"/>
      <c r="G205" s="48"/>
      <c r="H205" s="48"/>
      <c r="I205" s="22"/>
      <c r="J205" s="69"/>
      <c r="K205" s="69"/>
      <c r="L205" s="36"/>
      <c r="M205" s="36"/>
      <c r="N205" s="36"/>
      <c r="O205" s="179"/>
      <c r="P205" s="180">
        <f t="shared" si="188"/>
        <v>0</v>
      </c>
      <c r="Q205" s="180">
        <f t="shared" si="189"/>
        <v>0</v>
      </c>
      <c r="R205" s="180">
        <f t="shared" si="190"/>
        <v>0</v>
      </c>
      <c r="S205" s="180">
        <f t="shared" si="191"/>
        <v>0</v>
      </c>
      <c r="T205" s="394">
        <f t="shared" si="186"/>
        <v>0</v>
      </c>
      <c r="U205" s="394">
        <f t="shared" si="187"/>
        <v>0</v>
      </c>
      <c r="V205" s="142">
        <f t="shared" si="192"/>
        <v>0</v>
      </c>
      <c r="W205" s="142">
        <f t="shared" si="193"/>
        <v>0</v>
      </c>
      <c r="X205" s="142">
        <f t="shared" si="193"/>
        <v>0</v>
      </c>
      <c r="Y205" s="142">
        <f t="shared" si="194"/>
        <v>0</v>
      </c>
      <c r="Z205" s="36"/>
      <c r="AA205" s="37"/>
      <c r="AB205" s="284"/>
      <c r="AC205" s="284"/>
      <c r="AD205" s="284"/>
      <c r="AE205" s="284"/>
      <c r="AF205" s="284"/>
      <c r="AG205" s="284"/>
      <c r="AH205" s="284"/>
      <c r="AI205" s="284"/>
      <c r="AJ205" s="284"/>
      <c r="AK205" s="284"/>
      <c r="AL205" s="284"/>
      <c r="AM205" s="284"/>
      <c r="AN205" s="284"/>
      <c r="AO205" s="284"/>
    </row>
    <row r="206" spans="1:41" ht="30" outlineLevel="1">
      <c r="A206" s="44">
        <v>169</v>
      </c>
      <c r="B206" s="73">
        <v>108</v>
      </c>
      <c r="C206" s="42" t="s">
        <v>100</v>
      </c>
      <c r="D206" s="44" t="s">
        <v>101</v>
      </c>
      <c r="E206" s="53">
        <v>186.22</v>
      </c>
      <c r="F206" s="14">
        <f t="shared" ref="F206:F213" si="195">E206*I206</f>
        <v>89117.440000000002</v>
      </c>
      <c r="G206" s="14">
        <f t="shared" ref="G206:G213" si="196">E206*J206</f>
        <v>15828.7</v>
      </c>
      <c r="H206" s="14">
        <f t="shared" ref="H206:H213" si="197">F206+G206</f>
        <v>104946.14</v>
      </c>
      <c r="I206" s="45">
        <v>478.56</v>
      </c>
      <c r="J206" s="53">
        <v>85</v>
      </c>
      <c r="K206" s="53"/>
      <c r="L206" s="51"/>
      <c r="M206" s="51"/>
      <c r="N206" s="51"/>
      <c r="O206" s="451">
        <f t="shared" ref="O206:O213" si="198">I206*$M$3</f>
        <v>669.98</v>
      </c>
      <c r="P206" s="180">
        <f t="shared" si="188"/>
        <v>85</v>
      </c>
      <c r="Q206" s="180">
        <f t="shared" si="189"/>
        <v>124763.68</v>
      </c>
      <c r="R206" s="180">
        <f t="shared" si="190"/>
        <v>15828.7</v>
      </c>
      <c r="S206" s="180">
        <f t="shared" si="191"/>
        <v>140592.38</v>
      </c>
      <c r="T206" s="394">
        <f t="shared" si="186"/>
        <v>159784.21</v>
      </c>
      <c r="U206" s="394">
        <f t="shared" si="187"/>
        <v>20271.91</v>
      </c>
      <c r="V206" s="142">
        <f t="shared" si="192"/>
        <v>180056.12</v>
      </c>
      <c r="W206" s="142">
        <f t="shared" si="193"/>
        <v>858.04</v>
      </c>
      <c r="X206" s="142">
        <f t="shared" si="193"/>
        <v>108.86</v>
      </c>
      <c r="Y206" s="142">
        <f t="shared" si="194"/>
        <v>966.9</v>
      </c>
      <c r="Z206" s="51"/>
      <c r="AA206" s="35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</row>
    <row r="207" spans="1:41" ht="15" outlineLevel="1">
      <c r="A207" s="44">
        <v>170</v>
      </c>
      <c r="B207" s="73">
        <v>109</v>
      </c>
      <c r="C207" s="42" t="s">
        <v>141</v>
      </c>
      <c r="D207" s="44" t="s">
        <v>103</v>
      </c>
      <c r="E207" s="53">
        <v>12</v>
      </c>
      <c r="F207" s="14">
        <f t="shared" si="195"/>
        <v>6396</v>
      </c>
      <c r="G207" s="14">
        <f t="shared" si="196"/>
        <v>0</v>
      </c>
      <c r="H207" s="14">
        <f t="shared" si="197"/>
        <v>6396</v>
      </c>
      <c r="I207" s="45">
        <v>533</v>
      </c>
      <c r="J207" s="53"/>
      <c r="K207" s="53"/>
      <c r="L207" s="51"/>
      <c r="M207" s="51"/>
      <c r="N207" s="51"/>
      <c r="O207" s="451">
        <f t="shared" si="198"/>
        <v>746.2</v>
      </c>
      <c r="P207" s="180">
        <f t="shared" si="188"/>
        <v>0</v>
      </c>
      <c r="Q207" s="180">
        <f t="shared" si="189"/>
        <v>8954.4</v>
      </c>
      <c r="R207" s="180">
        <f t="shared" si="190"/>
        <v>0</v>
      </c>
      <c r="S207" s="180">
        <f t="shared" si="191"/>
        <v>8954.4</v>
      </c>
      <c r="T207" s="394">
        <f t="shared" si="186"/>
        <v>11467.8</v>
      </c>
      <c r="U207" s="394">
        <f t="shared" si="187"/>
        <v>0</v>
      </c>
      <c r="V207" s="142">
        <f t="shared" si="192"/>
        <v>11467.8</v>
      </c>
      <c r="W207" s="142">
        <f t="shared" si="193"/>
        <v>955.65</v>
      </c>
      <c r="X207" s="142">
        <f t="shared" si="193"/>
        <v>0</v>
      </c>
      <c r="Y207" s="142">
        <f t="shared" si="194"/>
        <v>955.65</v>
      </c>
      <c r="Z207" s="51"/>
      <c r="AA207" s="35"/>
      <c r="AB207" s="226"/>
      <c r="AC207" s="226"/>
      <c r="AD207" s="226"/>
      <c r="AE207" s="226"/>
      <c r="AF207" s="226"/>
      <c r="AG207" s="226"/>
      <c r="AH207" s="226"/>
      <c r="AI207" s="226"/>
      <c r="AJ207" s="226"/>
      <c r="AK207" s="226"/>
      <c r="AL207" s="226"/>
      <c r="AM207" s="226"/>
      <c r="AN207" s="226"/>
      <c r="AO207" s="226"/>
    </row>
    <row r="208" spans="1:41" ht="15" outlineLevel="1">
      <c r="A208" s="44">
        <v>171</v>
      </c>
      <c r="B208" s="73">
        <v>110</v>
      </c>
      <c r="C208" s="42" t="s">
        <v>104</v>
      </c>
      <c r="D208" s="44" t="s">
        <v>26</v>
      </c>
      <c r="E208" s="53">
        <v>7.56</v>
      </c>
      <c r="F208" s="14">
        <f t="shared" si="195"/>
        <v>13321.02</v>
      </c>
      <c r="G208" s="14">
        <f t="shared" si="196"/>
        <v>0</v>
      </c>
      <c r="H208" s="14">
        <f t="shared" si="197"/>
        <v>13321.02</v>
      </c>
      <c r="I208" s="45">
        <v>1762.04</v>
      </c>
      <c r="J208" s="53"/>
      <c r="K208" s="53"/>
      <c r="L208" s="51"/>
      <c r="M208" s="51"/>
      <c r="N208" s="51"/>
      <c r="O208" s="451">
        <f t="shared" si="198"/>
        <v>2466.86</v>
      </c>
      <c r="P208" s="180">
        <f t="shared" si="188"/>
        <v>0</v>
      </c>
      <c r="Q208" s="180">
        <f t="shared" si="189"/>
        <v>18649.46</v>
      </c>
      <c r="R208" s="180">
        <f t="shared" si="190"/>
        <v>0</v>
      </c>
      <c r="S208" s="180">
        <f t="shared" si="191"/>
        <v>18649.46</v>
      </c>
      <c r="T208" s="394">
        <f t="shared" si="186"/>
        <v>23884.31</v>
      </c>
      <c r="U208" s="394">
        <f t="shared" si="187"/>
        <v>0</v>
      </c>
      <c r="V208" s="142">
        <f t="shared" si="192"/>
        <v>23884.31</v>
      </c>
      <c r="W208" s="142">
        <f t="shared" si="193"/>
        <v>3159.3</v>
      </c>
      <c r="X208" s="142">
        <f t="shared" si="193"/>
        <v>0</v>
      </c>
      <c r="Y208" s="142">
        <f t="shared" si="194"/>
        <v>3159.3</v>
      </c>
      <c r="Z208" s="51"/>
      <c r="AA208" s="35"/>
      <c r="AB208" s="226"/>
      <c r="AC208" s="226"/>
      <c r="AD208" s="226"/>
      <c r="AE208" s="226"/>
      <c r="AF208" s="226"/>
      <c r="AG208" s="226"/>
      <c r="AH208" s="226"/>
      <c r="AI208" s="226"/>
      <c r="AJ208" s="226"/>
      <c r="AK208" s="226"/>
      <c r="AL208" s="226"/>
      <c r="AM208" s="226"/>
      <c r="AN208" s="226"/>
      <c r="AO208" s="226"/>
    </row>
    <row r="209" spans="1:41" ht="15" outlineLevel="1">
      <c r="A209" s="44">
        <v>172</v>
      </c>
      <c r="B209" s="73">
        <v>111</v>
      </c>
      <c r="C209" s="42" t="s">
        <v>105</v>
      </c>
      <c r="D209" s="44" t="s">
        <v>26</v>
      </c>
      <c r="E209" s="53">
        <v>7.56</v>
      </c>
      <c r="F209" s="14">
        <f t="shared" si="195"/>
        <v>1119.48</v>
      </c>
      <c r="G209" s="14">
        <f t="shared" si="196"/>
        <v>0</v>
      </c>
      <c r="H209" s="14">
        <f t="shared" si="197"/>
        <v>1119.48</v>
      </c>
      <c r="I209" s="45">
        <v>148.08000000000001</v>
      </c>
      <c r="J209" s="53"/>
      <c r="K209" s="53"/>
      <c r="L209" s="51"/>
      <c r="M209" s="51"/>
      <c r="N209" s="51"/>
      <c r="O209" s="451">
        <f t="shared" si="198"/>
        <v>207.31</v>
      </c>
      <c r="P209" s="180">
        <f t="shared" si="188"/>
        <v>0</v>
      </c>
      <c r="Q209" s="180">
        <f t="shared" si="189"/>
        <v>1567.26</v>
      </c>
      <c r="R209" s="180">
        <f t="shared" si="190"/>
        <v>0</v>
      </c>
      <c r="S209" s="180">
        <f t="shared" si="191"/>
        <v>1567.26</v>
      </c>
      <c r="T209" s="394">
        <f t="shared" si="186"/>
        <v>2007.18</v>
      </c>
      <c r="U209" s="394">
        <f t="shared" si="187"/>
        <v>0</v>
      </c>
      <c r="V209" s="142">
        <f t="shared" si="192"/>
        <v>2007.18</v>
      </c>
      <c r="W209" s="142">
        <f t="shared" si="193"/>
        <v>265.5</v>
      </c>
      <c r="X209" s="142">
        <f t="shared" si="193"/>
        <v>0</v>
      </c>
      <c r="Y209" s="142">
        <f t="shared" si="194"/>
        <v>265.5</v>
      </c>
      <c r="Z209" s="51"/>
      <c r="AA209" s="35"/>
      <c r="AB209" s="226"/>
      <c r="AC209" s="226"/>
      <c r="AD209" s="226"/>
      <c r="AE209" s="226"/>
      <c r="AF209" s="226"/>
      <c r="AG209" s="226"/>
      <c r="AH209" s="226"/>
      <c r="AI209" s="226"/>
      <c r="AJ209" s="226"/>
      <c r="AK209" s="226"/>
      <c r="AL209" s="226"/>
      <c r="AM209" s="226"/>
      <c r="AN209" s="226"/>
      <c r="AO209" s="226"/>
    </row>
    <row r="210" spans="1:41" ht="15" outlineLevel="1">
      <c r="A210" s="44">
        <v>173</v>
      </c>
      <c r="B210" s="73">
        <v>112</v>
      </c>
      <c r="C210" s="42" t="s">
        <v>142</v>
      </c>
      <c r="D210" s="44" t="s">
        <v>26</v>
      </c>
      <c r="E210" s="53">
        <v>7.56</v>
      </c>
      <c r="F210" s="14">
        <f t="shared" si="195"/>
        <v>795.39</v>
      </c>
      <c r="G210" s="14">
        <f t="shared" si="196"/>
        <v>0</v>
      </c>
      <c r="H210" s="14">
        <f t="shared" si="197"/>
        <v>795.39</v>
      </c>
      <c r="I210" s="45">
        <v>105.21</v>
      </c>
      <c r="J210" s="53"/>
      <c r="K210" s="53"/>
      <c r="L210" s="51"/>
      <c r="M210" s="51"/>
      <c r="N210" s="51"/>
      <c r="O210" s="451">
        <f t="shared" si="198"/>
        <v>147.29</v>
      </c>
      <c r="P210" s="180">
        <f t="shared" si="188"/>
        <v>0</v>
      </c>
      <c r="Q210" s="180">
        <f t="shared" si="189"/>
        <v>1113.51</v>
      </c>
      <c r="R210" s="180">
        <f t="shared" si="190"/>
        <v>0</v>
      </c>
      <c r="S210" s="180">
        <f t="shared" si="191"/>
        <v>1113.51</v>
      </c>
      <c r="T210" s="394">
        <f t="shared" si="186"/>
        <v>1426.04</v>
      </c>
      <c r="U210" s="394">
        <f t="shared" si="187"/>
        <v>0</v>
      </c>
      <c r="V210" s="142">
        <f t="shared" si="192"/>
        <v>1426.04</v>
      </c>
      <c r="W210" s="142">
        <f t="shared" si="193"/>
        <v>188.63</v>
      </c>
      <c r="X210" s="142">
        <f t="shared" si="193"/>
        <v>0</v>
      </c>
      <c r="Y210" s="142">
        <f t="shared" si="194"/>
        <v>188.63</v>
      </c>
      <c r="Z210" s="51"/>
      <c r="AA210" s="35"/>
      <c r="AB210" s="226"/>
      <c r="AC210" s="226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</row>
    <row r="211" spans="1:41" ht="30" outlineLevel="1">
      <c r="A211" s="44">
        <v>174</v>
      </c>
      <c r="B211" s="73">
        <v>113</v>
      </c>
      <c r="C211" s="42" t="s">
        <v>107</v>
      </c>
      <c r="D211" s="44" t="s">
        <v>26</v>
      </c>
      <c r="E211" s="53">
        <v>5.5</v>
      </c>
      <c r="F211" s="14">
        <f t="shared" si="195"/>
        <v>1633.17</v>
      </c>
      <c r="G211" s="14">
        <f t="shared" si="196"/>
        <v>242</v>
      </c>
      <c r="H211" s="14">
        <f t="shared" si="197"/>
        <v>1875.17</v>
      </c>
      <c r="I211" s="45">
        <v>296.94</v>
      </c>
      <c r="J211" s="53">
        <v>44</v>
      </c>
      <c r="K211" s="53"/>
      <c r="L211" s="51"/>
      <c r="M211" s="51"/>
      <c r="N211" s="51"/>
      <c r="O211" s="451">
        <f t="shared" si="198"/>
        <v>415.72</v>
      </c>
      <c r="P211" s="180">
        <f t="shared" si="188"/>
        <v>44</v>
      </c>
      <c r="Q211" s="180">
        <f t="shared" si="189"/>
        <v>2286.46</v>
      </c>
      <c r="R211" s="180">
        <f t="shared" si="190"/>
        <v>242</v>
      </c>
      <c r="S211" s="180">
        <f t="shared" si="191"/>
        <v>2528.46</v>
      </c>
      <c r="T211" s="394">
        <f t="shared" si="186"/>
        <v>2928.26</v>
      </c>
      <c r="U211" s="394">
        <f t="shared" si="187"/>
        <v>309.93</v>
      </c>
      <c r="V211" s="142">
        <f t="shared" si="192"/>
        <v>3238.19</v>
      </c>
      <c r="W211" s="142">
        <f t="shared" si="193"/>
        <v>532.41</v>
      </c>
      <c r="X211" s="142">
        <f t="shared" si="193"/>
        <v>56.35</v>
      </c>
      <c r="Y211" s="142">
        <f t="shared" si="194"/>
        <v>588.76</v>
      </c>
      <c r="Z211" s="51"/>
      <c r="AA211" s="35"/>
      <c r="AB211" s="226"/>
      <c r="AC211" s="226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</row>
    <row r="212" spans="1:41" ht="30" outlineLevel="1">
      <c r="A212" s="44">
        <v>175</v>
      </c>
      <c r="B212" s="73">
        <v>114</v>
      </c>
      <c r="C212" s="42" t="s">
        <v>108</v>
      </c>
      <c r="D212" s="44" t="s">
        <v>34</v>
      </c>
      <c r="E212" s="53">
        <v>0.08</v>
      </c>
      <c r="F212" s="14">
        <f t="shared" si="195"/>
        <v>5342.74</v>
      </c>
      <c r="G212" s="14">
        <f t="shared" si="196"/>
        <v>453.36</v>
      </c>
      <c r="H212" s="14">
        <f t="shared" si="197"/>
        <v>5796.1</v>
      </c>
      <c r="I212" s="43">
        <v>66784.210000000006</v>
      </c>
      <c r="J212" s="53">
        <v>5667</v>
      </c>
      <c r="K212" s="53"/>
      <c r="L212" s="51"/>
      <c r="M212" s="51"/>
      <c r="N212" s="51"/>
      <c r="O212" s="451">
        <f t="shared" si="198"/>
        <v>93497.89</v>
      </c>
      <c r="P212" s="180">
        <f t="shared" si="188"/>
        <v>5667</v>
      </c>
      <c r="Q212" s="180">
        <f t="shared" si="189"/>
        <v>7479.83</v>
      </c>
      <c r="R212" s="180">
        <f t="shared" si="190"/>
        <v>453.36</v>
      </c>
      <c r="S212" s="180">
        <f t="shared" si="191"/>
        <v>7933.19</v>
      </c>
      <c r="T212" s="394">
        <f t="shared" si="186"/>
        <v>9579.3799999999992</v>
      </c>
      <c r="U212" s="394">
        <f t="shared" si="187"/>
        <v>580.62</v>
      </c>
      <c r="V212" s="142">
        <f t="shared" si="192"/>
        <v>10160</v>
      </c>
      <c r="W212" s="142">
        <f t="shared" si="193"/>
        <v>119742.28</v>
      </c>
      <c r="X212" s="142">
        <f t="shared" si="193"/>
        <v>7257.7</v>
      </c>
      <c r="Y212" s="142">
        <f t="shared" si="194"/>
        <v>126999.98</v>
      </c>
      <c r="Z212" s="51"/>
      <c r="AA212" s="35"/>
      <c r="AB212" s="226"/>
      <c r="AC212" s="226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</row>
    <row r="213" spans="1:41" ht="45" outlineLevel="1">
      <c r="A213" s="44">
        <v>176</v>
      </c>
      <c r="B213" s="73">
        <v>115</v>
      </c>
      <c r="C213" s="42" t="s">
        <v>109</v>
      </c>
      <c r="D213" s="44" t="s">
        <v>34</v>
      </c>
      <c r="E213" s="53">
        <v>0.03</v>
      </c>
      <c r="F213" s="14">
        <f t="shared" si="195"/>
        <v>2003.63</v>
      </c>
      <c r="G213" s="14">
        <f t="shared" si="196"/>
        <v>170.01</v>
      </c>
      <c r="H213" s="14">
        <f t="shared" si="197"/>
        <v>2173.64</v>
      </c>
      <c r="I213" s="43">
        <v>66787.5</v>
      </c>
      <c r="J213" s="53">
        <v>5667</v>
      </c>
      <c r="K213" s="53"/>
      <c r="L213" s="51"/>
      <c r="M213" s="51"/>
      <c r="N213" s="51"/>
      <c r="O213" s="451">
        <f t="shared" si="198"/>
        <v>93502.5</v>
      </c>
      <c r="P213" s="180">
        <f t="shared" si="188"/>
        <v>5667</v>
      </c>
      <c r="Q213" s="180">
        <f t="shared" si="189"/>
        <v>2805.08</v>
      </c>
      <c r="R213" s="180">
        <f t="shared" si="190"/>
        <v>170.01</v>
      </c>
      <c r="S213" s="180">
        <f t="shared" si="191"/>
        <v>2975.09</v>
      </c>
      <c r="T213" s="394">
        <f t="shared" si="186"/>
        <v>3592.45</v>
      </c>
      <c r="U213" s="394">
        <f t="shared" si="187"/>
        <v>217.73</v>
      </c>
      <c r="V213" s="142">
        <f t="shared" si="192"/>
        <v>3810.18</v>
      </c>
      <c r="W213" s="142">
        <f t="shared" si="193"/>
        <v>119748.18</v>
      </c>
      <c r="X213" s="142">
        <f t="shared" si="193"/>
        <v>7257.7</v>
      </c>
      <c r="Y213" s="142">
        <f t="shared" si="194"/>
        <v>127005.88</v>
      </c>
      <c r="Z213" s="51"/>
      <c r="AA213" s="35"/>
      <c r="AB213" s="226"/>
      <c r="AC213" s="226"/>
      <c r="AD213" s="226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</row>
    <row r="214" spans="1:41" ht="15" outlineLevel="1">
      <c r="A214" s="70"/>
      <c r="B214" s="25"/>
      <c r="C214" s="285" t="s">
        <v>145</v>
      </c>
      <c r="D214" s="286"/>
      <c r="E214" s="287"/>
      <c r="F214" s="48"/>
      <c r="G214" s="48"/>
      <c r="H214" s="48"/>
      <c r="I214" s="22"/>
      <c r="J214" s="69"/>
      <c r="K214" s="69"/>
      <c r="L214" s="36"/>
      <c r="M214" s="36"/>
      <c r="N214" s="36"/>
      <c r="O214" s="179"/>
      <c r="P214" s="180">
        <f t="shared" si="188"/>
        <v>0</v>
      </c>
      <c r="Q214" s="180">
        <f t="shared" si="189"/>
        <v>0</v>
      </c>
      <c r="R214" s="180">
        <f t="shared" si="190"/>
        <v>0</v>
      </c>
      <c r="S214" s="180">
        <f t="shared" si="191"/>
        <v>0</v>
      </c>
      <c r="T214" s="394">
        <f t="shared" si="186"/>
        <v>0</v>
      </c>
      <c r="U214" s="394">
        <f t="shared" si="187"/>
        <v>0</v>
      </c>
      <c r="V214" s="142">
        <f t="shared" si="192"/>
        <v>0</v>
      </c>
      <c r="W214" s="142">
        <f t="shared" si="193"/>
        <v>0</v>
      </c>
      <c r="X214" s="142">
        <f t="shared" si="193"/>
        <v>0</v>
      </c>
      <c r="Y214" s="142">
        <f t="shared" si="194"/>
        <v>0</v>
      </c>
      <c r="Z214" s="36"/>
      <c r="AA214" s="37"/>
      <c r="AB214" s="284"/>
      <c r="AC214" s="284"/>
      <c r="AD214" s="284"/>
      <c r="AE214" s="284"/>
      <c r="AF214" s="284"/>
      <c r="AG214" s="284"/>
      <c r="AH214" s="284"/>
      <c r="AI214" s="284"/>
      <c r="AJ214" s="284"/>
      <c r="AK214" s="284"/>
      <c r="AL214" s="284"/>
      <c r="AM214" s="284"/>
      <c r="AN214" s="284"/>
      <c r="AO214" s="284"/>
    </row>
    <row r="215" spans="1:41" ht="30" outlineLevel="1">
      <c r="A215" s="44">
        <v>177</v>
      </c>
      <c r="B215" s="73">
        <v>116</v>
      </c>
      <c r="C215" s="42" t="s">
        <v>100</v>
      </c>
      <c r="D215" s="44" t="s">
        <v>101</v>
      </c>
      <c r="E215" s="53">
        <v>1192.48</v>
      </c>
      <c r="F215" s="14">
        <f t="shared" ref="F215:F225" si="199">E215*I215</f>
        <v>570673.23</v>
      </c>
      <c r="G215" s="14">
        <f t="shared" ref="G215:G225" si="200">E215*J215</f>
        <v>101360.8</v>
      </c>
      <c r="H215" s="14">
        <f t="shared" ref="H215:H225" si="201">F215+G215</f>
        <v>672034.03</v>
      </c>
      <c r="I215" s="45">
        <v>478.56</v>
      </c>
      <c r="J215" s="53">
        <v>85</v>
      </c>
      <c r="K215" s="53"/>
      <c r="L215" s="51"/>
      <c r="M215" s="51"/>
      <c r="N215" s="51"/>
      <c r="O215" s="451">
        <f t="shared" ref="O215:O225" si="202">I215*$M$3</f>
        <v>669.98</v>
      </c>
      <c r="P215" s="180">
        <f t="shared" si="188"/>
        <v>85</v>
      </c>
      <c r="Q215" s="180">
        <f t="shared" si="189"/>
        <v>798937.75</v>
      </c>
      <c r="R215" s="180">
        <f t="shared" si="190"/>
        <v>101360.8</v>
      </c>
      <c r="S215" s="180">
        <f t="shared" si="191"/>
        <v>900298.55</v>
      </c>
      <c r="T215" s="394">
        <f t="shared" si="186"/>
        <v>1023195.54</v>
      </c>
      <c r="U215" s="394">
        <f t="shared" si="187"/>
        <v>129813.37</v>
      </c>
      <c r="V215" s="142">
        <f t="shared" si="192"/>
        <v>1153008.9099999999</v>
      </c>
      <c r="W215" s="142">
        <f t="shared" si="193"/>
        <v>858.04</v>
      </c>
      <c r="X215" s="142">
        <f t="shared" si="193"/>
        <v>108.86</v>
      </c>
      <c r="Y215" s="142">
        <f t="shared" si="194"/>
        <v>966.9</v>
      </c>
      <c r="Z215" s="51"/>
      <c r="AA215" s="35"/>
      <c r="AB215" s="226"/>
      <c r="AC215" s="226"/>
      <c r="AD215" s="226"/>
      <c r="AE215" s="226"/>
      <c r="AF215" s="226"/>
      <c r="AG215" s="226"/>
      <c r="AH215" s="226"/>
      <c r="AI215" s="226"/>
      <c r="AJ215" s="226"/>
      <c r="AK215" s="226"/>
      <c r="AL215" s="226"/>
      <c r="AM215" s="226"/>
      <c r="AN215" s="226"/>
      <c r="AO215" s="226"/>
    </row>
    <row r="216" spans="1:41" ht="30" outlineLevel="1">
      <c r="A216" s="44">
        <v>178</v>
      </c>
      <c r="B216" s="73">
        <v>117</v>
      </c>
      <c r="C216" s="42" t="s">
        <v>146</v>
      </c>
      <c r="D216" s="44" t="s">
        <v>103</v>
      </c>
      <c r="E216" s="53">
        <v>128</v>
      </c>
      <c r="F216" s="14">
        <f t="shared" si="199"/>
        <v>68224</v>
      </c>
      <c r="G216" s="14">
        <f t="shared" si="200"/>
        <v>0</v>
      </c>
      <c r="H216" s="14">
        <f t="shared" si="201"/>
        <v>68224</v>
      </c>
      <c r="I216" s="45">
        <v>533</v>
      </c>
      <c r="J216" s="53"/>
      <c r="K216" s="53"/>
      <c r="L216" s="51"/>
      <c r="M216" s="51"/>
      <c r="N216" s="51"/>
      <c r="O216" s="451">
        <f t="shared" si="202"/>
        <v>746.2</v>
      </c>
      <c r="P216" s="180">
        <f t="shared" si="188"/>
        <v>0</v>
      </c>
      <c r="Q216" s="180">
        <f t="shared" si="189"/>
        <v>95513.600000000006</v>
      </c>
      <c r="R216" s="180">
        <f t="shared" si="190"/>
        <v>0</v>
      </c>
      <c r="S216" s="180">
        <f t="shared" si="191"/>
        <v>95513.600000000006</v>
      </c>
      <c r="T216" s="394">
        <f t="shared" si="186"/>
        <v>122323.2</v>
      </c>
      <c r="U216" s="394">
        <f t="shared" si="187"/>
        <v>0</v>
      </c>
      <c r="V216" s="142">
        <f t="shared" si="192"/>
        <v>122323.2</v>
      </c>
      <c r="W216" s="142">
        <f t="shared" si="193"/>
        <v>955.65</v>
      </c>
      <c r="X216" s="142">
        <f t="shared" si="193"/>
        <v>0</v>
      </c>
      <c r="Y216" s="142">
        <f t="shared" si="194"/>
        <v>955.65</v>
      </c>
      <c r="Z216" s="51"/>
      <c r="AA216" s="35"/>
      <c r="AB216" s="226"/>
      <c r="AC216" s="226"/>
      <c r="AD216" s="226"/>
      <c r="AE216" s="226"/>
      <c r="AF216" s="226"/>
      <c r="AG216" s="226"/>
      <c r="AH216" s="226"/>
      <c r="AI216" s="226"/>
      <c r="AJ216" s="226"/>
      <c r="AK216" s="226"/>
      <c r="AL216" s="226"/>
      <c r="AM216" s="226"/>
      <c r="AN216" s="226"/>
      <c r="AO216" s="226"/>
    </row>
    <row r="217" spans="1:41" ht="15" outlineLevel="1">
      <c r="A217" s="44">
        <v>179</v>
      </c>
      <c r="B217" s="73">
        <v>118</v>
      </c>
      <c r="C217" s="42" t="s">
        <v>104</v>
      </c>
      <c r="D217" s="44" t="s">
        <v>26</v>
      </c>
      <c r="E217" s="53">
        <v>58.43</v>
      </c>
      <c r="F217" s="14">
        <f t="shared" si="199"/>
        <v>102956</v>
      </c>
      <c r="G217" s="14">
        <f t="shared" si="200"/>
        <v>0</v>
      </c>
      <c r="H217" s="14">
        <f t="shared" si="201"/>
        <v>102956</v>
      </c>
      <c r="I217" s="45">
        <v>1762.04</v>
      </c>
      <c r="J217" s="53"/>
      <c r="K217" s="53"/>
      <c r="L217" s="51"/>
      <c r="M217" s="51"/>
      <c r="N217" s="51"/>
      <c r="O217" s="451">
        <f t="shared" si="202"/>
        <v>2466.86</v>
      </c>
      <c r="P217" s="180">
        <f t="shared" si="188"/>
        <v>0</v>
      </c>
      <c r="Q217" s="180">
        <f t="shared" si="189"/>
        <v>144138.63</v>
      </c>
      <c r="R217" s="180">
        <f t="shared" si="190"/>
        <v>0</v>
      </c>
      <c r="S217" s="180">
        <f t="shared" si="191"/>
        <v>144138.63</v>
      </c>
      <c r="T217" s="394">
        <f t="shared" si="186"/>
        <v>184597.9</v>
      </c>
      <c r="U217" s="394">
        <f t="shared" si="187"/>
        <v>0</v>
      </c>
      <c r="V217" s="142">
        <f t="shared" si="192"/>
        <v>184597.9</v>
      </c>
      <c r="W217" s="142">
        <f t="shared" si="193"/>
        <v>3159.3</v>
      </c>
      <c r="X217" s="142">
        <f t="shared" si="193"/>
        <v>0</v>
      </c>
      <c r="Y217" s="142">
        <f t="shared" si="194"/>
        <v>3159.3</v>
      </c>
      <c r="Z217" s="51"/>
      <c r="AA217" s="35"/>
      <c r="AB217" s="226"/>
      <c r="AC217" s="226"/>
      <c r="AD217" s="226"/>
      <c r="AE217" s="226"/>
      <c r="AF217" s="226"/>
      <c r="AG217" s="226"/>
      <c r="AH217" s="226"/>
      <c r="AI217" s="226"/>
      <c r="AJ217" s="226"/>
      <c r="AK217" s="226"/>
      <c r="AL217" s="226"/>
      <c r="AM217" s="226"/>
      <c r="AN217" s="226"/>
      <c r="AO217" s="226"/>
    </row>
    <row r="218" spans="1:41" ht="15" outlineLevel="1">
      <c r="A218" s="44">
        <v>180</v>
      </c>
      <c r="B218" s="73">
        <v>119</v>
      </c>
      <c r="C218" s="42" t="s">
        <v>105</v>
      </c>
      <c r="D218" s="44" t="s">
        <v>26</v>
      </c>
      <c r="E218" s="53">
        <v>58.43</v>
      </c>
      <c r="F218" s="14">
        <f t="shared" si="199"/>
        <v>8652.31</v>
      </c>
      <c r="G218" s="14">
        <f t="shared" si="200"/>
        <v>0</v>
      </c>
      <c r="H218" s="14">
        <f t="shared" si="201"/>
        <v>8652.31</v>
      </c>
      <c r="I218" s="45">
        <v>148.08000000000001</v>
      </c>
      <c r="J218" s="53"/>
      <c r="K218" s="53"/>
      <c r="L218" s="51"/>
      <c r="M218" s="51"/>
      <c r="N218" s="51"/>
      <c r="O218" s="451">
        <f t="shared" si="202"/>
        <v>207.31</v>
      </c>
      <c r="P218" s="180">
        <f t="shared" si="188"/>
        <v>0</v>
      </c>
      <c r="Q218" s="180">
        <f t="shared" si="189"/>
        <v>12113.12</v>
      </c>
      <c r="R218" s="180">
        <f t="shared" si="190"/>
        <v>0</v>
      </c>
      <c r="S218" s="180">
        <f t="shared" si="191"/>
        <v>12113.12</v>
      </c>
      <c r="T218" s="394">
        <f t="shared" si="186"/>
        <v>15513.17</v>
      </c>
      <c r="U218" s="394">
        <f t="shared" si="187"/>
        <v>0</v>
      </c>
      <c r="V218" s="142">
        <f t="shared" si="192"/>
        <v>15513.17</v>
      </c>
      <c r="W218" s="142">
        <f t="shared" si="193"/>
        <v>265.5</v>
      </c>
      <c r="X218" s="142">
        <f t="shared" si="193"/>
        <v>0</v>
      </c>
      <c r="Y218" s="142">
        <f t="shared" si="194"/>
        <v>265.5</v>
      </c>
      <c r="Z218" s="51"/>
      <c r="AA218" s="35"/>
      <c r="AB218" s="226"/>
      <c r="AC218" s="226"/>
      <c r="AD218" s="226"/>
      <c r="AE218" s="226"/>
      <c r="AF218" s="226"/>
      <c r="AG218" s="226"/>
      <c r="AH218" s="226"/>
      <c r="AI218" s="226"/>
      <c r="AJ218" s="226"/>
      <c r="AK218" s="226"/>
      <c r="AL218" s="226"/>
      <c r="AM218" s="226"/>
      <c r="AN218" s="226"/>
      <c r="AO218" s="226"/>
    </row>
    <row r="219" spans="1:41" ht="15" outlineLevel="1">
      <c r="A219" s="44">
        <v>181</v>
      </c>
      <c r="B219" s="73">
        <v>120</v>
      </c>
      <c r="C219" s="42" t="s">
        <v>142</v>
      </c>
      <c r="D219" s="44" t="s">
        <v>26</v>
      </c>
      <c r="E219" s="53">
        <v>58.43</v>
      </c>
      <c r="F219" s="14">
        <f t="shared" si="199"/>
        <v>6147.42</v>
      </c>
      <c r="G219" s="14">
        <f t="shared" si="200"/>
        <v>0</v>
      </c>
      <c r="H219" s="14">
        <f t="shared" si="201"/>
        <v>6147.42</v>
      </c>
      <c r="I219" s="45">
        <v>105.21</v>
      </c>
      <c r="J219" s="53"/>
      <c r="K219" s="53"/>
      <c r="L219" s="51"/>
      <c r="M219" s="51"/>
      <c r="N219" s="51"/>
      <c r="O219" s="451">
        <f t="shared" si="202"/>
        <v>147.29</v>
      </c>
      <c r="P219" s="180">
        <f t="shared" si="188"/>
        <v>0</v>
      </c>
      <c r="Q219" s="180">
        <f t="shared" si="189"/>
        <v>8606.15</v>
      </c>
      <c r="R219" s="180">
        <f t="shared" si="190"/>
        <v>0</v>
      </c>
      <c r="S219" s="180">
        <f t="shared" si="191"/>
        <v>8606.15</v>
      </c>
      <c r="T219" s="394">
        <f t="shared" si="186"/>
        <v>11021.65</v>
      </c>
      <c r="U219" s="394">
        <f t="shared" si="187"/>
        <v>0</v>
      </c>
      <c r="V219" s="142">
        <f t="shared" si="192"/>
        <v>11021.65</v>
      </c>
      <c r="W219" s="142">
        <f t="shared" si="193"/>
        <v>188.63</v>
      </c>
      <c r="X219" s="142">
        <f t="shared" si="193"/>
        <v>0</v>
      </c>
      <c r="Y219" s="142">
        <f t="shared" si="194"/>
        <v>188.63</v>
      </c>
      <c r="Z219" s="51"/>
      <c r="AA219" s="35"/>
      <c r="AB219" s="226"/>
      <c r="AC219" s="226"/>
      <c r="AD219" s="226"/>
      <c r="AE219" s="226"/>
      <c r="AF219" s="226"/>
      <c r="AG219" s="226"/>
      <c r="AH219" s="226"/>
      <c r="AI219" s="226"/>
      <c r="AJ219" s="226"/>
      <c r="AK219" s="226"/>
      <c r="AL219" s="226"/>
      <c r="AM219" s="226"/>
      <c r="AN219" s="226"/>
      <c r="AO219" s="226"/>
    </row>
    <row r="220" spans="1:41" ht="30" outlineLevel="1">
      <c r="A220" s="44">
        <v>182</v>
      </c>
      <c r="B220" s="73">
        <v>121</v>
      </c>
      <c r="C220" s="42" t="s">
        <v>107</v>
      </c>
      <c r="D220" s="44" t="s">
        <v>26</v>
      </c>
      <c r="E220" s="53">
        <v>32.44</v>
      </c>
      <c r="F220" s="14">
        <f t="shared" si="199"/>
        <v>9632.73</v>
      </c>
      <c r="G220" s="14">
        <f t="shared" si="200"/>
        <v>1427.36</v>
      </c>
      <c r="H220" s="14">
        <f t="shared" si="201"/>
        <v>11060.09</v>
      </c>
      <c r="I220" s="45">
        <v>296.94</v>
      </c>
      <c r="J220" s="53">
        <v>44</v>
      </c>
      <c r="K220" s="53"/>
      <c r="L220" s="51"/>
      <c r="M220" s="51"/>
      <c r="N220" s="51"/>
      <c r="O220" s="451">
        <f t="shared" si="202"/>
        <v>415.72</v>
      </c>
      <c r="P220" s="180">
        <f t="shared" si="188"/>
        <v>44</v>
      </c>
      <c r="Q220" s="180">
        <f t="shared" si="189"/>
        <v>13485.96</v>
      </c>
      <c r="R220" s="180">
        <f t="shared" si="190"/>
        <v>1427.36</v>
      </c>
      <c r="S220" s="180">
        <f t="shared" si="191"/>
        <v>14913.32</v>
      </c>
      <c r="T220" s="394">
        <f t="shared" si="186"/>
        <v>17271.38</v>
      </c>
      <c r="U220" s="394">
        <f t="shared" si="187"/>
        <v>1827.99</v>
      </c>
      <c r="V220" s="142">
        <f t="shared" si="192"/>
        <v>19099.37</v>
      </c>
      <c r="W220" s="142">
        <f t="shared" si="193"/>
        <v>532.41</v>
      </c>
      <c r="X220" s="142">
        <f t="shared" si="193"/>
        <v>56.35</v>
      </c>
      <c r="Y220" s="142">
        <f t="shared" si="194"/>
        <v>588.76</v>
      </c>
      <c r="Z220" s="51"/>
      <c r="AA220" s="35"/>
      <c r="AB220" s="226"/>
      <c r="AC220" s="226"/>
      <c r="AD220" s="226"/>
      <c r="AE220" s="226"/>
      <c r="AF220" s="226"/>
      <c r="AG220" s="226"/>
      <c r="AH220" s="226"/>
      <c r="AI220" s="226"/>
      <c r="AJ220" s="226"/>
      <c r="AK220" s="226"/>
      <c r="AL220" s="226"/>
      <c r="AM220" s="226"/>
      <c r="AN220" s="226"/>
      <c r="AO220" s="226"/>
    </row>
    <row r="221" spans="1:41" ht="15" outlineLevel="1">
      <c r="A221" s="44">
        <v>183</v>
      </c>
      <c r="B221" s="73">
        <v>122</v>
      </c>
      <c r="C221" s="42" t="s">
        <v>113</v>
      </c>
      <c r="D221" s="44" t="s">
        <v>34</v>
      </c>
      <c r="E221" s="53">
        <v>2.87</v>
      </c>
      <c r="F221" s="14">
        <f t="shared" si="199"/>
        <v>77845.88</v>
      </c>
      <c r="G221" s="14">
        <f t="shared" si="200"/>
        <v>0</v>
      </c>
      <c r="H221" s="14">
        <f t="shared" si="201"/>
        <v>77845.88</v>
      </c>
      <c r="I221" s="45">
        <v>27124</v>
      </c>
      <c r="J221" s="53"/>
      <c r="K221" s="53"/>
      <c r="L221" s="51"/>
      <c r="M221" s="51"/>
      <c r="N221" s="51"/>
      <c r="O221" s="451">
        <f t="shared" si="202"/>
        <v>37973.599999999999</v>
      </c>
      <c r="P221" s="180">
        <f t="shared" si="188"/>
        <v>0</v>
      </c>
      <c r="Q221" s="180">
        <f t="shared" si="189"/>
        <v>108984.23</v>
      </c>
      <c r="R221" s="180">
        <f t="shared" si="190"/>
        <v>0</v>
      </c>
      <c r="S221" s="180">
        <f t="shared" si="191"/>
        <v>108984.23</v>
      </c>
      <c r="T221" s="394">
        <f t="shared" si="186"/>
        <v>139575.56</v>
      </c>
      <c r="U221" s="394">
        <f t="shared" si="187"/>
        <v>0</v>
      </c>
      <c r="V221" s="142">
        <f t="shared" si="192"/>
        <v>139575.56</v>
      </c>
      <c r="W221" s="142">
        <f t="shared" si="193"/>
        <v>48632.6</v>
      </c>
      <c r="X221" s="142">
        <f t="shared" si="193"/>
        <v>0</v>
      </c>
      <c r="Y221" s="142">
        <f t="shared" si="194"/>
        <v>48632.6</v>
      </c>
      <c r="Z221" s="51"/>
      <c r="AA221" s="35"/>
      <c r="AB221" s="226"/>
      <c r="AC221" s="226"/>
      <c r="AD221" s="226"/>
      <c r="AE221" s="226"/>
      <c r="AF221" s="226"/>
      <c r="AG221" s="226"/>
      <c r="AH221" s="226"/>
      <c r="AI221" s="226"/>
      <c r="AJ221" s="226"/>
      <c r="AK221" s="226"/>
      <c r="AL221" s="226"/>
      <c r="AM221" s="226"/>
      <c r="AN221" s="226"/>
      <c r="AO221" s="226"/>
    </row>
    <row r="222" spans="1:41" ht="30" outlineLevel="1">
      <c r="A222" s="44">
        <v>184</v>
      </c>
      <c r="B222" s="73">
        <v>123</v>
      </c>
      <c r="C222" s="42" t="s">
        <v>118</v>
      </c>
      <c r="D222" s="44" t="s">
        <v>34</v>
      </c>
      <c r="E222" s="53">
        <v>3.16</v>
      </c>
      <c r="F222" s="14">
        <f t="shared" si="199"/>
        <v>36403.199999999997</v>
      </c>
      <c r="G222" s="14">
        <f t="shared" si="200"/>
        <v>27492</v>
      </c>
      <c r="H222" s="14">
        <f t="shared" si="201"/>
        <v>63895.199999999997</v>
      </c>
      <c r="I222" s="45">
        <v>11520</v>
      </c>
      <c r="J222" s="23">
        <v>8700</v>
      </c>
      <c r="K222" s="53"/>
      <c r="L222" s="51"/>
      <c r="M222" s="51"/>
      <c r="N222" s="51"/>
      <c r="O222" s="452">
        <v>11520</v>
      </c>
      <c r="P222" s="180">
        <f t="shared" si="188"/>
        <v>8700</v>
      </c>
      <c r="Q222" s="180">
        <f t="shared" si="189"/>
        <v>36403.199999999997</v>
      </c>
      <c r="R222" s="180">
        <f t="shared" si="190"/>
        <v>27492</v>
      </c>
      <c r="S222" s="180">
        <f t="shared" si="191"/>
        <v>63895.199999999997</v>
      </c>
      <c r="T222" s="394">
        <f t="shared" si="186"/>
        <v>46621.41</v>
      </c>
      <c r="U222" s="394">
        <f t="shared" si="187"/>
        <v>35208.879999999997</v>
      </c>
      <c r="V222" s="142">
        <f t="shared" si="192"/>
        <v>81830.289999999994</v>
      </c>
      <c r="W222" s="142">
        <f t="shared" si="193"/>
        <v>14753.61</v>
      </c>
      <c r="X222" s="142">
        <f t="shared" si="193"/>
        <v>11142.05</v>
      </c>
      <c r="Y222" s="142">
        <f t="shared" si="194"/>
        <v>25895.66</v>
      </c>
      <c r="Z222" s="51"/>
      <c r="AA222" s="35"/>
      <c r="AB222" s="226"/>
      <c r="AC222" s="226"/>
      <c r="AD222" s="226"/>
      <c r="AE222" s="226"/>
      <c r="AF222" s="226"/>
      <c r="AG222" s="226"/>
      <c r="AH222" s="226"/>
      <c r="AI222" s="226"/>
      <c r="AJ222" s="226"/>
      <c r="AK222" s="226"/>
      <c r="AL222" s="226"/>
      <c r="AM222" s="226"/>
      <c r="AN222" s="226"/>
      <c r="AO222" s="226"/>
    </row>
    <row r="223" spans="1:41" ht="30" outlineLevel="1">
      <c r="A223" s="44">
        <v>185</v>
      </c>
      <c r="B223" s="73">
        <v>124</v>
      </c>
      <c r="C223" s="42" t="s">
        <v>108</v>
      </c>
      <c r="D223" s="44" t="s">
        <v>34</v>
      </c>
      <c r="E223" s="53">
        <v>0.57999999999999996</v>
      </c>
      <c r="F223" s="14">
        <f t="shared" si="199"/>
        <v>38734.839999999997</v>
      </c>
      <c r="G223" s="14">
        <f t="shared" si="200"/>
        <v>3286.86</v>
      </c>
      <c r="H223" s="14">
        <f t="shared" si="201"/>
        <v>42021.7</v>
      </c>
      <c r="I223" s="43">
        <v>66784.210000000006</v>
      </c>
      <c r="J223" s="53">
        <v>5667</v>
      </c>
      <c r="K223" s="53"/>
      <c r="L223" s="51"/>
      <c r="M223" s="51"/>
      <c r="N223" s="51"/>
      <c r="O223" s="451">
        <f t="shared" si="202"/>
        <v>93497.89</v>
      </c>
      <c r="P223" s="180">
        <f t="shared" si="188"/>
        <v>5667</v>
      </c>
      <c r="Q223" s="180">
        <f t="shared" si="189"/>
        <v>54228.78</v>
      </c>
      <c r="R223" s="180">
        <f t="shared" si="190"/>
        <v>3286.86</v>
      </c>
      <c r="S223" s="180">
        <f t="shared" si="191"/>
        <v>57515.64</v>
      </c>
      <c r="T223" s="394">
        <f t="shared" si="186"/>
        <v>69450.52</v>
      </c>
      <c r="U223" s="394">
        <f t="shared" si="187"/>
        <v>4209.47</v>
      </c>
      <c r="V223" s="142">
        <f t="shared" si="192"/>
        <v>73659.990000000005</v>
      </c>
      <c r="W223" s="142">
        <f t="shared" si="193"/>
        <v>119742.28</v>
      </c>
      <c r="X223" s="142">
        <f t="shared" si="193"/>
        <v>7257.7</v>
      </c>
      <c r="Y223" s="142">
        <f t="shared" si="194"/>
        <v>126999.98</v>
      </c>
      <c r="Z223" s="51"/>
      <c r="AA223" s="35"/>
      <c r="AB223" s="226"/>
      <c r="AC223" s="226"/>
      <c r="AD223" s="226"/>
      <c r="AE223" s="226"/>
      <c r="AF223" s="226"/>
      <c r="AG223" s="226"/>
      <c r="AH223" s="226"/>
      <c r="AI223" s="226"/>
      <c r="AJ223" s="226"/>
      <c r="AK223" s="226"/>
      <c r="AL223" s="226"/>
      <c r="AM223" s="226"/>
      <c r="AN223" s="226"/>
      <c r="AO223" s="226"/>
    </row>
    <row r="224" spans="1:41" ht="45" outlineLevel="1">
      <c r="A224" s="44">
        <v>186</v>
      </c>
      <c r="B224" s="73">
        <v>125</v>
      </c>
      <c r="C224" s="42" t="s">
        <v>109</v>
      </c>
      <c r="D224" s="44" t="s">
        <v>34</v>
      </c>
      <c r="E224" s="53">
        <v>0.14000000000000001</v>
      </c>
      <c r="F224" s="14">
        <f t="shared" si="199"/>
        <v>9350.25</v>
      </c>
      <c r="G224" s="14">
        <f t="shared" si="200"/>
        <v>793.38</v>
      </c>
      <c r="H224" s="14">
        <f t="shared" si="201"/>
        <v>10143.629999999999</v>
      </c>
      <c r="I224" s="43">
        <v>66787.5</v>
      </c>
      <c r="J224" s="53">
        <v>5667</v>
      </c>
      <c r="K224" s="53"/>
      <c r="L224" s="51"/>
      <c r="M224" s="51"/>
      <c r="N224" s="51"/>
      <c r="O224" s="451">
        <f t="shared" si="202"/>
        <v>93502.5</v>
      </c>
      <c r="P224" s="180">
        <f t="shared" si="188"/>
        <v>5667</v>
      </c>
      <c r="Q224" s="180">
        <f t="shared" si="189"/>
        <v>13090.35</v>
      </c>
      <c r="R224" s="180">
        <f t="shared" si="190"/>
        <v>793.38</v>
      </c>
      <c r="S224" s="180">
        <f t="shared" si="191"/>
        <v>13883.73</v>
      </c>
      <c r="T224" s="394">
        <f t="shared" si="186"/>
        <v>16764.75</v>
      </c>
      <c r="U224" s="394">
        <f t="shared" si="187"/>
        <v>1016.08</v>
      </c>
      <c r="V224" s="142">
        <f t="shared" si="192"/>
        <v>17780.830000000002</v>
      </c>
      <c r="W224" s="142">
        <f t="shared" si="193"/>
        <v>119748.18</v>
      </c>
      <c r="X224" s="142">
        <f t="shared" si="193"/>
        <v>7257.7</v>
      </c>
      <c r="Y224" s="142">
        <f t="shared" si="194"/>
        <v>127005.88</v>
      </c>
      <c r="Z224" s="51"/>
      <c r="AA224" s="35"/>
      <c r="AB224" s="226"/>
      <c r="AC224" s="226"/>
      <c r="AD224" s="226"/>
      <c r="AE224" s="226"/>
      <c r="AF224" s="226"/>
      <c r="AG224" s="226"/>
      <c r="AH224" s="226"/>
      <c r="AI224" s="226"/>
      <c r="AJ224" s="226"/>
      <c r="AK224" s="226"/>
      <c r="AL224" s="226"/>
      <c r="AM224" s="226"/>
      <c r="AN224" s="226"/>
      <c r="AO224" s="226"/>
    </row>
    <row r="225" spans="1:41" ht="30" outlineLevel="1">
      <c r="A225" s="44">
        <v>187</v>
      </c>
      <c r="B225" s="73">
        <v>126</v>
      </c>
      <c r="C225" s="42" t="s">
        <v>110</v>
      </c>
      <c r="D225" s="44" t="s">
        <v>34</v>
      </c>
      <c r="E225" s="53">
        <v>0.1</v>
      </c>
      <c r="F225" s="14">
        <f t="shared" si="199"/>
        <v>6678</v>
      </c>
      <c r="G225" s="14">
        <f t="shared" si="200"/>
        <v>575</v>
      </c>
      <c r="H225" s="14">
        <f t="shared" si="201"/>
        <v>7253</v>
      </c>
      <c r="I225" s="43">
        <v>66780</v>
      </c>
      <c r="J225" s="53">
        <v>5750</v>
      </c>
      <c r="K225" s="53"/>
      <c r="L225" s="51"/>
      <c r="M225" s="51"/>
      <c r="N225" s="51"/>
      <c r="O225" s="451">
        <f t="shared" si="202"/>
        <v>93492</v>
      </c>
      <c r="P225" s="180">
        <f t="shared" si="188"/>
        <v>5750</v>
      </c>
      <c r="Q225" s="180">
        <f t="shared" si="189"/>
        <v>9349.2000000000007</v>
      </c>
      <c r="R225" s="180">
        <f t="shared" si="190"/>
        <v>575</v>
      </c>
      <c r="S225" s="180">
        <f t="shared" si="191"/>
        <v>9924.2000000000007</v>
      </c>
      <c r="T225" s="394">
        <f t="shared" si="186"/>
        <v>11973.47</v>
      </c>
      <c r="U225" s="394">
        <f t="shared" si="187"/>
        <v>736.4</v>
      </c>
      <c r="V225" s="142">
        <f t="shared" si="192"/>
        <v>12709.87</v>
      </c>
      <c r="W225" s="142">
        <f t="shared" si="193"/>
        <v>119734.73</v>
      </c>
      <c r="X225" s="142">
        <f t="shared" si="193"/>
        <v>7364</v>
      </c>
      <c r="Y225" s="142">
        <f t="shared" si="194"/>
        <v>127098.73</v>
      </c>
      <c r="Z225" s="51"/>
      <c r="AA225" s="35"/>
      <c r="AB225" s="226"/>
      <c r="AC225" s="226"/>
      <c r="AD225" s="226"/>
      <c r="AE225" s="226"/>
      <c r="AF225" s="226"/>
      <c r="AG225" s="226"/>
      <c r="AH225" s="226"/>
      <c r="AI225" s="226"/>
      <c r="AJ225" s="226"/>
      <c r="AK225" s="226"/>
      <c r="AL225" s="226"/>
      <c r="AM225" s="226"/>
      <c r="AN225" s="226"/>
      <c r="AO225" s="226"/>
    </row>
    <row r="226" spans="1:41" ht="28.5" outlineLevel="1">
      <c r="A226" s="70"/>
      <c r="B226" s="25"/>
      <c r="C226" s="285" t="s">
        <v>147</v>
      </c>
      <c r="D226" s="286"/>
      <c r="E226" s="287"/>
      <c r="F226" s="48"/>
      <c r="G226" s="48"/>
      <c r="H226" s="48"/>
      <c r="I226" s="22"/>
      <c r="J226" s="69"/>
      <c r="K226" s="69"/>
      <c r="L226" s="36"/>
      <c r="M226" s="36"/>
      <c r="N226" s="36"/>
      <c r="O226" s="179"/>
      <c r="P226" s="180">
        <f t="shared" si="188"/>
        <v>0</v>
      </c>
      <c r="Q226" s="180">
        <f t="shared" si="189"/>
        <v>0</v>
      </c>
      <c r="R226" s="180">
        <f t="shared" si="190"/>
        <v>0</v>
      </c>
      <c r="S226" s="180">
        <f t="shared" si="191"/>
        <v>0</v>
      </c>
      <c r="T226" s="394">
        <f t="shared" si="186"/>
        <v>0</v>
      </c>
      <c r="U226" s="394">
        <f t="shared" si="187"/>
        <v>0</v>
      </c>
      <c r="V226" s="142">
        <f t="shared" si="192"/>
        <v>0</v>
      </c>
      <c r="W226" s="142">
        <f t="shared" si="193"/>
        <v>0</v>
      </c>
      <c r="X226" s="142">
        <f t="shared" si="193"/>
        <v>0</v>
      </c>
      <c r="Y226" s="142">
        <f t="shared" si="194"/>
        <v>0</v>
      </c>
      <c r="Z226" s="36"/>
      <c r="AA226" s="37"/>
      <c r="AB226" s="284"/>
      <c r="AC226" s="284"/>
      <c r="AD226" s="284"/>
      <c r="AE226" s="284"/>
      <c r="AF226" s="284"/>
      <c r="AG226" s="284"/>
      <c r="AH226" s="284"/>
      <c r="AI226" s="284"/>
      <c r="AJ226" s="284"/>
      <c r="AK226" s="284"/>
      <c r="AL226" s="284"/>
      <c r="AM226" s="284"/>
      <c r="AN226" s="284"/>
      <c r="AO226" s="284"/>
    </row>
    <row r="227" spans="1:41" ht="30" outlineLevel="1">
      <c r="A227" s="44">
        <v>188</v>
      </c>
      <c r="B227" s="73">
        <v>127</v>
      </c>
      <c r="C227" s="42" t="s">
        <v>152</v>
      </c>
      <c r="D227" s="44" t="s">
        <v>28</v>
      </c>
      <c r="E227" s="53">
        <v>73</v>
      </c>
      <c r="F227" s="14">
        <f t="shared" ref="F227:F228" si="203">E227*I227</f>
        <v>15011.72</v>
      </c>
      <c r="G227" s="14">
        <f t="shared" ref="G227:G228" si="204">E227*J227</f>
        <v>3139</v>
      </c>
      <c r="H227" s="14">
        <f t="shared" ref="H227:H228" si="205">F227+G227</f>
        <v>18150.72</v>
      </c>
      <c r="I227" s="45">
        <v>205.64</v>
      </c>
      <c r="J227" s="66">
        <v>43</v>
      </c>
      <c r="K227" s="53"/>
      <c r="L227" s="51"/>
      <c r="M227" s="51"/>
      <c r="N227" s="51"/>
      <c r="O227" s="451">
        <f t="shared" ref="O227:O228" si="206">I227*$M$3</f>
        <v>287.89999999999998</v>
      </c>
      <c r="P227" s="180">
        <f t="shared" si="188"/>
        <v>43</v>
      </c>
      <c r="Q227" s="180">
        <f t="shared" si="189"/>
        <v>21016.7</v>
      </c>
      <c r="R227" s="180">
        <f t="shared" si="190"/>
        <v>3139</v>
      </c>
      <c r="S227" s="180">
        <f t="shared" si="191"/>
        <v>24155.7</v>
      </c>
      <c r="T227" s="394">
        <f t="shared" si="186"/>
        <v>26915.83</v>
      </c>
      <c r="U227" s="394">
        <f t="shared" si="187"/>
        <v>4020.11</v>
      </c>
      <c r="V227" s="142">
        <f t="shared" si="192"/>
        <v>30935.94</v>
      </c>
      <c r="W227" s="142">
        <f t="shared" si="193"/>
        <v>368.71</v>
      </c>
      <c r="X227" s="142">
        <f t="shared" si="193"/>
        <v>55.07</v>
      </c>
      <c r="Y227" s="142">
        <f t="shared" si="194"/>
        <v>423.78</v>
      </c>
      <c r="Z227" s="51" t="s">
        <v>153</v>
      </c>
      <c r="AA227" s="35"/>
      <c r="AB227" s="226"/>
      <c r="AC227" s="226"/>
      <c r="AD227" s="226"/>
      <c r="AE227" s="226"/>
      <c r="AF227" s="226"/>
      <c r="AG227" s="226"/>
      <c r="AH227" s="226"/>
      <c r="AI227" s="226"/>
      <c r="AJ227" s="226"/>
      <c r="AK227" s="226"/>
      <c r="AL227" s="226"/>
      <c r="AM227" s="226"/>
      <c r="AN227" s="226"/>
      <c r="AO227" s="226"/>
    </row>
    <row r="228" spans="1:41" ht="30" outlineLevel="1">
      <c r="A228" s="44">
        <v>189</v>
      </c>
      <c r="B228" s="73">
        <v>128</v>
      </c>
      <c r="C228" s="42" t="s">
        <v>149</v>
      </c>
      <c r="D228" s="44" t="s">
        <v>34</v>
      </c>
      <c r="E228" s="53">
        <v>0.39</v>
      </c>
      <c r="F228" s="14">
        <f t="shared" si="203"/>
        <v>26047.13</v>
      </c>
      <c r="G228" s="14">
        <f t="shared" si="204"/>
        <v>2242.5</v>
      </c>
      <c r="H228" s="14">
        <f t="shared" si="205"/>
        <v>28289.63</v>
      </c>
      <c r="I228" s="45">
        <v>66787.5</v>
      </c>
      <c r="J228" s="53">
        <v>5750</v>
      </c>
      <c r="K228" s="53"/>
      <c r="L228" s="51"/>
      <c r="M228" s="51"/>
      <c r="N228" s="51"/>
      <c r="O228" s="451">
        <f t="shared" si="206"/>
        <v>93502.5</v>
      </c>
      <c r="P228" s="180">
        <f t="shared" si="188"/>
        <v>5750</v>
      </c>
      <c r="Q228" s="180">
        <f t="shared" si="189"/>
        <v>36465.980000000003</v>
      </c>
      <c r="R228" s="180">
        <f t="shared" si="190"/>
        <v>2242.5</v>
      </c>
      <c r="S228" s="180">
        <f t="shared" si="191"/>
        <v>38708.480000000003</v>
      </c>
      <c r="T228" s="394">
        <f t="shared" si="186"/>
        <v>46701.79</v>
      </c>
      <c r="U228" s="394">
        <f t="shared" si="187"/>
        <v>2871.96</v>
      </c>
      <c r="V228" s="142">
        <f t="shared" si="192"/>
        <v>49573.75</v>
      </c>
      <c r="W228" s="142">
        <f t="shared" si="193"/>
        <v>119748.18</v>
      </c>
      <c r="X228" s="142">
        <f t="shared" si="193"/>
        <v>7364</v>
      </c>
      <c r="Y228" s="142">
        <f t="shared" si="194"/>
        <v>127112.18</v>
      </c>
      <c r="Z228" s="51"/>
      <c r="AA228" s="35"/>
      <c r="AB228" s="226"/>
      <c r="AC228" s="226"/>
      <c r="AD228" s="226"/>
      <c r="AE228" s="226"/>
      <c r="AF228" s="226"/>
      <c r="AG228" s="226"/>
      <c r="AH228" s="226"/>
      <c r="AI228" s="226"/>
      <c r="AJ228" s="226"/>
      <c r="AK228" s="226"/>
      <c r="AL228" s="226"/>
      <c r="AM228" s="226"/>
      <c r="AN228" s="226"/>
      <c r="AO228" s="226"/>
    </row>
    <row r="229" spans="1:41" s="237" customFormat="1" ht="28.5">
      <c r="A229" s="158"/>
      <c r="B229" s="145"/>
      <c r="C229" s="288" t="s">
        <v>154</v>
      </c>
      <c r="D229" s="242"/>
      <c r="E229" s="243"/>
      <c r="F229" s="133">
        <f t="shared" ref="F229:H229" si="207">SUM(F231:F253)</f>
        <v>1375397.37</v>
      </c>
      <c r="G229" s="133">
        <f t="shared" si="207"/>
        <v>198816.68</v>
      </c>
      <c r="H229" s="133">
        <f t="shared" si="207"/>
        <v>1574214.05</v>
      </c>
      <c r="I229" s="138"/>
      <c r="J229" s="135"/>
      <c r="K229" s="135"/>
      <c r="L229" s="147"/>
      <c r="M229" s="147"/>
      <c r="N229" s="147"/>
      <c r="O229" s="179"/>
      <c r="P229" s="180">
        <f t="shared" si="188"/>
        <v>0</v>
      </c>
      <c r="Q229" s="176">
        <f>SUM(Q231:Q253)</f>
        <v>1935061.53</v>
      </c>
      <c r="R229" s="176">
        <f t="shared" ref="R229:S229" si="208">SUM(R231:R253)</f>
        <v>198816.68</v>
      </c>
      <c r="S229" s="176">
        <f t="shared" si="208"/>
        <v>2133878.21</v>
      </c>
      <c r="T229" s="133"/>
      <c r="U229" s="133"/>
      <c r="V229" s="133"/>
      <c r="W229" s="142">
        <f t="shared" si="193"/>
        <v>0</v>
      </c>
      <c r="X229" s="142">
        <f t="shared" si="193"/>
        <v>0</v>
      </c>
      <c r="Y229" s="142">
        <f t="shared" si="194"/>
        <v>0</v>
      </c>
      <c r="Z229" s="147"/>
      <c r="AA229" s="137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</row>
    <row r="230" spans="1:41" ht="15" outlineLevel="1">
      <c r="A230" s="44"/>
      <c r="B230" s="73"/>
      <c r="C230" s="285" t="s">
        <v>155</v>
      </c>
      <c r="D230" s="238"/>
      <c r="E230" s="239"/>
      <c r="F230" s="14"/>
      <c r="G230" s="14">
        <f t="shared" ref="G230:G253" si="209">E230*J230</f>
        <v>0</v>
      </c>
      <c r="H230" s="14">
        <f t="shared" ref="H230:H253" si="210">F230+G230</f>
        <v>0</v>
      </c>
      <c r="I230" s="45"/>
      <c r="J230" s="53"/>
      <c r="K230" s="53"/>
      <c r="L230" s="51"/>
      <c r="M230" s="51"/>
      <c r="N230" s="51"/>
      <c r="O230" s="186"/>
      <c r="P230" s="180">
        <f t="shared" si="188"/>
        <v>0</v>
      </c>
      <c r="Q230" s="180">
        <f t="shared" si="189"/>
        <v>0</v>
      </c>
      <c r="R230" s="180">
        <f t="shared" si="190"/>
        <v>0</v>
      </c>
      <c r="S230" s="180">
        <f t="shared" si="191"/>
        <v>0</v>
      </c>
      <c r="T230" s="394">
        <f t="shared" si="186"/>
        <v>0</v>
      </c>
      <c r="U230" s="394">
        <f t="shared" si="187"/>
        <v>0</v>
      </c>
      <c r="V230" s="142">
        <f t="shared" si="192"/>
        <v>0</v>
      </c>
      <c r="W230" s="142">
        <f t="shared" si="193"/>
        <v>0</v>
      </c>
      <c r="X230" s="142">
        <f t="shared" si="193"/>
        <v>0</v>
      </c>
      <c r="Y230" s="142">
        <f t="shared" si="194"/>
        <v>0</v>
      </c>
      <c r="Z230" s="51"/>
      <c r="AA230" s="35"/>
      <c r="AB230" s="226"/>
      <c r="AC230" s="226"/>
      <c r="AD230" s="226"/>
      <c r="AE230" s="226"/>
      <c r="AF230" s="226"/>
      <c r="AG230" s="226"/>
      <c r="AH230" s="226"/>
      <c r="AI230" s="226"/>
      <c r="AJ230" s="226"/>
      <c r="AK230" s="226"/>
      <c r="AL230" s="226"/>
      <c r="AM230" s="226"/>
      <c r="AN230" s="226"/>
      <c r="AO230" s="226"/>
    </row>
    <row r="231" spans="1:41" ht="30" outlineLevel="1">
      <c r="A231" s="44">
        <v>190</v>
      </c>
      <c r="B231" s="73">
        <v>129</v>
      </c>
      <c r="C231" s="42" t="s">
        <v>100</v>
      </c>
      <c r="D231" s="44" t="s">
        <v>101</v>
      </c>
      <c r="E231" s="53">
        <v>498.5</v>
      </c>
      <c r="F231" s="14">
        <f t="shared" ref="F231:F253" si="211">E231*I231</f>
        <v>238562.16</v>
      </c>
      <c r="G231" s="14">
        <f t="shared" si="209"/>
        <v>42372.5</v>
      </c>
      <c r="H231" s="14">
        <f t="shared" si="210"/>
        <v>280934.65999999997</v>
      </c>
      <c r="I231" s="45">
        <v>478.56</v>
      </c>
      <c r="J231" s="53">
        <v>85</v>
      </c>
      <c r="K231" s="53"/>
      <c r="L231" s="51"/>
      <c r="M231" s="51"/>
      <c r="N231" s="51"/>
      <c r="O231" s="451">
        <f t="shared" ref="O231:O240" si="212">I231*$M$3</f>
        <v>669.98</v>
      </c>
      <c r="P231" s="180">
        <f t="shared" si="188"/>
        <v>85</v>
      </c>
      <c r="Q231" s="180">
        <f t="shared" si="189"/>
        <v>333985.03000000003</v>
      </c>
      <c r="R231" s="180">
        <f t="shared" si="190"/>
        <v>42372.5</v>
      </c>
      <c r="S231" s="180">
        <f t="shared" si="191"/>
        <v>376357.53</v>
      </c>
      <c r="T231" s="394">
        <f t="shared" si="186"/>
        <v>427732.94</v>
      </c>
      <c r="U231" s="394">
        <f t="shared" si="187"/>
        <v>54266.71</v>
      </c>
      <c r="V231" s="142">
        <f t="shared" si="192"/>
        <v>481999.65</v>
      </c>
      <c r="W231" s="142">
        <f t="shared" si="193"/>
        <v>858.04</v>
      </c>
      <c r="X231" s="142">
        <f t="shared" si="193"/>
        <v>108.86</v>
      </c>
      <c r="Y231" s="142">
        <f t="shared" si="194"/>
        <v>966.9</v>
      </c>
      <c r="Z231" s="51"/>
      <c r="AA231" s="35"/>
      <c r="AB231" s="226"/>
      <c r="AC231" s="226"/>
      <c r="AD231" s="226"/>
      <c r="AE231" s="226"/>
      <c r="AF231" s="226"/>
      <c r="AG231" s="226"/>
      <c r="AH231" s="226"/>
      <c r="AI231" s="226"/>
      <c r="AJ231" s="226"/>
      <c r="AK231" s="226"/>
      <c r="AL231" s="226"/>
      <c r="AM231" s="226"/>
      <c r="AN231" s="226"/>
      <c r="AO231" s="226"/>
    </row>
    <row r="232" spans="1:41" ht="15" outlineLevel="1">
      <c r="A232" s="44">
        <v>191</v>
      </c>
      <c r="B232" s="73">
        <v>130</v>
      </c>
      <c r="C232" s="42" t="s">
        <v>113</v>
      </c>
      <c r="D232" s="44" t="s">
        <v>34</v>
      </c>
      <c r="E232" s="53">
        <v>0.25</v>
      </c>
      <c r="F232" s="14">
        <f t="shared" si="211"/>
        <v>6781</v>
      </c>
      <c r="G232" s="14">
        <f t="shared" si="209"/>
        <v>0</v>
      </c>
      <c r="H232" s="14">
        <f t="shared" si="210"/>
        <v>6781</v>
      </c>
      <c r="I232" s="45">
        <v>27124</v>
      </c>
      <c r="J232" s="53"/>
      <c r="K232" s="53"/>
      <c r="L232" s="51"/>
      <c r="M232" s="51"/>
      <c r="N232" s="51"/>
      <c r="O232" s="451">
        <f t="shared" si="212"/>
        <v>37973.599999999999</v>
      </c>
      <c r="P232" s="180">
        <f t="shared" si="188"/>
        <v>0</v>
      </c>
      <c r="Q232" s="180">
        <f t="shared" si="189"/>
        <v>9493.4</v>
      </c>
      <c r="R232" s="180">
        <f t="shared" si="190"/>
        <v>0</v>
      </c>
      <c r="S232" s="180">
        <f t="shared" si="191"/>
        <v>9493.4</v>
      </c>
      <c r="T232" s="394">
        <f t="shared" si="186"/>
        <v>12158.15</v>
      </c>
      <c r="U232" s="394">
        <f t="shared" si="187"/>
        <v>0</v>
      </c>
      <c r="V232" s="142">
        <f t="shared" si="192"/>
        <v>12158.15</v>
      </c>
      <c r="W232" s="142">
        <f t="shared" si="193"/>
        <v>48632.6</v>
      </c>
      <c r="X232" s="142">
        <f t="shared" si="193"/>
        <v>0</v>
      </c>
      <c r="Y232" s="142">
        <f t="shared" si="194"/>
        <v>48632.6</v>
      </c>
      <c r="Z232" s="51"/>
      <c r="AA232" s="35"/>
      <c r="AB232" s="226"/>
      <c r="AC232" s="226"/>
      <c r="AD232" s="226"/>
      <c r="AE232" s="226"/>
      <c r="AF232" s="226"/>
      <c r="AG232" s="226"/>
      <c r="AH232" s="226"/>
      <c r="AI232" s="226"/>
      <c r="AJ232" s="226"/>
      <c r="AK232" s="226"/>
      <c r="AL232" s="226"/>
      <c r="AM232" s="226"/>
      <c r="AN232" s="226"/>
      <c r="AO232" s="226"/>
    </row>
    <row r="233" spans="1:41" ht="15" outlineLevel="1">
      <c r="A233" s="44">
        <v>192</v>
      </c>
      <c r="B233" s="73">
        <v>131</v>
      </c>
      <c r="C233" s="42" t="s">
        <v>141</v>
      </c>
      <c r="D233" s="44" t="s">
        <v>103</v>
      </c>
      <c r="E233" s="53">
        <v>12</v>
      </c>
      <c r="F233" s="14">
        <f t="shared" si="211"/>
        <v>6396</v>
      </c>
      <c r="G233" s="14">
        <f t="shared" si="209"/>
        <v>0</v>
      </c>
      <c r="H233" s="14">
        <f t="shared" si="210"/>
        <v>6396</v>
      </c>
      <c r="I233" s="45">
        <v>533</v>
      </c>
      <c r="J233" s="53"/>
      <c r="K233" s="53"/>
      <c r="L233" s="51"/>
      <c r="M233" s="51"/>
      <c r="N233" s="51"/>
      <c r="O233" s="451">
        <f t="shared" si="212"/>
        <v>746.2</v>
      </c>
      <c r="P233" s="180">
        <f t="shared" si="188"/>
        <v>0</v>
      </c>
      <c r="Q233" s="180">
        <f t="shared" si="189"/>
        <v>8954.4</v>
      </c>
      <c r="R233" s="180">
        <f t="shared" si="190"/>
        <v>0</v>
      </c>
      <c r="S233" s="180">
        <f t="shared" si="191"/>
        <v>8954.4</v>
      </c>
      <c r="T233" s="394">
        <f t="shared" si="186"/>
        <v>11467.8</v>
      </c>
      <c r="U233" s="394">
        <f t="shared" si="187"/>
        <v>0</v>
      </c>
      <c r="V233" s="142">
        <f t="shared" si="192"/>
        <v>11467.8</v>
      </c>
      <c r="W233" s="142">
        <f t="shared" si="193"/>
        <v>955.65</v>
      </c>
      <c r="X233" s="142">
        <f t="shared" si="193"/>
        <v>0</v>
      </c>
      <c r="Y233" s="142">
        <f t="shared" si="194"/>
        <v>955.65</v>
      </c>
      <c r="Z233" s="51"/>
      <c r="AA233" s="35"/>
      <c r="AB233" s="226"/>
      <c r="AC233" s="226"/>
      <c r="AD233" s="226"/>
      <c r="AE233" s="226"/>
      <c r="AF233" s="226"/>
      <c r="AG233" s="226"/>
      <c r="AH233" s="226"/>
      <c r="AI233" s="226"/>
      <c r="AJ233" s="226"/>
      <c r="AK233" s="226"/>
      <c r="AL233" s="226"/>
      <c r="AM233" s="226"/>
      <c r="AN233" s="226"/>
      <c r="AO233" s="226"/>
    </row>
    <row r="234" spans="1:41" ht="15" outlineLevel="1">
      <c r="A234" s="44">
        <v>193</v>
      </c>
      <c r="B234" s="73">
        <v>132</v>
      </c>
      <c r="C234" s="42" t="s">
        <v>104</v>
      </c>
      <c r="D234" s="44" t="s">
        <v>26</v>
      </c>
      <c r="E234" s="53">
        <v>18.55</v>
      </c>
      <c r="F234" s="14">
        <f t="shared" si="211"/>
        <v>32685.84</v>
      </c>
      <c r="G234" s="14">
        <f t="shared" si="209"/>
        <v>0</v>
      </c>
      <c r="H234" s="14">
        <f t="shared" si="210"/>
        <v>32685.84</v>
      </c>
      <c r="I234" s="45">
        <v>1762.04</v>
      </c>
      <c r="J234" s="53"/>
      <c r="K234" s="53"/>
      <c r="L234" s="51"/>
      <c r="M234" s="51"/>
      <c r="N234" s="51"/>
      <c r="O234" s="451">
        <f t="shared" si="212"/>
        <v>2466.86</v>
      </c>
      <c r="P234" s="180">
        <f t="shared" si="188"/>
        <v>0</v>
      </c>
      <c r="Q234" s="180">
        <f t="shared" si="189"/>
        <v>45760.25</v>
      </c>
      <c r="R234" s="180">
        <f t="shared" si="190"/>
        <v>0</v>
      </c>
      <c r="S234" s="180">
        <f t="shared" si="191"/>
        <v>45760.25</v>
      </c>
      <c r="T234" s="394">
        <f t="shared" si="186"/>
        <v>58605.02</v>
      </c>
      <c r="U234" s="394">
        <f t="shared" si="187"/>
        <v>0</v>
      </c>
      <c r="V234" s="142">
        <f t="shared" si="192"/>
        <v>58605.02</v>
      </c>
      <c r="W234" s="142">
        <f t="shared" si="193"/>
        <v>3159.3</v>
      </c>
      <c r="X234" s="142">
        <f t="shared" si="193"/>
        <v>0</v>
      </c>
      <c r="Y234" s="142">
        <f t="shared" si="194"/>
        <v>3159.3</v>
      </c>
      <c r="Z234" s="51"/>
      <c r="AA234" s="35"/>
      <c r="AB234" s="226"/>
      <c r="AC234" s="226"/>
      <c r="AD234" s="226"/>
      <c r="AE234" s="226"/>
      <c r="AF234" s="226"/>
      <c r="AG234" s="226"/>
      <c r="AH234" s="226"/>
      <c r="AI234" s="226"/>
      <c r="AJ234" s="226"/>
      <c r="AK234" s="226"/>
      <c r="AL234" s="226"/>
      <c r="AM234" s="226"/>
      <c r="AN234" s="226"/>
      <c r="AO234" s="226"/>
    </row>
    <row r="235" spans="1:41" ht="15" outlineLevel="1">
      <c r="A235" s="44">
        <v>194</v>
      </c>
      <c r="B235" s="73">
        <v>133</v>
      </c>
      <c r="C235" s="42" t="s">
        <v>105</v>
      </c>
      <c r="D235" s="44" t="s">
        <v>26</v>
      </c>
      <c r="E235" s="53">
        <v>18.55</v>
      </c>
      <c r="F235" s="14">
        <f t="shared" si="211"/>
        <v>2746.88</v>
      </c>
      <c r="G235" s="14">
        <f t="shared" si="209"/>
        <v>0</v>
      </c>
      <c r="H235" s="14">
        <f t="shared" si="210"/>
        <v>2746.88</v>
      </c>
      <c r="I235" s="45">
        <v>148.08000000000001</v>
      </c>
      <c r="J235" s="53"/>
      <c r="K235" s="53"/>
      <c r="L235" s="51"/>
      <c r="M235" s="51"/>
      <c r="N235" s="51"/>
      <c r="O235" s="451">
        <f t="shared" si="212"/>
        <v>207.31</v>
      </c>
      <c r="P235" s="180">
        <f t="shared" si="188"/>
        <v>0</v>
      </c>
      <c r="Q235" s="180">
        <f t="shared" si="189"/>
        <v>3845.6</v>
      </c>
      <c r="R235" s="180">
        <f t="shared" si="190"/>
        <v>0</v>
      </c>
      <c r="S235" s="180">
        <f t="shared" si="191"/>
        <v>3845.6</v>
      </c>
      <c r="T235" s="394">
        <f t="shared" si="186"/>
        <v>4925.03</v>
      </c>
      <c r="U235" s="394">
        <f t="shared" si="187"/>
        <v>0</v>
      </c>
      <c r="V235" s="142">
        <f t="shared" si="192"/>
        <v>4925.03</v>
      </c>
      <c r="W235" s="142">
        <f t="shared" si="193"/>
        <v>265.5</v>
      </c>
      <c r="X235" s="142">
        <f t="shared" si="193"/>
        <v>0</v>
      </c>
      <c r="Y235" s="142">
        <f t="shared" si="194"/>
        <v>265.5</v>
      </c>
      <c r="Z235" s="51"/>
      <c r="AA235" s="35"/>
      <c r="AB235" s="226"/>
      <c r="AC235" s="226"/>
      <c r="AD235" s="226"/>
      <c r="AE235" s="226"/>
      <c r="AF235" s="226"/>
      <c r="AG235" s="226"/>
      <c r="AH235" s="226"/>
      <c r="AI235" s="226"/>
      <c r="AJ235" s="226"/>
      <c r="AK235" s="226"/>
      <c r="AL235" s="226"/>
      <c r="AM235" s="226"/>
      <c r="AN235" s="226"/>
      <c r="AO235" s="226"/>
    </row>
    <row r="236" spans="1:41" ht="15" outlineLevel="1">
      <c r="A236" s="44">
        <v>195</v>
      </c>
      <c r="B236" s="73">
        <v>134</v>
      </c>
      <c r="C236" s="42" t="s">
        <v>142</v>
      </c>
      <c r="D236" s="44" t="s">
        <v>26</v>
      </c>
      <c r="E236" s="53">
        <v>18.55</v>
      </c>
      <c r="F236" s="14">
        <f t="shared" si="211"/>
        <v>1951.65</v>
      </c>
      <c r="G236" s="14">
        <f t="shared" si="209"/>
        <v>0</v>
      </c>
      <c r="H236" s="14">
        <f t="shared" si="210"/>
        <v>1951.65</v>
      </c>
      <c r="I236" s="45">
        <v>105.21</v>
      </c>
      <c r="J236" s="53"/>
      <c r="K236" s="53"/>
      <c r="L236" s="51"/>
      <c r="M236" s="51"/>
      <c r="N236" s="51"/>
      <c r="O236" s="451">
        <f t="shared" si="212"/>
        <v>147.29</v>
      </c>
      <c r="P236" s="180">
        <f t="shared" si="188"/>
        <v>0</v>
      </c>
      <c r="Q236" s="180">
        <f t="shared" si="189"/>
        <v>2732.23</v>
      </c>
      <c r="R236" s="180">
        <f t="shared" si="190"/>
        <v>0</v>
      </c>
      <c r="S236" s="180">
        <f t="shared" si="191"/>
        <v>2732.23</v>
      </c>
      <c r="T236" s="394">
        <f t="shared" si="186"/>
        <v>3499.09</v>
      </c>
      <c r="U236" s="394">
        <f t="shared" si="187"/>
        <v>0</v>
      </c>
      <c r="V236" s="142">
        <f t="shared" si="192"/>
        <v>3499.09</v>
      </c>
      <c r="W236" s="142">
        <f t="shared" si="193"/>
        <v>188.63</v>
      </c>
      <c r="X236" s="142">
        <f t="shared" si="193"/>
        <v>0</v>
      </c>
      <c r="Y236" s="142">
        <f t="shared" si="194"/>
        <v>188.63</v>
      </c>
      <c r="Z236" s="51"/>
      <c r="AA236" s="35"/>
      <c r="AB236" s="226"/>
      <c r="AC236" s="226"/>
      <c r="AD236" s="226"/>
      <c r="AE236" s="226"/>
      <c r="AF236" s="226"/>
      <c r="AG236" s="226"/>
      <c r="AH236" s="226"/>
      <c r="AI236" s="226"/>
      <c r="AJ236" s="226"/>
      <c r="AK236" s="226"/>
      <c r="AL236" s="226"/>
      <c r="AM236" s="226"/>
      <c r="AN236" s="226"/>
      <c r="AO236" s="226"/>
    </row>
    <row r="237" spans="1:41" ht="30" outlineLevel="1">
      <c r="A237" s="44">
        <v>196</v>
      </c>
      <c r="B237" s="73">
        <v>135</v>
      </c>
      <c r="C237" s="42" t="s">
        <v>107</v>
      </c>
      <c r="D237" s="44" t="s">
        <v>26</v>
      </c>
      <c r="E237" s="53">
        <v>10.01</v>
      </c>
      <c r="F237" s="14">
        <f t="shared" si="211"/>
        <v>2972.37</v>
      </c>
      <c r="G237" s="14">
        <f t="shared" si="209"/>
        <v>440.44</v>
      </c>
      <c r="H237" s="14">
        <f t="shared" si="210"/>
        <v>3412.81</v>
      </c>
      <c r="I237" s="45">
        <v>296.94</v>
      </c>
      <c r="J237" s="53">
        <v>44</v>
      </c>
      <c r="K237" s="53"/>
      <c r="L237" s="51"/>
      <c r="M237" s="51"/>
      <c r="N237" s="51"/>
      <c r="O237" s="451">
        <f t="shared" si="212"/>
        <v>415.72</v>
      </c>
      <c r="P237" s="180">
        <f t="shared" si="188"/>
        <v>44</v>
      </c>
      <c r="Q237" s="180">
        <f t="shared" si="189"/>
        <v>4161.3599999999997</v>
      </c>
      <c r="R237" s="180">
        <f t="shared" si="190"/>
        <v>440.44</v>
      </c>
      <c r="S237" s="180">
        <f t="shared" si="191"/>
        <v>4601.8</v>
      </c>
      <c r="T237" s="394">
        <f t="shared" si="186"/>
        <v>5329.42</v>
      </c>
      <c r="U237" s="394">
        <f t="shared" si="187"/>
        <v>564.05999999999995</v>
      </c>
      <c r="V237" s="142">
        <f t="shared" si="192"/>
        <v>5893.48</v>
      </c>
      <c r="W237" s="142">
        <f t="shared" si="193"/>
        <v>532.41</v>
      </c>
      <c r="X237" s="142">
        <f t="shared" si="193"/>
        <v>56.35</v>
      </c>
      <c r="Y237" s="142">
        <f t="shared" si="194"/>
        <v>588.76</v>
      </c>
      <c r="Z237" s="51"/>
      <c r="AA237" s="35"/>
      <c r="AB237" s="226"/>
      <c r="AC237" s="226"/>
      <c r="AD237" s="226"/>
      <c r="AE237" s="226"/>
      <c r="AF237" s="226"/>
      <c r="AG237" s="226"/>
      <c r="AH237" s="226"/>
      <c r="AI237" s="226"/>
      <c r="AJ237" s="226"/>
      <c r="AK237" s="226"/>
      <c r="AL237" s="226"/>
      <c r="AM237" s="226"/>
      <c r="AN237" s="226"/>
      <c r="AO237" s="226"/>
    </row>
    <row r="238" spans="1:41" ht="30" outlineLevel="1">
      <c r="A238" s="44">
        <v>197</v>
      </c>
      <c r="B238" s="73">
        <v>136</v>
      </c>
      <c r="C238" s="42" t="s">
        <v>108</v>
      </c>
      <c r="D238" s="44" t="s">
        <v>34</v>
      </c>
      <c r="E238" s="53">
        <v>0.19</v>
      </c>
      <c r="F238" s="14">
        <f t="shared" si="211"/>
        <v>12689</v>
      </c>
      <c r="G238" s="14">
        <f t="shared" si="209"/>
        <v>1076.73</v>
      </c>
      <c r="H238" s="14">
        <f t="shared" si="210"/>
        <v>13765.73</v>
      </c>
      <c r="I238" s="43">
        <v>66784.210000000006</v>
      </c>
      <c r="J238" s="53">
        <v>5667</v>
      </c>
      <c r="K238" s="53"/>
      <c r="L238" s="51"/>
      <c r="M238" s="51"/>
      <c r="N238" s="51"/>
      <c r="O238" s="451">
        <f t="shared" si="212"/>
        <v>93497.89</v>
      </c>
      <c r="P238" s="180">
        <f t="shared" si="188"/>
        <v>5667</v>
      </c>
      <c r="Q238" s="180">
        <f t="shared" si="189"/>
        <v>17764.599999999999</v>
      </c>
      <c r="R238" s="180">
        <f t="shared" si="190"/>
        <v>1076.73</v>
      </c>
      <c r="S238" s="180">
        <f t="shared" si="191"/>
        <v>18841.330000000002</v>
      </c>
      <c r="T238" s="394">
        <f t="shared" si="186"/>
        <v>22751.03</v>
      </c>
      <c r="U238" s="394">
        <f t="shared" si="187"/>
        <v>1378.96</v>
      </c>
      <c r="V238" s="142">
        <f t="shared" si="192"/>
        <v>24129.99</v>
      </c>
      <c r="W238" s="142">
        <f t="shared" si="193"/>
        <v>119742.28</v>
      </c>
      <c r="X238" s="142">
        <f t="shared" si="193"/>
        <v>7257.7</v>
      </c>
      <c r="Y238" s="142">
        <f t="shared" si="194"/>
        <v>126999.98</v>
      </c>
      <c r="Z238" s="51"/>
      <c r="AA238" s="35"/>
      <c r="AB238" s="226"/>
      <c r="AC238" s="226"/>
      <c r="AD238" s="226"/>
      <c r="AE238" s="226"/>
      <c r="AF238" s="226"/>
      <c r="AG238" s="226"/>
      <c r="AH238" s="226"/>
      <c r="AI238" s="226"/>
      <c r="AJ238" s="226"/>
      <c r="AK238" s="226"/>
      <c r="AL238" s="226"/>
      <c r="AM238" s="226"/>
      <c r="AN238" s="226"/>
      <c r="AO238" s="226"/>
    </row>
    <row r="239" spans="1:41" ht="45" outlineLevel="1">
      <c r="A239" s="44">
        <v>198</v>
      </c>
      <c r="B239" s="73">
        <v>137</v>
      </c>
      <c r="C239" s="42" t="s">
        <v>109</v>
      </c>
      <c r="D239" s="44" t="s">
        <v>34</v>
      </c>
      <c r="E239" s="53">
        <v>7.0000000000000007E-2</v>
      </c>
      <c r="F239" s="14">
        <f t="shared" si="211"/>
        <v>4675.13</v>
      </c>
      <c r="G239" s="14">
        <f t="shared" si="209"/>
        <v>396.69</v>
      </c>
      <c r="H239" s="14">
        <f t="shared" si="210"/>
        <v>5071.82</v>
      </c>
      <c r="I239" s="43">
        <v>66787.5</v>
      </c>
      <c r="J239" s="53">
        <v>5667</v>
      </c>
      <c r="K239" s="53"/>
      <c r="L239" s="51"/>
      <c r="M239" s="51"/>
      <c r="N239" s="51"/>
      <c r="O239" s="451">
        <f t="shared" si="212"/>
        <v>93502.5</v>
      </c>
      <c r="P239" s="180">
        <f t="shared" si="188"/>
        <v>5667</v>
      </c>
      <c r="Q239" s="180">
        <f t="shared" si="189"/>
        <v>6545.18</v>
      </c>
      <c r="R239" s="180">
        <f t="shared" si="190"/>
        <v>396.69</v>
      </c>
      <c r="S239" s="180">
        <f t="shared" si="191"/>
        <v>6941.87</v>
      </c>
      <c r="T239" s="394">
        <f t="shared" si="186"/>
        <v>8382.3700000000008</v>
      </c>
      <c r="U239" s="394">
        <f t="shared" si="187"/>
        <v>508.04</v>
      </c>
      <c r="V239" s="142">
        <f t="shared" si="192"/>
        <v>8890.41</v>
      </c>
      <c r="W239" s="142">
        <f t="shared" si="193"/>
        <v>119748.18</v>
      </c>
      <c r="X239" s="142">
        <f t="shared" si="193"/>
        <v>7257.7</v>
      </c>
      <c r="Y239" s="142">
        <f t="shared" si="194"/>
        <v>127005.88</v>
      </c>
      <c r="Z239" s="51"/>
      <c r="AA239" s="35"/>
      <c r="AB239" s="226"/>
      <c r="AC239" s="226"/>
      <c r="AD239" s="226"/>
      <c r="AE239" s="226"/>
      <c r="AF239" s="226"/>
      <c r="AG239" s="226"/>
      <c r="AH239" s="226"/>
      <c r="AI239" s="226"/>
      <c r="AJ239" s="226"/>
      <c r="AK239" s="226"/>
      <c r="AL239" s="226"/>
      <c r="AM239" s="226"/>
      <c r="AN239" s="226"/>
      <c r="AO239" s="226"/>
    </row>
    <row r="240" spans="1:41" ht="30" outlineLevel="1">
      <c r="A240" s="44">
        <v>199</v>
      </c>
      <c r="B240" s="73">
        <v>138</v>
      </c>
      <c r="C240" s="42" t="s">
        <v>143</v>
      </c>
      <c r="D240" s="44" t="s">
        <v>34</v>
      </c>
      <c r="E240" s="53">
        <v>0.24</v>
      </c>
      <c r="F240" s="14">
        <f t="shared" si="211"/>
        <v>2256</v>
      </c>
      <c r="G240" s="14">
        <f t="shared" si="209"/>
        <v>1380</v>
      </c>
      <c r="H240" s="14">
        <f t="shared" si="210"/>
        <v>3636</v>
      </c>
      <c r="I240" s="45">
        <v>9400</v>
      </c>
      <c r="J240" s="53">
        <v>5750</v>
      </c>
      <c r="K240" s="53"/>
      <c r="L240" s="51"/>
      <c r="M240" s="51"/>
      <c r="N240" s="51"/>
      <c r="O240" s="451">
        <f t="shared" si="212"/>
        <v>13160</v>
      </c>
      <c r="P240" s="180">
        <f t="shared" si="188"/>
        <v>5750</v>
      </c>
      <c r="Q240" s="180">
        <f t="shared" si="189"/>
        <v>3158.4</v>
      </c>
      <c r="R240" s="180">
        <f t="shared" si="190"/>
        <v>1380</v>
      </c>
      <c r="S240" s="180">
        <f t="shared" si="191"/>
        <v>4538.3999999999996</v>
      </c>
      <c r="T240" s="394">
        <f t="shared" si="186"/>
        <v>4044.95</v>
      </c>
      <c r="U240" s="394">
        <f t="shared" si="187"/>
        <v>1767.36</v>
      </c>
      <c r="V240" s="142">
        <f t="shared" si="192"/>
        <v>5812.31</v>
      </c>
      <c r="W240" s="142">
        <f t="shared" si="193"/>
        <v>16853.95</v>
      </c>
      <c r="X240" s="142">
        <f t="shared" si="193"/>
        <v>7364</v>
      </c>
      <c r="Y240" s="142">
        <f t="shared" si="194"/>
        <v>24217.95</v>
      </c>
      <c r="Z240" s="51"/>
      <c r="AA240" s="35"/>
      <c r="AB240" s="226"/>
      <c r="AC240" s="226"/>
      <c r="AD240" s="226"/>
      <c r="AE240" s="226"/>
      <c r="AF240" s="226"/>
      <c r="AG240" s="226"/>
      <c r="AH240" s="226"/>
      <c r="AI240" s="226"/>
      <c r="AJ240" s="226"/>
      <c r="AK240" s="226"/>
      <c r="AL240" s="226"/>
      <c r="AM240" s="226"/>
      <c r="AN240" s="226"/>
      <c r="AO240" s="226"/>
    </row>
    <row r="241" spans="1:41" ht="15" outlineLevel="1">
      <c r="A241" s="44"/>
      <c r="B241" s="73"/>
      <c r="C241" s="285" t="s">
        <v>156</v>
      </c>
      <c r="D241" s="238"/>
      <c r="E241" s="239"/>
      <c r="F241" s="14">
        <f t="shared" si="211"/>
        <v>0</v>
      </c>
      <c r="G241" s="14">
        <f t="shared" si="209"/>
        <v>0</v>
      </c>
      <c r="H241" s="14">
        <f t="shared" si="210"/>
        <v>0</v>
      </c>
      <c r="I241" s="45"/>
      <c r="J241" s="53"/>
      <c r="K241" s="53"/>
      <c r="L241" s="51"/>
      <c r="M241" s="51"/>
      <c r="N241" s="51"/>
      <c r="O241" s="186"/>
      <c r="P241" s="180">
        <f t="shared" si="188"/>
        <v>0</v>
      </c>
      <c r="Q241" s="180">
        <f t="shared" si="189"/>
        <v>0</v>
      </c>
      <c r="R241" s="180">
        <f t="shared" si="190"/>
        <v>0</v>
      </c>
      <c r="S241" s="180">
        <f t="shared" si="191"/>
        <v>0</v>
      </c>
      <c r="T241" s="394">
        <f t="shared" si="186"/>
        <v>0</v>
      </c>
      <c r="U241" s="394">
        <f t="shared" si="187"/>
        <v>0</v>
      </c>
      <c r="V241" s="142">
        <f t="shared" si="192"/>
        <v>0</v>
      </c>
      <c r="W241" s="142">
        <f t="shared" si="193"/>
        <v>0</v>
      </c>
      <c r="X241" s="142">
        <f t="shared" si="193"/>
        <v>0</v>
      </c>
      <c r="Y241" s="142">
        <f t="shared" si="194"/>
        <v>0</v>
      </c>
      <c r="Z241" s="51"/>
      <c r="AA241" s="35"/>
      <c r="AB241" s="226"/>
      <c r="AC241" s="226"/>
      <c r="AD241" s="226"/>
      <c r="AE241" s="226"/>
      <c r="AF241" s="226"/>
      <c r="AG241" s="226"/>
      <c r="AH241" s="226"/>
      <c r="AI241" s="226"/>
      <c r="AJ241" s="226"/>
      <c r="AK241" s="226"/>
      <c r="AL241" s="226"/>
      <c r="AM241" s="226"/>
      <c r="AN241" s="226"/>
      <c r="AO241" s="226"/>
    </row>
    <row r="242" spans="1:41" ht="30" outlineLevel="1">
      <c r="A242" s="44">
        <v>200</v>
      </c>
      <c r="B242" s="73">
        <v>139</v>
      </c>
      <c r="C242" s="42" t="s">
        <v>100</v>
      </c>
      <c r="D242" s="44" t="s">
        <v>101</v>
      </c>
      <c r="E242" s="53">
        <v>1308.56</v>
      </c>
      <c r="F242" s="14">
        <f t="shared" si="211"/>
        <v>626224.47</v>
      </c>
      <c r="G242" s="14">
        <f t="shared" si="209"/>
        <v>111227.6</v>
      </c>
      <c r="H242" s="14">
        <f t="shared" si="210"/>
        <v>737452.07</v>
      </c>
      <c r="I242" s="45">
        <v>478.56</v>
      </c>
      <c r="J242" s="53">
        <v>85</v>
      </c>
      <c r="K242" s="53"/>
      <c r="L242" s="51"/>
      <c r="M242" s="51"/>
      <c r="N242" s="51"/>
      <c r="O242" s="451">
        <f t="shared" ref="O242:O247" si="213">I242*$M$3</f>
        <v>669.98</v>
      </c>
      <c r="P242" s="180">
        <f t="shared" si="188"/>
        <v>85</v>
      </c>
      <c r="Q242" s="180">
        <f t="shared" si="189"/>
        <v>876709.03</v>
      </c>
      <c r="R242" s="180">
        <f t="shared" si="190"/>
        <v>111227.6</v>
      </c>
      <c r="S242" s="180">
        <f t="shared" si="191"/>
        <v>987936.63</v>
      </c>
      <c r="T242" s="394">
        <f t="shared" si="186"/>
        <v>1122796.82</v>
      </c>
      <c r="U242" s="394">
        <f t="shared" si="187"/>
        <v>142449.84</v>
      </c>
      <c r="V242" s="142">
        <f t="shared" si="192"/>
        <v>1265246.6599999999</v>
      </c>
      <c r="W242" s="142">
        <f t="shared" si="193"/>
        <v>858.04</v>
      </c>
      <c r="X242" s="142">
        <f t="shared" si="193"/>
        <v>108.86</v>
      </c>
      <c r="Y242" s="142">
        <f t="shared" si="194"/>
        <v>966.9</v>
      </c>
      <c r="Z242" s="51"/>
      <c r="AA242" s="35"/>
      <c r="AB242" s="226"/>
      <c r="AC242" s="226"/>
      <c r="AD242" s="226"/>
      <c r="AE242" s="226"/>
      <c r="AF242" s="226"/>
      <c r="AG242" s="226"/>
      <c r="AH242" s="226"/>
      <c r="AI242" s="226"/>
      <c r="AJ242" s="226"/>
      <c r="AK242" s="226"/>
      <c r="AL242" s="226"/>
      <c r="AM242" s="226"/>
      <c r="AN242" s="226"/>
      <c r="AO242" s="226"/>
    </row>
    <row r="243" spans="1:41" ht="30" outlineLevel="1">
      <c r="A243" s="44">
        <v>201</v>
      </c>
      <c r="B243" s="73">
        <v>140</v>
      </c>
      <c r="C243" s="42" t="s">
        <v>146</v>
      </c>
      <c r="D243" s="44" t="s">
        <v>103</v>
      </c>
      <c r="E243" s="53">
        <v>128</v>
      </c>
      <c r="F243" s="14">
        <f t="shared" si="211"/>
        <v>68224</v>
      </c>
      <c r="G243" s="14">
        <f t="shared" si="209"/>
        <v>0</v>
      </c>
      <c r="H243" s="14">
        <f t="shared" si="210"/>
        <v>68224</v>
      </c>
      <c r="I243" s="45">
        <v>533</v>
      </c>
      <c r="J243" s="53"/>
      <c r="K243" s="53"/>
      <c r="L243" s="51"/>
      <c r="M243" s="51"/>
      <c r="N243" s="51"/>
      <c r="O243" s="451">
        <f t="shared" si="213"/>
        <v>746.2</v>
      </c>
      <c r="P243" s="180">
        <f t="shared" si="188"/>
        <v>0</v>
      </c>
      <c r="Q243" s="180">
        <f t="shared" si="189"/>
        <v>95513.600000000006</v>
      </c>
      <c r="R243" s="180">
        <f t="shared" si="190"/>
        <v>0</v>
      </c>
      <c r="S243" s="180">
        <f t="shared" si="191"/>
        <v>95513.600000000006</v>
      </c>
      <c r="T243" s="394">
        <f t="shared" si="186"/>
        <v>122323.2</v>
      </c>
      <c r="U243" s="394">
        <f t="shared" si="187"/>
        <v>0</v>
      </c>
      <c r="V243" s="142">
        <f t="shared" si="192"/>
        <v>122323.2</v>
      </c>
      <c r="W243" s="142">
        <f t="shared" si="193"/>
        <v>955.65</v>
      </c>
      <c r="X243" s="142">
        <f t="shared" si="193"/>
        <v>0</v>
      </c>
      <c r="Y243" s="142">
        <f t="shared" si="194"/>
        <v>955.65</v>
      </c>
      <c r="Z243" s="51"/>
      <c r="AA243" s="35"/>
      <c r="AB243" s="226"/>
      <c r="AC243" s="226"/>
      <c r="AD243" s="226"/>
      <c r="AE243" s="226"/>
      <c r="AF243" s="226"/>
      <c r="AG243" s="226"/>
      <c r="AH243" s="226"/>
      <c r="AI243" s="226"/>
      <c r="AJ243" s="226"/>
      <c r="AK243" s="226"/>
      <c r="AL243" s="226"/>
      <c r="AM243" s="226"/>
      <c r="AN243" s="226"/>
      <c r="AO243" s="226"/>
    </row>
    <row r="244" spans="1:41" ht="15" outlineLevel="1">
      <c r="A244" s="44">
        <v>202</v>
      </c>
      <c r="B244" s="73">
        <v>141</v>
      </c>
      <c r="C244" s="42" t="s">
        <v>104</v>
      </c>
      <c r="D244" s="44" t="s">
        <v>26</v>
      </c>
      <c r="E244" s="53">
        <v>68.430000000000007</v>
      </c>
      <c r="F244" s="14">
        <f t="shared" si="211"/>
        <v>120576.4</v>
      </c>
      <c r="G244" s="14">
        <f t="shared" si="209"/>
        <v>0</v>
      </c>
      <c r="H244" s="14">
        <f t="shared" si="210"/>
        <v>120576.4</v>
      </c>
      <c r="I244" s="45">
        <v>1762.04</v>
      </c>
      <c r="J244" s="53"/>
      <c r="K244" s="53"/>
      <c r="L244" s="51"/>
      <c r="M244" s="51"/>
      <c r="N244" s="51"/>
      <c r="O244" s="451">
        <f t="shared" si="213"/>
        <v>2466.86</v>
      </c>
      <c r="P244" s="180">
        <f t="shared" si="188"/>
        <v>0</v>
      </c>
      <c r="Q244" s="180">
        <f t="shared" si="189"/>
        <v>168807.23</v>
      </c>
      <c r="R244" s="180">
        <f t="shared" si="190"/>
        <v>0</v>
      </c>
      <c r="S244" s="180">
        <f t="shared" si="191"/>
        <v>168807.23</v>
      </c>
      <c r="T244" s="394">
        <f t="shared" si="186"/>
        <v>216190.9</v>
      </c>
      <c r="U244" s="394">
        <f t="shared" si="187"/>
        <v>0</v>
      </c>
      <c r="V244" s="142">
        <f t="shared" si="192"/>
        <v>216190.9</v>
      </c>
      <c r="W244" s="142">
        <f t="shared" si="193"/>
        <v>3159.3</v>
      </c>
      <c r="X244" s="142">
        <f t="shared" si="193"/>
        <v>0</v>
      </c>
      <c r="Y244" s="142">
        <f t="shared" si="194"/>
        <v>3159.3</v>
      </c>
      <c r="Z244" s="51"/>
      <c r="AA244" s="35"/>
      <c r="AB244" s="226"/>
      <c r="AC244" s="226"/>
      <c r="AD244" s="226"/>
      <c r="AE244" s="226"/>
      <c r="AF244" s="226"/>
      <c r="AG244" s="226"/>
      <c r="AH244" s="226"/>
      <c r="AI244" s="226"/>
      <c r="AJ244" s="226"/>
      <c r="AK244" s="226"/>
      <c r="AL244" s="226"/>
      <c r="AM244" s="226"/>
      <c r="AN244" s="226"/>
      <c r="AO244" s="226"/>
    </row>
    <row r="245" spans="1:41" ht="15" outlineLevel="1">
      <c r="A245" s="44">
        <v>203</v>
      </c>
      <c r="B245" s="73">
        <v>142</v>
      </c>
      <c r="C245" s="42" t="s">
        <v>105</v>
      </c>
      <c r="D245" s="44" t="s">
        <v>26</v>
      </c>
      <c r="E245" s="53">
        <v>68.430000000000007</v>
      </c>
      <c r="F245" s="14">
        <f t="shared" si="211"/>
        <v>10133.11</v>
      </c>
      <c r="G245" s="14">
        <f t="shared" si="209"/>
        <v>0</v>
      </c>
      <c r="H245" s="14">
        <f t="shared" si="210"/>
        <v>10133.11</v>
      </c>
      <c r="I245" s="45">
        <v>148.08000000000001</v>
      </c>
      <c r="J245" s="53"/>
      <c r="K245" s="53"/>
      <c r="L245" s="51"/>
      <c r="M245" s="51"/>
      <c r="N245" s="51"/>
      <c r="O245" s="451">
        <f t="shared" si="213"/>
        <v>207.31</v>
      </c>
      <c r="P245" s="180">
        <f t="shared" si="188"/>
        <v>0</v>
      </c>
      <c r="Q245" s="180">
        <f t="shared" si="189"/>
        <v>14186.22</v>
      </c>
      <c r="R245" s="180">
        <f t="shared" si="190"/>
        <v>0</v>
      </c>
      <c r="S245" s="180">
        <f t="shared" si="191"/>
        <v>14186.22</v>
      </c>
      <c r="T245" s="394">
        <f t="shared" si="186"/>
        <v>18168.169999999998</v>
      </c>
      <c r="U245" s="394">
        <f t="shared" si="187"/>
        <v>0</v>
      </c>
      <c r="V245" s="142">
        <f t="shared" si="192"/>
        <v>18168.169999999998</v>
      </c>
      <c r="W245" s="142">
        <f t="shared" si="193"/>
        <v>265.5</v>
      </c>
      <c r="X245" s="142">
        <f t="shared" si="193"/>
        <v>0</v>
      </c>
      <c r="Y245" s="142">
        <f t="shared" si="194"/>
        <v>265.5</v>
      </c>
      <c r="Z245" s="51"/>
      <c r="AA245" s="35"/>
      <c r="AB245" s="226"/>
      <c r="AC245" s="226"/>
      <c r="AD245" s="226"/>
      <c r="AE245" s="226"/>
      <c r="AF245" s="226"/>
      <c r="AG245" s="226"/>
      <c r="AH245" s="226"/>
      <c r="AI245" s="226"/>
      <c r="AJ245" s="226"/>
      <c r="AK245" s="226"/>
      <c r="AL245" s="226"/>
      <c r="AM245" s="226"/>
      <c r="AN245" s="226"/>
      <c r="AO245" s="226"/>
    </row>
    <row r="246" spans="1:41" ht="15" outlineLevel="1">
      <c r="A246" s="44">
        <v>204</v>
      </c>
      <c r="B246" s="73">
        <v>143</v>
      </c>
      <c r="C246" s="42" t="s">
        <v>142</v>
      </c>
      <c r="D246" s="44" t="s">
        <v>26</v>
      </c>
      <c r="E246" s="53">
        <v>68.430000000000007</v>
      </c>
      <c r="F246" s="14">
        <f t="shared" si="211"/>
        <v>7199.52</v>
      </c>
      <c r="G246" s="14">
        <f t="shared" si="209"/>
        <v>0</v>
      </c>
      <c r="H246" s="14">
        <f t="shared" si="210"/>
        <v>7199.52</v>
      </c>
      <c r="I246" s="45">
        <v>105.21</v>
      </c>
      <c r="J246" s="53"/>
      <c r="K246" s="53"/>
      <c r="L246" s="51"/>
      <c r="M246" s="51"/>
      <c r="N246" s="51"/>
      <c r="O246" s="451">
        <f t="shared" si="213"/>
        <v>147.29</v>
      </c>
      <c r="P246" s="180">
        <f t="shared" si="188"/>
        <v>0</v>
      </c>
      <c r="Q246" s="180">
        <f t="shared" si="189"/>
        <v>10079.049999999999</v>
      </c>
      <c r="R246" s="180">
        <f t="shared" si="190"/>
        <v>0</v>
      </c>
      <c r="S246" s="180">
        <f t="shared" si="191"/>
        <v>10079.049999999999</v>
      </c>
      <c r="T246" s="394">
        <f t="shared" si="186"/>
        <v>12907.95</v>
      </c>
      <c r="U246" s="394">
        <f t="shared" si="187"/>
        <v>0</v>
      </c>
      <c r="V246" s="142">
        <f t="shared" si="192"/>
        <v>12907.95</v>
      </c>
      <c r="W246" s="142">
        <f t="shared" si="193"/>
        <v>188.63</v>
      </c>
      <c r="X246" s="142">
        <f t="shared" si="193"/>
        <v>0</v>
      </c>
      <c r="Y246" s="142">
        <f t="shared" si="194"/>
        <v>188.63</v>
      </c>
      <c r="Z246" s="51"/>
      <c r="AA246" s="35"/>
      <c r="AB246" s="226"/>
      <c r="AC246" s="226"/>
      <c r="AD246" s="226"/>
      <c r="AE246" s="226"/>
      <c r="AF246" s="226"/>
      <c r="AG246" s="226"/>
      <c r="AH246" s="226"/>
      <c r="AI246" s="226"/>
      <c r="AJ246" s="226"/>
      <c r="AK246" s="226"/>
      <c r="AL246" s="226"/>
      <c r="AM246" s="226"/>
      <c r="AN246" s="226"/>
      <c r="AO246" s="226"/>
    </row>
    <row r="247" spans="1:41" ht="30" outlineLevel="1">
      <c r="A247" s="44">
        <v>205</v>
      </c>
      <c r="B247" s="73">
        <v>144</v>
      </c>
      <c r="C247" s="42" t="s">
        <v>107</v>
      </c>
      <c r="D247" s="44" t="s">
        <v>26</v>
      </c>
      <c r="E247" s="53">
        <v>35.94</v>
      </c>
      <c r="F247" s="14">
        <f t="shared" si="211"/>
        <v>10672.02</v>
      </c>
      <c r="G247" s="14">
        <f t="shared" si="209"/>
        <v>1581.36</v>
      </c>
      <c r="H247" s="14">
        <f t="shared" si="210"/>
        <v>12253.38</v>
      </c>
      <c r="I247" s="45">
        <v>296.94</v>
      </c>
      <c r="J247" s="53">
        <v>44</v>
      </c>
      <c r="K247" s="53"/>
      <c r="L247" s="51"/>
      <c r="M247" s="51"/>
      <c r="N247" s="51"/>
      <c r="O247" s="451">
        <f t="shared" si="213"/>
        <v>415.72</v>
      </c>
      <c r="P247" s="180">
        <f t="shared" si="188"/>
        <v>44</v>
      </c>
      <c r="Q247" s="180">
        <f t="shared" si="189"/>
        <v>14940.98</v>
      </c>
      <c r="R247" s="180">
        <f t="shared" si="190"/>
        <v>1581.36</v>
      </c>
      <c r="S247" s="180">
        <f t="shared" si="191"/>
        <v>16522.34</v>
      </c>
      <c r="T247" s="394">
        <f t="shared" si="186"/>
        <v>19134.82</v>
      </c>
      <c r="U247" s="394">
        <f t="shared" si="187"/>
        <v>2025.22</v>
      </c>
      <c r="V247" s="142">
        <f t="shared" si="192"/>
        <v>21160.04</v>
      </c>
      <c r="W247" s="142">
        <f t="shared" si="193"/>
        <v>532.41</v>
      </c>
      <c r="X247" s="142">
        <f t="shared" si="193"/>
        <v>56.35</v>
      </c>
      <c r="Y247" s="142">
        <f t="shared" si="194"/>
        <v>588.76</v>
      </c>
      <c r="Z247" s="51"/>
      <c r="AA247" s="35"/>
      <c r="AB247" s="226"/>
      <c r="AC247" s="226"/>
      <c r="AD247" s="226"/>
      <c r="AE247" s="226"/>
      <c r="AF247" s="226"/>
      <c r="AG247" s="226"/>
      <c r="AH247" s="226"/>
      <c r="AI247" s="226"/>
      <c r="AJ247" s="226"/>
      <c r="AK247" s="226"/>
      <c r="AL247" s="226"/>
      <c r="AM247" s="226"/>
      <c r="AN247" s="226"/>
      <c r="AO247" s="226"/>
    </row>
    <row r="248" spans="1:41" ht="15" outlineLevel="1">
      <c r="A248" s="44">
        <v>206</v>
      </c>
      <c r="B248" s="73">
        <v>145</v>
      </c>
      <c r="C248" s="42" t="s">
        <v>113</v>
      </c>
      <c r="D248" s="44" t="s">
        <v>34</v>
      </c>
      <c r="E248" s="53">
        <v>3.1</v>
      </c>
      <c r="F248" s="14">
        <f t="shared" si="211"/>
        <v>84084.4</v>
      </c>
      <c r="G248" s="14">
        <f t="shared" si="209"/>
        <v>0</v>
      </c>
      <c r="H248" s="14">
        <f t="shared" si="210"/>
        <v>84084.4</v>
      </c>
      <c r="I248" s="45">
        <v>27124</v>
      </c>
      <c r="J248" s="53"/>
      <c r="K248" s="53"/>
      <c r="L248" s="51"/>
      <c r="M248" s="51"/>
      <c r="N248" s="51"/>
      <c r="O248" s="448">
        <f>I248*$L$3</f>
        <v>46110.8</v>
      </c>
      <c r="P248" s="180">
        <f t="shared" si="188"/>
        <v>0</v>
      </c>
      <c r="Q248" s="180">
        <f t="shared" si="189"/>
        <v>142943.48000000001</v>
      </c>
      <c r="R248" s="180">
        <f t="shared" si="190"/>
        <v>0</v>
      </c>
      <c r="S248" s="180">
        <f t="shared" si="191"/>
        <v>142943.48000000001</v>
      </c>
      <c r="T248" s="394">
        <f t="shared" si="186"/>
        <v>183067</v>
      </c>
      <c r="U248" s="394">
        <f t="shared" si="187"/>
        <v>0</v>
      </c>
      <c r="V248" s="142">
        <f t="shared" si="192"/>
        <v>183067</v>
      </c>
      <c r="W248" s="142">
        <f t="shared" si="193"/>
        <v>59053.87</v>
      </c>
      <c r="X248" s="142">
        <f t="shared" si="193"/>
        <v>0</v>
      </c>
      <c r="Y248" s="142">
        <f t="shared" si="194"/>
        <v>59053.87</v>
      </c>
      <c r="Z248" s="51"/>
      <c r="AA248" s="35"/>
      <c r="AB248" s="226"/>
      <c r="AC248" s="226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</row>
    <row r="249" spans="1:41" ht="30" outlineLevel="1">
      <c r="A249" s="44">
        <v>207</v>
      </c>
      <c r="B249" s="73">
        <v>146</v>
      </c>
      <c r="C249" s="42" t="s">
        <v>118</v>
      </c>
      <c r="D249" s="44" t="s">
        <v>34</v>
      </c>
      <c r="E249" s="53">
        <v>3.41</v>
      </c>
      <c r="F249" s="14">
        <f t="shared" si="211"/>
        <v>39283.199999999997</v>
      </c>
      <c r="G249" s="14">
        <f t="shared" si="209"/>
        <v>29667</v>
      </c>
      <c r="H249" s="14">
        <f t="shared" si="210"/>
        <v>68950.2</v>
      </c>
      <c r="I249" s="45">
        <v>11520</v>
      </c>
      <c r="J249" s="23">
        <v>8700</v>
      </c>
      <c r="K249" s="53"/>
      <c r="L249" s="51"/>
      <c r="M249" s="51"/>
      <c r="N249" s="51"/>
      <c r="O249" s="452">
        <v>11520</v>
      </c>
      <c r="P249" s="180">
        <f t="shared" si="188"/>
        <v>8700</v>
      </c>
      <c r="Q249" s="180">
        <f t="shared" si="189"/>
        <v>39283.199999999997</v>
      </c>
      <c r="R249" s="180">
        <f t="shared" si="190"/>
        <v>29667</v>
      </c>
      <c r="S249" s="180">
        <f t="shared" si="191"/>
        <v>68950.2</v>
      </c>
      <c r="T249" s="394">
        <f t="shared" si="186"/>
        <v>50309.81</v>
      </c>
      <c r="U249" s="394">
        <f t="shared" si="187"/>
        <v>37994.39</v>
      </c>
      <c r="V249" s="142">
        <f t="shared" si="192"/>
        <v>88304.2</v>
      </c>
      <c r="W249" s="142">
        <f t="shared" si="193"/>
        <v>14753.61</v>
      </c>
      <c r="X249" s="142">
        <f t="shared" si="193"/>
        <v>11142.05</v>
      </c>
      <c r="Y249" s="142">
        <f t="shared" si="194"/>
        <v>25895.66</v>
      </c>
      <c r="Z249" s="51"/>
      <c r="AA249" s="35"/>
      <c r="AB249" s="226"/>
      <c r="AC249" s="226"/>
      <c r="AD249" s="226"/>
      <c r="AE249" s="226"/>
      <c r="AF249" s="226"/>
      <c r="AG249" s="226"/>
      <c r="AH249" s="226"/>
      <c r="AI249" s="226"/>
      <c r="AJ249" s="226"/>
      <c r="AK249" s="226"/>
      <c r="AL249" s="226"/>
      <c r="AM249" s="226"/>
      <c r="AN249" s="226"/>
      <c r="AO249" s="226"/>
    </row>
    <row r="250" spans="1:41" ht="30" outlineLevel="1">
      <c r="A250" s="44">
        <v>208</v>
      </c>
      <c r="B250" s="73">
        <v>147</v>
      </c>
      <c r="C250" s="42" t="s">
        <v>108</v>
      </c>
      <c r="D250" s="44" t="s">
        <v>34</v>
      </c>
      <c r="E250" s="53">
        <v>0.68</v>
      </c>
      <c r="F250" s="14">
        <f t="shared" si="211"/>
        <v>45413.26</v>
      </c>
      <c r="G250" s="14">
        <f t="shared" si="209"/>
        <v>3853.56</v>
      </c>
      <c r="H250" s="14">
        <f t="shared" si="210"/>
        <v>49266.82</v>
      </c>
      <c r="I250" s="43">
        <v>66784.210000000006</v>
      </c>
      <c r="J250" s="53">
        <v>5667</v>
      </c>
      <c r="K250" s="53"/>
      <c r="L250" s="51"/>
      <c r="M250" s="51"/>
      <c r="N250" s="51"/>
      <c r="O250" s="451">
        <f t="shared" ref="O250" si="214">I250*$M$3</f>
        <v>93497.89</v>
      </c>
      <c r="P250" s="180">
        <f t="shared" si="188"/>
        <v>5667</v>
      </c>
      <c r="Q250" s="180">
        <f t="shared" si="189"/>
        <v>63578.57</v>
      </c>
      <c r="R250" s="180">
        <f t="shared" si="190"/>
        <v>3853.56</v>
      </c>
      <c r="S250" s="180">
        <f t="shared" si="191"/>
        <v>67432.13</v>
      </c>
      <c r="T250" s="394">
        <f t="shared" si="186"/>
        <v>81424.75</v>
      </c>
      <c r="U250" s="394">
        <f t="shared" si="187"/>
        <v>4935.24</v>
      </c>
      <c r="V250" s="142">
        <f t="shared" si="192"/>
        <v>86359.99</v>
      </c>
      <c r="W250" s="142">
        <f t="shared" si="193"/>
        <v>119742.28</v>
      </c>
      <c r="X250" s="142">
        <f t="shared" si="193"/>
        <v>7257.7</v>
      </c>
      <c r="Y250" s="142">
        <f t="shared" si="194"/>
        <v>126999.98</v>
      </c>
      <c r="Z250" s="51"/>
      <c r="AA250" s="35"/>
      <c r="AB250" s="226"/>
      <c r="AC250" s="226"/>
      <c r="AD250" s="226"/>
      <c r="AE250" s="226"/>
      <c r="AF250" s="226"/>
      <c r="AG250" s="226"/>
      <c r="AH250" s="226"/>
      <c r="AI250" s="226"/>
      <c r="AJ250" s="226"/>
      <c r="AK250" s="226"/>
      <c r="AL250" s="226"/>
      <c r="AM250" s="226"/>
      <c r="AN250" s="226"/>
      <c r="AO250" s="226"/>
    </row>
    <row r="251" spans="1:41" ht="28.5" outlineLevel="1">
      <c r="A251" s="44"/>
      <c r="B251" s="73"/>
      <c r="C251" s="285" t="s">
        <v>147</v>
      </c>
      <c r="D251" s="238"/>
      <c r="E251" s="239"/>
      <c r="F251" s="14">
        <f t="shared" si="211"/>
        <v>0</v>
      </c>
      <c r="G251" s="14">
        <f t="shared" si="209"/>
        <v>0</v>
      </c>
      <c r="H251" s="14">
        <f t="shared" si="210"/>
        <v>0</v>
      </c>
      <c r="I251" s="45"/>
      <c r="J251" s="53"/>
      <c r="K251" s="53"/>
      <c r="L251" s="51"/>
      <c r="M251" s="51"/>
      <c r="N251" s="51"/>
      <c r="O251" s="185"/>
      <c r="P251" s="180">
        <f t="shared" si="188"/>
        <v>0</v>
      </c>
      <c r="Q251" s="180">
        <f t="shared" si="189"/>
        <v>0</v>
      </c>
      <c r="R251" s="180">
        <f t="shared" si="190"/>
        <v>0</v>
      </c>
      <c r="S251" s="180">
        <f t="shared" si="191"/>
        <v>0</v>
      </c>
      <c r="T251" s="394">
        <f t="shared" si="186"/>
        <v>0</v>
      </c>
      <c r="U251" s="394">
        <f t="shared" si="187"/>
        <v>0</v>
      </c>
      <c r="V251" s="142">
        <f t="shared" si="192"/>
        <v>0</v>
      </c>
      <c r="W251" s="142">
        <f t="shared" si="193"/>
        <v>0</v>
      </c>
      <c r="X251" s="142">
        <f t="shared" si="193"/>
        <v>0</v>
      </c>
      <c r="Y251" s="142">
        <f t="shared" si="194"/>
        <v>0</v>
      </c>
      <c r="Z251" s="51"/>
      <c r="AA251" s="35"/>
      <c r="AB251" s="226"/>
      <c r="AC251" s="226"/>
      <c r="AD251" s="226"/>
      <c r="AE251" s="226"/>
      <c r="AF251" s="226"/>
      <c r="AG251" s="226"/>
      <c r="AH251" s="226"/>
      <c r="AI251" s="226"/>
      <c r="AJ251" s="226"/>
      <c r="AK251" s="226"/>
      <c r="AL251" s="226"/>
      <c r="AM251" s="226"/>
      <c r="AN251" s="226"/>
      <c r="AO251" s="226"/>
    </row>
    <row r="252" spans="1:41" ht="30" outlineLevel="1">
      <c r="A252" s="44">
        <v>209</v>
      </c>
      <c r="B252" s="73">
        <v>148</v>
      </c>
      <c r="C252" s="42" t="s">
        <v>152</v>
      </c>
      <c r="D252" s="44" t="s">
        <v>28</v>
      </c>
      <c r="E252" s="53">
        <v>93.1</v>
      </c>
      <c r="F252" s="14">
        <f t="shared" si="211"/>
        <v>19145.080000000002</v>
      </c>
      <c r="G252" s="14">
        <f t="shared" si="209"/>
        <v>4003.3</v>
      </c>
      <c r="H252" s="14">
        <f t="shared" si="210"/>
        <v>23148.38</v>
      </c>
      <c r="I252" s="45">
        <v>205.64</v>
      </c>
      <c r="J252" s="66">
        <v>43</v>
      </c>
      <c r="K252" s="53"/>
      <c r="L252" s="51"/>
      <c r="M252" s="51"/>
      <c r="N252" s="51"/>
      <c r="O252" s="451">
        <f t="shared" ref="O252:O253" si="215">I252*$M$3</f>
        <v>287.89999999999998</v>
      </c>
      <c r="P252" s="180">
        <f t="shared" si="188"/>
        <v>43</v>
      </c>
      <c r="Q252" s="180">
        <f t="shared" si="189"/>
        <v>26803.49</v>
      </c>
      <c r="R252" s="180">
        <f t="shared" si="190"/>
        <v>4003.3</v>
      </c>
      <c r="S252" s="180">
        <f t="shared" si="191"/>
        <v>30806.79</v>
      </c>
      <c r="T252" s="394">
        <f t="shared" si="186"/>
        <v>34326.9</v>
      </c>
      <c r="U252" s="394">
        <f t="shared" si="187"/>
        <v>5127.0200000000004</v>
      </c>
      <c r="V252" s="142">
        <f t="shared" si="192"/>
        <v>39453.919999999998</v>
      </c>
      <c r="W252" s="142">
        <f t="shared" si="193"/>
        <v>368.71</v>
      </c>
      <c r="X252" s="142">
        <f t="shared" si="193"/>
        <v>55.07</v>
      </c>
      <c r="Y252" s="142">
        <f t="shared" si="194"/>
        <v>423.78</v>
      </c>
      <c r="Z252" s="51" t="s">
        <v>153</v>
      </c>
      <c r="AA252" s="35"/>
      <c r="AB252" s="226"/>
      <c r="AC252" s="226"/>
      <c r="AD252" s="226"/>
      <c r="AE252" s="226"/>
      <c r="AF252" s="226"/>
      <c r="AG252" s="226"/>
      <c r="AH252" s="226"/>
      <c r="AI252" s="226"/>
      <c r="AJ252" s="226"/>
      <c r="AK252" s="226"/>
      <c r="AL252" s="226"/>
      <c r="AM252" s="226"/>
      <c r="AN252" s="226"/>
      <c r="AO252" s="226"/>
    </row>
    <row r="253" spans="1:41" ht="30" outlineLevel="1">
      <c r="A253" s="44">
        <v>210</v>
      </c>
      <c r="B253" s="73">
        <v>149</v>
      </c>
      <c r="C253" s="42" t="s">
        <v>149</v>
      </c>
      <c r="D253" s="44" t="s">
        <v>34</v>
      </c>
      <c r="E253" s="53">
        <v>0.49</v>
      </c>
      <c r="F253" s="14">
        <f t="shared" si="211"/>
        <v>32725.88</v>
      </c>
      <c r="G253" s="14">
        <f t="shared" si="209"/>
        <v>2817.5</v>
      </c>
      <c r="H253" s="14">
        <f t="shared" si="210"/>
        <v>35543.379999999997</v>
      </c>
      <c r="I253" s="45">
        <v>66787.5</v>
      </c>
      <c r="J253" s="53">
        <v>5750</v>
      </c>
      <c r="K253" s="53"/>
      <c r="L253" s="51"/>
      <c r="M253" s="51"/>
      <c r="N253" s="51"/>
      <c r="O253" s="451">
        <f t="shared" si="215"/>
        <v>93502.5</v>
      </c>
      <c r="P253" s="180">
        <f t="shared" si="188"/>
        <v>5750</v>
      </c>
      <c r="Q253" s="180">
        <f t="shared" si="189"/>
        <v>45816.23</v>
      </c>
      <c r="R253" s="180">
        <f t="shared" si="190"/>
        <v>2817.5</v>
      </c>
      <c r="S253" s="180">
        <f t="shared" si="191"/>
        <v>48633.73</v>
      </c>
      <c r="T253" s="394">
        <f t="shared" si="186"/>
        <v>58676.61</v>
      </c>
      <c r="U253" s="394">
        <f t="shared" si="187"/>
        <v>3608.36</v>
      </c>
      <c r="V253" s="142">
        <f t="shared" si="192"/>
        <v>62284.97</v>
      </c>
      <c r="W253" s="142">
        <f t="shared" si="193"/>
        <v>119748.18</v>
      </c>
      <c r="X253" s="142">
        <f t="shared" si="193"/>
        <v>7364</v>
      </c>
      <c r="Y253" s="142">
        <f t="shared" si="194"/>
        <v>127112.18</v>
      </c>
      <c r="Z253" s="51"/>
      <c r="AA253" s="35"/>
      <c r="AB253" s="226"/>
      <c r="AC253" s="226"/>
      <c r="AD253" s="226"/>
      <c r="AE253" s="226"/>
      <c r="AF253" s="226"/>
      <c r="AG253" s="226"/>
      <c r="AH253" s="226"/>
      <c r="AI253" s="226"/>
      <c r="AJ253" s="226"/>
      <c r="AK253" s="226"/>
      <c r="AL253" s="226"/>
      <c r="AM253" s="226"/>
      <c r="AN253" s="226"/>
      <c r="AO253" s="226"/>
    </row>
    <row r="254" spans="1:41" s="237" customFormat="1" ht="28.5">
      <c r="A254" s="158"/>
      <c r="B254" s="145"/>
      <c r="C254" s="288" t="s">
        <v>157</v>
      </c>
      <c r="D254" s="242"/>
      <c r="E254" s="243"/>
      <c r="F254" s="133">
        <f t="shared" ref="F254:H254" si="216">SUM(F256:F290)</f>
        <v>832581.07</v>
      </c>
      <c r="G254" s="133">
        <f t="shared" si="216"/>
        <v>236625.31</v>
      </c>
      <c r="H254" s="133">
        <f t="shared" si="216"/>
        <v>1069206.3799999999</v>
      </c>
      <c r="I254" s="138"/>
      <c r="J254" s="135"/>
      <c r="K254" s="135"/>
      <c r="L254" s="147"/>
      <c r="M254" s="147"/>
      <c r="N254" s="147"/>
      <c r="O254" s="179"/>
      <c r="P254" s="180">
        <f t="shared" si="188"/>
        <v>0</v>
      </c>
      <c r="Q254" s="176">
        <f>SUM(Q256:Q290)</f>
        <v>1145694.4099999999</v>
      </c>
      <c r="R254" s="176">
        <f t="shared" ref="R254:S254" si="217">SUM(R256:R290)</f>
        <v>236625.31</v>
      </c>
      <c r="S254" s="176">
        <f t="shared" si="217"/>
        <v>1382319.72</v>
      </c>
      <c r="T254" s="133"/>
      <c r="U254" s="133"/>
      <c r="V254" s="133"/>
      <c r="W254" s="142">
        <f t="shared" si="193"/>
        <v>0</v>
      </c>
      <c r="X254" s="142">
        <f t="shared" si="193"/>
        <v>0</v>
      </c>
      <c r="Y254" s="142">
        <f t="shared" si="194"/>
        <v>0</v>
      </c>
      <c r="Z254" s="147"/>
      <c r="AA254" s="137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</row>
    <row r="255" spans="1:41" ht="15" outlineLevel="1">
      <c r="A255" s="44"/>
      <c r="B255" s="73"/>
      <c r="C255" s="285" t="s">
        <v>116</v>
      </c>
      <c r="D255" s="238"/>
      <c r="E255" s="239"/>
      <c r="F255" s="14"/>
      <c r="G255" s="14"/>
      <c r="H255" s="14"/>
      <c r="I255" s="45"/>
      <c r="J255" s="53"/>
      <c r="K255" s="53"/>
      <c r="L255" s="51"/>
      <c r="M255" s="51"/>
      <c r="N255" s="51"/>
      <c r="O255" s="451"/>
      <c r="P255" s="180">
        <f t="shared" si="188"/>
        <v>0</v>
      </c>
      <c r="Q255" s="180">
        <f t="shared" si="189"/>
        <v>0</v>
      </c>
      <c r="R255" s="180">
        <f t="shared" si="190"/>
        <v>0</v>
      </c>
      <c r="S255" s="180">
        <f t="shared" si="191"/>
        <v>0</v>
      </c>
      <c r="T255" s="394">
        <f t="shared" si="186"/>
        <v>0</v>
      </c>
      <c r="U255" s="394">
        <f t="shared" si="187"/>
        <v>0</v>
      </c>
      <c r="V255" s="142">
        <f t="shared" si="192"/>
        <v>0</v>
      </c>
      <c r="W255" s="142">
        <f t="shared" si="193"/>
        <v>0</v>
      </c>
      <c r="X255" s="142">
        <f t="shared" si="193"/>
        <v>0</v>
      </c>
      <c r="Y255" s="142">
        <f t="shared" si="194"/>
        <v>0</v>
      </c>
      <c r="Z255" s="51"/>
      <c r="AA255" s="35"/>
      <c r="AB255" s="226"/>
      <c r="AC255" s="226"/>
      <c r="AD255" s="226"/>
      <c r="AE255" s="226"/>
      <c r="AF255" s="226"/>
      <c r="AG255" s="226"/>
      <c r="AH255" s="226"/>
      <c r="AI255" s="226"/>
      <c r="AJ255" s="226"/>
      <c r="AK255" s="226"/>
      <c r="AL255" s="226"/>
      <c r="AM255" s="226"/>
      <c r="AN255" s="226"/>
      <c r="AO255" s="226"/>
    </row>
    <row r="256" spans="1:41" ht="30" outlineLevel="1">
      <c r="A256" s="44">
        <v>211</v>
      </c>
      <c r="B256" s="73">
        <v>150</v>
      </c>
      <c r="C256" s="42" t="s">
        <v>100</v>
      </c>
      <c r="D256" s="44" t="s">
        <v>101</v>
      </c>
      <c r="E256" s="53">
        <v>307.02</v>
      </c>
      <c r="F256" s="14">
        <f t="shared" ref="F256:F290" si="218">E256*I256</f>
        <v>146927.49</v>
      </c>
      <c r="G256" s="14">
        <f t="shared" ref="G256:G290" si="219">E256*J256</f>
        <v>26096.7</v>
      </c>
      <c r="H256" s="14">
        <f t="shared" ref="H256:H290" si="220">F256+G256</f>
        <v>173024.19</v>
      </c>
      <c r="I256" s="45">
        <v>478.56</v>
      </c>
      <c r="J256" s="53">
        <v>85</v>
      </c>
      <c r="K256" s="53"/>
      <c r="L256" s="51"/>
      <c r="M256" s="51"/>
      <c r="N256" s="51"/>
      <c r="O256" s="451">
        <f t="shared" ref="O256:O261" si="221">I256*$M$3</f>
        <v>669.98</v>
      </c>
      <c r="P256" s="180">
        <f t="shared" si="188"/>
        <v>85</v>
      </c>
      <c r="Q256" s="180">
        <f t="shared" si="189"/>
        <v>205697.26</v>
      </c>
      <c r="R256" s="180">
        <f t="shared" si="190"/>
        <v>26096.7</v>
      </c>
      <c r="S256" s="180">
        <f t="shared" si="191"/>
        <v>231793.96</v>
      </c>
      <c r="T256" s="394">
        <f t="shared" si="186"/>
        <v>263435.44</v>
      </c>
      <c r="U256" s="394">
        <f t="shared" si="187"/>
        <v>33422.199999999997</v>
      </c>
      <c r="V256" s="142">
        <f t="shared" si="192"/>
        <v>296857.64</v>
      </c>
      <c r="W256" s="142">
        <f t="shared" si="193"/>
        <v>858.04</v>
      </c>
      <c r="X256" s="142">
        <f t="shared" si="193"/>
        <v>108.86</v>
      </c>
      <c r="Y256" s="142">
        <f t="shared" si="194"/>
        <v>966.9</v>
      </c>
      <c r="Z256" s="51"/>
      <c r="AA256" s="35"/>
      <c r="AB256" s="226"/>
      <c r="AC256" s="226"/>
      <c r="AD256" s="226"/>
      <c r="AE256" s="226"/>
      <c r="AF256" s="226"/>
      <c r="AG256" s="226"/>
      <c r="AH256" s="226"/>
      <c r="AI256" s="226"/>
      <c r="AJ256" s="226"/>
      <c r="AK256" s="226"/>
      <c r="AL256" s="226"/>
      <c r="AM256" s="226"/>
      <c r="AN256" s="226"/>
      <c r="AO256" s="226"/>
    </row>
    <row r="257" spans="1:41" ht="30" outlineLevel="1">
      <c r="A257" s="44">
        <v>212</v>
      </c>
      <c r="B257" s="73">
        <v>151</v>
      </c>
      <c r="C257" s="42" t="s">
        <v>158</v>
      </c>
      <c r="D257" s="44" t="s">
        <v>103</v>
      </c>
      <c r="E257" s="53">
        <v>60</v>
      </c>
      <c r="F257" s="14">
        <f t="shared" si="218"/>
        <v>31980</v>
      </c>
      <c r="G257" s="14">
        <f t="shared" si="219"/>
        <v>0</v>
      </c>
      <c r="H257" s="14">
        <f t="shared" si="220"/>
        <v>31980</v>
      </c>
      <c r="I257" s="45">
        <v>533</v>
      </c>
      <c r="J257" s="53"/>
      <c r="K257" s="53"/>
      <c r="L257" s="51"/>
      <c r="M257" s="51"/>
      <c r="N257" s="51"/>
      <c r="O257" s="451">
        <f t="shared" si="221"/>
        <v>746.2</v>
      </c>
      <c r="P257" s="180">
        <f t="shared" si="188"/>
        <v>0</v>
      </c>
      <c r="Q257" s="180">
        <f t="shared" si="189"/>
        <v>44772</v>
      </c>
      <c r="R257" s="180">
        <f t="shared" si="190"/>
        <v>0</v>
      </c>
      <c r="S257" s="180">
        <f t="shared" si="191"/>
        <v>44772</v>
      </c>
      <c r="T257" s="394">
        <f t="shared" si="186"/>
        <v>57339</v>
      </c>
      <c r="U257" s="394">
        <f t="shared" si="187"/>
        <v>0</v>
      </c>
      <c r="V257" s="142">
        <f t="shared" si="192"/>
        <v>57339</v>
      </c>
      <c r="W257" s="142">
        <f t="shared" si="193"/>
        <v>955.65</v>
      </c>
      <c r="X257" s="142">
        <f t="shared" si="193"/>
        <v>0</v>
      </c>
      <c r="Y257" s="142">
        <f t="shared" si="194"/>
        <v>955.65</v>
      </c>
      <c r="Z257" s="51"/>
      <c r="AA257" s="35"/>
      <c r="AB257" s="226"/>
      <c r="AC257" s="226"/>
      <c r="AD257" s="226"/>
      <c r="AE257" s="226"/>
      <c r="AF257" s="226"/>
      <c r="AG257" s="226"/>
      <c r="AH257" s="226"/>
      <c r="AI257" s="226"/>
      <c r="AJ257" s="226"/>
      <c r="AK257" s="226"/>
      <c r="AL257" s="226"/>
      <c r="AM257" s="226"/>
      <c r="AN257" s="226"/>
      <c r="AO257" s="226"/>
    </row>
    <row r="258" spans="1:41" ht="15" outlineLevel="1">
      <c r="A258" s="44">
        <v>213</v>
      </c>
      <c r="B258" s="73">
        <v>152</v>
      </c>
      <c r="C258" s="42" t="s">
        <v>104</v>
      </c>
      <c r="D258" s="44" t="s">
        <v>26</v>
      </c>
      <c r="E258" s="53">
        <v>11.5</v>
      </c>
      <c r="F258" s="14">
        <f t="shared" si="218"/>
        <v>20263.46</v>
      </c>
      <c r="G258" s="14">
        <f t="shared" si="219"/>
        <v>0</v>
      </c>
      <c r="H258" s="14">
        <f t="shared" si="220"/>
        <v>20263.46</v>
      </c>
      <c r="I258" s="45">
        <v>1762.04</v>
      </c>
      <c r="J258" s="53"/>
      <c r="K258" s="53"/>
      <c r="L258" s="51"/>
      <c r="M258" s="51"/>
      <c r="N258" s="51"/>
      <c r="O258" s="451">
        <f t="shared" si="221"/>
        <v>2466.86</v>
      </c>
      <c r="P258" s="180">
        <f t="shared" si="188"/>
        <v>0</v>
      </c>
      <c r="Q258" s="180">
        <f t="shared" si="189"/>
        <v>28368.89</v>
      </c>
      <c r="R258" s="180">
        <f t="shared" si="190"/>
        <v>0</v>
      </c>
      <c r="S258" s="180">
        <f t="shared" si="191"/>
        <v>28368.89</v>
      </c>
      <c r="T258" s="394">
        <f t="shared" si="186"/>
        <v>36331.949999999997</v>
      </c>
      <c r="U258" s="394">
        <f t="shared" si="187"/>
        <v>0</v>
      </c>
      <c r="V258" s="142">
        <f t="shared" si="192"/>
        <v>36331.949999999997</v>
      </c>
      <c r="W258" s="142">
        <f t="shared" si="193"/>
        <v>3159.3</v>
      </c>
      <c r="X258" s="142">
        <f t="shared" si="193"/>
        <v>0</v>
      </c>
      <c r="Y258" s="142">
        <f t="shared" si="194"/>
        <v>3159.3</v>
      </c>
      <c r="Z258" s="51"/>
      <c r="AA258" s="35"/>
      <c r="AB258" s="226"/>
      <c r="AC258" s="226"/>
      <c r="AD258" s="226"/>
      <c r="AE258" s="226"/>
      <c r="AF258" s="226"/>
      <c r="AG258" s="226"/>
      <c r="AH258" s="226"/>
      <c r="AI258" s="226"/>
      <c r="AJ258" s="226"/>
      <c r="AK258" s="226"/>
      <c r="AL258" s="226"/>
      <c r="AM258" s="226"/>
      <c r="AN258" s="226"/>
      <c r="AO258" s="226"/>
    </row>
    <row r="259" spans="1:41" ht="15" outlineLevel="1">
      <c r="A259" s="44">
        <v>214</v>
      </c>
      <c r="B259" s="73">
        <v>153</v>
      </c>
      <c r="C259" s="42" t="s">
        <v>105</v>
      </c>
      <c r="D259" s="44" t="s">
        <v>26</v>
      </c>
      <c r="E259" s="53">
        <v>11.5</v>
      </c>
      <c r="F259" s="14">
        <f t="shared" si="218"/>
        <v>1702.92</v>
      </c>
      <c r="G259" s="14">
        <f t="shared" si="219"/>
        <v>0</v>
      </c>
      <c r="H259" s="14">
        <f t="shared" si="220"/>
        <v>1702.92</v>
      </c>
      <c r="I259" s="45">
        <v>148.08000000000001</v>
      </c>
      <c r="J259" s="53"/>
      <c r="K259" s="53"/>
      <c r="L259" s="51"/>
      <c r="M259" s="51"/>
      <c r="N259" s="51"/>
      <c r="O259" s="451">
        <f t="shared" si="221"/>
        <v>207.31</v>
      </c>
      <c r="P259" s="180">
        <f t="shared" si="188"/>
        <v>0</v>
      </c>
      <c r="Q259" s="180">
        <f t="shared" si="189"/>
        <v>2384.0700000000002</v>
      </c>
      <c r="R259" s="180">
        <f t="shared" si="190"/>
        <v>0</v>
      </c>
      <c r="S259" s="180">
        <f t="shared" si="191"/>
        <v>2384.0700000000002</v>
      </c>
      <c r="T259" s="394">
        <f t="shared" si="186"/>
        <v>3053.25</v>
      </c>
      <c r="U259" s="394">
        <f t="shared" si="187"/>
        <v>0</v>
      </c>
      <c r="V259" s="142">
        <f t="shared" si="192"/>
        <v>3053.25</v>
      </c>
      <c r="W259" s="142">
        <f t="shared" si="193"/>
        <v>265.5</v>
      </c>
      <c r="X259" s="142">
        <f t="shared" si="193"/>
        <v>0</v>
      </c>
      <c r="Y259" s="142">
        <f t="shared" si="194"/>
        <v>265.5</v>
      </c>
      <c r="Z259" s="51"/>
      <c r="AA259" s="35"/>
      <c r="AB259" s="226"/>
      <c r="AC259" s="226"/>
      <c r="AD259" s="226"/>
      <c r="AE259" s="226"/>
      <c r="AF259" s="226"/>
      <c r="AG259" s="226"/>
      <c r="AH259" s="226"/>
      <c r="AI259" s="226"/>
      <c r="AJ259" s="226"/>
      <c r="AK259" s="226"/>
      <c r="AL259" s="226"/>
      <c r="AM259" s="226"/>
      <c r="AN259" s="226"/>
      <c r="AO259" s="226"/>
    </row>
    <row r="260" spans="1:41" ht="15" outlineLevel="1">
      <c r="A260" s="44">
        <v>215</v>
      </c>
      <c r="B260" s="73">
        <v>154</v>
      </c>
      <c r="C260" s="42" t="s">
        <v>142</v>
      </c>
      <c r="D260" s="44" t="s">
        <v>26</v>
      </c>
      <c r="E260" s="53">
        <v>11.5</v>
      </c>
      <c r="F260" s="14">
        <f t="shared" si="218"/>
        <v>1209.92</v>
      </c>
      <c r="G260" s="14">
        <f t="shared" si="219"/>
        <v>0</v>
      </c>
      <c r="H260" s="14">
        <f t="shared" si="220"/>
        <v>1209.92</v>
      </c>
      <c r="I260" s="45">
        <v>105.21</v>
      </c>
      <c r="J260" s="53"/>
      <c r="K260" s="53"/>
      <c r="L260" s="51"/>
      <c r="M260" s="51"/>
      <c r="N260" s="51"/>
      <c r="O260" s="451">
        <f t="shared" si="221"/>
        <v>147.29</v>
      </c>
      <c r="P260" s="180">
        <f t="shared" si="188"/>
        <v>0</v>
      </c>
      <c r="Q260" s="180">
        <f t="shared" si="189"/>
        <v>1693.84</v>
      </c>
      <c r="R260" s="180">
        <f t="shared" si="190"/>
        <v>0</v>
      </c>
      <c r="S260" s="180">
        <f t="shared" si="191"/>
        <v>1693.84</v>
      </c>
      <c r="T260" s="394">
        <f t="shared" si="186"/>
        <v>2169.25</v>
      </c>
      <c r="U260" s="394">
        <f t="shared" si="187"/>
        <v>0</v>
      </c>
      <c r="V260" s="142">
        <f t="shared" si="192"/>
        <v>2169.25</v>
      </c>
      <c r="W260" s="142">
        <f t="shared" si="193"/>
        <v>188.63</v>
      </c>
      <c r="X260" s="142">
        <f t="shared" si="193"/>
        <v>0</v>
      </c>
      <c r="Y260" s="142">
        <f t="shared" si="194"/>
        <v>188.63</v>
      </c>
      <c r="Z260" s="51"/>
      <c r="AA260" s="35"/>
      <c r="AB260" s="226"/>
      <c r="AC260" s="226"/>
      <c r="AD260" s="226"/>
      <c r="AE260" s="226"/>
      <c r="AF260" s="226"/>
      <c r="AG260" s="226"/>
      <c r="AH260" s="226"/>
      <c r="AI260" s="226"/>
      <c r="AJ260" s="226"/>
      <c r="AK260" s="226"/>
      <c r="AL260" s="226"/>
      <c r="AM260" s="226"/>
      <c r="AN260" s="226"/>
      <c r="AO260" s="226"/>
    </row>
    <row r="261" spans="1:41" ht="30" outlineLevel="1">
      <c r="A261" s="44">
        <v>216</v>
      </c>
      <c r="B261" s="73">
        <v>155</v>
      </c>
      <c r="C261" s="42" t="s">
        <v>107</v>
      </c>
      <c r="D261" s="44" t="s">
        <v>26</v>
      </c>
      <c r="E261" s="53">
        <v>24.69</v>
      </c>
      <c r="F261" s="14">
        <f t="shared" si="218"/>
        <v>7331.45</v>
      </c>
      <c r="G261" s="14">
        <f t="shared" si="219"/>
        <v>1086.3599999999999</v>
      </c>
      <c r="H261" s="14">
        <f t="shared" si="220"/>
        <v>8417.81</v>
      </c>
      <c r="I261" s="45">
        <v>296.94</v>
      </c>
      <c r="J261" s="53">
        <v>44</v>
      </c>
      <c r="K261" s="53"/>
      <c r="L261" s="51"/>
      <c r="M261" s="51"/>
      <c r="N261" s="51"/>
      <c r="O261" s="451">
        <f t="shared" si="221"/>
        <v>415.72</v>
      </c>
      <c r="P261" s="180">
        <f t="shared" si="188"/>
        <v>44</v>
      </c>
      <c r="Q261" s="180">
        <f t="shared" si="189"/>
        <v>10264.129999999999</v>
      </c>
      <c r="R261" s="180">
        <f t="shared" si="190"/>
        <v>1086.3599999999999</v>
      </c>
      <c r="S261" s="180">
        <f t="shared" si="191"/>
        <v>11350.49</v>
      </c>
      <c r="T261" s="394">
        <f t="shared" si="186"/>
        <v>13145.2</v>
      </c>
      <c r="U261" s="394">
        <f t="shared" si="187"/>
        <v>1391.28</v>
      </c>
      <c r="V261" s="142">
        <f t="shared" si="192"/>
        <v>14536.48</v>
      </c>
      <c r="W261" s="142">
        <f t="shared" si="193"/>
        <v>532.41</v>
      </c>
      <c r="X261" s="142">
        <f t="shared" si="193"/>
        <v>56.35</v>
      </c>
      <c r="Y261" s="142">
        <f t="shared" si="194"/>
        <v>588.76</v>
      </c>
      <c r="Z261" s="51"/>
      <c r="AA261" s="35"/>
      <c r="AB261" s="226"/>
      <c r="AC261" s="226"/>
      <c r="AD261" s="226"/>
      <c r="AE261" s="226"/>
      <c r="AF261" s="226"/>
      <c r="AG261" s="226"/>
      <c r="AH261" s="226"/>
      <c r="AI261" s="226"/>
      <c r="AJ261" s="226"/>
      <c r="AK261" s="226"/>
      <c r="AL261" s="226"/>
      <c r="AM261" s="226"/>
      <c r="AN261" s="226"/>
      <c r="AO261" s="226"/>
    </row>
    <row r="262" spans="1:41" ht="15" outlineLevel="1">
      <c r="A262" s="44">
        <v>217</v>
      </c>
      <c r="B262" s="73">
        <v>156</v>
      </c>
      <c r="C262" s="42" t="s">
        <v>113</v>
      </c>
      <c r="D262" s="44" t="s">
        <v>34</v>
      </c>
      <c r="E262" s="53">
        <v>0.78</v>
      </c>
      <c r="F262" s="14">
        <f t="shared" si="218"/>
        <v>21156.720000000001</v>
      </c>
      <c r="G262" s="14">
        <f t="shared" si="219"/>
        <v>0</v>
      </c>
      <c r="H262" s="14">
        <f t="shared" si="220"/>
        <v>21156.720000000001</v>
      </c>
      <c r="I262" s="45">
        <v>27124</v>
      </c>
      <c r="J262" s="53"/>
      <c r="K262" s="53"/>
      <c r="L262" s="51"/>
      <c r="M262" s="51"/>
      <c r="N262" s="51"/>
      <c r="O262" s="448">
        <f>I262*$L$3</f>
        <v>46110.8</v>
      </c>
      <c r="P262" s="180">
        <f t="shared" si="188"/>
        <v>0</v>
      </c>
      <c r="Q262" s="180">
        <f t="shared" si="189"/>
        <v>35966.42</v>
      </c>
      <c r="R262" s="180">
        <f t="shared" si="190"/>
        <v>0</v>
      </c>
      <c r="S262" s="180">
        <f t="shared" si="191"/>
        <v>35966.42</v>
      </c>
      <c r="T262" s="394">
        <f t="shared" si="186"/>
        <v>46062.02</v>
      </c>
      <c r="U262" s="394">
        <f t="shared" si="187"/>
        <v>0</v>
      </c>
      <c r="V262" s="142">
        <f t="shared" si="192"/>
        <v>46062.02</v>
      </c>
      <c r="W262" s="142">
        <f t="shared" si="193"/>
        <v>59053.87</v>
      </c>
      <c r="X262" s="142">
        <f t="shared" si="193"/>
        <v>0</v>
      </c>
      <c r="Y262" s="142">
        <f t="shared" si="194"/>
        <v>59053.87</v>
      </c>
      <c r="Z262" s="51"/>
      <c r="AA262" s="35"/>
      <c r="AB262" s="226"/>
      <c r="AC262" s="226"/>
      <c r="AD262" s="226"/>
      <c r="AE262" s="226"/>
      <c r="AF262" s="226"/>
      <c r="AG262" s="226"/>
      <c r="AH262" s="226"/>
      <c r="AI262" s="226"/>
      <c r="AJ262" s="226"/>
      <c r="AK262" s="226"/>
      <c r="AL262" s="226"/>
      <c r="AM262" s="226"/>
      <c r="AN262" s="226"/>
      <c r="AO262" s="226"/>
    </row>
    <row r="263" spans="1:41" ht="30" outlineLevel="1">
      <c r="A263" s="44">
        <v>218</v>
      </c>
      <c r="B263" s="73">
        <v>157</v>
      </c>
      <c r="C263" s="42" t="s">
        <v>118</v>
      </c>
      <c r="D263" s="44" t="s">
        <v>34</v>
      </c>
      <c r="E263" s="53">
        <v>0.86</v>
      </c>
      <c r="F263" s="14">
        <f t="shared" si="218"/>
        <v>9907.2000000000007</v>
      </c>
      <c r="G263" s="14">
        <f t="shared" si="219"/>
        <v>7482</v>
      </c>
      <c r="H263" s="14">
        <f t="shared" si="220"/>
        <v>17389.2</v>
      </c>
      <c r="I263" s="45">
        <v>11520</v>
      </c>
      <c r="J263" s="23">
        <v>8700</v>
      </c>
      <c r="K263" s="53"/>
      <c r="L263" s="51"/>
      <c r="M263" s="51"/>
      <c r="N263" s="51"/>
      <c r="O263" s="452">
        <v>11520</v>
      </c>
      <c r="P263" s="180">
        <f t="shared" si="188"/>
        <v>8700</v>
      </c>
      <c r="Q263" s="180">
        <f t="shared" si="189"/>
        <v>9907.2000000000007</v>
      </c>
      <c r="R263" s="180">
        <f t="shared" si="190"/>
        <v>7482</v>
      </c>
      <c r="S263" s="180">
        <f t="shared" si="191"/>
        <v>17389.2</v>
      </c>
      <c r="T263" s="394">
        <f t="shared" si="186"/>
        <v>12688.1</v>
      </c>
      <c r="U263" s="394">
        <f t="shared" si="187"/>
        <v>9582.16</v>
      </c>
      <c r="V263" s="142">
        <f t="shared" si="192"/>
        <v>22270.26</v>
      </c>
      <c r="W263" s="142">
        <f t="shared" si="193"/>
        <v>14753.61</v>
      </c>
      <c r="X263" s="142">
        <f t="shared" si="193"/>
        <v>11142.05</v>
      </c>
      <c r="Y263" s="142">
        <f t="shared" si="194"/>
        <v>25895.66</v>
      </c>
      <c r="Z263" s="51"/>
      <c r="AA263" s="35"/>
      <c r="AB263" s="226"/>
      <c r="AC263" s="226"/>
      <c r="AD263" s="226"/>
      <c r="AE263" s="226"/>
      <c r="AF263" s="226"/>
      <c r="AG263" s="226"/>
      <c r="AH263" s="226"/>
      <c r="AI263" s="226"/>
      <c r="AJ263" s="226"/>
      <c r="AK263" s="226"/>
      <c r="AL263" s="226"/>
      <c r="AM263" s="226"/>
      <c r="AN263" s="226"/>
      <c r="AO263" s="226"/>
    </row>
    <row r="264" spans="1:41" ht="30" outlineLevel="1">
      <c r="A264" s="44">
        <v>219</v>
      </c>
      <c r="B264" s="73">
        <v>158</v>
      </c>
      <c r="C264" s="42" t="s">
        <v>108</v>
      </c>
      <c r="D264" s="44" t="s">
        <v>34</v>
      </c>
      <c r="E264" s="53">
        <v>0.11</v>
      </c>
      <c r="F264" s="14">
        <f t="shared" si="218"/>
        <v>7346.26</v>
      </c>
      <c r="G264" s="14">
        <f t="shared" si="219"/>
        <v>623.37</v>
      </c>
      <c r="H264" s="14">
        <f t="shared" si="220"/>
        <v>7969.63</v>
      </c>
      <c r="I264" s="43">
        <v>66784.210000000006</v>
      </c>
      <c r="J264" s="53">
        <v>5667</v>
      </c>
      <c r="K264" s="53"/>
      <c r="L264" s="51"/>
      <c r="M264" s="51"/>
      <c r="N264" s="51"/>
      <c r="O264" s="451">
        <f t="shared" ref="O264:O266" si="222">I264*$M$3</f>
        <v>93497.89</v>
      </c>
      <c r="P264" s="180">
        <f t="shared" si="188"/>
        <v>5667</v>
      </c>
      <c r="Q264" s="180">
        <f t="shared" si="189"/>
        <v>10284.77</v>
      </c>
      <c r="R264" s="180">
        <f t="shared" si="190"/>
        <v>623.37</v>
      </c>
      <c r="S264" s="180">
        <f t="shared" si="191"/>
        <v>10908.14</v>
      </c>
      <c r="T264" s="394">
        <f t="shared" ref="T264:T327" si="223">E264*W264</f>
        <v>13171.65</v>
      </c>
      <c r="U264" s="394">
        <f t="shared" ref="U264:U327" si="224">E264*X264</f>
        <v>798.35</v>
      </c>
      <c r="V264" s="142">
        <f t="shared" si="192"/>
        <v>13970</v>
      </c>
      <c r="W264" s="142">
        <f t="shared" si="193"/>
        <v>119742.28</v>
      </c>
      <c r="X264" s="142">
        <f t="shared" si="193"/>
        <v>7257.7</v>
      </c>
      <c r="Y264" s="142">
        <f t="shared" si="194"/>
        <v>126999.98</v>
      </c>
      <c r="Z264" s="51"/>
      <c r="AA264" s="35"/>
      <c r="AB264" s="226"/>
      <c r="AC264" s="226"/>
      <c r="AD264" s="226"/>
      <c r="AE264" s="226"/>
      <c r="AF264" s="226"/>
      <c r="AG264" s="226"/>
      <c r="AH264" s="226"/>
      <c r="AI264" s="226"/>
      <c r="AJ264" s="226"/>
      <c r="AK264" s="226"/>
      <c r="AL264" s="226"/>
      <c r="AM264" s="226"/>
      <c r="AN264" s="226"/>
      <c r="AO264" s="226"/>
    </row>
    <row r="265" spans="1:41" ht="45" outlineLevel="1">
      <c r="A265" s="44">
        <v>220</v>
      </c>
      <c r="B265" s="73">
        <v>159</v>
      </c>
      <c r="C265" s="42" t="s">
        <v>109</v>
      </c>
      <c r="D265" s="44" t="s">
        <v>34</v>
      </c>
      <c r="E265" s="53">
        <v>0.11</v>
      </c>
      <c r="F265" s="14">
        <f t="shared" si="218"/>
        <v>7346.63</v>
      </c>
      <c r="G265" s="14">
        <f t="shared" si="219"/>
        <v>623.37</v>
      </c>
      <c r="H265" s="14">
        <f t="shared" si="220"/>
        <v>7970</v>
      </c>
      <c r="I265" s="43">
        <v>66787.5</v>
      </c>
      <c r="J265" s="53">
        <v>5667</v>
      </c>
      <c r="K265" s="53"/>
      <c r="L265" s="51"/>
      <c r="M265" s="51"/>
      <c r="N265" s="51"/>
      <c r="O265" s="451">
        <f t="shared" si="222"/>
        <v>93502.5</v>
      </c>
      <c r="P265" s="180">
        <f t="shared" ref="P265:P328" si="225">J265</f>
        <v>5667</v>
      </c>
      <c r="Q265" s="180">
        <f t="shared" ref="Q265:Q328" si="226">O265*E265</f>
        <v>10285.280000000001</v>
      </c>
      <c r="R265" s="180">
        <f t="shared" ref="R265:R328" si="227">P265*E265</f>
        <v>623.37</v>
      </c>
      <c r="S265" s="180">
        <f t="shared" ref="S265:S328" si="228">Q265+R265</f>
        <v>10908.65</v>
      </c>
      <c r="T265" s="394">
        <f t="shared" si="223"/>
        <v>13172.3</v>
      </c>
      <c r="U265" s="394">
        <f t="shared" si="224"/>
        <v>798.35</v>
      </c>
      <c r="V265" s="142">
        <f t="shared" ref="V265:V328" si="229">T265+U265</f>
        <v>13970.65</v>
      </c>
      <c r="W265" s="142">
        <f t="shared" ref="W265:X328" si="230">O265*0.9*$X$1259</f>
        <v>119748.18</v>
      </c>
      <c r="X265" s="142">
        <f t="shared" si="230"/>
        <v>7257.7</v>
      </c>
      <c r="Y265" s="142">
        <f t="shared" ref="Y265:Y328" si="231">W265+X265</f>
        <v>127005.88</v>
      </c>
      <c r="Z265" s="51"/>
      <c r="AA265" s="35"/>
      <c r="AB265" s="226"/>
      <c r="AC265" s="226"/>
      <c r="AD265" s="226"/>
      <c r="AE265" s="226"/>
      <c r="AF265" s="226"/>
      <c r="AG265" s="226"/>
      <c r="AH265" s="226"/>
      <c r="AI265" s="226"/>
      <c r="AJ265" s="226"/>
      <c r="AK265" s="226"/>
      <c r="AL265" s="226"/>
      <c r="AM265" s="226"/>
      <c r="AN265" s="226"/>
      <c r="AO265" s="226"/>
    </row>
    <row r="266" spans="1:41" ht="30" outlineLevel="1">
      <c r="A266" s="44">
        <v>221</v>
      </c>
      <c r="B266" s="73">
        <v>160</v>
      </c>
      <c r="C266" s="42" t="s">
        <v>110</v>
      </c>
      <c r="D266" s="44" t="s">
        <v>34</v>
      </c>
      <c r="E266" s="53">
        <v>0.11</v>
      </c>
      <c r="F266" s="14">
        <f t="shared" si="218"/>
        <v>7345.8</v>
      </c>
      <c r="G266" s="14">
        <f t="shared" si="219"/>
        <v>632.5</v>
      </c>
      <c r="H266" s="14">
        <f t="shared" si="220"/>
        <v>7978.3</v>
      </c>
      <c r="I266" s="43">
        <v>66780</v>
      </c>
      <c r="J266" s="53">
        <v>5750</v>
      </c>
      <c r="K266" s="53"/>
      <c r="L266" s="51"/>
      <c r="M266" s="51"/>
      <c r="N266" s="51"/>
      <c r="O266" s="451">
        <f t="shared" si="222"/>
        <v>93492</v>
      </c>
      <c r="P266" s="180">
        <f t="shared" si="225"/>
        <v>5750</v>
      </c>
      <c r="Q266" s="180">
        <f t="shared" si="226"/>
        <v>10284.120000000001</v>
      </c>
      <c r="R266" s="180">
        <f t="shared" si="227"/>
        <v>632.5</v>
      </c>
      <c r="S266" s="180">
        <f t="shared" si="228"/>
        <v>10916.62</v>
      </c>
      <c r="T266" s="394">
        <f t="shared" si="223"/>
        <v>13170.82</v>
      </c>
      <c r="U266" s="394">
        <f t="shared" si="224"/>
        <v>810.04</v>
      </c>
      <c r="V266" s="142">
        <f t="shared" si="229"/>
        <v>13980.86</v>
      </c>
      <c r="W266" s="142">
        <f t="shared" si="230"/>
        <v>119734.73</v>
      </c>
      <c r="X266" s="142">
        <f t="shared" si="230"/>
        <v>7364</v>
      </c>
      <c r="Y266" s="142">
        <f t="shared" si="231"/>
        <v>127098.73</v>
      </c>
      <c r="Z266" s="51"/>
      <c r="AA266" s="35"/>
      <c r="AB266" s="226"/>
      <c r="AC266" s="226"/>
      <c r="AD266" s="226"/>
      <c r="AE266" s="226"/>
      <c r="AF266" s="226"/>
      <c r="AG266" s="226"/>
      <c r="AH266" s="226"/>
      <c r="AI266" s="226"/>
      <c r="AJ266" s="226"/>
      <c r="AK266" s="226"/>
      <c r="AL266" s="226"/>
      <c r="AM266" s="226"/>
      <c r="AN266" s="226"/>
      <c r="AO266" s="226"/>
    </row>
    <row r="267" spans="1:41" ht="15" outlineLevel="1">
      <c r="A267" s="44"/>
      <c r="B267" s="73"/>
      <c r="C267" s="285" t="s">
        <v>159</v>
      </c>
      <c r="D267" s="238"/>
      <c r="E267" s="239"/>
      <c r="F267" s="14">
        <f t="shared" si="218"/>
        <v>0</v>
      </c>
      <c r="G267" s="14">
        <f t="shared" si="219"/>
        <v>0</v>
      </c>
      <c r="H267" s="14">
        <f t="shared" si="220"/>
        <v>0</v>
      </c>
      <c r="I267" s="45"/>
      <c r="J267" s="53"/>
      <c r="K267" s="53"/>
      <c r="L267" s="51"/>
      <c r="M267" s="51"/>
      <c r="N267" s="51"/>
      <c r="O267" s="186"/>
      <c r="P267" s="180">
        <f t="shared" si="225"/>
        <v>0</v>
      </c>
      <c r="Q267" s="180">
        <f t="shared" si="226"/>
        <v>0</v>
      </c>
      <c r="R267" s="180">
        <f t="shared" si="227"/>
        <v>0</v>
      </c>
      <c r="S267" s="180">
        <f t="shared" si="228"/>
        <v>0</v>
      </c>
      <c r="T267" s="394">
        <f t="shared" si="223"/>
        <v>0</v>
      </c>
      <c r="U267" s="394">
        <f t="shared" si="224"/>
        <v>0</v>
      </c>
      <c r="V267" s="142">
        <f t="shared" si="229"/>
        <v>0</v>
      </c>
      <c r="W267" s="142">
        <f t="shared" si="230"/>
        <v>0</v>
      </c>
      <c r="X267" s="142">
        <f t="shared" si="230"/>
        <v>0</v>
      </c>
      <c r="Y267" s="142">
        <f t="shared" si="231"/>
        <v>0</v>
      </c>
      <c r="Z267" s="51"/>
      <c r="AA267" s="35"/>
      <c r="AB267" s="226"/>
      <c r="AC267" s="226"/>
      <c r="AD267" s="226"/>
      <c r="AE267" s="226"/>
      <c r="AF267" s="226"/>
      <c r="AG267" s="226"/>
      <c r="AH267" s="226"/>
      <c r="AI267" s="226"/>
      <c r="AJ267" s="226"/>
      <c r="AK267" s="226"/>
      <c r="AL267" s="226"/>
      <c r="AM267" s="226"/>
      <c r="AN267" s="226"/>
      <c r="AO267" s="226"/>
    </row>
    <row r="268" spans="1:41" ht="15" outlineLevel="1">
      <c r="A268" s="44"/>
      <c r="B268" s="73"/>
      <c r="C268" s="285" t="s">
        <v>46</v>
      </c>
      <c r="D268" s="238"/>
      <c r="E268" s="239"/>
      <c r="F268" s="14">
        <f t="shared" si="218"/>
        <v>0</v>
      </c>
      <c r="G268" s="14">
        <f t="shared" si="219"/>
        <v>0</v>
      </c>
      <c r="H268" s="14">
        <f t="shared" si="220"/>
        <v>0</v>
      </c>
      <c r="I268" s="45"/>
      <c r="J268" s="53"/>
      <c r="K268" s="53"/>
      <c r="L268" s="51"/>
      <c r="M268" s="51"/>
      <c r="N268" s="51"/>
      <c r="O268" s="186"/>
      <c r="P268" s="180">
        <f t="shared" si="225"/>
        <v>0</v>
      </c>
      <c r="Q268" s="180">
        <f t="shared" si="226"/>
        <v>0</v>
      </c>
      <c r="R268" s="180">
        <f t="shared" si="227"/>
        <v>0</v>
      </c>
      <c r="S268" s="180">
        <f t="shared" si="228"/>
        <v>0</v>
      </c>
      <c r="T268" s="394">
        <f t="shared" si="223"/>
        <v>0</v>
      </c>
      <c r="U268" s="394">
        <f t="shared" si="224"/>
        <v>0</v>
      </c>
      <c r="V268" s="142">
        <f t="shared" si="229"/>
        <v>0</v>
      </c>
      <c r="W268" s="142">
        <f t="shared" si="230"/>
        <v>0</v>
      </c>
      <c r="X268" s="142">
        <f t="shared" si="230"/>
        <v>0</v>
      </c>
      <c r="Y268" s="142">
        <f t="shared" si="231"/>
        <v>0</v>
      </c>
      <c r="Z268" s="51"/>
      <c r="AA268" s="35"/>
      <c r="AB268" s="226"/>
      <c r="AC268" s="226"/>
      <c r="AD268" s="226"/>
      <c r="AE268" s="226"/>
      <c r="AF268" s="226"/>
      <c r="AG268" s="226"/>
      <c r="AH268" s="226"/>
      <c r="AI268" s="226"/>
      <c r="AJ268" s="226"/>
      <c r="AK268" s="226"/>
      <c r="AL268" s="226"/>
      <c r="AM268" s="226"/>
      <c r="AN268" s="226"/>
      <c r="AO268" s="226"/>
    </row>
    <row r="269" spans="1:41" ht="15" outlineLevel="1">
      <c r="A269" s="44">
        <v>222</v>
      </c>
      <c r="B269" s="73">
        <v>161</v>
      </c>
      <c r="C269" s="42" t="s">
        <v>160</v>
      </c>
      <c r="D269" s="44" t="s">
        <v>34</v>
      </c>
      <c r="E269" s="53">
        <v>30.4</v>
      </c>
      <c r="F269" s="14">
        <f t="shared" si="218"/>
        <v>78705.600000000006</v>
      </c>
      <c r="G269" s="14">
        <f t="shared" si="219"/>
        <v>0</v>
      </c>
      <c r="H269" s="14">
        <f t="shared" si="220"/>
        <v>78705.600000000006</v>
      </c>
      <c r="I269" s="45">
        <v>2589</v>
      </c>
      <c r="J269" s="53"/>
      <c r="K269" s="53"/>
      <c r="L269" s="51"/>
      <c r="M269" s="51"/>
      <c r="N269" s="51"/>
      <c r="O269" s="451">
        <f t="shared" ref="O269:O280" si="232">I269*$M$3</f>
        <v>3624.6</v>
      </c>
      <c r="P269" s="180">
        <f t="shared" si="225"/>
        <v>0</v>
      </c>
      <c r="Q269" s="180">
        <f t="shared" si="226"/>
        <v>110187.84</v>
      </c>
      <c r="R269" s="180">
        <f t="shared" si="227"/>
        <v>0</v>
      </c>
      <c r="S269" s="180">
        <f t="shared" si="228"/>
        <v>110187.84</v>
      </c>
      <c r="T269" s="394">
        <f t="shared" si="223"/>
        <v>141117.1</v>
      </c>
      <c r="U269" s="394">
        <f t="shared" si="224"/>
        <v>0</v>
      </c>
      <c r="V269" s="142">
        <f t="shared" si="229"/>
        <v>141117.1</v>
      </c>
      <c r="W269" s="142">
        <f t="shared" si="230"/>
        <v>4642.01</v>
      </c>
      <c r="X269" s="142">
        <f t="shared" si="230"/>
        <v>0</v>
      </c>
      <c r="Y269" s="142">
        <f t="shared" si="231"/>
        <v>4642.01</v>
      </c>
      <c r="Z269" s="51"/>
      <c r="AA269" s="35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</row>
    <row r="270" spans="1:41" ht="60" outlineLevel="1">
      <c r="A270" s="44">
        <v>223</v>
      </c>
      <c r="B270" s="73">
        <v>162</v>
      </c>
      <c r="C270" s="42" t="s">
        <v>161</v>
      </c>
      <c r="D270" s="44" t="s">
        <v>31</v>
      </c>
      <c r="E270" s="53">
        <v>34.200000000000003</v>
      </c>
      <c r="F270" s="14">
        <f t="shared" si="218"/>
        <v>15467.98</v>
      </c>
      <c r="G270" s="14">
        <f t="shared" si="219"/>
        <v>0</v>
      </c>
      <c r="H270" s="14">
        <f t="shared" si="220"/>
        <v>15467.98</v>
      </c>
      <c r="I270" s="45">
        <v>452.28</v>
      </c>
      <c r="J270" s="53"/>
      <c r="K270" s="53"/>
      <c r="L270" s="51"/>
      <c r="M270" s="51"/>
      <c r="N270" s="51"/>
      <c r="O270" s="451">
        <f t="shared" si="232"/>
        <v>633.19000000000005</v>
      </c>
      <c r="P270" s="180">
        <f t="shared" si="225"/>
        <v>0</v>
      </c>
      <c r="Q270" s="180">
        <f t="shared" si="226"/>
        <v>21655.1</v>
      </c>
      <c r="R270" s="180">
        <f t="shared" si="227"/>
        <v>0</v>
      </c>
      <c r="S270" s="180">
        <f t="shared" si="228"/>
        <v>21655.1</v>
      </c>
      <c r="T270" s="394">
        <f t="shared" si="223"/>
        <v>27733.46</v>
      </c>
      <c r="U270" s="394">
        <f t="shared" si="224"/>
        <v>0</v>
      </c>
      <c r="V270" s="142">
        <f t="shared" si="229"/>
        <v>27733.46</v>
      </c>
      <c r="W270" s="142">
        <f t="shared" si="230"/>
        <v>810.92</v>
      </c>
      <c r="X270" s="142">
        <f t="shared" si="230"/>
        <v>0</v>
      </c>
      <c r="Y270" s="142">
        <f t="shared" si="231"/>
        <v>810.92</v>
      </c>
      <c r="Z270" s="51"/>
      <c r="AA270" s="35"/>
      <c r="AB270" s="226"/>
      <c r="AC270" s="226"/>
      <c r="AD270" s="226"/>
      <c r="AE270" s="226"/>
      <c r="AF270" s="226"/>
      <c r="AG270" s="226"/>
      <c r="AH270" s="226"/>
      <c r="AI270" s="226"/>
      <c r="AJ270" s="226"/>
      <c r="AK270" s="226"/>
      <c r="AL270" s="226"/>
      <c r="AM270" s="226"/>
      <c r="AN270" s="226"/>
      <c r="AO270" s="226"/>
    </row>
    <row r="271" spans="1:41" ht="30" outlineLevel="1">
      <c r="A271" s="44">
        <v>224</v>
      </c>
      <c r="B271" s="73">
        <v>163</v>
      </c>
      <c r="C271" s="42" t="s">
        <v>162</v>
      </c>
      <c r="D271" s="44" t="s">
        <v>31</v>
      </c>
      <c r="E271" s="53">
        <v>34.200000000000003</v>
      </c>
      <c r="F271" s="14">
        <f t="shared" si="218"/>
        <v>24784.74</v>
      </c>
      <c r="G271" s="14">
        <f t="shared" si="219"/>
        <v>0</v>
      </c>
      <c r="H271" s="14">
        <f t="shared" si="220"/>
        <v>24784.74</v>
      </c>
      <c r="I271" s="45">
        <v>724.7</v>
      </c>
      <c r="J271" s="53"/>
      <c r="K271" s="53"/>
      <c r="L271" s="51"/>
      <c r="M271" s="51"/>
      <c r="N271" s="51"/>
      <c r="O271" s="451">
        <f t="shared" si="232"/>
        <v>1014.58</v>
      </c>
      <c r="P271" s="180">
        <f t="shared" si="225"/>
        <v>0</v>
      </c>
      <c r="Q271" s="180">
        <f t="shared" si="226"/>
        <v>34698.639999999999</v>
      </c>
      <c r="R271" s="180">
        <f t="shared" si="227"/>
        <v>0</v>
      </c>
      <c r="S271" s="180">
        <f t="shared" si="228"/>
        <v>34698.639999999999</v>
      </c>
      <c r="T271" s="394">
        <f t="shared" si="223"/>
        <v>44438.45</v>
      </c>
      <c r="U271" s="394">
        <f t="shared" si="224"/>
        <v>0</v>
      </c>
      <c r="V271" s="142">
        <f t="shared" si="229"/>
        <v>44438.45</v>
      </c>
      <c r="W271" s="142">
        <f t="shared" si="230"/>
        <v>1299.3699999999999</v>
      </c>
      <c r="X271" s="142">
        <f t="shared" si="230"/>
        <v>0</v>
      </c>
      <c r="Y271" s="142">
        <f t="shared" si="231"/>
        <v>1299.3699999999999</v>
      </c>
      <c r="Z271" s="51"/>
      <c r="AA271" s="35"/>
      <c r="AB271" s="226"/>
      <c r="AC271" s="226"/>
      <c r="AD271" s="226"/>
      <c r="AE271" s="226"/>
      <c r="AF271" s="226"/>
      <c r="AG271" s="226"/>
      <c r="AH271" s="226"/>
      <c r="AI271" s="226"/>
      <c r="AJ271" s="226"/>
      <c r="AK271" s="226"/>
      <c r="AL271" s="226"/>
      <c r="AM271" s="226"/>
      <c r="AN271" s="226"/>
      <c r="AO271" s="226"/>
    </row>
    <row r="272" spans="1:41" ht="15" outlineLevel="1">
      <c r="A272" s="44">
        <v>225</v>
      </c>
      <c r="B272" s="73">
        <v>164</v>
      </c>
      <c r="C272" s="42" t="s">
        <v>163</v>
      </c>
      <c r="D272" s="44" t="s">
        <v>34</v>
      </c>
      <c r="E272" s="53">
        <v>11.4</v>
      </c>
      <c r="F272" s="14">
        <f t="shared" si="218"/>
        <v>17920.8</v>
      </c>
      <c r="G272" s="14">
        <f t="shared" si="219"/>
        <v>0</v>
      </c>
      <c r="H272" s="14">
        <f t="shared" si="220"/>
        <v>17920.8</v>
      </c>
      <c r="I272" s="45">
        <v>1572</v>
      </c>
      <c r="J272" s="53"/>
      <c r="K272" s="53"/>
      <c r="L272" s="51"/>
      <c r="M272" s="51"/>
      <c r="N272" s="51"/>
      <c r="O272" s="451">
        <f t="shared" si="232"/>
        <v>2200.8000000000002</v>
      </c>
      <c r="P272" s="180">
        <f t="shared" si="225"/>
        <v>0</v>
      </c>
      <c r="Q272" s="180">
        <f t="shared" si="226"/>
        <v>25089.119999999999</v>
      </c>
      <c r="R272" s="180">
        <f t="shared" si="227"/>
        <v>0</v>
      </c>
      <c r="S272" s="180">
        <f t="shared" si="228"/>
        <v>25089.119999999999</v>
      </c>
      <c r="T272" s="394">
        <f t="shared" si="223"/>
        <v>32131.47</v>
      </c>
      <c r="U272" s="394">
        <f t="shared" si="224"/>
        <v>0</v>
      </c>
      <c r="V272" s="142">
        <f t="shared" si="229"/>
        <v>32131.47</v>
      </c>
      <c r="W272" s="142">
        <f t="shared" si="230"/>
        <v>2818.55</v>
      </c>
      <c r="X272" s="142">
        <f t="shared" si="230"/>
        <v>0</v>
      </c>
      <c r="Y272" s="142">
        <f t="shared" si="231"/>
        <v>2818.55</v>
      </c>
      <c r="Z272" s="51"/>
      <c r="AA272" s="35"/>
      <c r="AB272" s="226"/>
      <c r="AC272" s="226"/>
      <c r="AD272" s="226"/>
      <c r="AE272" s="226"/>
      <c r="AF272" s="226"/>
      <c r="AG272" s="226"/>
      <c r="AH272" s="226"/>
      <c r="AI272" s="226"/>
      <c r="AJ272" s="226"/>
      <c r="AK272" s="226"/>
      <c r="AL272" s="226"/>
      <c r="AM272" s="226"/>
      <c r="AN272" s="226"/>
      <c r="AO272" s="226"/>
    </row>
    <row r="273" spans="1:41" ht="30" outlineLevel="1">
      <c r="A273" s="44">
        <v>226</v>
      </c>
      <c r="B273" s="73">
        <v>165</v>
      </c>
      <c r="C273" s="42" t="s">
        <v>164</v>
      </c>
      <c r="D273" s="44" t="s">
        <v>34</v>
      </c>
      <c r="E273" s="53">
        <v>11.4</v>
      </c>
      <c r="F273" s="14">
        <f t="shared" si="218"/>
        <v>3997.64</v>
      </c>
      <c r="G273" s="14">
        <f t="shared" si="219"/>
        <v>0</v>
      </c>
      <c r="H273" s="14">
        <f t="shared" si="220"/>
        <v>3997.64</v>
      </c>
      <c r="I273" s="45">
        <v>350.67</v>
      </c>
      <c r="J273" s="53"/>
      <c r="K273" s="53"/>
      <c r="L273" s="51"/>
      <c r="M273" s="51"/>
      <c r="N273" s="51"/>
      <c r="O273" s="451">
        <f t="shared" si="232"/>
        <v>490.94</v>
      </c>
      <c r="P273" s="180">
        <f t="shared" si="225"/>
        <v>0</v>
      </c>
      <c r="Q273" s="180">
        <f t="shared" si="226"/>
        <v>5596.72</v>
      </c>
      <c r="R273" s="180">
        <f t="shared" si="227"/>
        <v>0</v>
      </c>
      <c r="S273" s="180">
        <f t="shared" si="228"/>
        <v>5596.72</v>
      </c>
      <c r="T273" s="394">
        <f t="shared" si="223"/>
        <v>7167.64</v>
      </c>
      <c r="U273" s="394">
        <f t="shared" si="224"/>
        <v>0</v>
      </c>
      <c r="V273" s="142">
        <f t="shared" si="229"/>
        <v>7167.64</v>
      </c>
      <c r="W273" s="142">
        <f t="shared" si="230"/>
        <v>628.74</v>
      </c>
      <c r="X273" s="142">
        <f t="shared" si="230"/>
        <v>0</v>
      </c>
      <c r="Y273" s="142">
        <f t="shared" si="231"/>
        <v>628.74</v>
      </c>
      <c r="Z273" s="51"/>
      <c r="AA273" s="35"/>
      <c r="AB273" s="226"/>
      <c r="AC273" s="226"/>
      <c r="AD273" s="226"/>
      <c r="AE273" s="226"/>
      <c r="AF273" s="226"/>
      <c r="AG273" s="226"/>
      <c r="AH273" s="226"/>
      <c r="AI273" s="226"/>
      <c r="AJ273" s="226"/>
      <c r="AK273" s="226"/>
      <c r="AL273" s="226"/>
      <c r="AM273" s="226"/>
      <c r="AN273" s="226"/>
      <c r="AO273" s="226"/>
    </row>
    <row r="274" spans="1:41" ht="30" outlineLevel="1">
      <c r="A274" s="44">
        <v>227</v>
      </c>
      <c r="B274" s="73">
        <v>166</v>
      </c>
      <c r="C274" s="42" t="s">
        <v>165</v>
      </c>
      <c r="D274" s="44" t="s">
        <v>34</v>
      </c>
      <c r="E274" s="53">
        <v>2.8</v>
      </c>
      <c r="F274" s="14">
        <f t="shared" si="218"/>
        <v>6052.9</v>
      </c>
      <c r="G274" s="14">
        <f t="shared" si="219"/>
        <v>14112</v>
      </c>
      <c r="H274" s="14">
        <f t="shared" si="220"/>
        <v>20164.900000000001</v>
      </c>
      <c r="I274" s="45">
        <v>2161.75</v>
      </c>
      <c r="J274" s="66">
        <f>4800*1.26/1.2</f>
        <v>5040</v>
      </c>
      <c r="K274" s="53"/>
      <c r="L274" s="51"/>
      <c r="M274" s="51"/>
      <c r="N274" s="51"/>
      <c r="O274" s="451">
        <f t="shared" si="232"/>
        <v>3026.45</v>
      </c>
      <c r="P274" s="180">
        <f t="shared" si="225"/>
        <v>5040</v>
      </c>
      <c r="Q274" s="180">
        <f t="shared" si="226"/>
        <v>8474.06</v>
      </c>
      <c r="R274" s="180">
        <f t="shared" si="227"/>
        <v>14112</v>
      </c>
      <c r="S274" s="180">
        <f t="shared" si="228"/>
        <v>22586.06</v>
      </c>
      <c r="T274" s="394">
        <f t="shared" si="223"/>
        <v>10852.69</v>
      </c>
      <c r="U274" s="394">
        <f t="shared" si="224"/>
        <v>18073.16</v>
      </c>
      <c r="V274" s="142">
        <f t="shared" si="229"/>
        <v>28925.85</v>
      </c>
      <c r="W274" s="142">
        <f t="shared" si="230"/>
        <v>3875.96</v>
      </c>
      <c r="X274" s="142">
        <f t="shared" si="230"/>
        <v>6454.7</v>
      </c>
      <c r="Y274" s="142">
        <f t="shared" si="231"/>
        <v>10330.66</v>
      </c>
      <c r="Z274" s="51"/>
      <c r="AA274" s="35"/>
      <c r="AB274" s="226"/>
      <c r="AC274" s="226"/>
      <c r="AD274" s="226"/>
      <c r="AE274" s="226"/>
      <c r="AF274" s="226"/>
      <c r="AG274" s="226"/>
      <c r="AH274" s="226"/>
      <c r="AI274" s="226"/>
      <c r="AJ274" s="226"/>
      <c r="AK274" s="226"/>
      <c r="AL274" s="226"/>
      <c r="AM274" s="226"/>
      <c r="AN274" s="226"/>
      <c r="AO274" s="226"/>
    </row>
    <row r="275" spans="1:41" ht="30" outlineLevel="1">
      <c r="A275" s="44">
        <v>228</v>
      </c>
      <c r="B275" s="73">
        <v>167</v>
      </c>
      <c r="C275" s="42" t="s">
        <v>166</v>
      </c>
      <c r="D275" s="44" t="s">
        <v>103</v>
      </c>
      <c r="E275" s="53">
        <v>57</v>
      </c>
      <c r="F275" s="14">
        <f t="shared" si="218"/>
        <v>141559.5</v>
      </c>
      <c r="G275" s="14">
        <f t="shared" si="219"/>
        <v>35340</v>
      </c>
      <c r="H275" s="14">
        <f t="shared" si="220"/>
        <v>176899.5</v>
      </c>
      <c r="I275" s="45">
        <v>2483.5</v>
      </c>
      <c r="J275" s="66">
        <v>620</v>
      </c>
      <c r="K275" s="53"/>
      <c r="L275" s="51"/>
      <c r="M275" s="51"/>
      <c r="N275" s="51"/>
      <c r="O275" s="451">
        <f t="shared" si="232"/>
        <v>3476.9</v>
      </c>
      <c r="P275" s="180">
        <f t="shared" si="225"/>
        <v>620</v>
      </c>
      <c r="Q275" s="180">
        <f t="shared" si="226"/>
        <v>198183.3</v>
      </c>
      <c r="R275" s="180">
        <f t="shared" si="227"/>
        <v>35340</v>
      </c>
      <c r="S275" s="180">
        <f t="shared" si="228"/>
        <v>233523.3</v>
      </c>
      <c r="T275" s="394">
        <f t="shared" si="223"/>
        <v>253812.45</v>
      </c>
      <c r="U275" s="394">
        <f t="shared" si="224"/>
        <v>45259.71</v>
      </c>
      <c r="V275" s="142">
        <f t="shared" si="229"/>
        <v>299072.15999999997</v>
      </c>
      <c r="W275" s="142">
        <f t="shared" si="230"/>
        <v>4452.8500000000004</v>
      </c>
      <c r="X275" s="142">
        <f t="shared" si="230"/>
        <v>794.03</v>
      </c>
      <c r="Y275" s="142">
        <f t="shared" si="231"/>
        <v>5246.88</v>
      </c>
      <c r="Z275" s="51"/>
      <c r="AA275" s="35"/>
      <c r="AB275" s="226"/>
      <c r="AC275" s="226"/>
      <c r="AD275" s="226"/>
      <c r="AE275" s="226"/>
      <c r="AF275" s="226"/>
      <c r="AG275" s="226"/>
      <c r="AH275" s="226"/>
      <c r="AI275" s="226"/>
      <c r="AJ275" s="226"/>
      <c r="AK275" s="226"/>
      <c r="AL275" s="226"/>
      <c r="AM275" s="226"/>
      <c r="AN275" s="226"/>
      <c r="AO275" s="226"/>
    </row>
    <row r="276" spans="1:41" ht="45" outlineLevel="1">
      <c r="A276" s="44">
        <v>229</v>
      </c>
      <c r="B276" s="73">
        <v>168</v>
      </c>
      <c r="C276" s="42" t="s">
        <v>167</v>
      </c>
      <c r="D276" s="44" t="s">
        <v>26</v>
      </c>
      <c r="E276" s="53">
        <v>0.42</v>
      </c>
      <c r="F276" s="14">
        <f t="shared" si="218"/>
        <v>330.04</v>
      </c>
      <c r="G276" s="14">
        <f t="shared" si="219"/>
        <v>0</v>
      </c>
      <c r="H276" s="14">
        <f t="shared" si="220"/>
        <v>330.04</v>
      </c>
      <c r="I276" s="45">
        <v>785.8</v>
      </c>
      <c r="J276" s="53"/>
      <c r="K276" s="53"/>
      <c r="L276" s="51"/>
      <c r="M276" s="51"/>
      <c r="N276" s="51"/>
      <c r="O276" s="451">
        <f t="shared" si="232"/>
        <v>1100.1199999999999</v>
      </c>
      <c r="P276" s="180">
        <f t="shared" si="225"/>
        <v>0</v>
      </c>
      <c r="Q276" s="180">
        <f t="shared" si="226"/>
        <v>462.05</v>
      </c>
      <c r="R276" s="180">
        <f t="shared" si="227"/>
        <v>0</v>
      </c>
      <c r="S276" s="180">
        <f t="shared" si="228"/>
        <v>462.05</v>
      </c>
      <c r="T276" s="394">
        <f t="shared" si="223"/>
        <v>591.75</v>
      </c>
      <c r="U276" s="394">
        <f t="shared" si="224"/>
        <v>0</v>
      </c>
      <c r="V276" s="142">
        <f t="shared" si="229"/>
        <v>591.75</v>
      </c>
      <c r="W276" s="142">
        <f t="shared" si="230"/>
        <v>1408.92</v>
      </c>
      <c r="X276" s="142">
        <f t="shared" si="230"/>
        <v>0</v>
      </c>
      <c r="Y276" s="142">
        <f t="shared" si="231"/>
        <v>1408.92</v>
      </c>
      <c r="Z276" s="51"/>
      <c r="AA276" s="35"/>
      <c r="AB276" s="226"/>
      <c r="AC276" s="226"/>
      <c r="AD276" s="226"/>
      <c r="AE276" s="226"/>
      <c r="AF276" s="226"/>
      <c r="AG276" s="226"/>
      <c r="AH276" s="226"/>
      <c r="AI276" s="226"/>
      <c r="AJ276" s="226"/>
      <c r="AK276" s="226"/>
      <c r="AL276" s="226"/>
      <c r="AM276" s="226"/>
      <c r="AN276" s="226"/>
      <c r="AO276" s="226"/>
    </row>
    <row r="277" spans="1:41" ht="15" outlineLevel="1">
      <c r="A277" s="44">
        <v>230</v>
      </c>
      <c r="B277" s="73">
        <v>169</v>
      </c>
      <c r="C277" s="42" t="s">
        <v>168</v>
      </c>
      <c r="D277" s="44" t="s">
        <v>34</v>
      </c>
      <c r="E277" s="53">
        <v>11.35</v>
      </c>
      <c r="F277" s="14">
        <f t="shared" si="218"/>
        <v>22828.82</v>
      </c>
      <c r="G277" s="14">
        <f t="shared" si="219"/>
        <v>14982</v>
      </c>
      <c r="H277" s="14">
        <f t="shared" si="220"/>
        <v>37810.82</v>
      </c>
      <c r="I277" s="45">
        <v>2011.35</v>
      </c>
      <c r="J277" s="66">
        <f>1100*1.2</f>
        <v>1320</v>
      </c>
      <c r="K277" s="53"/>
      <c r="L277" s="49"/>
      <c r="M277" s="49"/>
      <c r="N277" s="49"/>
      <c r="O277" s="451">
        <f t="shared" si="232"/>
        <v>2815.89</v>
      </c>
      <c r="P277" s="180">
        <f t="shared" si="225"/>
        <v>1320</v>
      </c>
      <c r="Q277" s="180">
        <f t="shared" si="226"/>
        <v>31960.35</v>
      </c>
      <c r="R277" s="180">
        <f t="shared" si="227"/>
        <v>14982</v>
      </c>
      <c r="S277" s="180">
        <f t="shared" si="228"/>
        <v>46942.35</v>
      </c>
      <c r="T277" s="394">
        <f t="shared" si="223"/>
        <v>40931.51</v>
      </c>
      <c r="U277" s="394">
        <f t="shared" si="224"/>
        <v>19187.400000000001</v>
      </c>
      <c r="V277" s="142">
        <f t="shared" si="229"/>
        <v>60118.91</v>
      </c>
      <c r="W277" s="142">
        <f t="shared" si="230"/>
        <v>3606.3</v>
      </c>
      <c r="X277" s="142">
        <f t="shared" si="230"/>
        <v>1690.52</v>
      </c>
      <c r="Y277" s="142">
        <f t="shared" si="231"/>
        <v>5296.82</v>
      </c>
      <c r="Z277" s="49" t="s">
        <v>169</v>
      </c>
      <c r="AA277" s="50"/>
      <c r="AB277" s="226"/>
      <c r="AC277" s="226"/>
      <c r="AD277" s="226"/>
      <c r="AE277" s="226"/>
      <c r="AF277" s="226"/>
      <c r="AG277" s="226"/>
      <c r="AH277" s="226"/>
      <c r="AI277" s="226"/>
      <c r="AJ277" s="226"/>
      <c r="AK277" s="226"/>
      <c r="AL277" s="226"/>
      <c r="AM277" s="226"/>
      <c r="AN277" s="226"/>
      <c r="AO277" s="226"/>
    </row>
    <row r="278" spans="1:41" ht="30" outlineLevel="1">
      <c r="A278" s="44">
        <v>231</v>
      </c>
      <c r="B278" s="73">
        <v>170</v>
      </c>
      <c r="C278" s="42" t="s">
        <v>170</v>
      </c>
      <c r="D278" s="44" t="s">
        <v>26</v>
      </c>
      <c r="E278" s="53">
        <v>45.4</v>
      </c>
      <c r="F278" s="14">
        <f t="shared" si="218"/>
        <v>98143.45</v>
      </c>
      <c r="G278" s="14">
        <f t="shared" si="219"/>
        <v>56750</v>
      </c>
      <c r="H278" s="14">
        <f t="shared" si="220"/>
        <v>154893.45000000001</v>
      </c>
      <c r="I278" s="45">
        <v>2161.75</v>
      </c>
      <c r="J278" s="66">
        <v>1250</v>
      </c>
      <c r="K278" s="53"/>
      <c r="L278" s="54"/>
      <c r="M278" s="54"/>
      <c r="N278" s="54"/>
      <c r="O278" s="451">
        <f t="shared" si="232"/>
        <v>3026.45</v>
      </c>
      <c r="P278" s="180">
        <f t="shared" si="225"/>
        <v>1250</v>
      </c>
      <c r="Q278" s="180">
        <f t="shared" si="226"/>
        <v>137400.82999999999</v>
      </c>
      <c r="R278" s="180">
        <f t="shared" si="227"/>
        <v>56750</v>
      </c>
      <c r="S278" s="180">
        <f t="shared" si="228"/>
        <v>194150.83</v>
      </c>
      <c r="T278" s="394">
        <f t="shared" si="223"/>
        <v>175968.58</v>
      </c>
      <c r="U278" s="394">
        <f t="shared" si="224"/>
        <v>72679.5</v>
      </c>
      <c r="V278" s="142">
        <f t="shared" si="229"/>
        <v>248648.08</v>
      </c>
      <c r="W278" s="142">
        <f t="shared" si="230"/>
        <v>3875.96</v>
      </c>
      <c r="X278" s="142">
        <f t="shared" si="230"/>
        <v>1600.87</v>
      </c>
      <c r="Y278" s="142">
        <f t="shared" si="231"/>
        <v>5476.83</v>
      </c>
      <c r="Z278" s="54" t="s">
        <v>171</v>
      </c>
      <c r="AA278" s="55"/>
      <c r="AB278" s="226"/>
      <c r="AC278" s="226"/>
      <c r="AD278" s="226"/>
      <c r="AE278" s="226"/>
      <c r="AF278" s="226"/>
      <c r="AG278" s="226"/>
      <c r="AH278" s="226"/>
      <c r="AI278" s="226"/>
      <c r="AJ278" s="226"/>
      <c r="AK278" s="226"/>
      <c r="AL278" s="226"/>
      <c r="AM278" s="226"/>
      <c r="AN278" s="226"/>
      <c r="AO278" s="226"/>
    </row>
    <row r="279" spans="1:41" ht="45" outlineLevel="1">
      <c r="A279" s="44">
        <v>232</v>
      </c>
      <c r="B279" s="73">
        <v>171</v>
      </c>
      <c r="C279" s="42" t="s">
        <v>172</v>
      </c>
      <c r="D279" s="44" t="s">
        <v>26</v>
      </c>
      <c r="E279" s="53">
        <v>45.4</v>
      </c>
      <c r="F279" s="14">
        <f t="shared" si="218"/>
        <v>17252</v>
      </c>
      <c r="G279" s="14">
        <f t="shared" si="219"/>
        <v>26332</v>
      </c>
      <c r="H279" s="14">
        <f t="shared" si="220"/>
        <v>43584</v>
      </c>
      <c r="I279" s="45">
        <v>380</v>
      </c>
      <c r="J279" s="66">
        <v>580</v>
      </c>
      <c r="K279" s="53"/>
      <c r="L279" s="51"/>
      <c r="M279" s="51"/>
      <c r="N279" s="51"/>
      <c r="O279" s="451">
        <f t="shared" si="232"/>
        <v>532</v>
      </c>
      <c r="P279" s="180">
        <f t="shared" si="225"/>
        <v>580</v>
      </c>
      <c r="Q279" s="180">
        <f t="shared" si="226"/>
        <v>24152.799999999999</v>
      </c>
      <c r="R279" s="180">
        <f t="shared" si="227"/>
        <v>26332</v>
      </c>
      <c r="S279" s="180">
        <f t="shared" si="228"/>
        <v>50484.800000000003</v>
      </c>
      <c r="T279" s="394">
        <f t="shared" si="223"/>
        <v>30932.38</v>
      </c>
      <c r="U279" s="394">
        <f t="shared" si="224"/>
        <v>33723.120000000003</v>
      </c>
      <c r="V279" s="142">
        <f t="shared" si="229"/>
        <v>64655.5</v>
      </c>
      <c r="W279" s="142">
        <f t="shared" si="230"/>
        <v>681.33</v>
      </c>
      <c r="X279" s="142">
        <f t="shared" si="230"/>
        <v>742.8</v>
      </c>
      <c r="Y279" s="142">
        <f t="shared" si="231"/>
        <v>1424.13</v>
      </c>
      <c r="Z279" s="51" t="s">
        <v>173</v>
      </c>
      <c r="AA279" s="35"/>
      <c r="AB279" s="226"/>
      <c r="AC279" s="226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</row>
    <row r="280" spans="1:41" ht="45" outlineLevel="1">
      <c r="A280" s="44">
        <v>233</v>
      </c>
      <c r="B280" s="73">
        <v>172</v>
      </c>
      <c r="C280" s="42" t="s">
        <v>174</v>
      </c>
      <c r="D280" s="44" t="s">
        <v>26</v>
      </c>
      <c r="E280" s="53">
        <v>45.4</v>
      </c>
      <c r="F280" s="14">
        <f t="shared" si="218"/>
        <v>17252</v>
      </c>
      <c r="G280" s="14">
        <f t="shared" si="219"/>
        <v>27240</v>
      </c>
      <c r="H280" s="14">
        <f t="shared" si="220"/>
        <v>44492</v>
      </c>
      <c r="I280" s="45">
        <v>380</v>
      </c>
      <c r="J280" s="66">
        <v>600</v>
      </c>
      <c r="K280" s="53"/>
      <c r="L280" s="51"/>
      <c r="M280" s="51"/>
      <c r="N280" s="51"/>
      <c r="O280" s="451">
        <f t="shared" si="232"/>
        <v>532</v>
      </c>
      <c r="P280" s="180">
        <f t="shared" si="225"/>
        <v>600</v>
      </c>
      <c r="Q280" s="180">
        <f t="shared" si="226"/>
        <v>24152.799999999999</v>
      </c>
      <c r="R280" s="180">
        <f t="shared" si="227"/>
        <v>27240</v>
      </c>
      <c r="S280" s="180">
        <f t="shared" si="228"/>
        <v>51392.800000000003</v>
      </c>
      <c r="T280" s="394">
        <f t="shared" si="223"/>
        <v>30932.38</v>
      </c>
      <c r="U280" s="394">
        <f t="shared" si="224"/>
        <v>34886.269999999997</v>
      </c>
      <c r="V280" s="142">
        <f t="shared" si="229"/>
        <v>65818.649999999994</v>
      </c>
      <c r="W280" s="142">
        <f t="shared" si="230"/>
        <v>681.33</v>
      </c>
      <c r="X280" s="142">
        <f t="shared" si="230"/>
        <v>768.42</v>
      </c>
      <c r="Y280" s="142">
        <f t="shared" si="231"/>
        <v>1449.75</v>
      </c>
      <c r="Z280" s="51" t="s">
        <v>175</v>
      </c>
      <c r="AA280" s="35"/>
      <c r="AB280" s="226"/>
      <c r="AC280" s="226"/>
      <c r="AD280" s="226"/>
      <c r="AE280" s="226"/>
      <c r="AF280" s="226"/>
      <c r="AG280" s="226"/>
      <c r="AH280" s="226"/>
      <c r="AI280" s="226"/>
      <c r="AJ280" s="226"/>
      <c r="AK280" s="226"/>
      <c r="AL280" s="226"/>
      <c r="AM280" s="226"/>
      <c r="AN280" s="226"/>
      <c r="AO280" s="226"/>
    </row>
    <row r="281" spans="1:41" ht="15" outlineLevel="1">
      <c r="A281" s="44"/>
      <c r="B281" s="73"/>
      <c r="C281" s="52" t="s">
        <v>176</v>
      </c>
      <c r="D281" s="44"/>
      <c r="E281" s="53"/>
      <c r="F281" s="14">
        <f t="shared" si="218"/>
        <v>0</v>
      </c>
      <c r="G281" s="14">
        <f t="shared" si="219"/>
        <v>0</v>
      </c>
      <c r="H281" s="14">
        <f t="shared" si="220"/>
        <v>0</v>
      </c>
      <c r="I281" s="45"/>
      <c r="J281" s="53"/>
      <c r="K281" s="53"/>
      <c r="L281" s="51"/>
      <c r="M281" s="51"/>
      <c r="N281" s="51"/>
      <c r="O281" s="186"/>
      <c r="P281" s="180">
        <f t="shared" si="225"/>
        <v>0</v>
      </c>
      <c r="Q281" s="180">
        <f t="shared" si="226"/>
        <v>0</v>
      </c>
      <c r="R281" s="180">
        <f t="shared" si="227"/>
        <v>0</v>
      </c>
      <c r="S281" s="180">
        <f t="shared" si="228"/>
        <v>0</v>
      </c>
      <c r="T281" s="394">
        <f t="shared" si="223"/>
        <v>0</v>
      </c>
      <c r="U281" s="394">
        <f t="shared" si="224"/>
        <v>0</v>
      </c>
      <c r="V281" s="142">
        <f t="shared" si="229"/>
        <v>0</v>
      </c>
      <c r="W281" s="142">
        <f t="shared" si="230"/>
        <v>0</v>
      </c>
      <c r="X281" s="142">
        <f t="shared" si="230"/>
        <v>0</v>
      </c>
      <c r="Y281" s="142">
        <f t="shared" si="231"/>
        <v>0</v>
      </c>
      <c r="Z281" s="51"/>
      <c r="AA281" s="35"/>
      <c r="AB281" s="226"/>
      <c r="AC281" s="226"/>
      <c r="AD281" s="226"/>
      <c r="AE281" s="226"/>
      <c r="AF281" s="226"/>
      <c r="AG281" s="226"/>
      <c r="AH281" s="226"/>
      <c r="AI281" s="226"/>
      <c r="AJ281" s="226"/>
      <c r="AK281" s="226"/>
      <c r="AL281" s="226"/>
      <c r="AM281" s="226"/>
      <c r="AN281" s="226"/>
      <c r="AO281" s="226"/>
    </row>
    <row r="282" spans="1:41" ht="15" outlineLevel="1">
      <c r="A282" s="44">
        <v>234</v>
      </c>
      <c r="B282" s="73">
        <v>173</v>
      </c>
      <c r="C282" s="42" t="s">
        <v>177</v>
      </c>
      <c r="D282" s="44" t="s">
        <v>34</v>
      </c>
      <c r="E282" s="53">
        <v>9.8000000000000007</v>
      </c>
      <c r="F282" s="14">
        <f t="shared" si="218"/>
        <v>25372.2</v>
      </c>
      <c r="G282" s="14">
        <f t="shared" si="219"/>
        <v>0</v>
      </c>
      <c r="H282" s="14">
        <f t="shared" si="220"/>
        <v>25372.2</v>
      </c>
      <c r="I282" s="45">
        <v>2589</v>
      </c>
      <c r="J282" s="53"/>
      <c r="K282" s="53"/>
      <c r="L282" s="51"/>
      <c r="M282" s="51"/>
      <c r="N282" s="51"/>
      <c r="O282" s="451">
        <f t="shared" ref="O282:O290" si="233">I282*$M$3</f>
        <v>3624.6</v>
      </c>
      <c r="P282" s="180">
        <f t="shared" si="225"/>
        <v>0</v>
      </c>
      <c r="Q282" s="180">
        <f t="shared" si="226"/>
        <v>35521.08</v>
      </c>
      <c r="R282" s="180">
        <f t="shared" si="227"/>
        <v>0</v>
      </c>
      <c r="S282" s="180">
        <f t="shared" si="228"/>
        <v>35521.08</v>
      </c>
      <c r="T282" s="394">
        <f t="shared" si="223"/>
        <v>45491.7</v>
      </c>
      <c r="U282" s="394">
        <f t="shared" si="224"/>
        <v>0</v>
      </c>
      <c r="V282" s="142">
        <f t="shared" si="229"/>
        <v>45491.7</v>
      </c>
      <c r="W282" s="142">
        <f t="shared" si="230"/>
        <v>4642.01</v>
      </c>
      <c r="X282" s="142">
        <f t="shared" si="230"/>
        <v>0</v>
      </c>
      <c r="Y282" s="142">
        <f t="shared" si="231"/>
        <v>4642.01</v>
      </c>
      <c r="Z282" s="51"/>
      <c r="AA282" s="35"/>
      <c r="AB282" s="226"/>
      <c r="AC282" s="226"/>
      <c r="AD282" s="226"/>
      <c r="AE282" s="226"/>
      <c r="AF282" s="226"/>
      <c r="AG282" s="226"/>
      <c r="AH282" s="226"/>
      <c r="AI282" s="226"/>
      <c r="AJ282" s="226"/>
      <c r="AK282" s="226"/>
      <c r="AL282" s="226"/>
      <c r="AM282" s="226"/>
      <c r="AN282" s="226"/>
      <c r="AO282" s="226"/>
    </row>
    <row r="283" spans="1:41" ht="60" outlineLevel="1">
      <c r="A283" s="44">
        <v>235</v>
      </c>
      <c r="B283" s="73">
        <v>174</v>
      </c>
      <c r="C283" s="42" t="s">
        <v>161</v>
      </c>
      <c r="D283" s="44" t="s">
        <v>31</v>
      </c>
      <c r="E283" s="53">
        <v>12.6</v>
      </c>
      <c r="F283" s="14">
        <f t="shared" si="218"/>
        <v>5698.73</v>
      </c>
      <c r="G283" s="14">
        <f t="shared" si="219"/>
        <v>0</v>
      </c>
      <c r="H283" s="14">
        <f t="shared" si="220"/>
        <v>5698.73</v>
      </c>
      <c r="I283" s="45">
        <v>452.28</v>
      </c>
      <c r="J283" s="53"/>
      <c r="K283" s="53"/>
      <c r="L283" s="51"/>
      <c r="M283" s="51"/>
      <c r="N283" s="51"/>
      <c r="O283" s="451">
        <f t="shared" si="233"/>
        <v>633.19000000000005</v>
      </c>
      <c r="P283" s="180">
        <f t="shared" si="225"/>
        <v>0</v>
      </c>
      <c r="Q283" s="180">
        <f t="shared" si="226"/>
        <v>7978.19</v>
      </c>
      <c r="R283" s="180">
        <f t="shared" si="227"/>
        <v>0</v>
      </c>
      <c r="S283" s="180">
        <f t="shared" si="228"/>
        <v>7978.19</v>
      </c>
      <c r="T283" s="394">
        <f t="shared" si="223"/>
        <v>10217.59</v>
      </c>
      <c r="U283" s="394">
        <f t="shared" si="224"/>
        <v>0</v>
      </c>
      <c r="V283" s="142">
        <f t="shared" si="229"/>
        <v>10217.59</v>
      </c>
      <c r="W283" s="142">
        <f t="shared" si="230"/>
        <v>810.92</v>
      </c>
      <c r="X283" s="142">
        <f t="shared" si="230"/>
        <v>0</v>
      </c>
      <c r="Y283" s="142">
        <f t="shared" si="231"/>
        <v>810.92</v>
      </c>
      <c r="Z283" s="51"/>
      <c r="AA283" s="35"/>
      <c r="AB283" s="226"/>
      <c r="AC283" s="226"/>
      <c r="AD283" s="226"/>
      <c r="AE283" s="226"/>
      <c r="AF283" s="226"/>
      <c r="AG283" s="226"/>
      <c r="AH283" s="226"/>
      <c r="AI283" s="226"/>
      <c r="AJ283" s="226"/>
      <c r="AK283" s="226"/>
      <c r="AL283" s="226"/>
      <c r="AM283" s="226"/>
      <c r="AN283" s="226"/>
      <c r="AO283" s="226"/>
    </row>
    <row r="284" spans="1:41" ht="30" outlineLevel="1">
      <c r="A284" s="44">
        <v>236</v>
      </c>
      <c r="B284" s="73">
        <v>175</v>
      </c>
      <c r="C284" s="42" t="s">
        <v>162</v>
      </c>
      <c r="D284" s="44" t="s">
        <v>31</v>
      </c>
      <c r="E284" s="53">
        <v>12.6</v>
      </c>
      <c r="F284" s="14">
        <f t="shared" si="218"/>
        <v>9131.2199999999993</v>
      </c>
      <c r="G284" s="14">
        <f t="shared" si="219"/>
        <v>0</v>
      </c>
      <c r="H284" s="14">
        <f t="shared" si="220"/>
        <v>9131.2199999999993</v>
      </c>
      <c r="I284" s="45">
        <v>724.7</v>
      </c>
      <c r="J284" s="53"/>
      <c r="K284" s="53"/>
      <c r="L284" s="51"/>
      <c r="M284" s="51"/>
      <c r="N284" s="51"/>
      <c r="O284" s="451">
        <f t="shared" si="233"/>
        <v>1014.58</v>
      </c>
      <c r="P284" s="180">
        <f t="shared" si="225"/>
        <v>0</v>
      </c>
      <c r="Q284" s="180">
        <f t="shared" si="226"/>
        <v>12783.71</v>
      </c>
      <c r="R284" s="180">
        <f t="shared" si="227"/>
        <v>0</v>
      </c>
      <c r="S284" s="180">
        <f t="shared" si="228"/>
        <v>12783.71</v>
      </c>
      <c r="T284" s="394">
        <f t="shared" si="223"/>
        <v>16372.06</v>
      </c>
      <c r="U284" s="394">
        <f t="shared" si="224"/>
        <v>0</v>
      </c>
      <c r="V284" s="142">
        <f t="shared" si="229"/>
        <v>16372.06</v>
      </c>
      <c r="W284" s="142">
        <f t="shared" si="230"/>
        <v>1299.3699999999999</v>
      </c>
      <c r="X284" s="142">
        <f t="shared" si="230"/>
        <v>0</v>
      </c>
      <c r="Y284" s="142">
        <f t="shared" si="231"/>
        <v>1299.3699999999999</v>
      </c>
      <c r="Z284" s="51"/>
      <c r="AA284" s="35"/>
      <c r="AB284" s="226"/>
      <c r="AC284" s="226"/>
      <c r="AD284" s="226"/>
      <c r="AE284" s="226"/>
      <c r="AF284" s="226"/>
      <c r="AG284" s="226"/>
      <c r="AH284" s="226"/>
      <c r="AI284" s="226"/>
      <c r="AJ284" s="226"/>
      <c r="AK284" s="226"/>
      <c r="AL284" s="226"/>
      <c r="AM284" s="226"/>
      <c r="AN284" s="226"/>
      <c r="AO284" s="226"/>
    </row>
    <row r="285" spans="1:41" ht="15" outlineLevel="1">
      <c r="A285" s="44">
        <v>237</v>
      </c>
      <c r="B285" s="73">
        <v>176</v>
      </c>
      <c r="C285" s="42" t="s">
        <v>178</v>
      </c>
      <c r="D285" s="44" t="s">
        <v>31</v>
      </c>
      <c r="E285" s="53">
        <v>12.6</v>
      </c>
      <c r="F285" s="14">
        <f t="shared" si="218"/>
        <v>55755</v>
      </c>
      <c r="G285" s="14">
        <f t="shared" si="219"/>
        <v>0</v>
      </c>
      <c r="H285" s="14">
        <f t="shared" si="220"/>
        <v>55755</v>
      </c>
      <c r="I285" s="19">
        <v>4425</v>
      </c>
      <c r="J285" s="53"/>
      <c r="K285" s="53"/>
      <c r="L285" s="51"/>
      <c r="M285" s="51"/>
      <c r="N285" s="51"/>
      <c r="O285" s="186">
        <f>I285</f>
        <v>4425</v>
      </c>
      <c r="P285" s="180">
        <f t="shared" si="225"/>
        <v>0</v>
      </c>
      <c r="Q285" s="180">
        <f t="shared" si="226"/>
        <v>55755</v>
      </c>
      <c r="R285" s="180">
        <f t="shared" si="227"/>
        <v>0</v>
      </c>
      <c r="S285" s="180">
        <f t="shared" si="228"/>
        <v>55755</v>
      </c>
      <c r="T285" s="394">
        <f t="shared" si="223"/>
        <v>71405.210000000006</v>
      </c>
      <c r="U285" s="394">
        <f t="shared" si="224"/>
        <v>0</v>
      </c>
      <c r="V285" s="142">
        <f t="shared" si="229"/>
        <v>71405.210000000006</v>
      </c>
      <c r="W285" s="142">
        <f t="shared" si="230"/>
        <v>5667.08</v>
      </c>
      <c r="X285" s="142">
        <f t="shared" si="230"/>
        <v>0</v>
      </c>
      <c r="Y285" s="142">
        <f t="shared" si="231"/>
        <v>5667.08</v>
      </c>
      <c r="Z285" s="51"/>
      <c r="AA285" s="35"/>
      <c r="AB285" s="226"/>
      <c r="AC285" s="226"/>
      <c r="AD285" s="226"/>
      <c r="AE285" s="226"/>
      <c r="AF285" s="226"/>
      <c r="AG285" s="226"/>
      <c r="AH285" s="226"/>
      <c r="AI285" s="226"/>
      <c r="AJ285" s="226"/>
      <c r="AK285" s="226"/>
      <c r="AL285" s="226"/>
      <c r="AM285" s="226"/>
      <c r="AN285" s="226"/>
      <c r="AO285" s="226"/>
    </row>
    <row r="286" spans="1:41" ht="15" outlineLevel="1">
      <c r="A286" s="44">
        <v>238</v>
      </c>
      <c r="B286" s="73">
        <v>177</v>
      </c>
      <c r="C286" s="42" t="s">
        <v>179</v>
      </c>
      <c r="D286" s="44" t="s">
        <v>34</v>
      </c>
      <c r="E286" s="53">
        <v>2.8</v>
      </c>
      <c r="F286" s="14">
        <f t="shared" si="218"/>
        <v>4401.6000000000004</v>
      </c>
      <c r="G286" s="14">
        <f t="shared" si="219"/>
        <v>0</v>
      </c>
      <c r="H286" s="14">
        <f t="shared" si="220"/>
        <v>4401.6000000000004</v>
      </c>
      <c r="I286" s="45">
        <v>1572</v>
      </c>
      <c r="J286" s="53"/>
      <c r="K286" s="53"/>
      <c r="L286" s="51"/>
      <c r="M286" s="51"/>
      <c r="N286" s="51"/>
      <c r="O286" s="451">
        <f t="shared" si="233"/>
        <v>2200.8000000000002</v>
      </c>
      <c r="P286" s="180">
        <f t="shared" si="225"/>
        <v>0</v>
      </c>
      <c r="Q286" s="180">
        <f t="shared" si="226"/>
        <v>6162.24</v>
      </c>
      <c r="R286" s="180">
        <f t="shared" si="227"/>
        <v>0</v>
      </c>
      <c r="S286" s="180">
        <f t="shared" si="228"/>
        <v>6162.24</v>
      </c>
      <c r="T286" s="394">
        <f t="shared" si="223"/>
        <v>7891.94</v>
      </c>
      <c r="U286" s="394">
        <f t="shared" si="224"/>
        <v>0</v>
      </c>
      <c r="V286" s="142">
        <f t="shared" si="229"/>
        <v>7891.94</v>
      </c>
      <c r="W286" s="142">
        <f t="shared" si="230"/>
        <v>2818.55</v>
      </c>
      <c r="X286" s="142">
        <f t="shared" si="230"/>
        <v>0</v>
      </c>
      <c r="Y286" s="142">
        <f t="shared" si="231"/>
        <v>2818.55</v>
      </c>
      <c r="Z286" s="51"/>
      <c r="AA286" s="35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</row>
    <row r="287" spans="1:41" ht="30" outlineLevel="1">
      <c r="A287" s="44">
        <v>239</v>
      </c>
      <c r="B287" s="73">
        <v>178</v>
      </c>
      <c r="C287" s="42" t="s">
        <v>164</v>
      </c>
      <c r="D287" s="44" t="s">
        <v>34</v>
      </c>
      <c r="E287" s="53">
        <v>2.8</v>
      </c>
      <c r="F287" s="14">
        <f t="shared" si="218"/>
        <v>981.88</v>
      </c>
      <c r="G287" s="14">
        <f t="shared" si="219"/>
        <v>0</v>
      </c>
      <c r="H287" s="14">
        <f t="shared" si="220"/>
        <v>981.88</v>
      </c>
      <c r="I287" s="45">
        <v>350.67</v>
      </c>
      <c r="J287" s="53"/>
      <c r="K287" s="53"/>
      <c r="L287" s="51"/>
      <c r="M287" s="51"/>
      <c r="N287" s="51"/>
      <c r="O287" s="451">
        <f t="shared" si="233"/>
        <v>490.94</v>
      </c>
      <c r="P287" s="180">
        <f t="shared" si="225"/>
        <v>0</v>
      </c>
      <c r="Q287" s="180">
        <f t="shared" si="226"/>
        <v>1374.63</v>
      </c>
      <c r="R287" s="180">
        <f t="shared" si="227"/>
        <v>0</v>
      </c>
      <c r="S287" s="180">
        <f t="shared" si="228"/>
        <v>1374.63</v>
      </c>
      <c r="T287" s="394">
        <f t="shared" si="223"/>
        <v>1760.47</v>
      </c>
      <c r="U287" s="394">
        <f t="shared" si="224"/>
        <v>0</v>
      </c>
      <c r="V287" s="142">
        <f t="shared" si="229"/>
        <v>1760.47</v>
      </c>
      <c r="W287" s="142">
        <f t="shared" si="230"/>
        <v>628.74</v>
      </c>
      <c r="X287" s="142">
        <f t="shared" si="230"/>
        <v>0</v>
      </c>
      <c r="Y287" s="142">
        <f t="shared" si="231"/>
        <v>628.74</v>
      </c>
      <c r="Z287" s="51"/>
      <c r="AA287" s="35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</row>
    <row r="288" spans="1:41" ht="30" outlineLevel="1">
      <c r="A288" s="44">
        <v>240</v>
      </c>
      <c r="B288" s="73">
        <v>179</v>
      </c>
      <c r="C288" s="42" t="s">
        <v>180</v>
      </c>
      <c r="D288" s="44" t="s">
        <v>181</v>
      </c>
      <c r="E288" s="53">
        <v>15</v>
      </c>
      <c r="F288" s="14">
        <f t="shared" si="218"/>
        <v>2253</v>
      </c>
      <c r="G288" s="14">
        <f t="shared" si="219"/>
        <v>1665</v>
      </c>
      <c r="H288" s="14">
        <f t="shared" si="220"/>
        <v>3918</v>
      </c>
      <c r="I288" s="45">
        <v>150.19999999999999</v>
      </c>
      <c r="J288" s="66">
        <v>111</v>
      </c>
      <c r="K288" s="53"/>
      <c r="L288" s="51"/>
      <c r="M288" s="51"/>
      <c r="N288" s="51"/>
      <c r="O288" s="451">
        <f t="shared" si="233"/>
        <v>210.28</v>
      </c>
      <c r="P288" s="180">
        <f t="shared" si="225"/>
        <v>111</v>
      </c>
      <c r="Q288" s="180">
        <f t="shared" si="226"/>
        <v>3154.2</v>
      </c>
      <c r="R288" s="180">
        <f t="shared" si="227"/>
        <v>1665</v>
      </c>
      <c r="S288" s="180">
        <f t="shared" si="228"/>
        <v>4819.2</v>
      </c>
      <c r="T288" s="394">
        <f t="shared" si="223"/>
        <v>4039.5</v>
      </c>
      <c r="U288" s="394">
        <f t="shared" si="224"/>
        <v>2132.4</v>
      </c>
      <c r="V288" s="142">
        <f t="shared" si="229"/>
        <v>6171.9</v>
      </c>
      <c r="W288" s="142">
        <f t="shared" si="230"/>
        <v>269.3</v>
      </c>
      <c r="X288" s="142">
        <f t="shared" si="230"/>
        <v>142.16</v>
      </c>
      <c r="Y288" s="142">
        <f t="shared" si="231"/>
        <v>411.46</v>
      </c>
      <c r="Z288" s="51"/>
      <c r="AA288" s="35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</row>
    <row r="289" spans="1:41" ht="15" outlineLevel="1">
      <c r="A289" s="44">
        <v>241</v>
      </c>
      <c r="B289" s="73">
        <v>180</v>
      </c>
      <c r="C289" s="42" t="s">
        <v>182</v>
      </c>
      <c r="D289" s="44" t="s">
        <v>34</v>
      </c>
      <c r="E289" s="53">
        <v>5.94</v>
      </c>
      <c r="F289" s="14">
        <f t="shared" si="218"/>
        <v>11947.42</v>
      </c>
      <c r="G289" s="14">
        <f t="shared" si="219"/>
        <v>5444.01</v>
      </c>
      <c r="H289" s="14">
        <f t="shared" si="220"/>
        <v>17391.43</v>
      </c>
      <c r="I289" s="45">
        <v>2011.35</v>
      </c>
      <c r="J289" s="66">
        <v>916.5</v>
      </c>
      <c r="K289" s="53"/>
      <c r="L289" s="51"/>
      <c r="M289" s="51"/>
      <c r="N289" s="51"/>
      <c r="O289" s="451">
        <f t="shared" si="233"/>
        <v>2815.89</v>
      </c>
      <c r="P289" s="180">
        <f t="shared" si="225"/>
        <v>916.5</v>
      </c>
      <c r="Q289" s="180">
        <f t="shared" si="226"/>
        <v>16726.39</v>
      </c>
      <c r="R289" s="180">
        <f t="shared" si="227"/>
        <v>5444.01</v>
      </c>
      <c r="S289" s="180">
        <f t="shared" si="228"/>
        <v>22170.400000000001</v>
      </c>
      <c r="T289" s="394">
        <f t="shared" si="223"/>
        <v>21421.42</v>
      </c>
      <c r="U289" s="394">
        <f t="shared" si="224"/>
        <v>6972.13</v>
      </c>
      <c r="V289" s="142">
        <f t="shared" si="229"/>
        <v>28393.55</v>
      </c>
      <c r="W289" s="142">
        <f t="shared" si="230"/>
        <v>3606.3</v>
      </c>
      <c r="X289" s="142">
        <f t="shared" si="230"/>
        <v>1173.76</v>
      </c>
      <c r="Y289" s="142">
        <f t="shared" si="231"/>
        <v>4780.0600000000004</v>
      </c>
      <c r="Z289" s="51" t="s">
        <v>183</v>
      </c>
      <c r="AA289" s="35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</row>
    <row r="290" spans="1:41" ht="30" outlineLevel="1">
      <c r="A290" s="44">
        <v>242</v>
      </c>
      <c r="B290" s="73">
        <v>181</v>
      </c>
      <c r="C290" s="42" t="s">
        <v>184</v>
      </c>
      <c r="D290" s="44" t="s">
        <v>34</v>
      </c>
      <c r="E290" s="53">
        <v>1.98</v>
      </c>
      <c r="F290" s="14">
        <f t="shared" si="218"/>
        <v>10226.700000000001</v>
      </c>
      <c r="G290" s="14">
        <f t="shared" si="219"/>
        <v>18216</v>
      </c>
      <c r="H290" s="14">
        <f t="shared" si="220"/>
        <v>28442.7</v>
      </c>
      <c r="I290" s="45">
        <v>5165</v>
      </c>
      <c r="J290" s="66">
        <v>9200</v>
      </c>
      <c r="K290" s="53"/>
      <c r="L290" s="49"/>
      <c r="M290" s="49"/>
      <c r="N290" s="49"/>
      <c r="O290" s="451">
        <f t="shared" si="233"/>
        <v>7231</v>
      </c>
      <c r="P290" s="180">
        <f t="shared" si="225"/>
        <v>9200</v>
      </c>
      <c r="Q290" s="180">
        <f t="shared" si="226"/>
        <v>14317.38</v>
      </c>
      <c r="R290" s="180">
        <f t="shared" si="227"/>
        <v>18216</v>
      </c>
      <c r="S290" s="180">
        <f t="shared" si="228"/>
        <v>32533.38</v>
      </c>
      <c r="T290" s="394">
        <f t="shared" si="223"/>
        <v>18336.21</v>
      </c>
      <c r="U290" s="394">
        <f t="shared" si="224"/>
        <v>23329.13</v>
      </c>
      <c r="V290" s="142">
        <f t="shared" si="229"/>
        <v>41665.339999999997</v>
      </c>
      <c r="W290" s="142">
        <f t="shared" si="230"/>
        <v>9260.7099999999991</v>
      </c>
      <c r="X290" s="142">
        <f t="shared" si="230"/>
        <v>11782.39</v>
      </c>
      <c r="Y290" s="142">
        <f t="shared" si="231"/>
        <v>21043.1</v>
      </c>
      <c r="Z290" s="49" t="s">
        <v>185</v>
      </c>
      <c r="AA290" s="50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</row>
    <row r="291" spans="1:41" s="237" customFormat="1" ht="15">
      <c r="A291" s="158"/>
      <c r="B291" s="145"/>
      <c r="C291" s="171" t="s">
        <v>186</v>
      </c>
      <c r="D291" s="158"/>
      <c r="E291" s="135"/>
      <c r="F291" s="133">
        <f t="shared" ref="F291:H291" si="234">SUM(F293:F389)</f>
        <v>707166.7</v>
      </c>
      <c r="G291" s="133">
        <f t="shared" si="234"/>
        <v>179552.54</v>
      </c>
      <c r="H291" s="133">
        <f t="shared" si="234"/>
        <v>886719.24</v>
      </c>
      <c r="I291" s="138"/>
      <c r="J291" s="135"/>
      <c r="K291" s="135"/>
      <c r="L291" s="147"/>
      <c r="M291" s="147"/>
      <c r="N291" s="147"/>
      <c r="O291" s="179"/>
      <c r="P291" s="180">
        <f t="shared" si="225"/>
        <v>0</v>
      </c>
      <c r="Q291" s="176">
        <f>SUM(Q293:Q389)</f>
        <v>1080122.68</v>
      </c>
      <c r="R291" s="176">
        <f t="shared" ref="R291:S291" si="235">SUM(R293:R389)</f>
        <v>179552.54</v>
      </c>
      <c r="S291" s="176">
        <f t="shared" si="235"/>
        <v>1259675.22</v>
      </c>
      <c r="T291" s="133"/>
      <c r="U291" s="133"/>
      <c r="V291" s="133"/>
      <c r="W291" s="142">
        <f t="shared" si="230"/>
        <v>0</v>
      </c>
      <c r="X291" s="142">
        <f t="shared" si="230"/>
        <v>0</v>
      </c>
      <c r="Y291" s="142">
        <f t="shared" si="231"/>
        <v>0</v>
      </c>
      <c r="Z291" s="147"/>
      <c r="AA291" s="137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</row>
    <row r="292" spans="1:41" ht="30" outlineLevel="1">
      <c r="A292" s="44"/>
      <c r="B292" s="73"/>
      <c r="C292" s="52" t="s">
        <v>187</v>
      </c>
      <c r="D292" s="44"/>
      <c r="E292" s="53"/>
      <c r="F292" s="14">
        <f t="shared" ref="F292:F389" si="236">E292*I292</f>
        <v>0</v>
      </c>
      <c r="G292" s="14">
        <f t="shared" ref="G292:G389" si="237">E292*J292</f>
        <v>0</v>
      </c>
      <c r="H292" s="14">
        <f t="shared" ref="H292:H389" si="238">F292+G292</f>
        <v>0</v>
      </c>
      <c r="I292" s="45"/>
      <c r="J292" s="53"/>
      <c r="K292" s="53"/>
      <c r="L292" s="51"/>
      <c r="M292" s="51"/>
      <c r="N292" s="51"/>
      <c r="O292" s="186"/>
      <c r="P292" s="180">
        <f t="shared" si="225"/>
        <v>0</v>
      </c>
      <c r="Q292" s="180">
        <f t="shared" si="226"/>
        <v>0</v>
      </c>
      <c r="R292" s="180">
        <f t="shared" si="227"/>
        <v>0</v>
      </c>
      <c r="S292" s="180">
        <f t="shared" si="228"/>
        <v>0</v>
      </c>
      <c r="T292" s="394">
        <f t="shared" si="223"/>
        <v>0</v>
      </c>
      <c r="U292" s="394">
        <f t="shared" si="224"/>
        <v>0</v>
      </c>
      <c r="V292" s="142">
        <f t="shared" si="229"/>
        <v>0</v>
      </c>
      <c r="W292" s="142">
        <f t="shared" si="230"/>
        <v>0</v>
      </c>
      <c r="X292" s="142">
        <f t="shared" si="230"/>
        <v>0</v>
      </c>
      <c r="Y292" s="142">
        <f t="shared" si="231"/>
        <v>0</v>
      </c>
      <c r="Z292" s="51"/>
      <c r="AA292" s="35"/>
      <c r="AB292" s="226"/>
      <c r="AC292" s="226"/>
      <c r="AD292" s="226"/>
      <c r="AE292" s="226"/>
      <c r="AF292" s="226"/>
      <c r="AG292" s="226"/>
      <c r="AH292" s="226"/>
      <c r="AI292" s="226"/>
      <c r="AJ292" s="226"/>
      <c r="AK292" s="226"/>
      <c r="AL292" s="226"/>
      <c r="AM292" s="226"/>
      <c r="AN292" s="226"/>
      <c r="AO292" s="226"/>
    </row>
    <row r="293" spans="1:41" ht="15" outlineLevel="1">
      <c r="A293" s="44">
        <v>243</v>
      </c>
      <c r="B293" s="73">
        <v>182</v>
      </c>
      <c r="C293" s="42" t="s">
        <v>188</v>
      </c>
      <c r="D293" s="44" t="s">
        <v>26</v>
      </c>
      <c r="E293" s="53">
        <v>4</v>
      </c>
      <c r="F293" s="14">
        <f t="shared" si="236"/>
        <v>7048.16</v>
      </c>
      <c r="G293" s="14">
        <f t="shared" si="237"/>
        <v>0</v>
      </c>
      <c r="H293" s="14">
        <f t="shared" si="238"/>
        <v>7048.16</v>
      </c>
      <c r="I293" s="45">
        <v>1762.04</v>
      </c>
      <c r="J293" s="53"/>
      <c r="K293" s="53"/>
      <c r="L293" s="51"/>
      <c r="M293" s="51"/>
      <c r="N293" s="51"/>
      <c r="O293" s="123">
        <f t="shared" ref="O293:O300" si="239">I293*$N$3</f>
        <v>2819.26</v>
      </c>
      <c r="P293" s="180">
        <f t="shared" si="225"/>
        <v>0</v>
      </c>
      <c r="Q293" s="180">
        <f t="shared" si="226"/>
        <v>11277.04</v>
      </c>
      <c r="R293" s="180">
        <f t="shared" si="227"/>
        <v>0</v>
      </c>
      <c r="S293" s="180">
        <f t="shared" si="228"/>
        <v>11277.04</v>
      </c>
      <c r="T293" s="394">
        <f t="shared" si="223"/>
        <v>14442.44</v>
      </c>
      <c r="U293" s="394">
        <f t="shared" si="224"/>
        <v>0</v>
      </c>
      <c r="V293" s="142">
        <f t="shared" si="229"/>
        <v>14442.44</v>
      </c>
      <c r="W293" s="142">
        <f t="shared" si="230"/>
        <v>3610.61</v>
      </c>
      <c r="X293" s="142">
        <f t="shared" si="230"/>
        <v>0</v>
      </c>
      <c r="Y293" s="142">
        <f t="shared" si="231"/>
        <v>3610.61</v>
      </c>
      <c r="Z293" s="51"/>
      <c r="AA293" s="35"/>
      <c r="AB293" s="226"/>
      <c r="AC293" s="226"/>
      <c r="AD293" s="226"/>
      <c r="AE293" s="226"/>
      <c r="AF293" s="226"/>
      <c r="AG293" s="226"/>
      <c r="AH293" s="226"/>
      <c r="AI293" s="226"/>
      <c r="AJ293" s="226"/>
      <c r="AK293" s="226"/>
      <c r="AL293" s="226"/>
      <c r="AM293" s="226"/>
      <c r="AN293" s="226"/>
      <c r="AO293" s="226"/>
    </row>
    <row r="294" spans="1:41" ht="15" outlineLevel="1">
      <c r="A294" s="44">
        <v>244</v>
      </c>
      <c r="B294" s="73">
        <v>183</v>
      </c>
      <c r="C294" s="42" t="s">
        <v>189</v>
      </c>
      <c r="D294" s="44" t="s">
        <v>26</v>
      </c>
      <c r="E294" s="53">
        <v>4</v>
      </c>
      <c r="F294" s="14">
        <f t="shared" si="236"/>
        <v>592.32000000000005</v>
      </c>
      <c r="G294" s="14">
        <f t="shared" si="237"/>
        <v>0</v>
      </c>
      <c r="H294" s="14">
        <f t="shared" si="238"/>
        <v>592.32000000000005</v>
      </c>
      <c r="I294" s="45">
        <v>148.08000000000001</v>
      </c>
      <c r="J294" s="53"/>
      <c r="K294" s="53"/>
      <c r="L294" s="51"/>
      <c r="M294" s="51"/>
      <c r="N294" s="51"/>
      <c r="O294" s="123">
        <f t="shared" si="239"/>
        <v>236.93</v>
      </c>
      <c r="P294" s="180">
        <f t="shared" si="225"/>
        <v>0</v>
      </c>
      <c r="Q294" s="180">
        <f t="shared" si="226"/>
        <v>947.72</v>
      </c>
      <c r="R294" s="180">
        <f t="shared" si="227"/>
        <v>0</v>
      </c>
      <c r="S294" s="180">
        <f t="shared" si="228"/>
        <v>947.72</v>
      </c>
      <c r="T294" s="394">
        <f t="shared" si="223"/>
        <v>1213.76</v>
      </c>
      <c r="U294" s="394">
        <f t="shared" si="224"/>
        <v>0</v>
      </c>
      <c r="V294" s="142">
        <f t="shared" si="229"/>
        <v>1213.76</v>
      </c>
      <c r="W294" s="142">
        <f t="shared" si="230"/>
        <v>303.44</v>
      </c>
      <c r="X294" s="142">
        <f t="shared" si="230"/>
        <v>0</v>
      </c>
      <c r="Y294" s="142">
        <f t="shared" si="231"/>
        <v>303.44</v>
      </c>
      <c r="Z294" s="51"/>
      <c r="AA294" s="35"/>
      <c r="AB294" s="226"/>
      <c r="AC294" s="226"/>
      <c r="AD294" s="226"/>
      <c r="AE294" s="226"/>
      <c r="AF294" s="226"/>
      <c r="AG294" s="226"/>
      <c r="AH294" s="226"/>
      <c r="AI294" s="226"/>
      <c r="AJ294" s="226"/>
      <c r="AK294" s="226"/>
      <c r="AL294" s="226"/>
      <c r="AM294" s="226"/>
      <c r="AN294" s="226"/>
      <c r="AO294" s="226"/>
    </row>
    <row r="295" spans="1:41" ht="15" outlineLevel="1">
      <c r="A295" s="44">
        <v>245</v>
      </c>
      <c r="B295" s="73">
        <v>184</v>
      </c>
      <c r="C295" s="42" t="s">
        <v>190</v>
      </c>
      <c r="D295" s="44" t="s">
        <v>26</v>
      </c>
      <c r="E295" s="53">
        <v>4</v>
      </c>
      <c r="F295" s="14">
        <f t="shared" si="236"/>
        <v>420.84</v>
      </c>
      <c r="G295" s="14">
        <f t="shared" si="237"/>
        <v>0</v>
      </c>
      <c r="H295" s="14">
        <f t="shared" si="238"/>
        <v>420.84</v>
      </c>
      <c r="I295" s="45">
        <v>105.21</v>
      </c>
      <c r="J295" s="53"/>
      <c r="K295" s="53"/>
      <c r="L295" s="51"/>
      <c r="M295" s="51"/>
      <c r="N295" s="51"/>
      <c r="O295" s="123">
        <f t="shared" si="239"/>
        <v>168.34</v>
      </c>
      <c r="P295" s="180">
        <f t="shared" si="225"/>
        <v>0</v>
      </c>
      <c r="Q295" s="180">
        <f t="shared" si="226"/>
        <v>673.36</v>
      </c>
      <c r="R295" s="180">
        <f t="shared" si="227"/>
        <v>0</v>
      </c>
      <c r="S295" s="180">
        <f t="shared" si="228"/>
        <v>673.36</v>
      </c>
      <c r="T295" s="394">
        <f t="shared" si="223"/>
        <v>862.36</v>
      </c>
      <c r="U295" s="394">
        <f t="shared" si="224"/>
        <v>0</v>
      </c>
      <c r="V295" s="142">
        <f t="shared" si="229"/>
        <v>862.36</v>
      </c>
      <c r="W295" s="142">
        <f t="shared" si="230"/>
        <v>215.59</v>
      </c>
      <c r="X295" s="142">
        <f t="shared" si="230"/>
        <v>0</v>
      </c>
      <c r="Y295" s="142">
        <f t="shared" si="231"/>
        <v>215.59</v>
      </c>
      <c r="Z295" s="51"/>
      <c r="AA295" s="35"/>
      <c r="AB295" s="226"/>
      <c r="AC295" s="226"/>
      <c r="AD295" s="226"/>
      <c r="AE295" s="226"/>
      <c r="AF295" s="226"/>
      <c r="AG295" s="226"/>
      <c r="AH295" s="226"/>
      <c r="AI295" s="226"/>
      <c r="AJ295" s="226"/>
      <c r="AK295" s="226"/>
      <c r="AL295" s="226"/>
      <c r="AM295" s="226"/>
      <c r="AN295" s="226"/>
      <c r="AO295" s="226"/>
    </row>
    <row r="296" spans="1:41" ht="15" outlineLevel="1">
      <c r="A296" s="44">
        <v>246</v>
      </c>
      <c r="B296" s="73">
        <v>185</v>
      </c>
      <c r="C296" s="42" t="s">
        <v>191</v>
      </c>
      <c r="D296" s="44" t="s">
        <v>181</v>
      </c>
      <c r="E296" s="53">
        <v>79</v>
      </c>
      <c r="F296" s="14">
        <f t="shared" si="236"/>
        <v>8848</v>
      </c>
      <c r="G296" s="14">
        <f t="shared" si="237"/>
        <v>6320</v>
      </c>
      <c r="H296" s="14">
        <f t="shared" si="238"/>
        <v>15168</v>
      </c>
      <c r="I296" s="45">
        <v>112</v>
      </c>
      <c r="J296" s="66">
        <v>80</v>
      </c>
      <c r="K296" s="53"/>
      <c r="L296" s="51"/>
      <c r="M296" s="51"/>
      <c r="N296" s="51"/>
      <c r="O296" s="123">
        <f t="shared" si="239"/>
        <v>179.2</v>
      </c>
      <c r="P296" s="180">
        <f t="shared" si="225"/>
        <v>80</v>
      </c>
      <c r="Q296" s="180">
        <f t="shared" si="226"/>
        <v>14156.8</v>
      </c>
      <c r="R296" s="180">
        <f t="shared" si="227"/>
        <v>6320</v>
      </c>
      <c r="S296" s="180">
        <f t="shared" si="228"/>
        <v>20476.8</v>
      </c>
      <c r="T296" s="394">
        <f t="shared" si="223"/>
        <v>18130.5</v>
      </c>
      <c r="U296" s="394">
        <f t="shared" si="224"/>
        <v>8094.34</v>
      </c>
      <c r="V296" s="142">
        <f t="shared" si="229"/>
        <v>26224.84</v>
      </c>
      <c r="W296" s="142">
        <f t="shared" si="230"/>
        <v>229.5</v>
      </c>
      <c r="X296" s="142">
        <f t="shared" si="230"/>
        <v>102.46</v>
      </c>
      <c r="Y296" s="142">
        <f t="shared" si="231"/>
        <v>331.96</v>
      </c>
      <c r="Z296" s="51"/>
      <c r="AA296" s="35"/>
      <c r="AB296" s="226"/>
      <c r="AC296" s="226"/>
      <c r="AD296" s="226"/>
      <c r="AE296" s="226"/>
      <c r="AF296" s="226"/>
      <c r="AG296" s="226"/>
      <c r="AH296" s="226"/>
      <c r="AI296" s="226"/>
      <c r="AJ296" s="226"/>
      <c r="AK296" s="226"/>
      <c r="AL296" s="226"/>
      <c r="AM296" s="226"/>
      <c r="AN296" s="226"/>
      <c r="AO296" s="226"/>
    </row>
    <row r="297" spans="1:41" ht="30" outlineLevel="1">
      <c r="A297" s="44">
        <v>247</v>
      </c>
      <c r="B297" s="73">
        <v>186</v>
      </c>
      <c r="C297" s="42" t="s">
        <v>192</v>
      </c>
      <c r="D297" s="44" t="s">
        <v>181</v>
      </c>
      <c r="E297" s="53">
        <v>79</v>
      </c>
      <c r="F297" s="14">
        <f t="shared" si="236"/>
        <v>69915</v>
      </c>
      <c r="G297" s="14">
        <f t="shared" si="237"/>
        <v>65807</v>
      </c>
      <c r="H297" s="14">
        <f t="shared" si="238"/>
        <v>135722</v>
      </c>
      <c r="I297" s="45">
        <v>885</v>
      </c>
      <c r="J297" s="53">
        <v>833</v>
      </c>
      <c r="K297" s="53"/>
      <c r="L297" s="51"/>
      <c r="M297" s="51"/>
      <c r="N297" s="51"/>
      <c r="O297" s="123">
        <f t="shared" si="239"/>
        <v>1416</v>
      </c>
      <c r="P297" s="180">
        <f t="shared" si="225"/>
        <v>833</v>
      </c>
      <c r="Q297" s="180">
        <f t="shared" si="226"/>
        <v>111864</v>
      </c>
      <c r="R297" s="180">
        <f t="shared" si="227"/>
        <v>65807</v>
      </c>
      <c r="S297" s="180">
        <f t="shared" si="228"/>
        <v>177671</v>
      </c>
      <c r="T297" s="394">
        <f t="shared" si="223"/>
        <v>143263.34</v>
      </c>
      <c r="U297" s="394">
        <f t="shared" si="224"/>
        <v>84278.78</v>
      </c>
      <c r="V297" s="142">
        <f t="shared" si="229"/>
        <v>227542.12</v>
      </c>
      <c r="W297" s="142">
        <f t="shared" si="230"/>
        <v>1813.46</v>
      </c>
      <c r="X297" s="142">
        <f t="shared" si="230"/>
        <v>1066.82</v>
      </c>
      <c r="Y297" s="142">
        <f t="shared" si="231"/>
        <v>2880.28</v>
      </c>
      <c r="Z297" s="51"/>
      <c r="AA297" s="35"/>
      <c r="AB297" s="226"/>
      <c r="AC297" s="226"/>
      <c r="AD297" s="226"/>
      <c r="AE297" s="226"/>
      <c r="AF297" s="226"/>
      <c r="AG297" s="226"/>
      <c r="AH297" s="226"/>
      <c r="AI297" s="226"/>
      <c r="AJ297" s="226"/>
      <c r="AK297" s="226"/>
      <c r="AL297" s="226"/>
      <c r="AM297" s="226"/>
      <c r="AN297" s="226"/>
      <c r="AO297" s="226"/>
    </row>
    <row r="298" spans="1:41" ht="15" outlineLevel="1">
      <c r="A298" s="44">
        <v>248</v>
      </c>
      <c r="B298" s="73">
        <v>187</v>
      </c>
      <c r="C298" s="42" t="s">
        <v>193</v>
      </c>
      <c r="D298" s="44" t="s">
        <v>181</v>
      </c>
      <c r="E298" s="53">
        <v>79</v>
      </c>
      <c r="F298" s="14">
        <f t="shared" si="236"/>
        <v>16245.56</v>
      </c>
      <c r="G298" s="14">
        <f t="shared" si="237"/>
        <v>3397</v>
      </c>
      <c r="H298" s="14">
        <f t="shared" si="238"/>
        <v>19642.560000000001</v>
      </c>
      <c r="I298" s="45">
        <v>205.64</v>
      </c>
      <c r="J298" s="66">
        <v>43</v>
      </c>
      <c r="K298" s="53"/>
      <c r="L298" s="51"/>
      <c r="M298" s="51"/>
      <c r="N298" s="51"/>
      <c r="O298" s="123">
        <f t="shared" si="239"/>
        <v>329.02</v>
      </c>
      <c r="P298" s="180">
        <f t="shared" si="225"/>
        <v>43</v>
      </c>
      <c r="Q298" s="180">
        <f t="shared" si="226"/>
        <v>25992.58</v>
      </c>
      <c r="R298" s="180">
        <f t="shared" si="227"/>
        <v>3397</v>
      </c>
      <c r="S298" s="180">
        <f t="shared" si="228"/>
        <v>29389.58</v>
      </c>
      <c r="T298" s="394">
        <f t="shared" si="223"/>
        <v>33288.230000000003</v>
      </c>
      <c r="U298" s="394">
        <f t="shared" si="224"/>
        <v>4350.53</v>
      </c>
      <c r="V298" s="142">
        <f t="shared" si="229"/>
        <v>37638.76</v>
      </c>
      <c r="W298" s="142">
        <f t="shared" si="230"/>
        <v>421.37</v>
      </c>
      <c r="X298" s="142">
        <f t="shared" si="230"/>
        <v>55.07</v>
      </c>
      <c r="Y298" s="142">
        <f t="shared" si="231"/>
        <v>476.44</v>
      </c>
      <c r="Z298" s="51"/>
      <c r="AA298" s="35"/>
      <c r="AB298" s="226"/>
      <c r="AC298" s="226"/>
      <c r="AD298" s="226"/>
      <c r="AE298" s="226"/>
      <c r="AF298" s="226"/>
      <c r="AG298" s="226"/>
      <c r="AH298" s="226"/>
      <c r="AI298" s="226"/>
      <c r="AJ298" s="226"/>
      <c r="AK298" s="226"/>
      <c r="AL298" s="226"/>
      <c r="AM298" s="226"/>
      <c r="AN298" s="226"/>
      <c r="AO298" s="226"/>
    </row>
    <row r="299" spans="1:41" ht="30" outlineLevel="1">
      <c r="A299" s="44">
        <v>249</v>
      </c>
      <c r="B299" s="73">
        <v>188</v>
      </c>
      <c r="C299" s="42" t="s">
        <v>194</v>
      </c>
      <c r="D299" s="44" t="s">
        <v>181</v>
      </c>
      <c r="E299" s="53">
        <v>79</v>
      </c>
      <c r="F299" s="14">
        <f t="shared" si="236"/>
        <v>12087</v>
      </c>
      <c r="G299" s="14">
        <f t="shared" si="237"/>
        <v>19750</v>
      </c>
      <c r="H299" s="14">
        <f t="shared" si="238"/>
        <v>31837</v>
      </c>
      <c r="I299" s="45">
        <v>153</v>
      </c>
      <c r="J299" s="66">
        <v>250</v>
      </c>
      <c r="K299" s="53"/>
      <c r="L299" s="51"/>
      <c r="M299" s="51"/>
      <c r="N299" s="51"/>
      <c r="O299" s="123">
        <f t="shared" si="239"/>
        <v>244.8</v>
      </c>
      <c r="P299" s="180">
        <f t="shared" si="225"/>
        <v>250</v>
      </c>
      <c r="Q299" s="180">
        <f t="shared" si="226"/>
        <v>19339.2</v>
      </c>
      <c r="R299" s="180">
        <f t="shared" si="227"/>
        <v>19750</v>
      </c>
      <c r="S299" s="180">
        <f t="shared" si="228"/>
        <v>39089.199999999997</v>
      </c>
      <c r="T299" s="394">
        <f t="shared" si="223"/>
        <v>24767.29</v>
      </c>
      <c r="U299" s="394">
        <f t="shared" si="224"/>
        <v>25293.43</v>
      </c>
      <c r="V299" s="142">
        <f t="shared" si="229"/>
        <v>50060.72</v>
      </c>
      <c r="W299" s="142">
        <f t="shared" si="230"/>
        <v>313.51</v>
      </c>
      <c r="X299" s="142">
        <f t="shared" si="230"/>
        <v>320.17</v>
      </c>
      <c r="Y299" s="142">
        <f t="shared" si="231"/>
        <v>633.67999999999995</v>
      </c>
      <c r="Z299" s="51"/>
      <c r="AA299" s="35"/>
      <c r="AB299" s="226"/>
      <c r="AC299" s="226"/>
      <c r="AD299" s="226"/>
      <c r="AE299" s="226"/>
      <c r="AF299" s="226"/>
      <c r="AG299" s="226"/>
      <c r="AH299" s="226"/>
      <c r="AI299" s="226"/>
      <c r="AJ299" s="226"/>
      <c r="AK299" s="226"/>
      <c r="AL299" s="226"/>
      <c r="AM299" s="226"/>
      <c r="AN299" s="226"/>
      <c r="AO299" s="226"/>
    </row>
    <row r="300" spans="1:41" ht="32.25" customHeight="1" outlineLevel="1">
      <c r="A300" s="44">
        <v>250</v>
      </c>
      <c r="B300" s="73">
        <v>189</v>
      </c>
      <c r="C300" s="42" t="s">
        <v>195</v>
      </c>
      <c r="D300" s="44" t="s">
        <v>34</v>
      </c>
      <c r="E300" s="53">
        <v>0.16</v>
      </c>
      <c r="F300" s="14">
        <f t="shared" si="236"/>
        <v>10686</v>
      </c>
      <c r="G300" s="14">
        <f t="shared" si="237"/>
        <v>912</v>
      </c>
      <c r="H300" s="14">
        <f t="shared" si="238"/>
        <v>11598</v>
      </c>
      <c r="I300" s="43">
        <v>66787.5</v>
      </c>
      <c r="J300" s="53">
        <v>5700</v>
      </c>
      <c r="K300" s="53"/>
      <c r="L300" s="51"/>
      <c r="M300" s="51"/>
      <c r="N300" s="51"/>
      <c r="O300" s="123">
        <f t="shared" si="239"/>
        <v>106860</v>
      </c>
      <c r="P300" s="180">
        <f t="shared" si="225"/>
        <v>5700</v>
      </c>
      <c r="Q300" s="180">
        <f t="shared" si="226"/>
        <v>17097.599999999999</v>
      </c>
      <c r="R300" s="180">
        <f t="shared" si="227"/>
        <v>912</v>
      </c>
      <c r="S300" s="180">
        <f t="shared" si="228"/>
        <v>18009.599999999999</v>
      </c>
      <c r="T300" s="394">
        <f t="shared" si="223"/>
        <v>21896.81</v>
      </c>
      <c r="U300" s="394">
        <f t="shared" si="224"/>
        <v>1167.99</v>
      </c>
      <c r="V300" s="142">
        <f t="shared" si="229"/>
        <v>23064.799999999999</v>
      </c>
      <c r="W300" s="142">
        <f t="shared" si="230"/>
        <v>136855.06</v>
      </c>
      <c r="X300" s="142">
        <f t="shared" si="230"/>
        <v>7299.96</v>
      </c>
      <c r="Y300" s="142">
        <f t="shared" si="231"/>
        <v>144155.01999999999</v>
      </c>
      <c r="Z300" s="51"/>
      <c r="AA300" s="35"/>
      <c r="AB300" s="226"/>
      <c r="AC300" s="226"/>
      <c r="AD300" s="226"/>
      <c r="AE300" s="226"/>
      <c r="AF300" s="226"/>
      <c r="AG300" s="226"/>
      <c r="AH300" s="226"/>
      <c r="AI300" s="226"/>
      <c r="AJ300" s="226"/>
      <c r="AK300" s="226"/>
      <c r="AL300" s="226"/>
      <c r="AM300" s="226"/>
      <c r="AN300" s="226"/>
      <c r="AO300" s="226"/>
    </row>
    <row r="301" spans="1:41" ht="30" outlineLevel="1">
      <c r="A301" s="44"/>
      <c r="B301" s="73"/>
      <c r="C301" s="52" t="s">
        <v>196</v>
      </c>
      <c r="D301" s="44"/>
      <c r="E301" s="53"/>
      <c r="F301" s="14">
        <f t="shared" si="236"/>
        <v>0</v>
      </c>
      <c r="G301" s="14">
        <f t="shared" si="237"/>
        <v>0</v>
      </c>
      <c r="H301" s="14">
        <f t="shared" si="238"/>
        <v>0</v>
      </c>
      <c r="I301" s="45"/>
      <c r="J301" s="53"/>
      <c r="K301" s="53"/>
      <c r="L301" s="51"/>
      <c r="M301" s="51"/>
      <c r="N301" s="51"/>
      <c r="O301" s="186"/>
      <c r="P301" s="180">
        <f t="shared" si="225"/>
        <v>0</v>
      </c>
      <c r="Q301" s="180">
        <f t="shared" si="226"/>
        <v>0</v>
      </c>
      <c r="R301" s="180">
        <f t="shared" si="227"/>
        <v>0</v>
      </c>
      <c r="S301" s="180">
        <f t="shared" si="228"/>
        <v>0</v>
      </c>
      <c r="T301" s="394">
        <f t="shared" si="223"/>
        <v>0</v>
      </c>
      <c r="U301" s="394">
        <f t="shared" si="224"/>
        <v>0</v>
      </c>
      <c r="V301" s="142">
        <f t="shared" si="229"/>
        <v>0</v>
      </c>
      <c r="W301" s="142">
        <f t="shared" si="230"/>
        <v>0</v>
      </c>
      <c r="X301" s="142">
        <f t="shared" si="230"/>
        <v>0</v>
      </c>
      <c r="Y301" s="142">
        <f t="shared" si="231"/>
        <v>0</v>
      </c>
      <c r="Z301" s="51"/>
      <c r="AA301" s="35"/>
      <c r="AB301" s="226"/>
      <c r="AC301" s="226"/>
      <c r="AD301" s="226"/>
      <c r="AE301" s="226"/>
      <c r="AF301" s="226"/>
      <c r="AG301" s="226"/>
      <c r="AH301" s="226"/>
      <c r="AI301" s="226"/>
      <c r="AJ301" s="226"/>
      <c r="AK301" s="226"/>
      <c r="AL301" s="226"/>
      <c r="AM301" s="226"/>
      <c r="AN301" s="226"/>
      <c r="AO301" s="226"/>
    </row>
    <row r="302" spans="1:41" ht="15" outlineLevel="1">
      <c r="A302" s="44">
        <v>251</v>
      </c>
      <c r="B302" s="73">
        <v>190</v>
      </c>
      <c r="C302" s="42" t="s">
        <v>197</v>
      </c>
      <c r="D302" s="44" t="s">
        <v>26</v>
      </c>
      <c r="E302" s="53">
        <v>22.8</v>
      </c>
      <c r="F302" s="14">
        <f t="shared" si="236"/>
        <v>40174.51</v>
      </c>
      <c r="G302" s="14">
        <f t="shared" si="237"/>
        <v>0</v>
      </c>
      <c r="H302" s="14">
        <f t="shared" si="238"/>
        <v>40174.51</v>
      </c>
      <c r="I302" s="45">
        <v>1762.04</v>
      </c>
      <c r="J302" s="53"/>
      <c r="K302" s="53"/>
      <c r="L302" s="51"/>
      <c r="M302" s="51"/>
      <c r="N302" s="51"/>
      <c r="O302" s="123">
        <f t="shared" ref="O302:O305" si="240">I302*$N$3</f>
        <v>2819.26</v>
      </c>
      <c r="P302" s="180">
        <f t="shared" si="225"/>
        <v>0</v>
      </c>
      <c r="Q302" s="180">
        <f t="shared" si="226"/>
        <v>64279.13</v>
      </c>
      <c r="R302" s="180">
        <f t="shared" si="227"/>
        <v>0</v>
      </c>
      <c r="S302" s="180">
        <f t="shared" si="228"/>
        <v>64279.13</v>
      </c>
      <c r="T302" s="394">
        <f t="shared" si="223"/>
        <v>82321.91</v>
      </c>
      <c r="U302" s="394">
        <f t="shared" si="224"/>
        <v>0</v>
      </c>
      <c r="V302" s="142">
        <f t="shared" si="229"/>
        <v>82321.91</v>
      </c>
      <c r="W302" s="142">
        <f t="shared" si="230"/>
        <v>3610.61</v>
      </c>
      <c r="X302" s="142">
        <f t="shared" si="230"/>
        <v>0</v>
      </c>
      <c r="Y302" s="142">
        <f t="shared" si="231"/>
        <v>3610.61</v>
      </c>
      <c r="Z302" s="51"/>
      <c r="AA302" s="35"/>
      <c r="AB302" s="226"/>
      <c r="AC302" s="226"/>
      <c r="AD302" s="226"/>
      <c r="AE302" s="226"/>
      <c r="AF302" s="226"/>
      <c r="AG302" s="226"/>
      <c r="AH302" s="226"/>
      <c r="AI302" s="226"/>
      <c r="AJ302" s="226"/>
      <c r="AK302" s="226"/>
      <c r="AL302" s="226"/>
      <c r="AM302" s="226"/>
      <c r="AN302" s="226"/>
      <c r="AO302" s="226"/>
    </row>
    <row r="303" spans="1:41" ht="15" outlineLevel="1">
      <c r="A303" s="44">
        <v>252</v>
      </c>
      <c r="B303" s="73">
        <v>191</v>
      </c>
      <c r="C303" s="42" t="s">
        <v>198</v>
      </c>
      <c r="D303" s="44" t="s">
        <v>26</v>
      </c>
      <c r="E303" s="53">
        <v>22.8</v>
      </c>
      <c r="F303" s="14">
        <f t="shared" si="236"/>
        <v>3376.22</v>
      </c>
      <c r="G303" s="14">
        <f t="shared" si="237"/>
        <v>0</v>
      </c>
      <c r="H303" s="14">
        <f t="shared" si="238"/>
        <v>3376.22</v>
      </c>
      <c r="I303" s="45">
        <v>148.08000000000001</v>
      </c>
      <c r="J303" s="53"/>
      <c r="K303" s="53"/>
      <c r="L303" s="51"/>
      <c r="M303" s="51"/>
      <c r="N303" s="51"/>
      <c r="O303" s="123">
        <f t="shared" si="240"/>
        <v>236.93</v>
      </c>
      <c r="P303" s="180">
        <f t="shared" si="225"/>
        <v>0</v>
      </c>
      <c r="Q303" s="180">
        <f t="shared" si="226"/>
        <v>5402</v>
      </c>
      <c r="R303" s="180">
        <f t="shared" si="227"/>
        <v>0</v>
      </c>
      <c r="S303" s="180">
        <f t="shared" si="228"/>
        <v>5402</v>
      </c>
      <c r="T303" s="394">
        <f t="shared" si="223"/>
        <v>6918.43</v>
      </c>
      <c r="U303" s="394">
        <f t="shared" si="224"/>
        <v>0</v>
      </c>
      <c r="V303" s="142">
        <f t="shared" si="229"/>
        <v>6918.43</v>
      </c>
      <c r="W303" s="142">
        <f t="shared" si="230"/>
        <v>303.44</v>
      </c>
      <c r="X303" s="142">
        <f t="shared" si="230"/>
        <v>0</v>
      </c>
      <c r="Y303" s="142">
        <f t="shared" si="231"/>
        <v>303.44</v>
      </c>
      <c r="Z303" s="51"/>
      <c r="AA303" s="35"/>
      <c r="AB303" s="226"/>
      <c r="AC303" s="226"/>
      <c r="AD303" s="226"/>
      <c r="AE303" s="226"/>
      <c r="AF303" s="226"/>
      <c r="AG303" s="226"/>
      <c r="AH303" s="226"/>
      <c r="AI303" s="226"/>
      <c r="AJ303" s="226"/>
      <c r="AK303" s="226"/>
      <c r="AL303" s="226"/>
      <c r="AM303" s="226"/>
      <c r="AN303" s="226"/>
      <c r="AO303" s="226"/>
    </row>
    <row r="304" spans="1:41" ht="15" outlineLevel="1">
      <c r="A304" s="44">
        <v>253</v>
      </c>
      <c r="B304" s="73">
        <v>192</v>
      </c>
      <c r="C304" s="42" t="s">
        <v>199</v>
      </c>
      <c r="D304" s="44" t="s">
        <v>26</v>
      </c>
      <c r="E304" s="53">
        <v>22.8</v>
      </c>
      <c r="F304" s="14">
        <f t="shared" si="236"/>
        <v>2398.79</v>
      </c>
      <c r="G304" s="14">
        <f t="shared" si="237"/>
        <v>0</v>
      </c>
      <c r="H304" s="14">
        <f t="shared" si="238"/>
        <v>2398.79</v>
      </c>
      <c r="I304" s="45">
        <v>105.21</v>
      </c>
      <c r="J304" s="53"/>
      <c r="K304" s="53"/>
      <c r="L304" s="51"/>
      <c r="M304" s="51"/>
      <c r="N304" s="51"/>
      <c r="O304" s="123">
        <f t="shared" si="240"/>
        <v>168.34</v>
      </c>
      <c r="P304" s="180">
        <f t="shared" si="225"/>
        <v>0</v>
      </c>
      <c r="Q304" s="180">
        <f t="shared" si="226"/>
        <v>3838.15</v>
      </c>
      <c r="R304" s="180">
        <f t="shared" si="227"/>
        <v>0</v>
      </c>
      <c r="S304" s="180">
        <f t="shared" si="228"/>
        <v>3838.15</v>
      </c>
      <c r="T304" s="394">
        <f t="shared" si="223"/>
        <v>4915.45</v>
      </c>
      <c r="U304" s="394">
        <f t="shared" si="224"/>
        <v>0</v>
      </c>
      <c r="V304" s="142">
        <f t="shared" si="229"/>
        <v>4915.45</v>
      </c>
      <c r="W304" s="142">
        <f t="shared" si="230"/>
        <v>215.59</v>
      </c>
      <c r="X304" s="142">
        <f t="shared" si="230"/>
        <v>0</v>
      </c>
      <c r="Y304" s="142">
        <f t="shared" si="231"/>
        <v>215.59</v>
      </c>
      <c r="Z304" s="51"/>
      <c r="AA304" s="35"/>
      <c r="AB304" s="226"/>
      <c r="AC304" s="226"/>
      <c r="AD304" s="226"/>
      <c r="AE304" s="226"/>
      <c r="AF304" s="226"/>
      <c r="AG304" s="226"/>
      <c r="AH304" s="226"/>
      <c r="AI304" s="226"/>
      <c r="AJ304" s="226"/>
      <c r="AK304" s="226"/>
      <c r="AL304" s="226"/>
      <c r="AM304" s="226"/>
      <c r="AN304" s="226"/>
      <c r="AO304" s="226"/>
    </row>
    <row r="305" spans="1:41" ht="30" outlineLevel="1">
      <c r="A305" s="44">
        <v>254</v>
      </c>
      <c r="B305" s="73">
        <v>193</v>
      </c>
      <c r="C305" s="42" t="s">
        <v>107</v>
      </c>
      <c r="D305" s="44" t="s">
        <v>26</v>
      </c>
      <c r="E305" s="53">
        <v>22.8</v>
      </c>
      <c r="F305" s="14">
        <f t="shared" si="236"/>
        <v>6770.23</v>
      </c>
      <c r="G305" s="14">
        <f t="shared" si="237"/>
        <v>1003.2</v>
      </c>
      <c r="H305" s="14">
        <f t="shared" si="238"/>
        <v>7773.43</v>
      </c>
      <c r="I305" s="45">
        <v>296.94</v>
      </c>
      <c r="J305" s="53">
        <v>44</v>
      </c>
      <c r="K305" s="53"/>
      <c r="L305" s="51"/>
      <c r="M305" s="51"/>
      <c r="N305" s="51"/>
      <c r="O305" s="123">
        <f t="shared" si="240"/>
        <v>475.1</v>
      </c>
      <c r="P305" s="180">
        <f t="shared" si="225"/>
        <v>44</v>
      </c>
      <c r="Q305" s="180">
        <f t="shared" si="226"/>
        <v>10832.28</v>
      </c>
      <c r="R305" s="180">
        <f t="shared" si="227"/>
        <v>1003.2</v>
      </c>
      <c r="S305" s="180">
        <f t="shared" si="228"/>
        <v>11835.48</v>
      </c>
      <c r="T305" s="394">
        <f t="shared" si="223"/>
        <v>13872.89</v>
      </c>
      <c r="U305" s="394">
        <f t="shared" si="224"/>
        <v>1284.78</v>
      </c>
      <c r="V305" s="142">
        <f t="shared" si="229"/>
        <v>15157.67</v>
      </c>
      <c r="W305" s="142">
        <f t="shared" si="230"/>
        <v>608.46</v>
      </c>
      <c r="X305" s="142">
        <f t="shared" si="230"/>
        <v>56.35</v>
      </c>
      <c r="Y305" s="142">
        <f t="shared" si="231"/>
        <v>664.81</v>
      </c>
      <c r="Z305" s="51" t="s">
        <v>200</v>
      </c>
      <c r="AA305" s="35"/>
      <c r="AB305" s="226"/>
      <c r="AC305" s="226"/>
      <c r="AD305" s="226"/>
      <c r="AE305" s="226"/>
      <c r="AF305" s="226"/>
      <c r="AG305" s="226"/>
      <c r="AH305" s="226"/>
      <c r="AI305" s="226"/>
      <c r="AJ305" s="226"/>
      <c r="AK305" s="226"/>
      <c r="AL305" s="226"/>
      <c r="AM305" s="226"/>
      <c r="AN305" s="226"/>
      <c r="AO305" s="226"/>
    </row>
    <row r="306" spans="1:41" ht="30" outlineLevel="1">
      <c r="A306" s="44"/>
      <c r="B306" s="73"/>
      <c r="C306" s="52" t="s">
        <v>201</v>
      </c>
      <c r="D306" s="44"/>
      <c r="E306" s="53"/>
      <c r="F306" s="14">
        <f t="shared" si="236"/>
        <v>0</v>
      </c>
      <c r="G306" s="14">
        <f t="shared" si="237"/>
        <v>0</v>
      </c>
      <c r="H306" s="14">
        <f t="shared" si="238"/>
        <v>0</v>
      </c>
      <c r="I306" s="45"/>
      <c r="J306" s="53"/>
      <c r="K306" s="53"/>
      <c r="L306" s="51"/>
      <c r="M306" s="51"/>
      <c r="N306" s="51"/>
      <c r="O306" s="186"/>
      <c r="P306" s="180">
        <f t="shared" si="225"/>
        <v>0</v>
      </c>
      <c r="Q306" s="180">
        <f t="shared" si="226"/>
        <v>0</v>
      </c>
      <c r="R306" s="180">
        <f t="shared" si="227"/>
        <v>0</v>
      </c>
      <c r="S306" s="180">
        <f t="shared" si="228"/>
        <v>0</v>
      </c>
      <c r="T306" s="394">
        <f t="shared" si="223"/>
        <v>0</v>
      </c>
      <c r="U306" s="394">
        <f t="shared" si="224"/>
        <v>0</v>
      </c>
      <c r="V306" s="142">
        <f t="shared" si="229"/>
        <v>0</v>
      </c>
      <c r="W306" s="142">
        <f t="shared" si="230"/>
        <v>0</v>
      </c>
      <c r="X306" s="142">
        <f t="shared" si="230"/>
        <v>0</v>
      </c>
      <c r="Y306" s="142">
        <f t="shared" si="231"/>
        <v>0</v>
      </c>
      <c r="Z306" s="51"/>
      <c r="AA306" s="35"/>
      <c r="AB306" s="226"/>
      <c r="AC306" s="226"/>
      <c r="AD306" s="226"/>
      <c r="AE306" s="226"/>
      <c r="AF306" s="226"/>
      <c r="AG306" s="226"/>
      <c r="AH306" s="226"/>
      <c r="AI306" s="226"/>
      <c r="AJ306" s="226"/>
      <c r="AK306" s="226"/>
      <c r="AL306" s="226"/>
      <c r="AM306" s="226"/>
      <c r="AN306" s="226"/>
      <c r="AO306" s="226"/>
    </row>
    <row r="307" spans="1:41" ht="15" outlineLevel="1">
      <c r="A307" s="44">
        <v>255</v>
      </c>
      <c r="B307" s="73">
        <v>194</v>
      </c>
      <c r="C307" s="42" t="s">
        <v>202</v>
      </c>
      <c r="D307" s="44" t="s">
        <v>103</v>
      </c>
      <c r="E307" s="53">
        <v>38</v>
      </c>
      <c r="F307" s="14">
        <f t="shared" si="236"/>
        <v>12388</v>
      </c>
      <c r="G307" s="14">
        <f t="shared" si="237"/>
        <v>0</v>
      </c>
      <c r="H307" s="14">
        <f t="shared" si="238"/>
        <v>12388</v>
      </c>
      <c r="I307" s="45">
        <v>326</v>
      </c>
      <c r="J307" s="53"/>
      <c r="K307" s="53"/>
      <c r="L307" s="51"/>
      <c r="M307" s="51"/>
      <c r="N307" s="51"/>
      <c r="O307" s="123">
        <f t="shared" ref="O307:O313" si="241">I307*$N$3</f>
        <v>521.6</v>
      </c>
      <c r="P307" s="180">
        <f t="shared" si="225"/>
        <v>0</v>
      </c>
      <c r="Q307" s="180">
        <f t="shared" si="226"/>
        <v>19820.8</v>
      </c>
      <c r="R307" s="180">
        <f t="shared" si="227"/>
        <v>0</v>
      </c>
      <c r="S307" s="180">
        <f t="shared" si="228"/>
        <v>19820.8</v>
      </c>
      <c r="T307" s="394">
        <f t="shared" si="223"/>
        <v>25384.38</v>
      </c>
      <c r="U307" s="394">
        <f t="shared" si="224"/>
        <v>0</v>
      </c>
      <c r="V307" s="142">
        <f t="shared" si="229"/>
        <v>25384.38</v>
      </c>
      <c r="W307" s="142">
        <f t="shared" si="230"/>
        <v>668.01</v>
      </c>
      <c r="X307" s="142">
        <f t="shared" si="230"/>
        <v>0</v>
      </c>
      <c r="Y307" s="142">
        <f t="shared" si="231"/>
        <v>668.01</v>
      </c>
      <c r="Z307" s="51"/>
      <c r="AA307" s="35"/>
      <c r="AB307" s="226"/>
      <c r="AC307" s="226"/>
      <c r="AD307" s="226"/>
      <c r="AE307" s="226"/>
      <c r="AF307" s="226"/>
      <c r="AG307" s="226"/>
      <c r="AH307" s="226"/>
      <c r="AI307" s="226"/>
      <c r="AJ307" s="226"/>
      <c r="AK307" s="226"/>
      <c r="AL307" s="226"/>
      <c r="AM307" s="226"/>
      <c r="AN307" s="226"/>
      <c r="AO307" s="226"/>
    </row>
    <row r="308" spans="1:41" ht="30" outlineLevel="1">
      <c r="A308" s="44">
        <v>256</v>
      </c>
      <c r="B308" s="73">
        <v>195</v>
      </c>
      <c r="C308" s="42" t="s">
        <v>203</v>
      </c>
      <c r="D308" s="44" t="s">
        <v>101</v>
      </c>
      <c r="E308" s="53">
        <v>3.76</v>
      </c>
      <c r="F308" s="14">
        <f t="shared" si="236"/>
        <v>7136.48</v>
      </c>
      <c r="G308" s="14">
        <f t="shared" si="237"/>
        <v>206.8</v>
      </c>
      <c r="H308" s="14">
        <f t="shared" si="238"/>
        <v>7343.28</v>
      </c>
      <c r="I308" s="45">
        <v>1898</v>
      </c>
      <c r="J308" s="66">
        <v>55</v>
      </c>
      <c r="K308" s="53"/>
      <c r="L308" s="51"/>
      <c r="M308" s="51"/>
      <c r="N308" s="51"/>
      <c r="O308" s="123">
        <f t="shared" si="241"/>
        <v>3036.8</v>
      </c>
      <c r="P308" s="180">
        <f t="shared" si="225"/>
        <v>55</v>
      </c>
      <c r="Q308" s="180">
        <f t="shared" si="226"/>
        <v>11418.37</v>
      </c>
      <c r="R308" s="180">
        <f t="shared" si="227"/>
        <v>206.8</v>
      </c>
      <c r="S308" s="180">
        <f t="shared" si="228"/>
        <v>11625.17</v>
      </c>
      <c r="T308" s="394">
        <f t="shared" si="223"/>
        <v>14623.43</v>
      </c>
      <c r="U308" s="394">
        <f t="shared" si="224"/>
        <v>264.85000000000002</v>
      </c>
      <c r="V308" s="142">
        <f t="shared" si="229"/>
        <v>14888.28</v>
      </c>
      <c r="W308" s="142">
        <f t="shared" si="230"/>
        <v>3889.21</v>
      </c>
      <c r="X308" s="142">
        <f t="shared" si="230"/>
        <v>70.44</v>
      </c>
      <c r="Y308" s="142">
        <f t="shared" si="231"/>
        <v>3959.65</v>
      </c>
      <c r="Z308" s="51"/>
      <c r="AA308" s="35"/>
      <c r="AB308" s="226"/>
      <c r="AC308" s="226"/>
      <c r="AD308" s="226"/>
      <c r="AE308" s="226"/>
      <c r="AF308" s="226"/>
      <c r="AG308" s="226"/>
      <c r="AH308" s="226"/>
      <c r="AI308" s="226"/>
      <c r="AJ308" s="226"/>
      <c r="AK308" s="226"/>
      <c r="AL308" s="226"/>
      <c r="AM308" s="226"/>
      <c r="AN308" s="226"/>
      <c r="AO308" s="226"/>
    </row>
    <row r="309" spans="1:41" ht="15" outlineLevel="1">
      <c r="A309" s="44">
        <v>257</v>
      </c>
      <c r="B309" s="73">
        <v>196</v>
      </c>
      <c r="C309" s="42" t="s">
        <v>104</v>
      </c>
      <c r="D309" s="44" t="s">
        <v>26</v>
      </c>
      <c r="E309" s="53">
        <v>5.2</v>
      </c>
      <c r="F309" s="14">
        <f t="shared" si="236"/>
        <v>9162.61</v>
      </c>
      <c r="G309" s="14">
        <f t="shared" si="237"/>
        <v>0</v>
      </c>
      <c r="H309" s="14">
        <f t="shared" si="238"/>
        <v>9162.61</v>
      </c>
      <c r="I309" s="45">
        <v>1762.04</v>
      </c>
      <c r="J309" s="53"/>
      <c r="K309" s="53"/>
      <c r="L309" s="51"/>
      <c r="M309" s="51"/>
      <c r="N309" s="51"/>
      <c r="O309" s="123">
        <f t="shared" si="241"/>
        <v>2819.26</v>
      </c>
      <c r="P309" s="180">
        <f t="shared" si="225"/>
        <v>0</v>
      </c>
      <c r="Q309" s="180">
        <f t="shared" si="226"/>
        <v>14660.15</v>
      </c>
      <c r="R309" s="180">
        <f t="shared" si="227"/>
        <v>0</v>
      </c>
      <c r="S309" s="180">
        <f t="shared" si="228"/>
        <v>14660.15</v>
      </c>
      <c r="T309" s="394">
        <f t="shared" si="223"/>
        <v>18775.169999999998</v>
      </c>
      <c r="U309" s="394">
        <f t="shared" si="224"/>
        <v>0</v>
      </c>
      <c r="V309" s="142">
        <f t="shared" si="229"/>
        <v>18775.169999999998</v>
      </c>
      <c r="W309" s="142">
        <f t="shared" si="230"/>
        <v>3610.61</v>
      </c>
      <c r="X309" s="142">
        <f t="shared" si="230"/>
        <v>0</v>
      </c>
      <c r="Y309" s="142">
        <f t="shared" si="231"/>
        <v>3610.61</v>
      </c>
      <c r="Z309" s="51"/>
      <c r="AA309" s="35"/>
      <c r="AB309" s="226"/>
      <c r="AC309" s="226"/>
      <c r="AD309" s="226"/>
      <c r="AE309" s="226"/>
      <c r="AF309" s="226"/>
      <c r="AG309" s="226"/>
      <c r="AH309" s="226"/>
      <c r="AI309" s="226"/>
      <c r="AJ309" s="226"/>
      <c r="AK309" s="226"/>
      <c r="AL309" s="226"/>
      <c r="AM309" s="226"/>
      <c r="AN309" s="226"/>
      <c r="AO309" s="226"/>
    </row>
    <row r="310" spans="1:41" ht="15" outlineLevel="1">
      <c r="A310" s="44">
        <v>258</v>
      </c>
      <c r="B310" s="73">
        <v>197</v>
      </c>
      <c r="C310" s="42" t="s">
        <v>105</v>
      </c>
      <c r="D310" s="44" t="s">
        <v>26</v>
      </c>
      <c r="E310" s="53">
        <v>5.2</v>
      </c>
      <c r="F310" s="14">
        <f t="shared" si="236"/>
        <v>770.02</v>
      </c>
      <c r="G310" s="14">
        <f t="shared" si="237"/>
        <v>0</v>
      </c>
      <c r="H310" s="14">
        <f t="shared" si="238"/>
        <v>770.02</v>
      </c>
      <c r="I310" s="45">
        <v>148.08000000000001</v>
      </c>
      <c r="J310" s="53"/>
      <c r="K310" s="53"/>
      <c r="L310" s="51"/>
      <c r="M310" s="51"/>
      <c r="N310" s="51"/>
      <c r="O310" s="123">
        <f t="shared" si="241"/>
        <v>236.93</v>
      </c>
      <c r="P310" s="180">
        <f t="shared" si="225"/>
        <v>0</v>
      </c>
      <c r="Q310" s="180">
        <f t="shared" si="226"/>
        <v>1232.04</v>
      </c>
      <c r="R310" s="180">
        <f t="shared" si="227"/>
        <v>0</v>
      </c>
      <c r="S310" s="180">
        <f t="shared" si="228"/>
        <v>1232.04</v>
      </c>
      <c r="T310" s="394">
        <f t="shared" si="223"/>
        <v>1577.89</v>
      </c>
      <c r="U310" s="394">
        <f t="shared" si="224"/>
        <v>0</v>
      </c>
      <c r="V310" s="142">
        <f t="shared" si="229"/>
        <v>1577.89</v>
      </c>
      <c r="W310" s="142">
        <f t="shared" si="230"/>
        <v>303.44</v>
      </c>
      <c r="X310" s="142">
        <f t="shared" si="230"/>
        <v>0</v>
      </c>
      <c r="Y310" s="142">
        <f t="shared" si="231"/>
        <v>303.44</v>
      </c>
      <c r="Z310" s="51"/>
      <c r="AA310" s="35"/>
      <c r="AB310" s="226"/>
      <c r="AC310" s="226"/>
      <c r="AD310" s="226"/>
      <c r="AE310" s="226"/>
      <c r="AF310" s="226"/>
      <c r="AG310" s="226"/>
      <c r="AH310" s="226"/>
      <c r="AI310" s="226"/>
      <c r="AJ310" s="226"/>
      <c r="AK310" s="226"/>
      <c r="AL310" s="226"/>
      <c r="AM310" s="226"/>
      <c r="AN310" s="226"/>
      <c r="AO310" s="226"/>
    </row>
    <row r="311" spans="1:41" ht="15" outlineLevel="1">
      <c r="A311" s="44">
        <v>259</v>
      </c>
      <c r="B311" s="73">
        <v>198</v>
      </c>
      <c r="C311" s="42" t="s">
        <v>142</v>
      </c>
      <c r="D311" s="44" t="s">
        <v>26</v>
      </c>
      <c r="E311" s="53">
        <v>5.2</v>
      </c>
      <c r="F311" s="14">
        <f t="shared" si="236"/>
        <v>547.09</v>
      </c>
      <c r="G311" s="14">
        <f t="shared" si="237"/>
        <v>0</v>
      </c>
      <c r="H311" s="14">
        <f t="shared" si="238"/>
        <v>547.09</v>
      </c>
      <c r="I311" s="45">
        <v>105.21</v>
      </c>
      <c r="J311" s="53"/>
      <c r="K311" s="53"/>
      <c r="L311" s="51"/>
      <c r="M311" s="51"/>
      <c r="N311" s="51"/>
      <c r="O311" s="123">
        <f t="shared" si="241"/>
        <v>168.34</v>
      </c>
      <c r="P311" s="180">
        <f t="shared" si="225"/>
        <v>0</v>
      </c>
      <c r="Q311" s="180">
        <f t="shared" si="226"/>
        <v>875.37</v>
      </c>
      <c r="R311" s="180">
        <f t="shared" si="227"/>
        <v>0</v>
      </c>
      <c r="S311" s="180">
        <f t="shared" si="228"/>
        <v>875.37</v>
      </c>
      <c r="T311" s="394">
        <f t="shared" si="223"/>
        <v>1121.07</v>
      </c>
      <c r="U311" s="394">
        <f t="shared" si="224"/>
        <v>0</v>
      </c>
      <c r="V311" s="142">
        <f t="shared" si="229"/>
        <v>1121.07</v>
      </c>
      <c r="W311" s="142">
        <f t="shared" si="230"/>
        <v>215.59</v>
      </c>
      <c r="X311" s="142">
        <f t="shared" si="230"/>
        <v>0</v>
      </c>
      <c r="Y311" s="142">
        <f t="shared" si="231"/>
        <v>215.59</v>
      </c>
      <c r="Z311" s="51"/>
      <c r="AA311" s="35"/>
      <c r="AB311" s="226"/>
      <c r="AC311" s="226"/>
      <c r="AD311" s="226"/>
      <c r="AE311" s="226"/>
      <c r="AF311" s="226"/>
      <c r="AG311" s="226"/>
      <c r="AH311" s="226"/>
      <c r="AI311" s="226"/>
      <c r="AJ311" s="226"/>
      <c r="AK311" s="226"/>
      <c r="AL311" s="226"/>
      <c r="AM311" s="226"/>
      <c r="AN311" s="226"/>
      <c r="AO311" s="226"/>
    </row>
    <row r="312" spans="1:41" ht="30" outlineLevel="1">
      <c r="A312" s="44">
        <v>260</v>
      </c>
      <c r="B312" s="73">
        <v>199</v>
      </c>
      <c r="C312" s="42" t="s">
        <v>204</v>
      </c>
      <c r="D312" s="44" t="s">
        <v>26</v>
      </c>
      <c r="E312" s="53">
        <v>5.2</v>
      </c>
      <c r="F312" s="14">
        <f t="shared" si="236"/>
        <v>8247.2000000000007</v>
      </c>
      <c r="G312" s="14">
        <f t="shared" si="237"/>
        <v>936</v>
      </c>
      <c r="H312" s="14">
        <f t="shared" si="238"/>
        <v>9183.2000000000007</v>
      </c>
      <c r="I312" s="45">
        <v>1586</v>
      </c>
      <c r="J312" s="66">
        <v>180</v>
      </c>
      <c r="K312" s="53"/>
      <c r="L312" s="51"/>
      <c r="M312" s="51"/>
      <c r="N312" s="51"/>
      <c r="O312" s="123">
        <f t="shared" si="241"/>
        <v>2537.6</v>
      </c>
      <c r="P312" s="180">
        <f t="shared" si="225"/>
        <v>180</v>
      </c>
      <c r="Q312" s="180">
        <f t="shared" si="226"/>
        <v>13195.52</v>
      </c>
      <c r="R312" s="180">
        <f t="shared" si="227"/>
        <v>936</v>
      </c>
      <c r="S312" s="180">
        <f t="shared" si="228"/>
        <v>14131.52</v>
      </c>
      <c r="T312" s="394">
        <f t="shared" si="223"/>
        <v>16899.43</v>
      </c>
      <c r="U312" s="394">
        <f t="shared" si="224"/>
        <v>1198.76</v>
      </c>
      <c r="V312" s="142">
        <f t="shared" si="229"/>
        <v>18098.189999999999</v>
      </c>
      <c r="W312" s="142">
        <f t="shared" si="230"/>
        <v>3249.89</v>
      </c>
      <c r="X312" s="142">
        <f t="shared" si="230"/>
        <v>230.53</v>
      </c>
      <c r="Y312" s="142">
        <f t="shared" si="231"/>
        <v>3480.42</v>
      </c>
      <c r="Z312" s="51"/>
      <c r="AA312" s="35"/>
      <c r="AB312" s="226"/>
      <c r="AC312" s="226"/>
      <c r="AD312" s="226"/>
      <c r="AE312" s="226"/>
      <c r="AF312" s="226"/>
      <c r="AG312" s="226"/>
      <c r="AH312" s="226"/>
      <c r="AI312" s="226"/>
      <c r="AJ312" s="226"/>
      <c r="AK312" s="226"/>
      <c r="AL312" s="226"/>
      <c r="AM312" s="226"/>
      <c r="AN312" s="226"/>
      <c r="AO312" s="226"/>
    </row>
    <row r="313" spans="1:41" ht="30" outlineLevel="1">
      <c r="A313" s="44">
        <v>261</v>
      </c>
      <c r="B313" s="73">
        <v>200</v>
      </c>
      <c r="C313" s="42" t="s">
        <v>205</v>
      </c>
      <c r="D313" s="44" t="s">
        <v>26</v>
      </c>
      <c r="E313" s="53">
        <v>5.2</v>
      </c>
      <c r="F313" s="14">
        <f t="shared" si="236"/>
        <v>16733.599999999999</v>
      </c>
      <c r="G313" s="14">
        <f t="shared" si="237"/>
        <v>496.08</v>
      </c>
      <c r="H313" s="14">
        <f t="shared" si="238"/>
        <v>17229.68</v>
      </c>
      <c r="I313" s="45">
        <v>3218</v>
      </c>
      <c r="J313" s="66">
        <v>95.4</v>
      </c>
      <c r="K313" s="53"/>
      <c r="L313" s="51"/>
      <c r="M313" s="51"/>
      <c r="N313" s="51"/>
      <c r="O313" s="123">
        <f t="shared" si="241"/>
        <v>5148.8</v>
      </c>
      <c r="P313" s="180">
        <f t="shared" si="225"/>
        <v>95.4</v>
      </c>
      <c r="Q313" s="180">
        <f t="shared" si="226"/>
        <v>26773.759999999998</v>
      </c>
      <c r="R313" s="180">
        <f t="shared" si="227"/>
        <v>496.08</v>
      </c>
      <c r="S313" s="180">
        <f t="shared" si="228"/>
        <v>27269.84</v>
      </c>
      <c r="T313" s="394">
        <f t="shared" si="223"/>
        <v>34289.01</v>
      </c>
      <c r="U313" s="394">
        <f t="shared" si="224"/>
        <v>635.34</v>
      </c>
      <c r="V313" s="142">
        <f t="shared" si="229"/>
        <v>34924.35</v>
      </c>
      <c r="W313" s="142">
        <f t="shared" si="230"/>
        <v>6594.04</v>
      </c>
      <c r="X313" s="142">
        <f t="shared" si="230"/>
        <v>122.18</v>
      </c>
      <c r="Y313" s="142">
        <f t="shared" si="231"/>
        <v>6716.22</v>
      </c>
      <c r="Z313" s="51" t="s">
        <v>206</v>
      </c>
      <c r="AA313" s="35"/>
      <c r="AB313" s="226"/>
      <c r="AC313" s="226"/>
      <c r="AD313" s="226"/>
      <c r="AE313" s="226"/>
      <c r="AF313" s="226"/>
      <c r="AG313" s="226"/>
      <c r="AH313" s="226"/>
      <c r="AI313" s="226"/>
      <c r="AJ313" s="226"/>
      <c r="AK313" s="226"/>
      <c r="AL313" s="226"/>
      <c r="AM313" s="226"/>
      <c r="AN313" s="226"/>
      <c r="AO313" s="226"/>
    </row>
    <row r="314" spans="1:41" ht="15" outlineLevel="1">
      <c r="A314" s="44"/>
      <c r="B314" s="73"/>
      <c r="C314" s="52" t="s">
        <v>207</v>
      </c>
      <c r="D314" s="44"/>
      <c r="E314" s="53"/>
      <c r="F314" s="14">
        <f t="shared" si="236"/>
        <v>0</v>
      </c>
      <c r="G314" s="14">
        <f t="shared" si="237"/>
        <v>0</v>
      </c>
      <c r="H314" s="14">
        <f t="shared" si="238"/>
        <v>0</v>
      </c>
      <c r="I314" s="45"/>
      <c r="J314" s="53"/>
      <c r="K314" s="53"/>
      <c r="L314" s="51"/>
      <c r="M314" s="51"/>
      <c r="N314" s="51"/>
      <c r="O314" s="186"/>
      <c r="P314" s="180">
        <f t="shared" si="225"/>
        <v>0</v>
      </c>
      <c r="Q314" s="180">
        <f t="shared" si="226"/>
        <v>0</v>
      </c>
      <c r="R314" s="180">
        <f t="shared" si="227"/>
        <v>0</v>
      </c>
      <c r="S314" s="180">
        <f t="shared" si="228"/>
        <v>0</v>
      </c>
      <c r="T314" s="394">
        <f t="shared" si="223"/>
        <v>0</v>
      </c>
      <c r="U314" s="394">
        <f t="shared" si="224"/>
        <v>0</v>
      </c>
      <c r="V314" s="142">
        <f t="shared" si="229"/>
        <v>0</v>
      </c>
      <c r="W314" s="142">
        <f t="shared" si="230"/>
        <v>0</v>
      </c>
      <c r="X314" s="142">
        <f t="shared" si="230"/>
        <v>0</v>
      </c>
      <c r="Y314" s="142">
        <f t="shared" si="231"/>
        <v>0</v>
      </c>
      <c r="Z314" s="51"/>
      <c r="AA314" s="35"/>
      <c r="AB314" s="226"/>
      <c r="AC314" s="226"/>
      <c r="AD314" s="226"/>
      <c r="AE314" s="226"/>
      <c r="AF314" s="226"/>
      <c r="AG314" s="226"/>
      <c r="AH314" s="226"/>
      <c r="AI314" s="226"/>
      <c r="AJ314" s="226"/>
      <c r="AK314" s="226"/>
      <c r="AL314" s="226"/>
      <c r="AM314" s="226"/>
      <c r="AN314" s="226"/>
      <c r="AO314" s="226"/>
    </row>
    <row r="315" spans="1:41" ht="15" outlineLevel="1">
      <c r="A315" s="44">
        <v>262</v>
      </c>
      <c r="B315" s="73">
        <v>201</v>
      </c>
      <c r="C315" s="42" t="s">
        <v>208</v>
      </c>
      <c r="D315" s="44" t="s">
        <v>26</v>
      </c>
      <c r="E315" s="53">
        <v>2.7</v>
      </c>
      <c r="F315" s="14">
        <f t="shared" si="236"/>
        <v>4757.51</v>
      </c>
      <c r="G315" s="14">
        <f t="shared" si="237"/>
        <v>0</v>
      </c>
      <c r="H315" s="14">
        <f t="shared" si="238"/>
        <v>4757.51</v>
      </c>
      <c r="I315" s="45">
        <v>1762.04</v>
      </c>
      <c r="J315" s="53"/>
      <c r="K315" s="53"/>
      <c r="L315" s="51"/>
      <c r="M315" s="51"/>
      <c r="N315" s="51"/>
      <c r="O315" s="123">
        <f t="shared" ref="O315:O317" si="242">I315*$N$3</f>
        <v>2819.26</v>
      </c>
      <c r="P315" s="180">
        <f t="shared" si="225"/>
        <v>0</v>
      </c>
      <c r="Q315" s="180">
        <f t="shared" si="226"/>
        <v>7612</v>
      </c>
      <c r="R315" s="180">
        <f t="shared" si="227"/>
        <v>0</v>
      </c>
      <c r="S315" s="180">
        <f t="shared" si="228"/>
        <v>7612</v>
      </c>
      <c r="T315" s="394">
        <f t="shared" si="223"/>
        <v>9748.65</v>
      </c>
      <c r="U315" s="394">
        <f t="shared" si="224"/>
        <v>0</v>
      </c>
      <c r="V315" s="142">
        <f t="shared" si="229"/>
        <v>9748.65</v>
      </c>
      <c r="W315" s="142">
        <f t="shared" si="230"/>
        <v>3610.61</v>
      </c>
      <c r="X315" s="142">
        <f t="shared" si="230"/>
        <v>0</v>
      </c>
      <c r="Y315" s="142">
        <f t="shared" si="231"/>
        <v>3610.61</v>
      </c>
      <c r="Z315" s="51"/>
      <c r="AA315" s="35"/>
      <c r="AB315" s="226"/>
      <c r="AC315" s="226"/>
      <c r="AD315" s="226"/>
      <c r="AE315" s="226"/>
      <c r="AF315" s="226"/>
      <c r="AG315" s="226"/>
      <c r="AH315" s="226"/>
      <c r="AI315" s="226"/>
      <c r="AJ315" s="226"/>
      <c r="AK315" s="226"/>
      <c r="AL315" s="226"/>
      <c r="AM315" s="226"/>
      <c r="AN315" s="226"/>
      <c r="AO315" s="226"/>
    </row>
    <row r="316" spans="1:41" ht="15" outlineLevel="1">
      <c r="A316" s="44">
        <v>263</v>
      </c>
      <c r="B316" s="73">
        <v>202</v>
      </c>
      <c r="C316" s="42" t="s">
        <v>209</v>
      </c>
      <c r="D316" s="44" t="s">
        <v>26</v>
      </c>
      <c r="E316" s="53">
        <v>2.7</v>
      </c>
      <c r="F316" s="14">
        <f t="shared" si="236"/>
        <v>399.82</v>
      </c>
      <c r="G316" s="14">
        <f t="shared" si="237"/>
        <v>0</v>
      </c>
      <c r="H316" s="14">
        <f t="shared" si="238"/>
        <v>399.82</v>
      </c>
      <c r="I316" s="45">
        <v>148.08000000000001</v>
      </c>
      <c r="J316" s="53"/>
      <c r="K316" s="53"/>
      <c r="L316" s="51"/>
      <c r="M316" s="51"/>
      <c r="N316" s="51"/>
      <c r="O316" s="123">
        <f t="shared" si="242"/>
        <v>236.93</v>
      </c>
      <c r="P316" s="180">
        <f t="shared" si="225"/>
        <v>0</v>
      </c>
      <c r="Q316" s="180">
        <f t="shared" si="226"/>
        <v>639.71</v>
      </c>
      <c r="R316" s="180">
        <f t="shared" si="227"/>
        <v>0</v>
      </c>
      <c r="S316" s="180">
        <f t="shared" si="228"/>
        <v>639.71</v>
      </c>
      <c r="T316" s="394">
        <f t="shared" si="223"/>
        <v>819.29</v>
      </c>
      <c r="U316" s="394">
        <f t="shared" si="224"/>
        <v>0</v>
      </c>
      <c r="V316" s="142">
        <f t="shared" si="229"/>
        <v>819.29</v>
      </c>
      <c r="W316" s="142">
        <f t="shared" si="230"/>
        <v>303.44</v>
      </c>
      <c r="X316" s="142">
        <f t="shared" si="230"/>
        <v>0</v>
      </c>
      <c r="Y316" s="142">
        <f t="shared" si="231"/>
        <v>303.44</v>
      </c>
      <c r="Z316" s="51"/>
      <c r="AA316" s="35"/>
      <c r="AB316" s="226"/>
      <c r="AC316" s="226"/>
      <c r="AD316" s="226"/>
      <c r="AE316" s="226"/>
      <c r="AF316" s="226"/>
      <c r="AG316" s="226"/>
      <c r="AH316" s="226"/>
      <c r="AI316" s="226"/>
      <c r="AJ316" s="226"/>
      <c r="AK316" s="226"/>
      <c r="AL316" s="226"/>
      <c r="AM316" s="226"/>
      <c r="AN316" s="226"/>
      <c r="AO316" s="226"/>
    </row>
    <row r="317" spans="1:41" ht="15" outlineLevel="1">
      <c r="A317" s="44">
        <v>264</v>
      </c>
      <c r="B317" s="73">
        <v>203</v>
      </c>
      <c r="C317" s="42" t="s">
        <v>210</v>
      </c>
      <c r="D317" s="44" t="s">
        <v>181</v>
      </c>
      <c r="E317" s="53">
        <v>84</v>
      </c>
      <c r="F317" s="14">
        <f t="shared" si="236"/>
        <v>2940</v>
      </c>
      <c r="G317" s="14">
        <f t="shared" si="237"/>
        <v>0</v>
      </c>
      <c r="H317" s="14">
        <f t="shared" si="238"/>
        <v>2940</v>
      </c>
      <c r="I317" s="45">
        <v>35</v>
      </c>
      <c r="J317" s="53"/>
      <c r="K317" s="53"/>
      <c r="L317" s="51"/>
      <c r="M317" s="51"/>
      <c r="N317" s="51"/>
      <c r="O317" s="123">
        <f t="shared" si="242"/>
        <v>56</v>
      </c>
      <c r="P317" s="180">
        <f t="shared" si="225"/>
        <v>0</v>
      </c>
      <c r="Q317" s="180">
        <f t="shared" si="226"/>
        <v>4704</v>
      </c>
      <c r="R317" s="180">
        <f t="shared" si="227"/>
        <v>0</v>
      </c>
      <c r="S317" s="180">
        <f t="shared" si="228"/>
        <v>4704</v>
      </c>
      <c r="T317" s="394">
        <f t="shared" si="223"/>
        <v>6024.48</v>
      </c>
      <c r="U317" s="394">
        <f t="shared" si="224"/>
        <v>0</v>
      </c>
      <c r="V317" s="142">
        <f t="shared" si="229"/>
        <v>6024.48</v>
      </c>
      <c r="W317" s="142">
        <f t="shared" si="230"/>
        <v>71.72</v>
      </c>
      <c r="X317" s="142">
        <f t="shared" si="230"/>
        <v>0</v>
      </c>
      <c r="Y317" s="142">
        <f t="shared" si="231"/>
        <v>71.72</v>
      </c>
      <c r="Z317" s="51"/>
      <c r="AA317" s="35"/>
      <c r="AB317" s="226"/>
      <c r="AC317" s="226"/>
      <c r="AD317" s="226"/>
      <c r="AE317" s="226"/>
      <c r="AF317" s="226"/>
      <c r="AG317" s="226"/>
      <c r="AH317" s="226"/>
      <c r="AI317" s="226"/>
      <c r="AJ317" s="226"/>
      <c r="AK317" s="226"/>
      <c r="AL317" s="226"/>
      <c r="AM317" s="226"/>
      <c r="AN317" s="226"/>
      <c r="AO317" s="226"/>
    </row>
    <row r="318" spans="1:41" ht="30" outlineLevel="1">
      <c r="A318" s="44"/>
      <c r="B318" s="73"/>
      <c r="C318" s="52" t="s">
        <v>211</v>
      </c>
      <c r="D318" s="44"/>
      <c r="E318" s="53"/>
      <c r="F318" s="14">
        <f t="shared" si="236"/>
        <v>0</v>
      </c>
      <c r="G318" s="14">
        <f t="shared" si="237"/>
        <v>0</v>
      </c>
      <c r="H318" s="14">
        <f t="shared" si="238"/>
        <v>0</v>
      </c>
      <c r="I318" s="45"/>
      <c r="J318" s="53"/>
      <c r="K318" s="53"/>
      <c r="L318" s="51"/>
      <c r="M318" s="51"/>
      <c r="N318" s="51"/>
      <c r="O318" s="186"/>
      <c r="P318" s="180">
        <f t="shared" si="225"/>
        <v>0</v>
      </c>
      <c r="Q318" s="180">
        <f t="shared" si="226"/>
        <v>0</v>
      </c>
      <c r="R318" s="180">
        <f t="shared" si="227"/>
        <v>0</v>
      </c>
      <c r="S318" s="180">
        <f t="shared" si="228"/>
        <v>0</v>
      </c>
      <c r="T318" s="394">
        <f t="shared" si="223"/>
        <v>0</v>
      </c>
      <c r="U318" s="394">
        <f t="shared" si="224"/>
        <v>0</v>
      </c>
      <c r="V318" s="142">
        <f t="shared" si="229"/>
        <v>0</v>
      </c>
      <c r="W318" s="142">
        <f t="shared" si="230"/>
        <v>0</v>
      </c>
      <c r="X318" s="142">
        <f t="shared" si="230"/>
        <v>0</v>
      </c>
      <c r="Y318" s="142">
        <f t="shared" si="231"/>
        <v>0</v>
      </c>
      <c r="Z318" s="51"/>
      <c r="AA318" s="35"/>
      <c r="AB318" s="226"/>
      <c r="AC318" s="226"/>
      <c r="AD318" s="226"/>
      <c r="AE318" s="226"/>
      <c r="AF318" s="226"/>
      <c r="AG318" s="226"/>
      <c r="AH318" s="226"/>
      <c r="AI318" s="226"/>
      <c r="AJ318" s="226"/>
      <c r="AK318" s="226"/>
      <c r="AL318" s="226"/>
      <c r="AM318" s="226"/>
      <c r="AN318" s="226"/>
      <c r="AO318" s="226"/>
    </row>
    <row r="319" spans="1:41" ht="15" outlineLevel="1">
      <c r="A319" s="44">
        <v>265</v>
      </c>
      <c r="B319" s="73">
        <v>204</v>
      </c>
      <c r="C319" s="42" t="s">
        <v>202</v>
      </c>
      <c r="D319" s="44" t="s">
        <v>103</v>
      </c>
      <c r="E319" s="53">
        <v>11</v>
      </c>
      <c r="F319" s="14">
        <f t="shared" si="236"/>
        <v>3586</v>
      </c>
      <c r="G319" s="14">
        <f t="shared" si="237"/>
        <v>0</v>
      </c>
      <c r="H319" s="14">
        <f t="shared" si="238"/>
        <v>3586</v>
      </c>
      <c r="I319" s="45">
        <v>326</v>
      </c>
      <c r="J319" s="53"/>
      <c r="K319" s="53"/>
      <c r="L319" s="51"/>
      <c r="M319" s="51"/>
      <c r="N319" s="51"/>
      <c r="O319" s="123">
        <f t="shared" ref="O319:O325" si="243">I319*$N$3</f>
        <v>521.6</v>
      </c>
      <c r="P319" s="180">
        <f t="shared" si="225"/>
        <v>0</v>
      </c>
      <c r="Q319" s="180">
        <f t="shared" si="226"/>
        <v>5737.6</v>
      </c>
      <c r="R319" s="180">
        <f t="shared" si="227"/>
        <v>0</v>
      </c>
      <c r="S319" s="180">
        <f t="shared" si="228"/>
        <v>5737.6</v>
      </c>
      <c r="T319" s="394">
        <f t="shared" si="223"/>
        <v>7348.11</v>
      </c>
      <c r="U319" s="394">
        <f t="shared" si="224"/>
        <v>0</v>
      </c>
      <c r="V319" s="142">
        <f t="shared" si="229"/>
        <v>7348.11</v>
      </c>
      <c r="W319" s="142">
        <f t="shared" si="230"/>
        <v>668.01</v>
      </c>
      <c r="X319" s="142">
        <f t="shared" si="230"/>
        <v>0</v>
      </c>
      <c r="Y319" s="142">
        <f t="shared" si="231"/>
        <v>668.01</v>
      </c>
      <c r="Z319" s="51"/>
      <c r="AA319" s="35"/>
      <c r="AB319" s="226"/>
      <c r="AC319" s="226"/>
      <c r="AD319" s="226"/>
      <c r="AE319" s="226"/>
      <c r="AF319" s="226"/>
      <c r="AG319" s="226"/>
      <c r="AH319" s="226"/>
      <c r="AI319" s="226"/>
      <c r="AJ319" s="226"/>
      <c r="AK319" s="226"/>
      <c r="AL319" s="226"/>
      <c r="AM319" s="226"/>
      <c r="AN319" s="226"/>
      <c r="AO319" s="226"/>
    </row>
    <row r="320" spans="1:41" ht="30" outlineLevel="1">
      <c r="A320" s="44">
        <v>266</v>
      </c>
      <c r="B320" s="73">
        <v>205</v>
      </c>
      <c r="C320" s="42" t="s">
        <v>212</v>
      </c>
      <c r="D320" s="44" t="s">
        <v>101</v>
      </c>
      <c r="E320" s="53">
        <v>1.08</v>
      </c>
      <c r="F320" s="14">
        <f t="shared" si="236"/>
        <v>2049.84</v>
      </c>
      <c r="G320" s="14">
        <f t="shared" si="237"/>
        <v>77.400000000000006</v>
      </c>
      <c r="H320" s="14">
        <f t="shared" si="238"/>
        <v>2127.2399999999998</v>
      </c>
      <c r="I320" s="45">
        <v>1898</v>
      </c>
      <c r="J320" s="66">
        <f>86/1.2</f>
        <v>71.67</v>
      </c>
      <c r="K320" s="53"/>
      <c r="L320" s="51"/>
      <c r="M320" s="51"/>
      <c r="N320" s="51"/>
      <c r="O320" s="123">
        <f t="shared" si="243"/>
        <v>3036.8</v>
      </c>
      <c r="P320" s="180">
        <f t="shared" si="225"/>
        <v>71.67</v>
      </c>
      <c r="Q320" s="180">
        <f t="shared" si="226"/>
        <v>3279.74</v>
      </c>
      <c r="R320" s="180">
        <f t="shared" si="227"/>
        <v>77.400000000000006</v>
      </c>
      <c r="S320" s="180">
        <f t="shared" si="228"/>
        <v>3357.14</v>
      </c>
      <c r="T320" s="394">
        <f t="shared" si="223"/>
        <v>4200.3500000000004</v>
      </c>
      <c r="U320" s="394">
        <f t="shared" si="224"/>
        <v>99.13</v>
      </c>
      <c r="V320" s="142">
        <f t="shared" si="229"/>
        <v>4299.4799999999996</v>
      </c>
      <c r="W320" s="142">
        <f t="shared" si="230"/>
        <v>3889.21</v>
      </c>
      <c r="X320" s="142">
        <f t="shared" si="230"/>
        <v>91.79</v>
      </c>
      <c r="Y320" s="142">
        <f t="shared" si="231"/>
        <v>3981</v>
      </c>
      <c r="Z320" s="51"/>
      <c r="AA320" s="35"/>
      <c r="AB320" s="226"/>
      <c r="AC320" s="226"/>
      <c r="AD320" s="226"/>
      <c r="AE320" s="226"/>
      <c r="AF320" s="226"/>
      <c r="AG320" s="226"/>
      <c r="AH320" s="226"/>
      <c r="AI320" s="226"/>
      <c r="AJ320" s="226"/>
      <c r="AK320" s="226"/>
      <c r="AL320" s="226"/>
      <c r="AM320" s="226"/>
      <c r="AN320" s="226"/>
      <c r="AO320" s="226"/>
    </row>
    <row r="321" spans="1:41" ht="15" outlineLevel="1">
      <c r="A321" s="44">
        <v>267</v>
      </c>
      <c r="B321" s="73">
        <v>206</v>
      </c>
      <c r="C321" s="42" t="s">
        <v>104</v>
      </c>
      <c r="D321" s="44" t="s">
        <v>26</v>
      </c>
      <c r="E321" s="53">
        <v>1.7</v>
      </c>
      <c r="F321" s="14">
        <f t="shared" si="236"/>
        <v>2995.47</v>
      </c>
      <c r="G321" s="14">
        <f t="shared" si="237"/>
        <v>0</v>
      </c>
      <c r="H321" s="14">
        <f t="shared" si="238"/>
        <v>2995.47</v>
      </c>
      <c r="I321" s="45">
        <v>1762.04</v>
      </c>
      <c r="J321" s="53"/>
      <c r="K321" s="53"/>
      <c r="L321" s="51"/>
      <c r="M321" s="51"/>
      <c r="N321" s="51"/>
      <c r="O321" s="123">
        <f t="shared" si="243"/>
        <v>2819.26</v>
      </c>
      <c r="P321" s="180">
        <f t="shared" si="225"/>
        <v>0</v>
      </c>
      <c r="Q321" s="180">
        <f t="shared" si="226"/>
        <v>4792.74</v>
      </c>
      <c r="R321" s="180">
        <f t="shared" si="227"/>
        <v>0</v>
      </c>
      <c r="S321" s="180">
        <f t="shared" si="228"/>
        <v>4792.74</v>
      </c>
      <c r="T321" s="394">
        <f t="shared" si="223"/>
        <v>6138.04</v>
      </c>
      <c r="U321" s="394">
        <f t="shared" si="224"/>
        <v>0</v>
      </c>
      <c r="V321" s="142">
        <f t="shared" si="229"/>
        <v>6138.04</v>
      </c>
      <c r="W321" s="142">
        <f t="shared" si="230"/>
        <v>3610.61</v>
      </c>
      <c r="X321" s="142">
        <f t="shared" si="230"/>
        <v>0</v>
      </c>
      <c r="Y321" s="142">
        <f t="shared" si="231"/>
        <v>3610.61</v>
      </c>
      <c r="Z321" s="51"/>
      <c r="AA321" s="35"/>
      <c r="AB321" s="226"/>
      <c r="AC321" s="226"/>
      <c r="AD321" s="226"/>
      <c r="AE321" s="226"/>
      <c r="AF321" s="226"/>
      <c r="AG321" s="226"/>
      <c r="AH321" s="226"/>
      <c r="AI321" s="226"/>
      <c r="AJ321" s="226"/>
      <c r="AK321" s="226"/>
      <c r="AL321" s="226"/>
      <c r="AM321" s="226"/>
      <c r="AN321" s="226"/>
      <c r="AO321" s="226"/>
    </row>
    <row r="322" spans="1:41" ht="15" outlineLevel="1">
      <c r="A322" s="44">
        <v>268</v>
      </c>
      <c r="B322" s="73">
        <v>207</v>
      </c>
      <c r="C322" s="42" t="s">
        <v>105</v>
      </c>
      <c r="D322" s="44" t="s">
        <v>26</v>
      </c>
      <c r="E322" s="53">
        <v>1.7</v>
      </c>
      <c r="F322" s="14">
        <f t="shared" si="236"/>
        <v>251.74</v>
      </c>
      <c r="G322" s="14">
        <f t="shared" si="237"/>
        <v>0</v>
      </c>
      <c r="H322" s="14">
        <f t="shared" si="238"/>
        <v>251.74</v>
      </c>
      <c r="I322" s="45">
        <v>148.08000000000001</v>
      </c>
      <c r="J322" s="53"/>
      <c r="K322" s="53"/>
      <c r="L322" s="51"/>
      <c r="M322" s="51"/>
      <c r="N322" s="51"/>
      <c r="O322" s="123">
        <f t="shared" si="243"/>
        <v>236.93</v>
      </c>
      <c r="P322" s="180">
        <f t="shared" si="225"/>
        <v>0</v>
      </c>
      <c r="Q322" s="180">
        <f t="shared" si="226"/>
        <v>402.78</v>
      </c>
      <c r="R322" s="180">
        <f t="shared" si="227"/>
        <v>0</v>
      </c>
      <c r="S322" s="180">
        <f t="shared" si="228"/>
        <v>402.78</v>
      </c>
      <c r="T322" s="394">
        <f t="shared" si="223"/>
        <v>515.85</v>
      </c>
      <c r="U322" s="394">
        <f t="shared" si="224"/>
        <v>0</v>
      </c>
      <c r="V322" s="142">
        <f t="shared" si="229"/>
        <v>515.85</v>
      </c>
      <c r="W322" s="142">
        <f t="shared" si="230"/>
        <v>303.44</v>
      </c>
      <c r="X322" s="142">
        <f t="shared" si="230"/>
        <v>0</v>
      </c>
      <c r="Y322" s="142">
        <f t="shared" si="231"/>
        <v>303.44</v>
      </c>
      <c r="Z322" s="51"/>
      <c r="AA322" s="35"/>
      <c r="AB322" s="226"/>
      <c r="AC322" s="226"/>
      <c r="AD322" s="226"/>
      <c r="AE322" s="226"/>
      <c r="AF322" s="226"/>
      <c r="AG322" s="226"/>
      <c r="AH322" s="226"/>
      <c r="AI322" s="226"/>
      <c r="AJ322" s="226"/>
      <c r="AK322" s="226"/>
      <c r="AL322" s="226"/>
      <c r="AM322" s="226"/>
      <c r="AN322" s="226"/>
      <c r="AO322" s="226"/>
    </row>
    <row r="323" spans="1:41" ht="15" outlineLevel="1">
      <c r="A323" s="44">
        <v>269</v>
      </c>
      <c r="B323" s="73">
        <v>208</v>
      </c>
      <c r="C323" s="42" t="s">
        <v>142</v>
      </c>
      <c r="D323" s="44" t="s">
        <v>26</v>
      </c>
      <c r="E323" s="53">
        <v>1.7</v>
      </c>
      <c r="F323" s="14">
        <f t="shared" si="236"/>
        <v>178.86</v>
      </c>
      <c r="G323" s="14">
        <f t="shared" si="237"/>
        <v>0</v>
      </c>
      <c r="H323" s="14">
        <f t="shared" si="238"/>
        <v>178.86</v>
      </c>
      <c r="I323" s="45">
        <v>105.21</v>
      </c>
      <c r="J323" s="53"/>
      <c r="K323" s="53"/>
      <c r="L323" s="51"/>
      <c r="M323" s="51"/>
      <c r="N323" s="51"/>
      <c r="O323" s="123">
        <f t="shared" si="243"/>
        <v>168.34</v>
      </c>
      <c r="P323" s="180">
        <f t="shared" si="225"/>
        <v>0</v>
      </c>
      <c r="Q323" s="180">
        <f t="shared" si="226"/>
        <v>286.18</v>
      </c>
      <c r="R323" s="180">
        <f t="shared" si="227"/>
        <v>0</v>
      </c>
      <c r="S323" s="180">
        <f t="shared" si="228"/>
        <v>286.18</v>
      </c>
      <c r="T323" s="394">
        <f t="shared" si="223"/>
        <v>366.5</v>
      </c>
      <c r="U323" s="394">
        <f t="shared" si="224"/>
        <v>0</v>
      </c>
      <c r="V323" s="142">
        <f t="shared" si="229"/>
        <v>366.5</v>
      </c>
      <c r="W323" s="142">
        <f t="shared" si="230"/>
        <v>215.59</v>
      </c>
      <c r="X323" s="142">
        <f t="shared" si="230"/>
        <v>0</v>
      </c>
      <c r="Y323" s="142">
        <f t="shared" si="231"/>
        <v>215.59</v>
      </c>
      <c r="Z323" s="51"/>
      <c r="AA323" s="35"/>
      <c r="AB323" s="226"/>
      <c r="AC323" s="226"/>
      <c r="AD323" s="226"/>
      <c r="AE323" s="226"/>
      <c r="AF323" s="226"/>
      <c r="AG323" s="226"/>
      <c r="AH323" s="226"/>
      <c r="AI323" s="226"/>
      <c r="AJ323" s="226"/>
      <c r="AK323" s="226"/>
      <c r="AL323" s="226"/>
      <c r="AM323" s="226"/>
      <c r="AN323" s="226"/>
      <c r="AO323" s="226"/>
    </row>
    <row r="324" spans="1:41" ht="30" outlineLevel="1">
      <c r="A324" s="44">
        <v>270</v>
      </c>
      <c r="B324" s="73">
        <v>209</v>
      </c>
      <c r="C324" s="42" t="s">
        <v>204</v>
      </c>
      <c r="D324" s="44" t="s">
        <v>26</v>
      </c>
      <c r="E324" s="53">
        <v>1.7</v>
      </c>
      <c r="F324" s="14">
        <f t="shared" si="236"/>
        <v>2696.2</v>
      </c>
      <c r="G324" s="14">
        <f t="shared" si="237"/>
        <v>93.5</v>
      </c>
      <c r="H324" s="14">
        <f t="shared" si="238"/>
        <v>2789.7</v>
      </c>
      <c r="I324" s="45">
        <v>1586</v>
      </c>
      <c r="J324" s="66">
        <v>55</v>
      </c>
      <c r="K324" s="53"/>
      <c r="L324" s="51"/>
      <c r="M324" s="51"/>
      <c r="N324" s="51"/>
      <c r="O324" s="123">
        <f t="shared" si="243"/>
        <v>2537.6</v>
      </c>
      <c r="P324" s="180">
        <f t="shared" si="225"/>
        <v>55</v>
      </c>
      <c r="Q324" s="180">
        <f t="shared" si="226"/>
        <v>4313.92</v>
      </c>
      <c r="R324" s="180">
        <f t="shared" si="227"/>
        <v>93.5</v>
      </c>
      <c r="S324" s="180">
        <f t="shared" si="228"/>
        <v>4407.42</v>
      </c>
      <c r="T324" s="394">
        <f t="shared" si="223"/>
        <v>5524.81</v>
      </c>
      <c r="U324" s="394">
        <f t="shared" si="224"/>
        <v>119.75</v>
      </c>
      <c r="V324" s="142">
        <f t="shared" si="229"/>
        <v>5644.56</v>
      </c>
      <c r="W324" s="142">
        <f t="shared" si="230"/>
        <v>3249.89</v>
      </c>
      <c r="X324" s="142">
        <f t="shared" si="230"/>
        <v>70.44</v>
      </c>
      <c r="Y324" s="142">
        <f t="shared" si="231"/>
        <v>3320.33</v>
      </c>
      <c r="Z324" s="51"/>
      <c r="AA324" s="35"/>
      <c r="AB324" s="226"/>
      <c r="AC324" s="226"/>
      <c r="AD324" s="226"/>
      <c r="AE324" s="226"/>
      <c r="AF324" s="226"/>
      <c r="AG324" s="226"/>
      <c r="AH324" s="226"/>
      <c r="AI324" s="226"/>
      <c r="AJ324" s="226"/>
      <c r="AK324" s="226"/>
      <c r="AL324" s="226"/>
      <c r="AM324" s="226"/>
      <c r="AN324" s="226"/>
      <c r="AO324" s="226"/>
    </row>
    <row r="325" spans="1:41" ht="30" outlineLevel="1">
      <c r="A325" s="44">
        <v>271</v>
      </c>
      <c r="B325" s="73">
        <v>210</v>
      </c>
      <c r="C325" s="42" t="s">
        <v>205</v>
      </c>
      <c r="D325" s="44" t="s">
        <v>26</v>
      </c>
      <c r="E325" s="53">
        <v>1.7</v>
      </c>
      <c r="F325" s="14">
        <f t="shared" si="236"/>
        <v>5470.6</v>
      </c>
      <c r="G325" s="14">
        <f t="shared" si="237"/>
        <v>162.18</v>
      </c>
      <c r="H325" s="14">
        <f t="shared" si="238"/>
        <v>5632.78</v>
      </c>
      <c r="I325" s="45">
        <v>3218</v>
      </c>
      <c r="J325" s="66">
        <v>95.4</v>
      </c>
      <c r="K325" s="53"/>
      <c r="L325" s="51"/>
      <c r="M325" s="51"/>
      <c r="N325" s="51"/>
      <c r="O325" s="123">
        <f t="shared" si="243"/>
        <v>5148.8</v>
      </c>
      <c r="P325" s="180">
        <f t="shared" si="225"/>
        <v>95.4</v>
      </c>
      <c r="Q325" s="180">
        <f t="shared" si="226"/>
        <v>8752.9599999999991</v>
      </c>
      <c r="R325" s="180">
        <f t="shared" si="227"/>
        <v>162.18</v>
      </c>
      <c r="S325" s="180">
        <f t="shared" si="228"/>
        <v>8915.14</v>
      </c>
      <c r="T325" s="394">
        <f t="shared" si="223"/>
        <v>11209.87</v>
      </c>
      <c r="U325" s="394">
        <f t="shared" si="224"/>
        <v>207.71</v>
      </c>
      <c r="V325" s="142">
        <f t="shared" si="229"/>
        <v>11417.58</v>
      </c>
      <c r="W325" s="142">
        <f t="shared" si="230"/>
        <v>6594.04</v>
      </c>
      <c r="X325" s="142">
        <f t="shared" si="230"/>
        <v>122.18</v>
      </c>
      <c r="Y325" s="142">
        <f t="shared" si="231"/>
        <v>6716.22</v>
      </c>
      <c r="Z325" s="51" t="s">
        <v>206</v>
      </c>
      <c r="AA325" s="35"/>
      <c r="AB325" s="226"/>
      <c r="AC325" s="226"/>
      <c r="AD325" s="226"/>
      <c r="AE325" s="226"/>
      <c r="AF325" s="226"/>
      <c r="AG325" s="226"/>
      <c r="AH325" s="226"/>
      <c r="AI325" s="226"/>
      <c r="AJ325" s="226"/>
      <c r="AK325" s="226"/>
      <c r="AL325" s="226"/>
      <c r="AM325" s="226"/>
      <c r="AN325" s="226"/>
      <c r="AO325" s="226"/>
    </row>
    <row r="326" spans="1:41" ht="30" outlineLevel="1">
      <c r="A326" s="44"/>
      <c r="B326" s="73"/>
      <c r="C326" s="52" t="s">
        <v>213</v>
      </c>
      <c r="D326" s="44"/>
      <c r="E326" s="53"/>
      <c r="F326" s="14">
        <f t="shared" si="236"/>
        <v>0</v>
      </c>
      <c r="G326" s="14">
        <f t="shared" si="237"/>
        <v>0</v>
      </c>
      <c r="H326" s="14">
        <f t="shared" si="238"/>
        <v>0</v>
      </c>
      <c r="I326" s="45"/>
      <c r="J326" s="53"/>
      <c r="K326" s="53"/>
      <c r="L326" s="51"/>
      <c r="M326" s="51"/>
      <c r="N326" s="51"/>
      <c r="O326" s="186"/>
      <c r="P326" s="180">
        <f t="shared" si="225"/>
        <v>0</v>
      </c>
      <c r="Q326" s="180">
        <f t="shared" si="226"/>
        <v>0</v>
      </c>
      <c r="R326" s="180">
        <f t="shared" si="227"/>
        <v>0</v>
      </c>
      <c r="S326" s="180">
        <f t="shared" si="228"/>
        <v>0</v>
      </c>
      <c r="T326" s="394">
        <f t="shared" si="223"/>
        <v>0</v>
      </c>
      <c r="U326" s="394">
        <f t="shared" si="224"/>
        <v>0</v>
      </c>
      <c r="V326" s="142">
        <f t="shared" si="229"/>
        <v>0</v>
      </c>
      <c r="W326" s="142">
        <f t="shared" si="230"/>
        <v>0</v>
      </c>
      <c r="X326" s="142">
        <f t="shared" si="230"/>
        <v>0</v>
      </c>
      <c r="Y326" s="142">
        <f t="shared" si="231"/>
        <v>0</v>
      </c>
      <c r="Z326" s="51"/>
      <c r="AA326" s="35"/>
      <c r="AB326" s="226"/>
      <c r="AC326" s="226"/>
      <c r="AD326" s="226"/>
      <c r="AE326" s="226"/>
      <c r="AF326" s="226"/>
      <c r="AG326" s="226"/>
      <c r="AH326" s="226"/>
      <c r="AI326" s="226"/>
      <c r="AJ326" s="226"/>
      <c r="AK326" s="226"/>
      <c r="AL326" s="226"/>
      <c r="AM326" s="226"/>
      <c r="AN326" s="226"/>
      <c r="AO326" s="226"/>
    </row>
    <row r="327" spans="1:41" ht="15" outlineLevel="1">
      <c r="A327" s="44">
        <v>272</v>
      </c>
      <c r="B327" s="73">
        <v>211</v>
      </c>
      <c r="C327" s="42" t="s">
        <v>104</v>
      </c>
      <c r="D327" s="44" t="s">
        <v>26</v>
      </c>
      <c r="E327" s="53">
        <v>9.98</v>
      </c>
      <c r="F327" s="14">
        <f t="shared" si="236"/>
        <v>17585.16</v>
      </c>
      <c r="G327" s="14">
        <f t="shared" si="237"/>
        <v>0</v>
      </c>
      <c r="H327" s="14">
        <f t="shared" si="238"/>
        <v>17585.16</v>
      </c>
      <c r="I327" s="45">
        <v>1762.04</v>
      </c>
      <c r="J327" s="53"/>
      <c r="K327" s="53"/>
      <c r="L327" s="51"/>
      <c r="M327" s="51"/>
      <c r="N327" s="51"/>
      <c r="O327" s="123">
        <f t="shared" ref="O327:O330" si="244">I327*$N$3</f>
        <v>2819.26</v>
      </c>
      <c r="P327" s="180">
        <f t="shared" si="225"/>
        <v>0</v>
      </c>
      <c r="Q327" s="180">
        <f t="shared" si="226"/>
        <v>28136.21</v>
      </c>
      <c r="R327" s="180">
        <f t="shared" si="227"/>
        <v>0</v>
      </c>
      <c r="S327" s="180">
        <f t="shared" si="228"/>
        <v>28136.21</v>
      </c>
      <c r="T327" s="394">
        <f t="shared" si="223"/>
        <v>36033.89</v>
      </c>
      <c r="U327" s="394">
        <f t="shared" si="224"/>
        <v>0</v>
      </c>
      <c r="V327" s="142">
        <f t="shared" si="229"/>
        <v>36033.89</v>
      </c>
      <c r="W327" s="142">
        <f t="shared" si="230"/>
        <v>3610.61</v>
      </c>
      <c r="X327" s="142">
        <f t="shared" si="230"/>
        <v>0</v>
      </c>
      <c r="Y327" s="142">
        <f t="shared" si="231"/>
        <v>3610.61</v>
      </c>
      <c r="Z327" s="51"/>
      <c r="AA327" s="35"/>
      <c r="AB327" s="226"/>
      <c r="AC327" s="226"/>
      <c r="AD327" s="226"/>
      <c r="AE327" s="226"/>
      <c r="AF327" s="226"/>
      <c r="AG327" s="226"/>
      <c r="AH327" s="226"/>
      <c r="AI327" s="226"/>
      <c r="AJ327" s="226"/>
      <c r="AK327" s="226"/>
      <c r="AL327" s="226"/>
      <c r="AM327" s="226"/>
      <c r="AN327" s="226"/>
      <c r="AO327" s="226"/>
    </row>
    <row r="328" spans="1:41" ht="15" outlineLevel="1">
      <c r="A328" s="44">
        <v>273</v>
      </c>
      <c r="B328" s="73">
        <v>212</v>
      </c>
      <c r="C328" s="42" t="s">
        <v>105</v>
      </c>
      <c r="D328" s="44" t="s">
        <v>26</v>
      </c>
      <c r="E328" s="53">
        <v>9.98</v>
      </c>
      <c r="F328" s="14">
        <f t="shared" si="236"/>
        <v>1477.84</v>
      </c>
      <c r="G328" s="14">
        <f t="shared" si="237"/>
        <v>0</v>
      </c>
      <c r="H328" s="14">
        <f t="shared" si="238"/>
        <v>1477.84</v>
      </c>
      <c r="I328" s="45">
        <v>148.08000000000001</v>
      </c>
      <c r="J328" s="53"/>
      <c r="K328" s="53"/>
      <c r="L328" s="51"/>
      <c r="M328" s="51"/>
      <c r="N328" s="51"/>
      <c r="O328" s="123">
        <f t="shared" si="244"/>
        <v>236.93</v>
      </c>
      <c r="P328" s="180">
        <f t="shared" si="225"/>
        <v>0</v>
      </c>
      <c r="Q328" s="180">
        <f t="shared" si="226"/>
        <v>2364.56</v>
      </c>
      <c r="R328" s="180">
        <f t="shared" si="227"/>
        <v>0</v>
      </c>
      <c r="S328" s="180">
        <f t="shared" si="228"/>
        <v>2364.56</v>
      </c>
      <c r="T328" s="394">
        <f t="shared" ref="T328:T391" si="245">E328*W328</f>
        <v>3028.33</v>
      </c>
      <c r="U328" s="394">
        <f t="shared" ref="U328:U391" si="246">E328*X328</f>
        <v>0</v>
      </c>
      <c r="V328" s="142">
        <f t="shared" si="229"/>
        <v>3028.33</v>
      </c>
      <c r="W328" s="142">
        <f t="shared" si="230"/>
        <v>303.44</v>
      </c>
      <c r="X328" s="142">
        <f t="shared" si="230"/>
        <v>0</v>
      </c>
      <c r="Y328" s="142">
        <f t="shared" si="231"/>
        <v>303.44</v>
      </c>
      <c r="Z328" s="51"/>
      <c r="AA328" s="35"/>
      <c r="AB328" s="226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</row>
    <row r="329" spans="1:41" ht="15" outlineLevel="1">
      <c r="A329" s="44">
        <v>274</v>
      </c>
      <c r="B329" s="73">
        <v>213</v>
      </c>
      <c r="C329" s="42" t="s">
        <v>142</v>
      </c>
      <c r="D329" s="44" t="s">
        <v>26</v>
      </c>
      <c r="E329" s="53">
        <v>9.98</v>
      </c>
      <c r="F329" s="14">
        <f t="shared" si="236"/>
        <v>1050</v>
      </c>
      <c r="G329" s="14">
        <f t="shared" si="237"/>
        <v>0</v>
      </c>
      <c r="H329" s="14">
        <f t="shared" si="238"/>
        <v>1050</v>
      </c>
      <c r="I329" s="45">
        <v>105.21</v>
      </c>
      <c r="J329" s="53"/>
      <c r="K329" s="53"/>
      <c r="L329" s="51"/>
      <c r="M329" s="51"/>
      <c r="N329" s="51"/>
      <c r="O329" s="123">
        <f t="shared" si="244"/>
        <v>168.34</v>
      </c>
      <c r="P329" s="180">
        <f t="shared" ref="P329:P392" si="247">J329</f>
        <v>0</v>
      </c>
      <c r="Q329" s="180">
        <f t="shared" ref="Q329:Q392" si="248">O329*E329</f>
        <v>1680.03</v>
      </c>
      <c r="R329" s="180">
        <f t="shared" ref="R329:R392" si="249">P329*E329</f>
        <v>0</v>
      </c>
      <c r="S329" s="180">
        <f t="shared" ref="S329:S392" si="250">Q329+R329</f>
        <v>1680.03</v>
      </c>
      <c r="T329" s="394">
        <f t="shared" si="245"/>
        <v>2151.59</v>
      </c>
      <c r="U329" s="394">
        <f t="shared" si="246"/>
        <v>0</v>
      </c>
      <c r="V329" s="142">
        <f t="shared" ref="V329:V392" si="251">T329+U329</f>
        <v>2151.59</v>
      </c>
      <c r="W329" s="142">
        <f t="shared" ref="W329:X392" si="252">O329*0.9*$X$1259</f>
        <v>215.59</v>
      </c>
      <c r="X329" s="142">
        <f t="shared" si="252"/>
        <v>0</v>
      </c>
      <c r="Y329" s="142">
        <f t="shared" ref="Y329:Y392" si="253">W329+X329</f>
        <v>215.59</v>
      </c>
      <c r="Z329" s="51"/>
      <c r="AA329" s="35"/>
      <c r="AB329" s="226"/>
      <c r="AC329" s="226"/>
      <c r="AD329" s="226"/>
      <c r="AE329" s="226"/>
      <c r="AF329" s="226"/>
      <c r="AG329" s="226"/>
      <c r="AH329" s="226"/>
      <c r="AI329" s="226"/>
      <c r="AJ329" s="226"/>
      <c r="AK329" s="226"/>
      <c r="AL329" s="226"/>
      <c r="AM329" s="226"/>
      <c r="AN329" s="226"/>
      <c r="AO329" s="226"/>
    </row>
    <row r="330" spans="1:41" ht="30" outlineLevel="1">
      <c r="A330" s="44">
        <v>275</v>
      </c>
      <c r="B330" s="73">
        <v>214</v>
      </c>
      <c r="C330" s="42" t="s">
        <v>214</v>
      </c>
      <c r="D330" s="44" t="s">
        <v>26</v>
      </c>
      <c r="E330" s="53">
        <v>9.98</v>
      </c>
      <c r="F330" s="14">
        <f t="shared" si="236"/>
        <v>6087.8</v>
      </c>
      <c r="G330" s="14">
        <f t="shared" si="237"/>
        <v>748.5</v>
      </c>
      <c r="H330" s="14">
        <f t="shared" si="238"/>
        <v>6836.3</v>
      </c>
      <c r="I330" s="45">
        <v>610</v>
      </c>
      <c r="J330" s="66">
        <v>75</v>
      </c>
      <c r="K330" s="53"/>
      <c r="L330" s="51"/>
      <c r="M330" s="51"/>
      <c r="N330" s="51"/>
      <c r="O330" s="123">
        <f t="shared" si="244"/>
        <v>976</v>
      </c>
      <c r="P330" s="180">
        <f t="shared" si="247"/>
        <v>75</v>
      </c>
      <c r="Q330" s="180">
        <f t="shared" si="248"/>
        <v>9740.48</v>
      </c>
      <c r="R330" s="180">
        <f t="shared" si="249"/>
        <v>748.5</v>
      </c>
      <c r="S330" s="180">
        <f t="shared" si="250"/>
        <v>10488.98</v>
      </c>
      <c r="T330" s="394">
        <f t="shared" si="245"/>
        <v>12474.6</v>
      </c>
      <c r="U330" s="394">
        <f t="shared" si="246"/>
        <v>958.58</v>
      </c>
      <c r="V330" s="142">
        <f t="shared" si="251"/>
        <v>13433.18</v>
      </c>
      <c r="W330" s="142">
        <f t="shared" si="252"/>
        <v>1249.96</v>
      </c>
      <c r="X330" s="142">
        <f t="shared" si="252"/>
        <v>96.05</v>
      </c>
      <c r="Y330" s="142">
        <f t="shared" si="253"/>
        <v>1346.01</v>
      </c>
      <c r="Z330" s="51" t="s">
        <v>215</v>
      </c>
      <c r="AA330" s="35"/>
      <c r="AB330" s="226"/>
      <c r="AC330" s="226"/>
      <c r="AD330" s="226"/>
      <c r="AE330" s="226"/>
      <c r="AF330" s="226"/>
      <c r="AG330" s="226"/>
      <c r="AH330" s="226"/>
      <c r="AI330" s="226"/>
      <c r="AJ330" s="226"/>
      <c r="AK330" s="226"/>
      <c r="AL330" s="226"/>
      <c r="AM330" s="226"/>
      <c r="AN330" s="226"/>
      <c r="AO330" s="226"/>
    </row>
    <row r="331" spans="1:41" ht="28.5" outlineLevel="1">
      <c r="A331" s="44"/>
      <c r="B331" s="73"/>
      <c r="C331" s="285" t="s">
        <v>216</v>
      </c>
      <c r="D331" s="238"/>
      <c r="E331" s="239"/>
      <c r="F331" s="14">
        <f t="shared" si="236"/>
        <v>0</v>
      </c>
      <c r="G331" s="14">
        <f t="shared" si="237"/>
        <v>0</v>
      </c>
      <c r="H331" s="14">
        <f t="shared" si="238"/>
        <v>0</v>
      </c>
      <c r="I331" s="45"/>
      <c r="J331" s="53"/>
      <c r="K331" s="53"/>
      <c r="L331" s="51"/>
      <c r="M331" s="51"/>
      <c r="N331" s="51"/>
      <c r="O331" s="186"/>
      <c r="P331" s="180">
        <f t="shared" si="247"/>
        <v>0</v>
      </c>
      <c r="Q331" s="180">
        <f t="shared" si="248"/>
        <v>0</v>
      </c>
      <c r="R331" s="180">
        <f t="shared" si="249"/>
        <v>0</v>
      </c>
      <c r="S331" s="180">
        <f t="shared" si="250"/>
        <v>0</v>
      </c>
      <c r="T331" s="394">
        <f t="shared" si="245"/>
        <v>0</v>
      </c>
      <c r="U331" s="394">
        <f t="shared" si="246"/>
        <v>0</v>
      </c>
      <c r="V331" s="142">
        <f t="shared" si="251"/>
        <v>0</v>
      </c>
      <c r="W331" s="142">
        <f t="shared" si="252"/>
        <v>0</v>
      </c>
      <c r="X331" s="142">
        <f t="shared" si="252"/>
        <v>0</v>
      </c>
      <c r="Y331" s="142">
        <f t="shared" si="253"/>
        <v>0</v>
      </c>
      <c r="Z331" s="51"/>
      <c r="AA331" s="35"/>
      <c r="AB331" s="226"/>
      <c r="AC331" s="226"/>
      <c r="AD331" s="226"/>
      <c r="AE331" s="226"/>
      <c r="AF331" s="226"/>
      <c r="AG331" s="226"/>
      <c r="AH331" s="226"/>
      <c r="AI331" s="226"/>
      <c r="AJ331" s="226"/>
      <c r="AK331" s="226"/>
      <c r="AL331" s="226"/>
      <c r="AM331" s="226"/>
      <c r="AN331" s="226"/>
      <c r="AO331" s="226"/>
    </row>
    <row r="332" spans="1:41" ht="15" outlineLevel="1">
      <c r="A332" s="44">
        <v>276</v>
      </c>
      <c r="B332" s="73">
        <v>215</v>
      </c>
      <c r="C332" s="42" t="s">
        <v>217</v>
      </c>
      <c r="D332" s="44" t="s">
        <v>103</v>
      </c>
      <c r="E332" s="53">
        <v>1</v>
      </c>
      <c r="F332" s="14">
        <f t="shared" si="236"/>
        <v>6572</v>
      </c>
      <c r="G332" s="14">
        <f t="shared" si="237"/>
        <v>5000</v>
      </c>
      <c r="H332" s="14">
        <f t="shared" si="238"/>
        <v>11572</v>
      </c>
      <c r="I332" s="45">
        <v>6572</v>
      </c>
      <c r="J332" s="23">
        <v>5000</v>
      </c>
      <c r="K332" s="53"/>
      <c r="L332" s="51"/>
      <c r="M332" s="51"/>
      <c r="N332" s="51"/>
      <c r="O332" s="451">
        <f t="shared" ref="O332:O336" si="254">I332*$M$3</f>
        <v>9200.7999999999993</v>
      </c>
      <c r="P332" s="180">
        <f t="shared" si="247"/>
        <v>5000</v>
      </c>
      <c r="Q332" s="180">
        <f t="shared" si="248"/>
        <v>9200.7999999999993</v>
      </c>
      <c r="R332" s="180">
        <f t="shared" si="249"/>
        <v>5000</v>
      </c>
      <c r="S332" s="180">
        <f t="shared" si="250"/>
        <v>14200.8</v>
      </c>
      <c r="T332" s="394">
        <f t="shared" si="245"/>
        <v>11783.42</v>
      </c>
      <c r="U332" s="394">
        <f t="shared" si="246"/>
        <v>6403.47</v>
      </c>
      <c r="V332" s="142">
        <f t="shared" si="251"/>
        <v>18186.89</v>
      </c>
      <c r="W332" s="142">
        <f t="shared" si="252"/>
        <v>11783.42</v>
      </c>
      <c r="X332" s="142">
        <f t="shared" si="252"/>
        <v>6403.47</v>
      </c>
      <c r="Y332" s="142">
        <f t="shared" si="253"/>
        <v>18186.89</v>
      </c>
      <c r="Z332" s="51"/>
      <c r="AA332" s="35"/>
      <c r="AB332" s="226"/>
      <c r="AC332" s="226"/>
      <c r="AD332" s="226"/>
      <c r="AE332" s="226"/>
      <c r="AF332" s="226"/>
      <c r="AG332" s="226"/>
      <c r="AH332" s="226"/>
      <c r="AI332" s="226"/>
      <c r="AJ332" s="226"/>
      <c r="AK332" s="226"/>
      <c r="AL332" s="226"/>
      <c r="AM332" s="226"/>
      <c r="AN332" s="226"/>
      <c r="AO332" s="226"/>
    </row>
    <row r="333" spans="1:41" ht="15" outlineLevel="1">
      <c r="A333" s="44">
        <v>277</v>
      </c>
      <c r="B333" s="73">
        <v>216</v>
      </c>
      <c r="C333" s="42" t="s">
        <v>56</v>
      </c>
      <c r="D333" s="44" t="s">
        <v>26</v>
      </c>
      <c r="E333" s="53">
        <v>0.1</v>
      </c>
      <c r="F333" s="14">
        <f t="shared" si="236"/>
        <v>176.2</v>
      </c>
      <c r="G333" s="14">
        <f t="shared" si="237"/>
        <v>0</v>
      </c>
      <c r="H333" s="14">
        <f t="shared" si="238"/>
        <v>176.2</v>
      </c>
      <c r="I333" s="45">
        <v>1762.04</v>
      </c>
      <c r="J333" s="53"/>
      <c r="K333" s="53"/>
      <c r="L333" s="51"/>
      <c r="M333" s="51"/>
      <c r="N333" s="51"/>
      <c r="O333" s="451">
        <f t="shared" si="254"/>
        <v>2466.86</v>
      </c>
      <c r="P333" s="180">
        <f t="shared" si="247"/>
        <v>0</v>
      </c>
      <c r="Q333" s="180">
        <f t="shared" si="248"/>
        <v>246.69</v>
      </c>
      <c r="R333" s="180">
        <f t="shared" si="249"/>
        <v>0</v>
      </c>
      <c r="S333" s="180">
        <f t="shared" si="250"/>
        <v>246.69</v>
      </c>
      <c r="T333" s="394">
        <f t="shared" si="245"/>
        <v>315.93</v>
      </c>
      <c r="U333" s="394">
        <f t="shared" si="246"/>
        <v>0</v>
      </c>
      <c r="V333" s="142">
        <f t="shared" si="251"/>
        <v>315.93</v>
      </c>
      <c r="W333" s="142">
        <f t="shared" si="252"/>
        <v>3159.3</v>
      </c>
      <c r="X333" s="142">
        <f t="shared" si="252"/>
        <v>0</v>
      </c>
      <c r="Y333" s="142">
        <f t="shared" si="253"/>
        <v>3159.3</v>
      </c>
      <c r="Z333" s="51"/>
      <c r="AA333" s="35"/>
      <c r="AB333" s="226"/>
      <c r="AC333" s="226"/>
      <c r="AD333" s="226"/>
      <c r="AE333" s="226"/>
      <c r="AF333" s="226"/>
      <c r="AG333" s="226"/>
      <c r="AH333" s="226"/>
      <c r="AI333" s="226"/>
      <c r="AJ333" s="226"/>
      <c r="AK333" s="226"/>
      <c r="AL333" s="226"/>
      <c r="AM333" s="226"/>
      <c r="AN333" s="226"/>
      <c r="AO333" s="226"/>
    </row>
    <row r="334" spans="1:41" ht="15" outlineLevel="1">
      <c r="A334" s="44">
        <v>278</v>
      </c>
      <c r="B334" s="73">
        <v>217</v>
      </c>
      <c r="C334" s="42" t="s">
        <v>218</v>
      </c>
      <c r="D334" s="44" t="s">
        <v>26</v>
      </c>
      <c r="E334" s="53">
        <v>0.1</v>
      </c>
      <c r="F334" s="14">
        <f t="shared" si="236"/>
        <v>14.81</v>
      </c>
      <c r="G334" s="14">
        <f t="shared" si="237"/>
        <v>0</v>
      </c>
      <c r="H334" s="14">
        <f t="shared" si="238"/>
        <v>14.81</v>
      </c>
      <c r="I334" s="45">
        <v>148.08000000000001</v>
      </c>
      <c r="J334" s="53"/>
      <c r="K334" s="53"/>
      <c r="L334" s="51"/>
      <c r="M334" s="51"/>
      <c r="N334" s="51"/>
      <c r="O334" s="451">
        <f t="shared" si="254"/>
        <v>207.31</v>
      </c>
      <c r="P334" s="180">
        <f t="shared" si="247"/>
        <v>0</v>
      </c>
      <c r="Q334" s="180">
        <f t="shared" si="248"/>
        <v>20.73</v>
      </c>
      <c r="R334" s="180">
        <f t="shared" si="249"/>
        <v>0</v>
      </c>
      <c r="S334" s="180">
        <f t="shared" si="250"/>
        <v>20.73</v>
      </c>
      <c r="T334" s="394">
        <f t="shared" si="245"/>
        <v>26.55</v>
      </c>
      <c r="U334" s="394">
        <f t="shared" si="246"/>
        <v>0</v>
      </c>
      <c r="V334" s="142">
        <f t="shared" si="251"/>
        <v>26.55</v>
      </c>
      <c r="W334" s="142">
        <f t="shared" si="252"/>
        <v>265.5</v>
      </c>
      <c r="X334" s="142">
        <f t="shared" si="252"/>
        <v>0</v>
      </c>
      <c r="Y334" s="142">
        <f t="shared" si="253"/>
        <v>265.5</v>
      </c>
      <c r="Z334" s="51"/>
      <c r="AA334" s="35"/>
      <c r="AB334" s="226"/>
      <c r="AC334" s="226"/>
      <c r="AD334" s="226"/>
      <c r="AE334" s="226"/>
      <c r="AF334" s="226"/>
      <c r="AG334" s="226"/>
      <c r="AH334" s="226"/>
      <c r="AI334" s="226"/>
      <c r="AJ334" s="226"/>
      <c r="AK334" s="226"/>
      <c r="AL334" s="226"/>
      <c r="AM334" s="226"/>
      <c r="AN334" s="226"/>
      <c r="AO334" s="226"/>
    </row>
    <row r="335" spans="1:41" ht="15" outlineLevel="1">
      <c r="A335" s="44">
        <v>279</v>
      </c>
      <c r="B335" s="73">
        <v>218</v>
      </c>
      <c r="C335" s="42" t="s">
        <v>219</v>
      </c>
      <c r="D335" s="44" t="s">
        <v>26</v>
      </c>
      <c r="E335" s="53">
        <v>0.1</v>
      </c>
      <c r="F335" s="14">
        <f t="shared" si="236"/>
        <v>10.52</v>
      </c>
      <c r="G335" s="14">
        <f t="shared" si="237"/>
        <v>0</v>
      </c>
      <c r="H335" s="14">
        <f t="shared" si="238"/>
        <v>10.52</v>
      </c>
      <c r="I335" s="45">
        <v>105.21</v>
      </c>
      <c r="J335" s="53"/>
      <c r="K335" s="53"/>
      <c r="L335" s="51"/>
      <c r="M335" s="51"/>
      <c r="N335" s="51"/>
      <c r="O335" s="451">
        <f t="shared" si="254"/>
        <v>147.29</v>
      </c>
      <c r="P335" s="180">
        <f t="shared" si="247"/>
        <v>0</v>
      </c>
      <c r="Q335" s="180">
        <f t="shared" si="248"/>
        <v>14.73</v>
      </c>
      <c r="R335" s="180">
        <f t="shared" si="249"/>
        <v>0</v>
      </c>
      <c r="S335" s="180">
        <f t="shared" si="250"/>
        <v>14.73</v>
      </c>
      <c r="T335" s="394">
        <f t="shared" si="245"/>
        <v>18.86</v>
      </c>
      <c r="U335" s="394">
        <f t="shared" si="246"/>
        <v>0</v>
      </c>
      <c r="V335" s="142">
        <f t="shared" si="251"/>
        <v>18.86</v>
      </c>
      <c r="W335" s="142">
        <f t="shared" si="252"/>
        <v>188.63</v>
      </c>
      <c r="X335" s="142">
        <f t="shared" si="252"/>
        <v>0</v>
      </c>
      <c r="Y335" s="142">
        <f t="shared" si="253"/>
        <v>188.63</v>
      </c>
      <c r="Z335" s="51"/>
      <c r="AA335" s="35"/>
      <c r="AB335" s="226"/>
      <c r="AC335" s="226"/>
      <c r="AD335" s="226"/>
      <c r="AE335" s="226"/>
      <c r="AF335" s="226"/>
      <c r="AG335" s="226"/>
      <c r="AH335" s="226"/>
      <c r="AI335" s="226"/>
      <c r="AJ335" s="226"/>
      <c r="AK335" s="226"/>
      <c r="AL335" s="226"/>
      <c r="AM335" s="226"/>
      <c r="AN335" s="226"/>
      <c r="AO335" s="226"/>
    </row>
    <row r="336" spans="1:41" ht="30" outlineLevel="1">
      <c r="A336" s="44">
        <v>280</v>
      </c>
      <c r="B336" s="73">
        <v>219</v>
      </c>
      <c r="C336" s="42" t="s">
        <v>107</v>
      </c>
      <c r="D336" s="44" t="s">
        <v>26</v>
      </c>
      <c r="E336" s="53">
        <v>0.1</v>
      </c>
      <c r="F336" s="14">
        <f t="shared" si="236"/>
        <v>29.69</v>
      </c>
      <c r="G336" s="14">
        <f t="shared" si="237"/>
        <v>4.4000000000000004</v>
      </c>
      <c r="H336" s="14">
        <f t="shared" si="238"/>
        <v>34.090000000000003</v>
      </c>
      <c r="I336" s="45">
        <v>296.94</v>
      </c>
      <c r="J336" s="53">
        <v>44</v>
      </c>
      <c r="K336" s="53"/>
      <c r="L336" s="51"/>
      <c r="M336" s="51"/>
      <c r="N336" s="51"/>
      <c r="O336" s="451">
        <f t="shared" si="254"/>
        <v>415.72</v>
      </c>
      <c r="P336" s="180">
        <f t="shared" si="247"/>
        <v>44</v>
      </c>
      <c r="Q336" s="180">
        <f t="shared" si="248"/>
        <v>41.57</v>
      </c>
      <c r="R336" s="180">
        <f t="shared" si="249"/>
        <v>4.4000000000000004</v>
      </c>
      <c r="S336" s="180">
        <f t="shared" si="250"/>
        <v>45.97</v>
      </c>
      <c r="T336" s="394">
        <f t="shared" si="245"/>
        <v>53.24</v>
      </c>
      <c r="U336" s="394">
        <f t="shared" si="246"/>
        <v>5.64</v>
      </c>
      <c r="V336" s="142">
        <f t="shared" si="251"/>
        <v>58.88</v>
      </c>
      <c r="W336" s="142">
        <f t="shared" si="252"/>
        <v>532.41</v>
      </c>
      <c r="X336" s="142">
        <f t="shared" si="252"/>
        <v>56.35</v>
      </c>
      <c r="Y336" s="142">
        <f t="shared" si="253"/>
        <v>588.76</v>
      </c>
      <c r="Z336" s="51" t="s">
        <v>200</v>
      </c>
      <c r="AA336" s="35"/>
      <c r="AB336" s="226"/>
      <c r="AC336" s="226"/>
      <c r="AD336" s="226"/>
      <c r="AE336" s="226"/>
      <c r="AF336" s="226"/>
      <c r="AG336" s="226"/>
      <c r="AH336" s="226"/>
      <c r="AI336" s="226"/>
      <c r="AJ336" s="226"/>
      <c r="AK336" s="226"/>
      <c r="AL336" s="226"/>
      <c r="AM336" s="226"/>
      <c r="AN336" s="226"/>
      <c r="AO336" s="226"/>
    </row>
    <row r="337" spans="1:41" ht="15" outlineLevel="1">
      <c r="A337" s="44"/>
      <c r="B337" s="73"/>
      <c r="C337" s="289" t="s">
        <v>220</v>
      </c>
      <c r="D337" s="238"/>
      <c r="E337" s="239"/>
      <c r="F337" s="14">
        <f t="shared" si="236"/>
        <v>0</v>
      </c>
      <c r="G337" s="14">
        <f t="shared" si="237"/>
        <v>0</v>
      </c>
      <c r="H337" s="14">
        <f t="shared" si="238"/>
        <v>0</v>
      </c>
      <c r="I337" s="45"/>
      <c r="J337" s="53"/>
      <c r="K337" s="53"/>
      <c r="L337" s="51"/>
      <c r="M337" s="51"/>
      <c r="N337" s="51"/>
      <c r="O337" s="186"/>
      <c r="P337" s="180">
        <f t="shared" si="247"/>
        <v>0</v>
      </c>
      <c r="Q337" s="180">
        <f t="shared" si="248"/>
        <v>0</v>
      </c>
      <c r="R337" s="180">
        <f t="shared" si="249"/>
        <v>0</v>
      </c>
      <c r="S337" s="180">
        <f t="shared" si="250"/>
        <v>0</v>
      </c>
      <c r="T337" s="394">
        <f t="shared" si="245"/>
        <v>0</v>
      </c>
      <c r="U337" s="394">
        <f t="shared" si="246"/>
        <v>0</v>
      </c>
      <c r="V337" s="142">
        <f t="shared" si="251"/>
        <v>0</v>
      </c>
      <c r="W337" s="142">
        <f t="shared" si="252"/>
        <v>0</v>
      </c>
      <c r="X337" s="142">
        <f t="shared" si="252"/>
        <v>0</v>
      </c>
      <c r="Y337" s="142">
        <f t="shared" si="253"/>
        <v>0</v>
      </c>
      <c r="Z337" s="51"/>
      <c r="AA337" s="35"/>
      <c r="AB337" s="226"/>
      <c r="AC337" s="226"/>
      <c r="AD337" s="226"/>
      <c r="AE337" s="226"/>
      <c r="AF337" s="226"/>
      <c r="AG337" s="226"/>
      <c r="AH337" s="226"/>
      <c r="AI337" s="226"/>
      <c r="AJ337" s="226"/>
      <c r="AK337" s="226"/>
      <c r="AL337" s="226"/>
      <c r="AM337" s="226"/>
      <c r="AN337" s="226"/>
      <c r="AO337" s="226"/>
    </row>
    <row r="338" spans="1:41" ht="15" outlineLevel="1">
      <c r="A338" s="44"/>
      <c r="B338" s="73"/>
      <c r="C338" s="289" t="s">
        <v>221</v>
      </c>
      <c r="D338" s="238"/>
      <c r="E338" s="239"/>
      <c r="F338" s="14">
        <f t="shared" si="236"/>
        <v>0</v>
      </c>
      <c r="G338" s="14">
        <f t="shared" si="237"/>
        <v>0</v>
      </c>
      <c r="H338" s="14">
        <f t="shared" si="238"/>
        <v>0</v>
      </c>
      <c r="I338" s="45"/>
      <c r="J338" s="53"/>
      <c r="K338" s="53"/>
      <c r="L338" s="51"/>
      <c r="M338" s="51"/>
      <c r="N338" s="51"/>
      <c r="O338" s="186"/>
      <c r="P338" s="180">
        <f t="shared" si="247"/>
        <v>0</v>
      </c>
      <c r="Q338" s="180">
        <f t="shared" si="248"/>
        <v>0</v>
      </c>
      <c r="R338" s="180">
        <f t="shared" si="249"/>
        <v>0</v>
      </c>
      <c r="S338" s="180">
        <f t="shared" si="250"/>
        <v>0</v>
      </c>
      <c r="T338" s="394">
        <f t="shared" si="245"/>
        <v>0</v>
      </c>
      <c r="U338" s="394">
        <f t="shared" si="246"/>
        <v>0</v>
      </c>
      <c r="V338" s="142">
        <f t="shared" si="251"/>
        <v>0</v>
      </c>
      <c r="W338" s="142">
        <f t="shared" si="252"/>
        <v>0</v>
      </c>
      <c r="X338" s="142">
        <f t="shared" si="252"/>
        <v>0</v>
      </c>
      <c r="Y338" s="142">
        <f t="shared" si="253"/>
        <v>0</v>
      </c>
      <c r="Z338" s="51"/>
      <c r="AA338" s="35"/>
      <c r="AB338" s="226"/>
      <c r="AC338" s="226"/>
      <c r="AD338" s="226"/>
      <c r="AE338" s="226"/>
      <c r="AF338" s="226"/>
      <c r="AG338" s="226"/>
      <c r="AH338" s="226"/>
      <c r="AI338" s="226"/>
      <c r="AJ338" s="226"/>
      <c r="AK338" s="226"/>
      <c r="AL338" s="226"/>
      <c r="AM338" s="226"/>
      <c r="AN338" s="226"/>
      <c r="AO338" s="226"/>
    </row>
    <row r="339" spans="1:41" ht="15" outlineLevel="1">
      <c r="A339" s="44"/>
      <c r="B339" s="73"/>
      <c r="C339" s="290" t="s">
        <v>222</v>
      </c>
      <c r="D339" s="291"/>
      <c r="E339" s="292"/>
      <c r="F339" s="14">
        <f t="shared" si="236"/>
        <v>0</v>
      </c>
      <c r="G339" s="14">
        <f t="shared" si="237"/>
        <v>0</v>
      </c>
      <c r="H339" s="14">
        <f t="shared" si="238"/>
        <v>0</v>
      </c>
      <c r="I339" s="45"/>
      <c r="J339" s="53"/>
      <c r="K339" s="53"/>
      <c r="L339" s="51"/>
      <c r="M339" s="51"/>
      <c r="N339" s="51"/>
      <c r="O339" s="186"/>
      <c r="P339" s="180">
        <f t="shared" si="247"/>
        <v>0</v>
      </c>
      <c r="Q339" s="180">
        <f t="shared" si="248"/>
        <v>0</v>
      </c>
      <c r="R339" s="180">
        <f t="shared" si="249"/>
        <v>0</v>
      </c>
      <c r="S339" s="180">
        <f t="shared" si="250"/>
        <v>0</v>
      </c>
      <c r="T339" s="394">
        <f t="shared" si="245"/>
        <v>0</v>
      </c>
      <c r="U339" s="394">
        <f t="shared" si="246"/>
        <v>0</v>
      </c>
      <c r="V339" s="142">
        <f t="shared" si="251"/>
        <v>0</v>
      </c>
      <c r="W339" s="142">
        <f t="shared" si="252"/>
        <v>0</v>
      </c>
      <c r="X339" s="142">
        <f t="shared" si="252"/>
        <v>0</v>
      </c>
      <c r="Y339" s="142">
        <f t="shared" si="253"/>
        <v>0</v>
      </c>
      <c r="Z339" s="51"/>
      <c r="AA339" s="35"/>
      <c r="AB339" s="226"/>
      <c r="AC339" s="226"/>
      <c r="AD339" s="226"/>
      <c r="AE339" s="226"/>
      <c r="AF339" s="226"/>
      <c r="AG339" s="226"/>
      <c r="AH339" s="226"/>
      <c r="AI339" s="226"/>
      <c r="AJ339" s="226"/>
      <c r="AK339" s="226"/>
      <c r="AL339" s="226"/>
      <c r="AM339" s="226"/>
      <c r="AN339" s="226"/>
      <c r="AO339" s="226"/>
    </row>
    <row r="340" spans="1:41" ht="30" outlineLevel="1">
      <c r="A340" s="44">
        <v>281</v>
      </c>
      <c r="B340" s="73">
        <v>220</v>
      </c>
      <c r="C340" s="42" t="s">
        <v>100</v>
      </c>
      <c r="D340" s="44" t="s">
        <v>101</v>
      </c>
      <c r="E340" s="53">
        <v>161.28</v>
      </c>
      <c r="F340" s="14">
        <f t="shared" si="236"/>
        <v>77182.16</v>
      </c>
      <c r="G340" s="14">
        <f t="shared" si="237"/>
        <v>13708.8</v>
      </c>
      <c r="H340" s="14">
        <f t="shared" si="238"/>
        <v>90890.96</v>
      </c>
      <c r="I340" s="45">
        <v>478.56</v>
      </c>
      <c r="J340" s="53">
        <v>85</v>
      </c>
      <c r="K340" s="53"/>
      <c r="L340" s="51"/>
      <c r="M340" s="51"/>
      <c r="N340" s="51"/>
      <c r="O340" s="451">
        <f t="shared" ref="O340:O344" si="255">I340*$M$3</f>
        <v>669.98</v>
      </c>
      <c r="P340" s="180">
        <f t="shared" si="247"/>
        <v>85</v>
      </c>
      <c r="Q340" s="180">
        <f t="shared" si="248"/>
        <v>108054.37</v>
      </c>
      <c r="R340" s="180">
        <f t="shared" si="249"/>
        <v>13708.8</v>
      </c>
      <c r="S340" s="180">
        <f t="shared" si="250"/>
        <v>121763.17</v>
      </c>
      <c r="T340" s="394">
        <f t="shared" si="245"/>
        <v>138384.69</v>
      </c>
      <c r="U340" s="394">
        <f t="shared" si="246"/>
        <v>17556.939999999999</v>
      </c>
      <c r="V340" s="142">
        <f t="shared" si="251"/>
        <v>155941.63</v>
      </c>
      <c r="W340" s="142">
        <f t="shared" si="252"/>
        <v>858.04</v>
      </c>
      <c r="X340" s="142">
        <f t="shared" si="252"/>
        <v>108.86</v>
      </c>
      <c r="Y340" s="142">
        <f t="shared" si="253"/>
        <v>966.9</v>
      </c>
      <c r="Z340" s="51"/>
      <c r="AA340" s="35"/>
      <c r="AB340" s="226"/>
      <c r="AC340" s="226"/>
      <c r="AD340" s="226"/>
      <c r="AE340" s="226"/>
      <c r="AF340" s="226"/>
      <c r="AG340" s="226"/>
      <c r="AH340" s="226"/>
      <c r="AI340" s="226"/>
      <c r="AJ340" s="226"/>
      <c r="AK340" s="226"/>
      <c r="AL340" s="226"/>
      <c r="AM340" s="226"/>
      <c r="AN340" s="226"/>
      <c r="AO340" s="226"/>
    </row>
    <row r="341" spans="1:41" ht="15" outlineLevel="1">
      <c r="A341" s="44">
        <v>282</v>
      </c>
      <c r="B341" s="73">
        <v>221</v>
      </c>
      <c r="C341" s="42" t="s">
        <v>56</v>
      </c>
      <c r="D341" s="44" t="s">
        <v>26</v>
      </c>
      <c r="E341" s="53">
        <v>3.52</v>
      </c>
      <c r="F341" s="14">
        <f t="shared" si="236"/>
        <v>6202.38</v>
      </c>
      <c r="G341" s="14">
        <f t="shared" si="237"/>
        <v>0</v>
      </c>
      <c r="H341" s="14">
        <f t="shared" si="238"/>
        <v>6202.38</v>
      </c>
      <c r="I341" s="45">
        <v>1762.04</v>
      </c>
      <c r="J341" s="53"/>
      <c r="K341" s="53"/>
      <c r="L341" s="51"/>
      <c r="M341" s="51"/>
      <c r="N341" s="51"/>
      <c r="O341" s="451">
        <f t="shared" si="255"/>
        <v>2466.86</v>
      </c>
      <c r="P341" s="180">
        <f t="shared" si="247"/>
        <v>0</v>
      </c>
      <c r="Q341" s="180">
        <f t="shared" si="248"/>
        <v>8683.35</v>
      </c>
      <c r="R341" s="180">
        <f t="shared" si="249"/>
        <v>0</v>
      </c>
      <c r="S341" s="180">
        <f t="shared" si="250"/>
        <v>8683.35</v>
      </c>
      <c r="T341" s="394">
        <f t="shared" si="245"/>
        <v>11120.74</v>
      </c>
      <c r="U341" s="394">
        <f t="shared" si="246"/>
        <v>0</v>
      </c>
      <c r="V341" s="142">
        <f t="shared" si="251"/>
        <v>11120.74</v>
      </c>
      <c r="W341" s="142">
        <f t="shared" si="252"/>
        <v>3159.3</v>
      </c>
      <c r="X341" s="142">
        <f t="shared" si="252"/>
        <v>0</v>
      </c>
      <c r="Y341" s="142">
        <f t="shared" si="253"/>
        <v>3159.3</v>
      </c>
      <c r="Z341" s="51"/>
      <c r="AA341" s="35"/>
      <c r="AB341" s="226"/>
      <c r="AC341" s="226"/>
      <c r="AD341" s="226"/>
      <c r="AE341" s="226"/>
      <c r="AF341" s="226"/>
      <c r="AG341" s="226"/>
      <c r="AH341" s="226"/>
      <c r="AI341" s="226"/>
      <c r="AJ341" s="226"/>
      <c r="AK341" s="226"/>
      <c r="AL341" s="226"/>
      <c r="AM341" s="226"/>
      <c r="AN341" s="226"/>
      <c r="AO341" s="226"/>
    </row>
    <row r="342" spans="1:41" ht="15" outlineLevel="1">
      <c r="A342" s="44">
        <v>283</v>
      </c>
      <c r="B342" s="73">
        <v>222</v>
      </c>
      <c r="C342" s="42" t="s">
        <v>218</v>
      </c>
      <c r="D342" s="44" t="s">
        <v>26</v>
      </c>
      <c r="E342" s="53">
        <v>3.52</v>
      </c>
      <c r="F342" s="14">
        <f t="shared" si="236"/>
        <v>521.24</v>
      </c>
      <c r="G342" s="14">
        <f t="shared" si="237"/>
        <v>0</v>
      </c>
      <c r="H342" s="14">
        <f t="shared" si="238"/>
        <v>521.24</v>
      </c>
      <c r="I342" s="45">
        <v>148.08000000000001</v>
      </c>
      <c r="J342" s="53"/>
      <c r="K342" s="53"/>
      <c r="L342" s="51"/>
      <c r="M342" s="51"/>
      <c r="N342" s="51"/>
      <c r="O342" s="451">
        <f t="shared" si="255"/>
        <v>207.31</v>
      </c>
      <c r="P342" s="180">
        <f t="shared" si="247"/>
        <v>0</v>
      </c>
      <c r="Q342" s="180">
        <f t="shared" si="248"/>
        <v>729.73</v>
      </c>
      <c r="R342" s="180">
        <f t="shared" si="249"/>
        <v>0</v>
      </c>
      <c r="S342" s="180">
        <f t="shared" si="250"/>
        <v>729.73</v>
      </c>
      <c r="T342" s="394">
        <f t="shared" si="245"/>
        <v>934.56</v>
      </c>
      <c r="U342" s="394">
        <f t="shared" si="246"/>
        <v>0</v>
      </c>
      <c r="V342" s="142">
        <f t="shared" si="251"/>
        <v>934.56</v>
      </c>
      <c r="W342" s="142">
        <f t="shared" si="252"/>
        <v>265.5</v>
      </c>
      <c r="X342" s="142">
        <f t="shared" si="252"/>
        <v>0</v>
      </c>
      <c r="Y342" s="142">
        <f t="shared" si="253"/>
        <v>265.5</v>
      </c>
      <c r="Z342" s="51"/>
      <c r="AA342" s="35"/>
      <c r="AB342" s="226"/>
      <c r="AC342" s="226"/>
      <c r="AD342" s="226"/>
      <c r="AE342" s="226"/>
      <c r="AF342" s="226"/>
      <c r="AG342" s="226"/>
      <c r="AH342" s="226"/>
      <c r="AI342" s="226"/>
      <c r="AJ342" s="226"/>
      <c r="AK342" s="226"/>
      <c r="AL342" s="226"/>
      <c r="AM342" s="226"/>
      <c r="AN342" s="226"/>
      <c r="AO342" s="226"/>
    </row>
    <row r="343" spans="1:41" ht="15" outlineLevel="1">
      <c r="A343" s="44">
        <v>284</v>
      </c>
      <c r="B343" s="73">
        <v>223</v>
      </c>
      <c r="C343" s="42" t="s">
        <v>219</v>
      </c>
      <c r="D343" s="44" t="s">
        <v>26</v>
      </c>
      <c r="E343" s="53">
        <v>3.52</v>
      </c>
      <c r="F343" s="14">
        <f t="shared" si="236"/>
        <v>370.34</v>
      </c>
      <c r="G343" s="14">
        <f t="shared" si="237"/>
        <v>0</v>
      </c>
      <c r="H343" s="14">
        <f t="shared" si="238"/>
        <v>370.34</v>
      </c>
      <c r="I343" s="45">
        <v>105.21</v>
      </c>
      <c r="J343" s="53"/>
      <c r="K343" s="53"/>
      <c r="L343" s="51"/>
      <c r="M343" s="51"/>
      <c r="N343" s="51"/>
      <c r="O343" s="451">
        <f t="shared" si="255"/>
        <v>147.29</v>
      </c>
      <c r="P343" s="180">
        <f t="shared" si="247"/>
        <v>0</v>
      </c>
      <c r="Q343" s="180">
        <f t="shared" si="248"/>
        <v>518.46</v>
      </c>
      <c r="R343" s="180">
        <f t="shared" si="249"/>
        <v>0</v>
      </c>
      <c r="S343" s="180">
        <f t="shared" si="250"/>
        <v>518.46</v>
      </c>
      <c r="T343" s="394">
        <f t="shared" si="245"/>
        <v>663.98</v>
      </c>
      <c r="U343" s="394">
        <f t="shared" si="246"/>
        <v>0</v>
      </c>
      <c r="V343" s="142">
        <f t="shared" si="251"/>
        <v>663.98</v>
      </c>
      <c r="W343" s="142">
        <f t="shared" si="252"/>
        <v>188.63</v>
      </c>
      <c r="X343" s="142">
        <f t="shared" si="252"/>
        <v>0</v>
      </c>
      <c r="Y343" s="142">
        <f t="shared" si="253"/>
        <v>188.63</v>
      </c>
      <c r="Z343" s="51"/>
      <c r="AA343" s="35"/>
      <c r="AB343" s="226"/>
      <c r="AC343" s="226"/>
      <c r="AD343" s="226"/>
      <c r="AE343" s="226"/>
      <c r="AF343" s="226"/>
      <c r="AG343" s="226"/>
      <c r="AH343" s="226"/>
      <c r="AI343" s="226"/>
      <c r="AJ343" s="226"/>
      <c r="AK343" s="226"/>
      <c r="AL343" s="226"/>
      <c r="AM343" s="226"/>
      <c r="AN343" s="226"/>
      <c r="AO343" s="226"/>
    </row>
    <row r="344" spans="1:41" ht="30" outlineLevel="1">
      <c r="A344" s="44">
        <v>285</v>
      </c>
      <c r="B344" s="73">
        <v>224</v>
      </c>
      <c r="C344" s="42" t="s">
        <v>107</v>
      </c>
      <c r="D344" s="44" t="s">
        <v>26</v>
      </c>
      <c r="E344" s="53">
        <v>5.24</v>
      </c>
      <c r="F344" s="14">
        <f t="shared" si="236"/>
        <v>1555.97</v>
      </c>
      <c r="G344" s="14">
        <f t="shared" si="237"/>
        <v>230.56</v>
      </c>
      <c r="H344" s="14">
        <f t="shared" si="238"/>
        <v>1786.53</v>
      </c>
      <c r="I344" s="45">
        <v>296.94</v>
      </c>
      <c r="J344" s="53">
        <v>44</v>
      </c>
      <c r="K344" s="53"/>
      <c r="L344" s="51"/>
      <c r="M344" s="51"/>
      <c r="N344" s="51"/>
      <c r="O344" s="451">
        <f t="shared" si="255"/>
        <v>415.72</v>
      </c>
      <c r="P344" s="180">
        <f t="shared" si="247"/>
        <v>44</v>
      </c>
      <c r="Q344" s="180">
        <f t="shared" si="248"/>
        <v>2178.37</v>
      </c>
      <c r="R344" s="180">
        <f t="shared" si="249"/>
        <v>230.56</v>
      </c>
      <c r="S344" s="180">
        <f t="shared" si="250"/>
        <v>2408.9299999999998</v>
      </c>
      <c r="T344" s="394">
        <f t="shared" si="245"/>
        <v>2789.83</v>
      </c>
      <c r="U344" s="394">
        <f t="shared" si="246"/>
        <v>295.27</v>
      </c>
      <c r="V344" s="142">
        <f t="shared" si="251"/>
        <v>3085.1</v>
      </c>
      <c r="W344" s="142">
        <f t="shared" si="252"/>
        <v>532.41</v>
      </c>
      <c r="X344" s="142">
        <f t="shared" si="252"/>
        <v>56.35</v>
      </c>
      <c r="Y344" s="142">
        <f t="shared" si="253"/>
        <v>588.76</v>
      </c>
      <c r="Z344" s="51" t="s">
        <v>200</v>
      </c>
      <c r="AA344" s="35"/>
      <c r="AB344" s="226"/>
      <c r="AC344" s="226"/>
      <c r="AD344" s="226"/>
      <c r="AE344" s="226"/>
      <c r="AF344" s="226"/>
      <c r="AG344" s="226"/>
      <c r="AH344" s="226"/>
      <c r="AI344" s="226"/>
      <c r="AJ344" s="226"/>
      <c r="AK344" s="226"/>
      <c r="AL344" s="226"/>
      <c r="AM344" s="226"/>
      <c r="AN344" s="226"/>
      <c r="AO344" s="226"/>
    </row>
    <row r="345" spans="1:41" ht="15" outlineLevel="1">
      <c r="A345" s="44">
        <v>286</v>
      </c>
      <c r="B345" s="73">
        <v>225</v>
      </c>
      <c r="C345" s="42" t="s">
        <v>113</v>
      </c>
      <c r="D345" s="44" t="s">
        <v>34</v>
      </c>
      <c r="E345" s="53">
        <v>0.14000000000000001</v>
      </c>
      <c r="F345" s="14">
        <f t="shared" si="236"/>
        <v>3797.36</v>
      </c>
      <c r="G345" s="14">
        <f t="shared" si="237"/>
        <v>0</v>
      </c>
      <c r="H345" s="14">
        <f t="shared" si="238"/>
        <v>3797.36</v>
      </c>
      <c r="I345" s="45">
        <v>27124</v>
      </c>
      <c r="J345" s="53"/>
      <c r="K345" s="53"/>
      <c r="L345" s="51"/>
      <c r="M345" s="51"/>
      <c r="N345" s="51"/>
      <c r="O345" s="448">
        <f>I345*$L$3</f>
        <v>46110.8</v>
      </c>
      <c r="P345" s="180">
        <f t="shared" si="247"/>
        <v>0</v>
      </c>
      <c r="Q345" s="180">
        <f t="shared" si="248"/>
        <v>6455.51</v>
      </c>
      <c r="R345" s="180">
        <f t="shared" si="249"/>
        <v>0</v>
      </c>
      <c r="S345" s="180">
        <f t="shared" si="250"/>
        <v>6455.51</v>
      </c>
      <c r="T345" s="394">
        <f t="shared" si="245"/>
        <v>8267.5400000000009</v>
      </c>
      <c r="U345" s="394">
        <f t="shared" si="246"/>
        <v>0</v>
      </c>
      <c r="V345" s="142">
        <f t="shared" si="251"/>
        <v>8267.5400000000009</v>
      </c>
      <c r="W345" s="142">
        <f t="shared" si="252"/>
        <v>59053.87</v>
      </c>
      <c r="X345" s="142">
        <f t="shared" si="252"/>
        <v>0</v>
      </c>
      <c r="Y345" s="142">
        <f t="shared" si="253"/>
        <v>59053.87</v>
      </c>
      <c r="Z345" s="51"/>
      <c r="AA345" s="35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6"/>
      <c r="AN345" s="226"/>
      <c r="AO345" s="226"/>
    </row>
    <row r="346" spans="1:41" ht="30" outlineLevel="1">
      <c r="A346" s="44">
        <v>287</v>
      </c>
      <c r="B346" s="73">
        <v>226</v>
      </c>
      <c r="C346" s="42" t="s">
        <v>108</v>
      </c>
      <c r="D346" s="44" t="s">
        <v>34</v>
      </c>
      <c r="E346" s="53">
        <v>0.04</v>
      </c>
      <c r="F346" s="14">
        <f t="shared" si="236"/>
        <v>2671.37</v>
      </c>
      <c r="G346" s="14">
        <f t="shared" si="237"/>
        <v>226.68</v>
      </c>
      <c r="H346" s="14">
        <f t="shared" si="238"/>
        <v>2898.05</v>
      </c>
      <c r="I346" s="43">
        <v>66784.210000000006</v>
      </c>
      <c r="J346" s="53">
        <v>5667</v>
      </c>
      <c r="K346" s="53"/>
      <c r="L346" s="51"/>
      <c r="M346" s="51"/>
      <c r="N346" s="51"/>
      <c r="O346" s="451">
        <f t="shared" ref="O346:O347" si="256">I346*$M$3</f>
        <v>93497.89</v>
      </c>
      <c r="P346" s="180">
        <f t="shared" si="247"/>
        <v>5667</v>
      </c>
      <c r="Q346" s="180">
        <f t="shared" si="248"/>
        <v>3739.92</v>
      </c>
      <c r="R346" s="180">
        <f t="shared" si="249"/>
        <v>226.68</v>
      </c>
      <c r="S346" s="180">
        <f t="shared" si="250"/>
        <v>3966.6</v>
      </c>
      <c r="T346" s="394">
        <f t="shared" si="245"/>
        <v>4789.6899999999996</v>
      </c>
      <c r="U346" s="394">
        <f t="shared" si="246"/>
        <v>290.31</v>
      </c>
      <c r="V346" s="142">
        <f t="shared" si="251"/>
        <v>5080</v>
      </c>
      <c r="W346" s="142">
        <f t="shared" si="252"/>
        <v>119742.28</v>
      </c>
      <c r="X346" s="142">
        <f t="shared" si="252"/>
        <v>7257.7</v>
      </c>
      <c r="Y346" s="142">
        <f t="shared" si="253"/>
        <v>126999.98</v>
      </c>
      <c r="Z346" s="51"/>
      <c r="AA346" s="35"/>
      <c r="AB346" s="226"/>
      <c r="AC346" s="226"/>
      <c r="AD346" s="226"/>
      <c r="AE346" s="226"/>
      <c r="AF346" s="226"/>
      <c r="AG346" s="226"/>
      <c r="AH346" s="226"/>
      <c r="AI346" s="226"/>
      <c r="AJ346" s="226"/>
      <c r="AK346" s="226"/>
      <c r="AL346" s="226"/>
      <c r="AM346" s="226"/>
      <c r="AN346" s="226"/>
      <c r="AO346" s="226"/>
    </row>
    <row r="347" spans="1:41" ht="45" outlineLevel="1">
      <c r="A347" s="44">
        <v>288</v>
      </c>
      <c r="B347" s="73">
        <v>227</v>
      </c>
      <c r="C347" s="42" t="s">
        <v>109</v>
      </c>
      <c r="D347" s="44" t="s">
        <v>34</v>
      </c>
      <c r="E347" s="53">
        <v>0.02</v>
      </c>
      <c r="F347" s="14">
        <f t="shared" si="236"/>
        <v>1335.75</v>
      </c>
      <c r="G347" s="14">
        <f t="shared" si="237"/>
        <v>113.34</v>
      </c>
      <c r="H347" s="14">
        <f t="shared" si="238"/>
        <v>1449.09</v>
      </c>
      <c r="I347" s="43">
        <v>66787.5</v>
      </c>
      <c r="J347" s="53">
        <v>5667</v>
      </c>
      <c r="K347" s="53"/>
      <c r="L347" s="51"/>
      <c r="M347" s="51"/>
      <c r="N347" s="51"/>
      <c r="O347" s="451">
        <f t="shared" si="256"/>
        <v>93502.5</v>
      </c>
      <c r="P347" s="180">
        <f t="shared" si="247"/>
        <v>5667</v>
      </c>
      <c r="Q347" s="180">
        <f t="shared" si="248"/>
        <v>1870.05</v>
      </c>
      <c r="R347" s="180">
        <f t="shared" si="249"/>
        <v>113.34</v>
      </c>
      <c r="S347" s="180">
        <f t="shared" si="250"/>
        <v>1983.39</v>
      </c>
      <c r="T347" s="394">
        <f t="shared" si="245"/>
        <v>2394.96</v>
      </c>
      <c r="U347" s="394">
        <f t="shared" si="246"/>
        <v>145.15</v>
      </c>
      <c r="V347" s="142">
        <f t="shared" si="251"/>
        <v>2540.11</v>
      </c>
      <c r="W347" s="142">
        <f t="shared" si="252"/>
        <v>119748.18</v>
      </c>
      <c r="X347" s="142">
        <f t="shared" si="252"/>
        <v>7257.7</v>
      </c>
      <c r="Y347" s="142">
        <f t="shared" si="253"/>
        <v>127005.88</v>
      </c>
      <c r="Z347" s="51"/>
      <c r="AA347" s="35"/>
      <c r="AB347" s="226"/>
      <c r="AC347" s="226"/>
      <c r="AD347" s="226"/>
      <c r="AE347" s="226"/>
      <c r="AF347" s="226"/>
      <c r="AG347" s="226"/>
      <c r="AH347" s="226"/>
      <c r="AI347" s="226"/>
      <c r="AJ347" s="226"/>
      <c r="AK347" s="226"/>
      <c r="AL347" s="226"/>
      <c r="AM347" s="226"/>
      <c r="AN347" s="226"/>
      <c r="AO347" s="226"/>
    </row>
    <row r="348" spans="1:41" ht="15" outlineLevel="1">
      <c r="A348" s="44"/>
      <c r="B348" s="73"/>
      <c r="C348" s="290" t="s">
        <v>223</v>
      </c>
      <c r="D348" s="291"/>
      <c r="E348" s="292"/>
      <c r="F348" s="14">
        <f t="shared" si="236"/>
        <v>0</v>
      </c>
      <c r="G348" s="14">
        <f t="shared" si="237"/>
        <v>0</v>
      </c>
      <c r="H348" s="14">
        <f t="shared" si="238"/>
        <v>0</v>
      </c>
      <c r="I348" s="45"/>
      <c r="J348" s="53"/>
      <c r="K348" s="53"/>
      <c r="L348" s="51"/>
      <c r="M348" s="51"/>
      <c r="N348" s="51"/>
      <c r="O348" s="186"/>
      <c r="P348" s="180">
        <f t="shared" si="247"/>
        <v>0</v>
      </c>
      <c r="Q348" s="180">
        <f t="shared" si="248"/>
        <v>0</v>
      </c>
      <c r="R348" s="180">
        <f t="shared" si="249"/>
        <v>0</v>
      </c>
      <c r="S348" s="180">
        <f t="shared" si="250"/>
        <v>0</v>
      </c>
      <c r="T348" s="394">
        <f t="shared" si="245"/>
        <v>0</v>
      </c>
      <c r="U348" s="394">
        <f t="shared" si="246"/>
        <v>0</v>
      </c>
      <c r="V348" s="142">
        <f t="shared" si="251"/>
        <v>0</v>
      </c>
      <c r="W348" s="142">
        <f t="shared" si="252"/>
        <v>0</v>
      </c>
      <c r="X348" s="142">
        <f t="shared" si="252"/>
        <v>0</v>
      </c>
      <c r="Y348" s="142">
        <f t="shared" si="253"/>
        <v>0</v>
      </c>
      <c r="Z348" s="51"/>
      <c r="AA348" s="35"/>
      <c r="AB348" s="226"/>
      <c r="AC348" s="226"/>
      <c r="AD348" s="226"/>
      <c r="AE348" s="226"/>
      <c r="AF348" s="226"/>
      <c r="AG348" s="226"/>
      <c r="AH348" s="226"/>
      <c r="AI348" s="226"/>
      <c r="AJ348" s="226"/>
      <c r="AK348" s="226"/>
      <c r="AL348" s="226"/>
      <c r="AM348" s="226"/>
      <c r="AN348" s="226"/>
      <c r="AO348" s="226"/>
    </row>
    <row r="349" spans="1:41" ht="30" outlineLevel="1">
      <c r="A349" s="44">
        <v>289</v>
      </c>
      <c r="B349" s="73">
        <v>228</v>
      </c>
      <c r="C349" s="42" t="s">
        <v>100</v>
      </c>
      <c r="D349" s="44" t="s">
        <v>101</v>
      </c>
      <c r="E349" s="53">
        <v>90.48</v>
      </c>
      <c r="F349" s="14">
        <f t="shared" si="236"/>
        <v>43300.11</v>
      </c>
      <c r="G349" s="14">
        <f t="shared" si="237"/>
        <v>7690.8</v>
      </c>
      <c r="H349" s="14">
        <f t="shared" si="238"/>
        <v>50990.91</v>
      </c>
      <c r="I349" s="45">
        <v>478.56</v>
      </c>
      <c r="J349" s="53">
        <v>85</v>
      </c>
      <c r="K349" s="53"/>
      <c r="L349" s="51"/>
      <c r="M349" s="51"/>
      <c r="N349" s="51"/>
      <c r="O349" s="451">
        <f t="shared" ref="O349:O353" si="257">I349*$M$3</f>
        <v>669.98</v>
      </c>
      <c r="P349" s="180">
        <f t="shared" si="247"/>
        <v>85</v>
      </c>
      <c r="Q349" s="180">
        <f t="shared" si="248"/>
        <v>60619.79</v>
      </c>
      <c r="R349" s="180">
        <f t="shared" si="249"/>
        <v>7690.8</v>
      </c>
      <c r="S349" s="180">
        <f t="shared" si="250"/>
        <v>68310.59</v>
      </c>
      <c r="T349" s="394">
        <f t="shared" si="245"/>
        <v>77635.460000000006</v>
      </c>
      <c r="U349" s="394">
        <f t="shared" si="246"/>
        <v>9849.65</v>
      </c>
      <c r="V349" s="142">
        <f t="shared" si="251"/>
        <v>87485.11</v>
      </c>
      <c r="W349" s="142">
        <f t="shared" si="252"/>
        <v>858.04</v>
      </c>
      <c r="X349" s="142">
        <f t="shared" si="252"/>
        <v>108.86</v>
      </c>
      <c r="Y349" s="142">
        <f t="shared" si="253"/>
        <v>966.9</v>
      </c>
      <c r="Z349" s="51"/>
      <c r="AA349" s="35"/>
      <c r="AB349" s="226"/>
      <c r="AC349" s="226"/>
      <c r="AD349" s="226"/>
      <c r="AE349" s="226"/>
      <c r="AF349" s="226"/>
      <c r="AG349" s="226"/>
      <c r="AH349" s="226"/>
      <c r="AI349" s="226"/>
      <c r="AJ349" s="226"/>
      <c r="AK349" s="226"/>
      <c r="AL349" s="226"/>
      <c r="AM349" s="226"/>
      <c r="AN349" s="226"/>
      <c r="AO349" s="226"/>
    </row>
    <row r="350" spans="1:41" ht="15" outlineLevel="1">
      <c r="A350" s="44">
        <v>290</v>
      </c>
      <c r="B350" s="73">
        <v>229</v>
      </c>
      <c r="C350" s="42" t="s">
        <v>56</v>
      </c>
      <c r="D350" s="44" t="s">
        <v>26</v>
      </c>
      <c r="E350" s="53">
        <v>2.1800000000000002</v>
      </c>
      <c r="F350" s="14">
        <f t="shared" si="236"/>
        <v>3841.25</v>
      </c>
      <c r="G350" s="14">
        <f t="shared" si="237"/>
        <v>0</v>
      </c>
      <c r="H350" s="14">
        <f t="shared" si="238"/>
        <v>3841.25</v>
      </c>
      <c r="I350" s="45">
        <v>1762.04</v>
      </c>
      <c r="J350" s="53"/>
      <c r="K350" s="53"/>
      <c r="L350" s="51"/>
      <c r="M350" s="51"/>
      <c r="N350" s="51"/>
      <c r="O350" s="451">
        <f t="shared" si="257"/>
        <v>2466.86</v>
      </c>
      <c r="P350" s="180">
        <f t="shared" si="247"/>
        <v>0</v>
      </c>
      <c r="Q350" s="180">
        <f t="shared" si="248"/>
        <v>5377.75</v>
      </c>
      <c r="R350" s="180">
        <f t="shared" si="249"/>
        <v>0</v>
      </c>
      <c r="S350" s="180">
        <f t="shared" si="250"/>
        <v>5377.75</v>
      </c>
      <c r="T350" s="394">
        <f t="shared" si="245"/>
        <v>6887.27</v>
      </c>
      <c r="U350" s="394">
        <f t="shared" si="246"/>
        <v>0</v>
      </c>
      <c r="V350" s="142">
        <f t="shared" si="251"/>
        <v>6887.27</v>
      </c>
      <c r="W350" s="142">
        <f t="shared" si="252"/>
        <v>3159.3</v>
      </c>
      <c r="X350" s="142">
        <f t="shared" si="252"/>
        <v>0</v>
      </c>
      <c r="Y350" s="142">
        <f t="shared" si="253"/>
        <v>3159.3</v>
      </c>
      <c r="Z350" s="51"/>
      <c r="AA350" s="35"/>
      <c r="AB350" s="226"/>
      <c r="AC350" s="226"/>
      <c r="AD350" s="226"/>
      <c r="AE350" s="226"/>
      <c r="AF350" s="226"/>
      <c r="AG350" s="226"/>
      <c r="AH350" s="226"/>
      <c r="AI350" s="226"/>
      <c r="AJ350" s="226"/>
      <c r="AK350" s="226"/>
      <c r="AL350" s="226"/>
      <c r="AM350" s="226"/>
      <c r="AN350" s="226"/>
      <c r="AO350" s="226"/>
    </row>
    <row r="351" spans="1:41" ht="15" outlineLevel="1">
      <c r="A351" s="44">
        <v>291</v>
      </c>
      <c r="B351" s="73">
        <v>230</v>
      </c>
      <c r="C351" s="42" t="s">
        <v>218</v>
      </c>
      <c r="D351" s="44" t="s">
        <v>26</v>
      </c>
      <c r="E351" s="53">
        <v>2.1800000000000002</v>
      </c>
      <c r="F351" s="14">
        <f t="shared" si="236"/>
        <v>322.81</v>
      </c>
      <c r="G351" s="14">
        <f t="shared" si="237"/>
        <v>0</v>
      </c>
      <c r="H351" s="14">
        <f t="shared" si="238"/>
        <v>322.81</v>
      </c>
      <c r="I351" s="45">
        <v>148.08000000000001</v>
      </c>
      <c r="J351" s="53"/>
      <c r="K351" s="53"/>
      <c r="L351" s="51"/>
      <c r="M351" s="51"/>
      <c r="N351" s="51"/>
      <c r="O351" s="451">
        <f t="shared" si="257"/>
        <v>207.31</v>
      </c>
      <c r="P351" s="180">
        <f t="shared" si="247"/>
        <v>0</v>
      </c>
      <c r="Q351" s="180">
        <f t="shared" si="248"/>
        <v>451.94</v>
      </c>
      <c r="R351" s="180">
        <f t="shared" si="249"/>
        <v>0</v>
      </c>
      <c r="S351" s="180">
        <f t="shared" si="250"/>
        <v>451.94</v>
      </c>
      <c r="T351" s="394">
        <f t="shared" si="245"/>
        <v>578.79</v>
      </c>
      <c r="U351" s="394">
        <f t="shared" si="246"/>
        <v>0</v>
      </c>
      <c r="V351" s="142">
        <f t="shared" si="251"/>
        <v>578.79</v>
      </c>
      <c r="W351" s="142">
        <f t="shared" si="252"/>
        <v>265.5</v>
      </c>
      <c r="X351" s="142">
        <f t="shared" si="252"/>
        <v>0</v>
      </c>
      <c r="Y351" s="142">
        <f t="shared" si="253"/>
        <v>265.5</v>
      </c>
      <c r="Z351" s="51"/>
      <c r="AA351" s="35"/>
      <c r="AB351" s="226"/>
      <c r="AC351" s="226"/>
      <c r="AD351" s="226"/>
      <c r="AE351" s="226"/>
      <c r="AF351" s="226"/>
      <c r="AG351" s="226"/>
      <c r="AH351" s="226"/>
      <c r="AI351" s="226"/>
      <c r="AJ351" s="226"/>
      <c r="AK351" s="226"/>
      <c r="AL351" s="226"/>
      <c r="AM351" s="226"/>
      <c r="AN351" s="226"/>
      <c r="AO351" s="226"/>
    </row>
    <row r="352" spans="1:41" ht="15" outlineLevel="1">
      <c r="A352" s="44">
        <v>292</v>
      </c>
      <c r="B352" s="73">
        <v>231</v>
      </c>
      <c r="C352" s="42" t="s">
        <v>219</v>
      </c>
      <c r="D352" s="44" t="s">
        <v>26</v>
      </c>
      <c r="E352" s="53">
        <v>2.1800000000000002</v>
      </c>
      <c r="F352" s="14">
        <f t="shared" si="236"/>
        <v>229.36</v>
      </c>
      <c r="G352" s="14">
        <f t="shared" si="237"/>
        <v>0</v>
      </c>
      <c r="H352" s="14">
        <f t="shared" si="238"/>
        <v>229.36</v>
      </c>
      <c r="I352" s="45">
        <v>105.21</v>
      </c>
      <c r="J352" s="53"/>
      <c r="K352" s="53"/>
      <c r="L352" s="51"/>
      <c r="M352" s="51"/>
      <c r="N352" s="51"/>
      <c r="O352" s="451">
        <f t="shared" si="257"/>
        <v>147.29</v>
      </c>
      <c r="P352" s="180">
        <f t="shared" si="247"/>
        <v>0</v>
      </c>
      <c r="Q352" s="180">
        <f t="shared" si="248"/>
        <v>321.08999999999997</v>
      </c>
      <c r="R352" s="180">
        <f t="shared" si="249"/>
        <v>0</v>
      </c>
      <c r="S352" s="180">
        <f t="shared" si="250"/>
        <v>321.08999999999997</v>
      </c>
      <c r="T352" s="394">
        <f t="shared" si="245"/>
        <v>411.21</v>
      </c>
      <c r="U352" s="394">
        <f t="shared" si="246"/>
        <v>0</v>
      </c>
      <c r="V352" s="142">
        <f t="shared" si="251"/>
        <v>411.21</v>
      </c>
      <c r="W352" s="142">
        <f t="shared" si="252"/>
        <v>188.63</v>
      </c>
      <c r="X352" s="142">
        <f t="shared" si="252"/>
        <v>0</v>
      </c>
      <c r="Y352" s="142">
        <f t="shared" si="253"/>
        <v>188.63</v>
      </c>
      <c r="Z352" s="51"/>
      <c r="AA352" s="35"/>
      <c r="AB352" s="226"/>
      <c r="AC352" s="226"/>
      <c r="AD352" s="226"/>
      <c r="AE352" s="226"/>
      <c r="AF352" s="226"/>
      <c r="AG352" s="226"/>
      <c r="AH352" s="226"/>
      <c r="AI352" s="226"/>
      <c r="AJ352" s="226"/>
      <c r="AK352" s="226"/>
      <c r="AL352" s="226"/>
      <c r="AM352" s="226"/>
      <c r="AN352" s="226"/>
      <c r="AO352" s="226"/>
    </row>
    <row r="353" spans="1:41" ht="30" outlineLevel="1">
      <c r="A353" s="44">
        <v>293</v>
      </c>
      <c r="B353" s="73">
        <v>232</v>
      </c>
      <c r="C353" s="42" t="s">
        <v>224</v>
      </c>
      <c r="D353" s="44" t="s">
        <v>26</v>
      </c>
      <c r="E353" s="53">
        <v>5.87</v>
      </c>
      <c r="F353" s="14">
        <f t="shared" si="236"/>
        <v>1743.04</v>
      </c>
      <c r="G353" s="14">
        <f t="shared" si="237"/>
        <v>258.27999999999997</v>
      </c>
      <c r="H353" s="14">
        <f t="shared" si="238"/>
        <v>2001.32</v>
      </c>
      <c r="I353" s="45">
        <v>296.94</v>
      </c>
      <c r="J353" s="53">
        <v>44</v>
      </c>
      <c r="K353" s="53"/>
      <c r="L353" s="51"/>
      <c r="M353" s="51"/>
      <c r="N353" s="51"/>
      <c r="O353" s="451">
        <f t="shared" si="257"/>
        <v>415.72</v>
      </c>
      <c r="P353" s="180">
        <f t="shared" si="247"/>
        <v>44</v>
      </c>
      <c r="Q353" s="180">
        <f t="shared" si="248"/>
        <v>2440.2800000000002</v>
      </c>
      <c r="R353" s="180">
        <f t="shared" si="249"/>
        <v>258.27999999999997</v>
      </c>
      <c r="S353" s="180">
        <f t="shared" si="250"/>
        <v>2698.56</v>
      </c>
      <c r="T353" s="394">
        <f t="shared" si="245"/>
        <v>3125.25</v>
      </c>
      <c r="U353" s="394">
        <f t="shared" si="246"/>
        <v>330.77</v>
      </c>
      <c r="V353" s="142">
        <f t="shared" si="251"/>
        <v>3456.02</v>
      </c>
      <c r="W353" s="142">
        <f t="shared" si="252"/>
        <v>532.41</v>
      </c>
      <c r="X353" s="142">
        <f t="shared" si="252"/>
        <v>56.35</v>
      </c>
      <c r="Y353" s="142">
        <f t="shared" si="253"/>
        <v>588.76</v>
      </c>
      <c r="Z353" s="51" t="s">
        <v>200</v>
      </c>
      <c r="AA353" s="35"/>
      <c r="AB353" s="226"/>
      <c r="AC353" s="226"/>
      <c r="AD353" s="226"/>
      <c r="AE353" s="226"/>
      <c r="AF353" s="226"/>
      <c r="AG353" s="226"/>
      <c r="AH353" s="226"/>
      <c r="AI353" s="226"/>
      <c r="AJ353" s="226"/>
      <c r="AK353" s="226"/>
      <c r="AL353" s="226"/>
      <c r="AM353" s="226"/>
      <c r="AN353" s="226"/>
      <c r="AO353" s="226"/>
    </row>
    <row r="354" spans="1:41" ht="15" outlineLevel="1">
      <c r="A354" s="44">
        <v>294</v>
      </c>
      <c r="B354" s="73">
        <v>233</v>
      </c>
      <c r="C354" s="42" t="s">
        <v>113</v>
      </c>
      <c r="D354" s="44" t="s">
        <v>34</v>
      </c>
      <c r="E354" s="53">
        <v>0.11</v>
      </c>
      <c r="F354" s="14">
        <f t="shared" si="236"/>
        <v>2983.64</v>
      </c>
      <c r="G354" s="14">
        <f t="shared" si="237"/>
        <v>0</v>
      </c>
      <c r="H354" s="14">
        <f t="shared" si="238"/>
        <v>2983.64</v>
      </c>
      <c r="I354" s="45">
        <v>27124</v>
      </c>
      <c r="J354" s="53"/>
      <c r="K354" s="53"/>
      <c r="L354" s="51"/>
      <c r="M354" s="51"/>
      <c r="N354" s="51"/>
      <c r="O354" s="448">
        <f>I354*$L$3</f>
        <v>46110.8</v>
      </c>
      <c r="P354" s="180">
        <f t="shared" si="247"/>
        <v>0</v>
      </c>
      <c r="Q354" s="180">
        <f t="shared" si="248"/>
        <v>5072.1899999999996</v>
      </c>
      <c r="R354" s="180">
        <f t="shared" si="249"/>
        <v>0</v>
      </c>
      <c r="S354" s="180">
        <f t="shared" si="250"/>
        <v>5072.1899999999996</v>
      </c>
      <c r="T354" s="394">
        <f t="shared" si="245"/>
        <v>6495.93</v>
      </c>
      <c r="U354" s="394">
        <f t="shared" si="246"/>
        <v>0</v>
      </c>
      <c r="V354" s="142">
        <f t="shared" si="251"/>
        <v>6495.93</v>
      </c>
      <c r="W354" s="142">
        <f t="shared" si="252"/>
        <v>59053.87</v>
      </c>
      <c r="X354" s="142">
        <f t="shared" si="252"/>
        <v>0</v>
      </c>
      <c r="Y354" s="142">
        <f t="shared" si="253"/>
        <v>59053.87</v>
      </c>
      <c r="Z354" s="51"/>
      <c r="AA354" s="35"/>
      <c r="AB354" s="226"/>
      <c r="AC354" s="226"/>
      <c r="AD354" s="226"/>
      <c r="AE354" s="226"/>
      <c r="AF354" s="226"/>
      <c r="AG354" s="226"/>
      <c r="AH354" s="226"/>
      <c r="AI354" s="226"/>
      <c r="AJ354" s="226"/>
      <c r="AK354" s="226"/>
      <c r="AL354" s="226"/>
      <c r="AM354" s="226"/>
      <c r="AN354" s="226"/>
      <c r="AO354" s="226"/>
    </row>
    <row r="355" spans="1:41" ht="30" outlineLevel="1">
      <c r="A355" s="44">
        <v>295</v>
      </c>
      <c r="B355" s="73">
        <v>234</v>
      </c>
      <c r="C355" s="42" t="s">
        <v>108</v>
      </c>
      <c r="D355" s="44" t="s">
        <v>34</v>
      </c>
      <c r="E355" s="53">
        <v>0.2</v>
      </c>
      <c r="F355" s="14">
        <f t="shared" si="236"/>
        <v>13356.84</v>
      </c>
      <c r="G355" s="14">
        <f t="shared" si="237"/>
        <v>1133.4000000000001</v>
      </c>
      <c r="H355" s="14">
        <f t="shared" si="238"/>
        <v>14490.24</v>
      </c>
      <c r="I355" s="45">
        <v>66784.210000000006</v>
      </c>
      <c r="J355" s="53">
        <v>5667</v>
      </c>
      <c r="K355" s="53"/>
      <c r="L355" s="51"/>
      <c r="M355" s="51"/>
      <c r="N355" s="51"/>
      <c r="O355" s="451">
        <f t="shared" ref="O355:O356" si="258">I355*$M$3</f>
        <v>93497.89</v>
      </c>
      <c r="P355" s="180">
        <f t="shared" si="247"/>
        <v>5667</v>
      </c>
      <c r="Q355" s="180">
        <f t="shared" si="248"/>
        <v>18699.580000000002</v>
      </c>
      <c r="R355" s="180">
        <f t="shared" si="249"/>
        <v>1133.4000000000001</v>
      </c>
      <c r="S355" s="180">
        <f t="shared" si="250"/>
        <v>19832.98</v>
      </c>
      <c r="T355" s="394">
        <f t="shared" si="245"/>
        <v>23948.46</v>
      </c>
      <c r="U355" s="394">
        <f t="shared" si="246"/>
        <v>1451.54</v>
      </c>
      <c r="V355" s="142">
        <f t="shared" si="251"/>
        <v>25400</v>
      </c>
      <c r="W355" s="142">
        <f t="shared" si="252"/>
        <v>119742.28</v>
      </c>
      <c r="X355" s="142">
        <f t="shared" si="252"/>
        <v>7257.7</v>
      </c>
      <c r="Y355" s="142">
        <f t="shared" si="253"/>
        <v>126999.98</v>
      </c>
      <c r="Z355" s="51"/>
      <c r="AA355" s="35"/>
      <c r="AB355" s="226"/>
      <c r="AC355" s="226"/>
      <c r="AD355" s="226"/>
      <c r="AE355" s="226"/>
      <c r="AF355" s="226"/>
      <c r="AG355" s="226"/>
      <c r="AH355" s="226"/>
      <c r="AI355" s="226"/>
      <c r="AJ355" s="226"/>
      <c r="AK355" s="226"/>
      <c r="AL355" s="226"/>
      <c r="AM355" s="226"/>
      <c r="AN355" s="226"/>
      <c r="AO355" s="226"/>
    </row>
    <row r="356" spans="1:41" ht="45" outlineLevel="1">
      <c r="A356" s="44">
        <v>296</v>
      </c>
      <c r="B356" s="73">
        <v>235</v>
      </c>
      <c r="C356" s="42" t="s">
        <v>109</v>
      </c>
      <c r="D356" s="44" t="s">
        <v>34</v>
      </c>
      <c r="E356" s="53">
        <v>0.01</v>
      </c>
      <c r="F356" s="14">
        <f t="shared" si="236"/>
        <v>667.88</v>
      </c>
      <c r="G356" s="14">
        <f t="shared" si="237"/>
        <v>56.67</v>
      </c>
      <c r="H356" s="14">
        <f t="shared" si="238"/>
        <v>724.55</v>
      </c>
      <c r="I356" s="45">
        <v>66787.5</v>
      </c>
      <c r="J356" s="53">
        <v>5667</v>
      </c>
      <c r="K356" s="53"/>
      <c r="L356" s="51"/>
      <c r="M356" s="51"/>
      <c r="N356" s="51"/>
      <c r="O356" s="451">
        <f t="shared" si="258"/>
        <v>93502.5</v>
      </c>
      <c r="P356" s="180">
        <f t="shared" si="247"/>
        <v>5667</v>
      </c>
      <c r="Q356" s="180">
        <f t="shared" si="248"/>
        <v>935.03</v>
      </c>
      <c r="R356" s="180">
        <f t="shared" si="249"/>
        <v>56.67</v>
      </c>
      <c r="S356" s="180">
        <f t="shared" si="250"/>
        <v>991.7</v>
      </c>
      <c r="T356" s="394">
        <f t="shared" si="245"/>
        <v>1197.48</v>
      </c>
      <c r="U356" s="394">
        <f t="shared" si="246"/>
        <v>72.58</v>
      </c>
      <c r="V356" s="142">
        <f t="shared" si="251"/>
        <v>1270.06</v>
      </c>
      <c r="W356" s="142">
        <f t="shared" si="252"/>
        <v>119748.18</v>
      </c>
      <c r="X356" s="142">
        <f t="shared" si="252"/>
        <v>7257.7</v>
      </c>
      <c r="Y356" s="142">
        <f t="shared" si="253"/>
        <v>127005.88</v>
      </c>
      <c r="Z356" s="51"/>
      <c r="AA356" s="35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</row>
    <row r="357" spans="1:41" ht="15" outlineLevel="1">
      <c r="A357" s="44"/>
      <c r="B357" s="73"/>
      <c r="C357" s="290" t="s">
        <v>225</v>
      </c>
      <c r="D357" s="291"/>
      <c r="E357" s="292"/>
      <c r="F357" s="14">
        <f t="shared" si="236"/>
        <v>0</v>
      </c>
      <c r="G357" s="14">
        <f t="shared" si="237"/>
        <v>0</v>
      </c>
      <c r="H357" s="14">
        <f t="shared" si="238"/>
        <v>0</v>
      </c>
      <c r="I357" s="45"/>
      <c r="J357" s="53"/>
      <c r="K357" s="53"/>
      <c r="L357" s="51"/>
      <c r="M357" s="51"/>
      <c r="N357" s="51"/>
      <c r="O357" s="186"/>
      <c r="P357" s="180">
        <f t="shared" si="247"/>
        <v>0</v>
      </c>
      <c r="Q357" s="180">
        <f t="shared" si="248"/>
        <v>0</v>
      </c>
      <c r="R357" s="180">
        <f t="shared" si="249"/>
        <v>0</v>
      </c>
      <c r="S357" s="180">
        <f t="shared" si="250"/>
        <v>0</v>
      </c>
      <c r="T357" s="394">
        <f t="shared" si="245"/>
        <v>0</v>
      </c>
      <c r="U357" s="394">
        <f t="shared" si="246"/>
        <v>0</v>
      </c>
      <c r="V357" s="142">
        <f t="shared" si="251"/>
        <v>0</v>
      </c>
      <c r="W357" s="142">
        <f t="shared" si="252"/>
        <v>0</v>
      </c>
      <c r="X357" s="142">
        <f t="shared" si="252"/>
        <v>0</v>
      </c>
      <c r="Y357" s="142">
        <f t="shared" si="253"/>
        <v>0</v>
      </c>
      <c r="Z357" s="51"/>
      <c r="AA357" s="35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</row>
    <row r="358" spans="1:41" ht="15" outlineLevel="1">
      <c r="A358" s="44"/>
      <c r="B358" s="73"/>
      <c r="C358" s="290" t="s">
        <v>226</v>
      </c>
      <c r="D358" s="291"/>
      <c r="E358" s="292"/>
      <c r="F358" s="14">
        <f t="shared" si="236"/>
        <v>0</v>
      </c>
      <c r="G358" s="14">
        <f t="shared" si="237"/>
        <v>0</v>
      </c>
      <c r="H358" s="14">
        <f t="shared" si="238"/>
        <v>0</v>
      </c>
      <c r="I358" s="45"/>
      <c r="J358" s="53"/>
      <c r="K358" s="53"/>
      <c r="L358" s="51"/>
      <c r="M358" s="51"/>
      <c r="N358" s="51"/>
      <c r="O358" s="186"/>
      <c r="P358" s="180">
        <f t="shared" si="247"/>
        <v>0</v>
      </c>
      <c r="Q358" s="180">
        <f t="shared" si="248"/>
        <v>0</v>
      </c>
      <c r="R358" s="180">
        <f t="shared" si="249"/>
        <v>0</v>
      </c>
      <c r="S358" s="180">
        <f t="shared" si="250"/>
        <v>0</v>
      </c>
      <c r="T358" s="394">
        <f t="shared" si="245"/>
        <v>0</v>
      </c>
      <c r="U358" s="394">
        <f t="shared" si="246"/>
        <v>0</v>
      </c>
      <c r="V358" s="142">
        <f t="shared" si="251"/>
        <v>0</v>
      </c>
      <c r="W358" s="142">
        <f t="shared" si="252"/>
        <v>0</v>
      </c>
      <c r="X358" s="142">
        <f t="shared" si="252"/>
        <v>0</v>
      </c>
      <c r="Y358" s="142">
        <f t="shared" si="253"/>
        <v>0</v>
      </c>
      <c r="Z358" s="51"/>
      <c r="AA358" s="35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</row>
    <row r="359" spans="1:41" ht="30" outlineLevel="1">
      <c r="A359" s="44">
        <v>297</v>
      </c>
      <c r="B359" s="73">
        <v>236</v>
      </c>
      <c r="C359" s="42" t="s">
        <v>100</v>
      </c>
      <c r="D359" s="44" t="s">
        <v>101</v>
      </c>
      <c r="E359" s="53">
        <v>143.09</v>
      </c>
      <c r="F359" s="14">
        <f t="shared" si="236"/>
        <v>68477.149999999994</v>
      </c>
      <c r="G359" s="14">
        <f t="shared" si="237"/>
        <v>12162.65</v>
      </c>
      <c r="H359" s="14">
        <f t="shared" si="238"/>
        <v>80639.8</v>
      </c>
      <c r="I359" s="45">
        <v>478.56</v>
      </c>
      <c r="J359" s="53">
        <v>85</v>
      </c>
      <c r="K359" s="53"/>
      <c r="L359" s="51"/>
      <c r="M359" s="51"/>
      <c r="N359" s="51"/>
      <c r="O359" s="451">
        <f t="shared" ref="O359:O363" si="259">I359*$M$3</f>
        <v>669.98</v>
      </c>
      <c r="P359" s="180">
        <f t="shared" si="247"/>
        <v>85</v>
      </c>
      <c r="Q359" s="180">
        <f t="shared" si="248"/>
        <v>95867.44</v>
      </c>
      <c r="R359" s="180">
        <f t="shared" si="249"/>
        <v>12162.65</v>
      </c>
      <c r="S359" s="180">
        <f t="shared" si="250"/>
        <v>108030.09</v>
      </c>
      <c r="T359" s="394">
        <f t="shared" si="245"/>
        <v>122776.94</v>
      </c>
      <c r="U359" s="394">
        <f t="shared" si="246"/>
        <v>15576.78</v>
      </c>
      <c r="V359" s="142">
        <f t="shared" si="251"/>
        <v>138353.72</v>
      </c>
      <c r="W359" s="142">
        <f t="shared" si="252"/>
        <v>858.04</v>
      </c>
      <c r="X359" s="142">
        <f t="shared" si="252"/>
        <v>108.86</v>
      </c>
      <c r="Y359" s="142">
        <f t="shared" si="253"/>
        <v>966.9</v>
      </c>
      <c r="Z359" s="51"/>
      <c r="AA359" s="35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</row>
    <row r="360" spans="1:41" ht="15" outlineLevel="1">
      <c r="A360" s="44">
        <v>298</v>
      </c>
      <c r="B360" s="73">
        <v>237</v>
      </c>
      <c r="C360" s="42" t="s">
        <v>56</v>
      </c>
      <c r="D360" s="44" t="s">
        <v>26</v>
      </c>
      <c r="E360" s="53">
        <v>3.41</v>
      </c>
      <c r="F360" s="14">
        <f t="shared" si="236"/>
        <v>6008.56</v>
      </c>
      <c r="G360" s="14">
        <f t="shared" si="237"/>
        <v>0</v>
      </c>
      <c r="H360" s="14">
        <f t="shared" si="238"/>
        <v>6008.56</v>
      </c>
      <c r="I360" s="45">
        <v>1762.04</v>
      </c>
      <c r="J360" s="53"/>
      <c r="K360" s="53"/>
      <c r="L360" s="51"/>
      <c r="M360" s="51"/>
      <c r="N360" s="51"/>
      <c r="O360" s="451">
        <f t="shared" si="259"/>
        <v>2466.86</v>
      </c>
      <c r="P360" s="180">
        <f t="shared" si="247"/>
        <v>0</v>
      </c>
      <c r="Q360" s="180">
        <f t="shared" si="248"/>
        <v>8411.99</v>
      </c>
      <c r="R360" s="180">
        <f t="shared" si="249"/>
        <v>0</v>
      </c>
      <c r="S360" s="180">
        <f t="shared" si="250"/>
        <v>8411.99</v>
      </c>
      <c r="T360" s="394">
        <f t="shared" si="245"/>
        <v>10773.21</v>
      </c>
      <c r="U360" s="394">
        <f t="shared" si="246"/>
        <v>0</v>
      </c>
      <c r="V360" s="142">
        <f t="shared" si="251"/>
        <v>10773.21</v>
      </c>
      <c r="W360" s="142">
        <f t="shared" si="252"/>
        <v>3159.3</v>
      </c>
      <c r="X360" s="142">
        <f t="shared" si="252"/>
        <v>0</v>
      </c>
      <c r="Y360" s="142">
        <f t="shared" si="253"/>
        <v>3159.3</v>
      </c>
      <c r="Z360" s="51"/>
      <c r="AA360" s="35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</row>
    <row r="361" spans="1:41" ht="15" outlineLevel="1">
      <c r="A361" s="44">
        <v>299</v>
      </c>
      <c r="B361" s="73">
        <v>238</v>
      </c>
      <c r="C361" s="42" t="s">
        <v>218</v>
      </c>
      <c r="D361" s="44" t="s">
        <v>26</v>
      </c>
      <c r="E361" s="53">
        <v>3.41</v>
      </c>
      <c r="F361" s="14">
        <f t="shared" si="236"/>
        <v>504.95</v>
      </c>
      <c r="G361" s="14">
        <f t="shared" si="237"/>
        <v>0</v>
      </c>
      <c r="H361" s="14">
        <f t="shared" si="238"/>
        <v>504.95</v>
      </c>
      <c r="I361" s="45">
        <v>148.08000000000001</v>
      </c>
      <c r="J361" s="53"/>
      <c r="K361" s="53"/>
      <c r="L361" s="51"/>
      <c r="M361" s="51"/>
      <c r="N361" s="51"/>
      <c r="O361" s="451">
        <f t="shared" si="259"/>
        <v>207.31</v>
      </c>
      <c r="P361" s="180">
        <f t="shared" si="247"/>
        <v>0</v>
      </c>
      <c r="Q361" s="180">
        <f t="shared" si="248"/>
        <v>706.93</v>
      </c>
      <c r="R361" s="180">
        <f t="shared" si="249"/>
        <v>0</v>
      </c>
      <c r="S361" s="180">
        <f t="shared" si="250"/>
        <v>706.93</v>
      </c>
      <c r="T361" s="394">
        <f t="shared" si="245"/>
        <v>905.36</v>
      </c>
      <c r="U361" s="394">
        <f t="shared" si="246"/>
        <v>0</v>
      </c>
      <c r="V361" s="142">
        <f t="shared" si="251"/>
        <v>905.36</v>
      </c>
      <c r="W361" s="142">
        <f t="shared" si="252"/>
        <v>265.5</v>
      </c>
      <c r="X361" s="142">
        <f t="shared" si="252"/>
        <v>0</v>
      </c>
      <c r="Y361" s="142">
        <f t="shared" si="253"/>
        <v>265.5</v>
      </c>
      <c r="Z361" s="51"/>
      <c r="AA361" s="35"/>
      <c r="AB361" s="226"/>
      <c r="AC361" s="226"/>
      <c r="AD361" s="226"/>
      <c r="AE361" s="226"/>
      <c r="AF361" s="226"/>
      <c r="AG361" s="226"/>
      <c r="AH361" s="226"/>
      <c r="AI361" s="226"/>
      <c r="AJ361" s="226"/>
      <c r="AK361" s="226"/>
      <c r="AL361" s="226"/>
      <c r="AM361" s="226"/>
      <c r="AN361" s="226"/>
      <c r="AO361" s="226"/>
    </row>
    <row r="362" spans="1:41" ht="15" outlineLevel="1">
      <c r="A362" s="44">
        <v>300</v>
      </c>
      <c r="B362" s="73">
        <v>239</v>
      </c>
      <c r="C362" s="42" t="s">
        <v>219</v>
      </c>
      <c r="D362" s="44" t="s">
        <v>26</v>
      </c>
      <c r="E362" s="53">
        <v>3.41</v>
      </c>
      <c r="F362" s="14">
        <f t="shared" si="236"/>
        <v>358.77</v>
      </c>
      <c r="G362" s="14">
        <f t="shared" si="237"/>
        <v>0</v>
      </c>
      <c r="H362" s="14">
        <f t="shared" si="238"/>
        <v>358.77</v>
      </c>
      <c r="I362" s="45">
        <v>105.21</v>
      </c>
      <c r="J362" s="53"/>
      <c r="K362" s="53"/>
      <c r="L362" s="51"/>
      <c r="M362" s="51"/>
      <c r="N362" s="51"/>
      <c r="O362" s="451">
        <f t="shared" si="259"/>
        <v>147.29</v>
      </c>
      <c r="P362" s="180">
        <f t="shared" si="247"/>
        <v>0</v>
      </c>
      <c r="Q362" s="180">
        <f t="shared" si="248"/>
        <v>502.26</v>
      </c>
      <c r="R362" s="180">
        <f t="shared" si="249"/>
        <v>0</v>
      </c>
      <c r="S362" s="180">
        <f t="shared" si="250"/>
        <v>502.26</v>
      </c>
      <c r="T362" s="394">
        <f t="shared" si="245"/>
        <v>643.23</v>
      </c>
      <c r="U362" s="394">
        <f t="shared" si="246"/>
        <v>0</v>
      </c>
      <c r="V362" s="142">
        <f t="shared" si="251"/>
        <v>643.23</v>
      </c>
      <c r="W362" s="142">
        <f t="shared" si="252"/>
        <v>188.63</v>
      </c>
      <c r="X362" s="142">
        <f t="shared" si="252"/>
        <v>0</v>
      </c>
      <c r="Y362" s="142">
        <f t="shared" si="253"/>
        <v>188.63</v>
      </c>
      <c r="Z362" s="51"/>
      <c r="AA362" s="35"/>
      <c r="AB362" s="226"/>
      <c r="AC362" s="226"/>
      <c r="AD362" s="226"/>
      <c r="AE362" s="226"/>
      <c r="AF362" s="226"/>
      <c r="AG362" s="226"/>
      <c r="AH362" s="226"/>
      <c r="AI362" s="226"/>
      <c r="AJ362" s="226"/>
      <c r="AK362" s="226"/>
      <c r="AL362" s="226"/>
      <c r="AM362" s="226"/>
      <c r="AN362" s="226"/>
      <c r="AO362" s="226"/>
    </row>
    <row r="363" spans="1:41" ht="30" outlineLevel="1">
      <c r="A363" s="44">
        <v>301</v>
      </c>
      <c r="B363" s="73">
        <v>240</v>
      </c>
      <c r="C363" s="42" t="s">
        <v>107</v>
      </c>
      <c r="D363" s="44" t="s">
        <v>26</v>
      </c>
      <c r="E363" s="53">
        <v>2.4</v>
      </c>
      <c r="F363" s="14">
        <f t="shared" si="236"/>
        <v>712.66</v>
      </c>
      <c r="G363" s="14">
        <f t="shared" si="237"/>
        <v>105.6</v>
      </c>
      <c r="H363" s="14">
        <f t="shared" si="238"/>
        <v>818.26</v>
      </c>
      <c r="I363" s="45">
        <v>296.94</v>
      </c>
      <c r="J363" s="53">
        <v>44</v>
      </c>
      <c r="K363" s="53"/>
      <c r="L363" s="51"/>
      <c r="M363" s="51"/>
      <c r="N363" s="51"/>
      <c r="O363" s="451">
        <f t="shared" si="259"/>
        <v>415.72</v>
      </c>
      <c r="P363" s="180">
        <f t="shared" si="247"/>
        <v>44</v>
      </c>
      <c r="Q363" s="180">
        <f t="shared" si="248"/>
        <v>997.73</v>
      </c>
      <c r="R363" s="180">
        <f t="shared" si="249"/>
        <v>105.6</v>
      </c>
      <c r="S363" s="180">
        <f t="shared" si="250"/>
        <v>1103.33</v>
      </c>
      <c r="T363" s="394">
        <f t="shared" si="245"/>
        <v>1277.78</v>
      </c>
      <c r="U363" s="394">
        <f t="shared" si="246"/>
        <v>135.24</v>
      </c>
      <c r="V363" s="142">
        <f t="shared" si="251"/>
        <v>1413.02</v>
      </c>
      <c r="W363" s="142">
        <f t="shared" si="252"/>
        <v>532.41</v>
      </c>
      <c r="X363" s="142">
        <f t="shared" si="252"/>
        <v>56.35</v>
      </c>
      <c r="Y363" s="142">
        <f t="shared" si="253"/>
        <v>588.76</v>
      </c>
      <c r="Z363" s="51" t="s">
        <v>200</v>
      </c>
      <c r="AA363" s="35"/>
      <c r="AB363" s="226"/>
      <c r="AC363" s="226"/>
      <c r="AD363" s="226"/>
      <c r="AE363" s="226"/>
      <c r="AF363" s="226"/>
      <c r="AG363" s="226"/>
      <c r="AH363" s="226"/>
      <c r="AI363" s="226"/>
      <c r="AJ363" s="226"/>
      <c r="AK363" s="226"/>
      <c r="AL363" s="226"/>
      <c r="AM363" s="226"/>
      <c r="AN363" s="226"/>
      <c r="AO363" s="226"/>
    </row>
    <row r="364" spans="1:41" ht="15" outlineLevel="1">
      <c r="A364" s="44">
        <v>302</v>
      </c>
      <c r="B364" s="73">
        <v>241</v>
      </c>
      <c r="C364" s="42" t="s">
        <v>113</v>
      </c>
      <c r="D364" s="44" t="s">
        <v>34</v>
      </c>
      <c r="E364" s="53">
        <v>0.23</v>
      </c>
      <c r="F364" s="14">
        <f t="shared" si="236"/>
        <v>6238.52</v>
      </c>
      <c r="G364" s="14">
        <f t="shared" si="237"/>
        <v>0</v>
      </c>
      <c r="H364" s="14">
        <f t="shared" si="238"/>
        <v>6238.52</v>
      </c>
      <c r="I364" s="45">
        <v>27124</v>
      </c>
      <c r="J364" s="53"/>
      <c r="K364" s="53"/>
      <c r="L364" s="51"/>
      <c r="M364" s="51"/>
      <c r="N364" s="51"/>
      <c r="O364" s="448">
        <f>I364*$L$3</f>
        <v>46110.8</v>
      </c>
      <c r="P364" s="180">
        <f t="shared" si="247"/>
        <v>0</v>
      </c>
      <c r="Q364" s="180">
        <f t="shared" si="248"/>
        <v>10605.48</v>
      </c>
      <c r="R364" s="180">
        <f t="shared" si="249"/>
        <v>0</v>
      </c>
      <c r="S364" s="180">
        <f t="shared" si="250"/>
        <v>10605.48</v>
      </c>
      <c r="T364" s="394">
        <f t="shared" si="245"/>
        <v>13582.39</v>
      </c>
      <c r="U364" s="394">
        <f t="shared" si="246"/>
        <v>0</v>
      </c>
      <c r="V364" s="142">
        <f t="shared" si="251"/>
        <v>13582.39</v>
      </c>
      <c r="W364" s="142">
        <f t="shared" si="252"/>
        <v>59053.87</v>
      </c>
      <c r="X364" s="142">
        <f t="shared" si="252"/>
        <v>0</v>
      </c>
      <c r="Y364" s="142">
        <f t="shared" si="253"/>
        <v>59053.87</v>
      </c>
      <c r="Z364" s="51"/>
      <c r="AA364" s="35"/>
      <c r="AB364" s="226"/>
      <c r="AC364" s="226"/>
      <c r="AD364" s="226"/>
      <c r="AE364" s="226"/>
      <c r="AF364" s="226"/>
      <c r="AG364" s="226"/>
      <c r="AH364" s="226"/>
      <c r="AI364" s="226"/>
      <c r="AJ364" s="226"/>
      <c r="AK364" s="226"/>
      <c r="AL364" s="226"/>
      <c r="AM364" s="226"/>
      <c r="AN364" s="226"/>
      <c r="AO364" s="226"/>
    </row>
    <row r="365" spans="1:41" ht="30" outlineLevel="1">
      <c r="A365" s="44">
        <v>303</v>
      </c>
      <c r="B365" s="73">
        <v>242</v>
      </c>
      <c r="C365" s="42" t="s">
        <v>108</v>
      </c>
      <c r="D365" s="44" t="s">
        <v>34</v>
      </c>
      <c r="E365" s="53">
        <v>0.03</v>
      </c>
      <c r="F365" s="14">
        <f t="shared" si="236"/>
        <v>2003.53</v>
      </c>
      <c r="G365" s="14">
        <f t="shared" si="237"/>
        <v>170.01</v>
      </c>
      <c r="H365" s="14">
        <f t="shared" si="238"/>
        <v>2173.54</v>
      </c>
      <c r="I365" s="43">
        <v>66784.210000000006</v>
      </c>
      <c r="J365" s="53">
        <v>5667</v>
      </c>
      <c r="K365" s="53"/>
      <c r="L365" s="51"/>
      <c r="M365" s="51"/>
      <c r="N365" s="51"/>
      <c r="O365" s="451">
        <f t="shared" ref="O365:O366" si="260">I365*$M$3</f>
        <v>93497.89</v>
      </c>
      <c r="P365" s="180">
        <f t="shared" si="247"/>
        <v>5667</v>
      </c>
      <c r="Q365" s="180">
        <f t="shared" si="248"/>
        <v>2804.94</v>
      </c>
      <c r="R365" s="180">
        <f t="shared" si="249"/>
        <v>170.01</v>
      </c>
      <c r="S365" s="180">
        <f t="shared" si="250"/>
        <v>2974.95</v>
      </c>
      <c r="T365" s="394">
        <f t="shared" si="245"/>
        <v>3592.27</v>
      </c>
      <c r="U365" s="394">
        <f t="shared" si="246"/>
        <v>217.73</v>
      </c>
      <c r="V365" s="142">
        <f t="shared" si="251"/>
        <v>3810</v>
      </c>
      <c r="W365" s="142">
        <f t="shared" si="252"/>
        <v>119742.28</v>
      </c>
      <c r="X365" s="142">
        <f t="shared" si="252"/>
        <v>7257.7</v>
      </c>
      <c r="Y365" s="142">
        <f t="shared" si="253"/>
        <v>126999.98</v>
      </c>
      <c r="Z365" s="51"/>
      <c r="AA365" s="35"/>
      <c r="AB365" s="226"/>
      <c r="AC365" s="226"/>
      <c r="AD365" s="226"/>
      <c r="AE365" s="226"/>
      <c r="AF365" s="226"/>
      <c r="AG365" s="226"/>
      <c r="AH365" s="226"/>
      <c r="AI365" s="226"/>
      <c r="AJ365" s="226"/>
      <c r="AK365" s="226"/>
      <c r="AL365" s="226"/>
      <c r="AM365" s="226"/>
      <c r="AN365" s="226"/>
      <c r="AO365" s="226"/>
    </row>
    <row r="366" spans="1:41" ht="45" outlineLevel="1">
      <c r="A366" s="44">
        <v>304</v>
      </c>
      <c r="B366" s="73">
        <v>243</v>
      </c>
      <c r="C366" s="42" t="s">
        <v>109</v>
      </c>
      <c r="D366" s="44" t="s">
        <v>34</v>
      </c>
      <c r="E366" s="53">
        <v>0.02</v>
      </c>
      <c r="F366" s="14">
        <f t="shared" si="236"/>
        <v>1335.75</v>
      </c>
      <c r="G366" s="14">
        <f t="shared" si="237"/>
        <v>113.34</v>
      </c>
      <c r="H366" s="14">
        <f t="shared" si="238"/>
        <v>1449.09</v>
      </c>
      <c r="I366" s="43">
        <v>66787.5</v>
      </c>
      <c r="J366" s="53">
        <v>5667</v>
      </c>
      <c r="K366" s="53"/>
      <c r="L366" s="51"/>
      <c r="M366" s="51"/>
      <c r="N366" s="51"/>
      <c r="O366" s="451">
        <f t="shared" si="260"/>
        <v>93502.5</v>
      </c>
      <c r="P366" s="180">
        <f t="shared" si="247"/>
        <v>5667</v>
      </c>
      <c r="Q366" s="180">
        <f t="shared" si="248"/>
        <v>1870.05</v>
      </c>
      <c r="R366" s="180">
        <f t="shared" si="249"/>
        <v>113.34</v>
      </c>
      <c r="S366" s="180">
        <f t="shared" si="250"/>
        <v>1983.39</v>
      </c>
      <c r="T366" s="394">
        <f t="shared" si="245"/>
        <v>2394.96</v>
      </c>
      <c r="U366" s="394">
        <f t="shared" si="246"/>
        <v>145.15</v>
      </c>
      <c r="V366" s="142">
        <f t="shared" si="251"/>
        <v>2540.11</v>
      </c>
      <c r="W366" s="142">
        <f t="shared" si="252"/>
        <v>119748.18</v>
      </c>
      <c r="X366" s="142">
        <f t="shared" si="252"/>
        <v>7257.7</v>
      </c>
      <c r="Y366" s="142">
        <f t="shared" si="253"/>
        <v>127005.88</v>
      </c>
      <c r="Z366" s="51"/>
      <c r="AA366" s="35"/>
      <c r="AB366" s="226"/>
      <c r="AC366" s="226"/>
      <c r="AD366" s="226"/>
      <c r="AE366" s="226"/>
      <c r="AF366" s="226"/>
      <c r="AG366" s="226"/>
      <c r="AH366" s="226"/>
      <c r="AI366" s="226"/>
      <c r="AJ366" s="226"/>
      <c r="AK366" s="226"/>
      <c r="AL366" s="226"/>
      <c r="AM366" s="226"/>
      <c r="AN366" s="226"/>
      <c r="AO366" s="226"/>
    </row>
    <row r="367" spans="1:41" ht="15" outlineLevel="1">
      <c r="A367" s="44"/>
      <c r="B367" s="73"/>
      <c r="C367" s="290" t="s">
        <v>227</v>
      </c>
      <c r="D367" s="291"/>
      <c r="E367" s="292"/>
      <c r="F367" s="14">
        <f t="shared" si="236"/>
        <v>0</v>
      </c>
      <c r="G367" s="14">
        <f t="shared" si="237"/>
        <v>0</v>
      </c>
      <c r="H367" s="14">
        <f t="shared" si="238"/>
        <v>0</v>
      </c>
      <c r="I367" s="45"/>
      <c r="J367" s="53"/>
      <c r="K367" s="53"/>
      <c r="L367" s="51"/>
      <c r="M367" s="51"/>
      <c r="N367" s="51"/>
      <c r="O367" s="186"/>
      <c r="P367" s="180">
        <f t="shared" si="247"/>
        <v>0</v>
      </c>
      <c r="Q367" s="180">
        <f t="shared" si="248"/>
        <v>0</v>
      </c>
      <c r="R367" s="180">
        <f t="shared" si="249"/>
        <v>0</v>
      </c>
      <c r="S367" s="180">
        <f t="shared" si="250"/>
        <v>0</v>
      </c>
      <c r="T367" s="394">
        <f t="shared" si="245"/>
        <v>0</v>
      </c>
      <c r="U367" s="394">
        <f t="shared" si="246"/>
        <v>0</v>
      </c>
      <c r="V367" s="142">
        <f t="shared" si="251"/>
        <v>0</v>
      </c>
      <c r="W367" s="142">
        <f t="shared" si="252"/>
        <v>0</v>
      </c>
      <c r="X367" s="142">
        <f t="shared" si="252"/>
        <v>0</v>
      </c>
      <c r="Y367" s="142">
        <f t="shared" si="253"/>
        <v>0</v>
      </c>
      <c r="Z367" s="51"/>
      <c r="AA367" s="35"/>
      <c r="AB367" s="226"/>
      <c r="AC367" s="226"/>
      <c r="AD367" s="226"/>
      <c r="AE367" s="226"/>
      <c r="AF367" s="226"/>
      <c r="AG367" s="226"/>
      <c r="AH367" s="226"/>
      <c r="AI367" s="226"/>
      <c r="AJ367" s="226"/>
      <c r="AK367" s="226"/>
      <c r="AL367" s="226"/>
      <c r="AM367" s="226"/>
      <c r="AN367" s="226"/>
      <c r="AO367" s="226"/>
    </row>
    <row r="368" spans="1:41" ht="15" outlineLevel="1">
      <c r="A368" s="44">
        <v>305</v>
      </c>
      <c r="B368" s="73">
        <v>244</v>
      </c>
      <c r="C368" s="42" t="s">
        <v>113</v>
      </c>
      <c r="D368" s="44" t="s">
        <v>34</v>
      </c>
      <c r="E368" s="53">
        <v>0.9</v>
      </c>
      <c r="F368" s="14">
        <f t="shared" si="236"/>
        <v>24411.599999999999</v>
      </c>
      <c r="G368" s="14">
        <f t="shared" si="237"/>
        <v>0</v>
      </c>
      <c r="H368" s="14">
        <f t="shared" si="238"/>
        <v>24411.599999999999</v>
      </c>
      <c r="I368" s="45">
        <v>27124</v>
      </c>
      <c r="J368" s="53"/>
      <c r="K368" s="53"/>
      <c r="L368" s="51"/>
      <c r="M368" s="51"/>
      <c r="N368" s="51"/>
      <c r="O368" s="448">
        <f t="shared" ref="O368:O371" si="261">I368*$L$3</f>
        <v>46110.8</v>
      </c>
      <c r="P368" s="180">
        <f t="shared" si="247"/>
        <v>0</v>
      </c>
      <c r="Q368" s="180">
        <f t="shared" si="248"/>
        <v>41499.72</v>
      </c>
      <c r="R368" s="180">
        <f t="shared" si="249"/>
        <v>0</v>
      </c>
      <c r="S368" s="180">
        <f t="shared" si="250"/>
        <v>41499.72</v>
      </c>
      <c r="T368" s="394">
        <f t="shared" si="245"/>
        <v>53148.480000000003</v>
      </c>
      <c r="U368" s="394">
        <f t="shared" si="246"/>
        <v>0</v>
      </c>
      <c r="V368" s="142">
        <f t="shared" si="251"/>
        <v>53148.480000000003</v>
      </c>
      <c r="W368" s="142">
        <f t="shared" si="252"/>
        <v>59053.87</v>
      </c>
      <c r="X368" s="142">
        <f t="shared" si="252"/>
        <v>0</v>
      </c>
      <c r="Y368" s="142">
        <f t="shared" si="253"/>
        <v>59053.87</v>
      </c>
      <c r="Z368" s="51"/>
      <c r="AA368" s="35"/>
      <c r="AB368" s="226"/>
      <c r="AC368" s="226"/>
      <c r="AD368" s="226"/>
      <c r="AE368" s="226"/>
      <c r="AF368" s="226"/>
      <c r="AG368" s="226"/>
      <c r="AH368" s="226"/>
      <c r="AI368" s="226"/>
      <c r="AJ368" s="226"/>
      <c r="AK368" s="226"/>
      <c r="AL368" s="226"/>
      <c r="AM368" s="226"/>
      <c r="AN368" s="226"/>
      <c r="AO368" s="226"/>
    </row>
    <row r="369" spans="1:41" ht="15" outlineLevel="1">
      <c r="A369" s="44">
        <v>306</v>
      </c>
      <c r="B369" s="73">
        <v>245</v>
      </c>
      <c r="C369" s="42" t="s">
        <v>177</v>
      </c>
      <c r="D369" s="44" t="s">
        <v>34</v>
      </c>
      <c r="E369" s="53">
        <v>0.65</v>
      </c>
      <c r="F369" s="14">
        <f t="shared" si="236"/>
        <v>1682.85</v>
      </c>
      <c r="G369" s="14">
        <f t="shared" si="237"/>
        <v>0</v>
      </c>
      <c r="H369" s="14">
        <f t="shared" si="238"/>
        <v>1682.85</v>
      </c>
      <c r="I369" s="45">
        <v>2589</v>
      </c>
      <c r="J369" s="53"/>
      <c r="K369" s="53"/>
      <c r="L369" s="51"/>
      <c r="M369" s="51"/>
      <c r="N369" s="51"/>
      <c r="O369" s="448">
        <f t="shared" si="261"/>
        <v>4401.3</v>
      </c>
      <c r="P369" s="180">
        <f t="shared" si="247"/>
        <v>0</v>
      </c>
      <c r="Q369" s="180">
        <f t="shared" si="248"/>
        <v>2860.85</v>
      </c>
      <c r="R369" s="180">
        <f t="shared" si="249"/>
        <v>0</v>
      </c>
      <c r="S369" s="180">
        <f t="shared" si="250"/>
        <v>2860.85</v>
      </c>
      <c r="T369" s="394">
        <f t="shared" si="245"/>
        <v>3663.87</v>
      </c>
      <c r="U369" s="394">
        <f t="shared" si="246"/>
        <v>0</v>
      </c>
      <c r="V369" s="142">
        <f t="shared" si="251"/>
        <v>3663.87</v>
      </c>
      <c r="W369" s="142">
        <f t="shared" si="252"/>
        <v>5636.72</v>
      </c>
      <c r="X369" s="142">
        <f t="shared" si="252"/>
        <v>0</v>
      </c>
      <c r="Y369" s="142">
        <f t="shared" si="253"/>
        <v>5636.72</v>
      </c>
      <c r="Z369" s="51"/>
      <c r="AA369" s="35"/>
      <c r="AB369" s="226"/>
      <c r="AC369" s="226"/>
      <c r="AD369" s="226"/>
      <c r="AE369" s="226"/>
      <c r="AF369" s="226"/>
      <c r="AG369" s="226"/>
      <c r="AH369" s="226"/>
      <c r="AI369" s="226"/>
      <c r="AJ369" s="226"/>
      <c r="AK369" s="226"/>
      <c r="AL369" s="226"/>
      <c r="AM369" s="226"/>
      <c r="AN369" s="226"/>
      <c r="AO369" s="226"/>
    </row>
    <row r="370" spans="1:41" ht="15" outlineLevel="1">
      <c r="A370" s="44">
        <v>307</v>
      </c>
      <c r="B370" s="73">
        <v>246</v>
      </c>
      <c r="C370" s="42" t="s">
        <v>228</v>
      </c>
      <c r="D370" s="44" t="s">
        <v>103</v>
      </c>
      <c r="E370" s="53">
        <v>1</v>
      </c>
      <c r="F370" s="14">
        <f t="shared" si="236"/>
        <v>7240</v>
      </c>
      <c r="G370" s="14">
        <f t="shared" si="237"/>
        <v>0</v>
      </c>
      <c r="H370" s="14">
        <f t="shared" si="238"/>
        <v>7240</v>
      </c>
      <c r="I370" s="45">
        <v>7240</v>
      </c>
      <c r="J370" s="53"/>
      <c r="K370" s="53"/>
      <c r="L370" s="51"/>
      <c r="M370" s="51"/>
      <c r="N370" s="51"/>
      <c r="O370" s="448">
        <f t="shared" si="261"/>
        <v>12308</v>
      </c>
      <c r="P370" s="180">
        <f t="shared" si="247"/>
        <v>0</v>
      </c>
      <c r="Q370" s="180">
        <f t="shared" si="248"/>
        <v>12308</v>
      </c>
      <c r="R370" s="180">
        <f t="shared" si="249"/>
        <v>0</v>
      </c>
      <c r="S370" s="180">
        <f t="shared" si="250"/>
        <v>12308</v>
      </c>
      <c r="T370" s="394">
        <f t="shared" si="245"/>
        <v>15762.79</v>
      </c>
      <c r="U370" s="394">
        <f t="shared" si="246"/>
        <v>0</v>
      </c>
      <c r="V370" s="142">
        <f t="shared" si="251"/>
        <v>15762.79</v>
      </c>
      <c r="W370" s="142">
        <f t="shared" si="252"/>
        <v>15762.79</v>
      </c>
      <c r="X370" s="142">
        <f t="shared" si="252"/>
        <v>0</v>
      </c>
      <c r="Y370" s="142">
        <f t="shared" si="253"/>
        <v>15762.79</v>
      </c>
      <c r="Z370" s="51"/>
      <c r="AA370" s="35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</row>
    <row r="371" spans="1:41" ht="15" outlineLevel="1">
      <c r="A371" s="44">
        <v>308</v>
      </c>
      <c r="B371" s="73">
        <v>247</v>
      </c>
      <c r="C371" s="42" t="s">
        <v>229</v>
      </c>
      <c r="D371" s="44" t="s">
        <v>34</v>
      </c>
      <c r="E371" s="53">
        <v>0.11</v>
      </c>
      <c r="F371" s="14">
        <f t="shared" si="236"/>
        <v>302.83</v>
      </c>
      <c r="G371" s="14">
        <f t="shared" si="237"/>
        <v>0</v>
      </c>
      <c r="H371" s="14">
        <f t="shared" si="238"/>
        <v>302.83</v>
      </c>
      <c r="I371" s="45">
        <v>2753</v>
      </c>
      <c r="J371" s="53"/>
      <c r="K371" s="53"/>
      <c r="L371" s="51"/>
      <c r="M371" s="51"/>
      <c r="N371" s="51"/>
      <c r="O371" s="448">
        <f t="shared" si="261"/>
        <v>4680.1000000000004</v>
      </c>
      <c r="P371" s="180">
        <f t="shared" si="247"/>
        <v>0</v>
      </c>
      <c r="Q371" s="180">
        <f t="shared" si="248"/>
        <v>514.80999999999995</v>
      </c>
      <c r="R371" s="180">
        <f t="shared" si="249"/>
        <v>0</v>
      </c>
      <c r="S371" s="180">
        <f t="shared" si="250"/>
        <v>514.80999999999995</v>
      </c>
      <c r="T371" s="394">
        <f t="shared" si="245"/>
        <v>659.32</v>
      </c>
      <c r="U371" s="394">
        <f t="shared" si="246"/>
        <v>0</v>
      </c>
      <c r="V371" s="142">
        <f t="shared" si="251"/>
        <v>659.32</v>
      </c>
      <c r="W371" s="142">
        <f t="shared" si="252"/>
        <v>5993.78</v>
      </c>
      <c r="X371" s="142">
        <f t="shared" si="252"/>
        <v>0</v>
      </c>
      <c r="Y371" s="142">
        <f t="shared" si="253"/>
        <v>5993.78</v>
      </c>
      <c r="Z371" s="51"/>
      <c r="AA371" s="35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</row>
    <row r="372" spans="1:41" ht="15" outlineLevel="1">
      <c r="A372" s="44">
        <v>309</v>
      </c>
      <c r="B372" s="73">
        <v>248</v>
      </c>
      <c r="C372" s="42" t="s">
        <v>230</v>
      </c>
      <c r="D372" s="44" t="s">
        <v>103</v>
      </c>
      <c r="E372" s="53">
        <v>45</v>
      </c>
      <c r="F372" s="14">
        <f t="shared" si="236"/>
        <v>14670</v>
      </c>
      <c r="G372" s="14">
        <f t="shared" si="237"/>
        <v>0</v>
      </c>
      <c r="H372" s="14">
        <f t="shared" si="238"/>
        <v>14670</v>
      </c>
      <c r="I372" s="45">
        <v>326</v>
      </c>
      <c r="J372" s="53"/>
      <c r="K372" s="53"/>
      <c r="L372" s="51"/>
      <c r="M372" s="51"/>
      <c r="N372" s="51"/>
      <c r="O372" s="123">
        <f t="shared" ref="O372:O389" si="262">I372*$N$3</f>
        <v>521.6</v>
      </c>
      <c r="P372" s="180">
        <f t="shared" si="247"/>
        <v>0</v>
      </c>
      <c r="Q372" s="180">
        <f t="shared" si="248"/>
        <v>23472</v>
      </c>
      <c r="R372" s="180">
        <f t="shared" si="249"/>
        <v>0</v>
      </c>
      <c r="S372" s="180">
        <f t="shared" si="250"/>
        <v>23472</v>
      </c>
      <c r="T372" s="394">
        <f t="shared" si="245"/>
        <v>30060.45</v>
      </c>
      <c r="U372" s="394">
        <f t="shared" si="246"/>
        <v>0</v>
      </c>
      <c r="V372" s="142">
        <f t="shared" si="251"/>
        <v>30060.45</v>
      </c>
      <c r="W372" s="142">
        <f t="shared" si="252"/>
        <v>668.01</v>
      </c>
      <c r="X372" s="142">
        <f t="shared" si="252"/>
        <v>0</v>
      </c>
      <c r="Y372" s="142">
        <f t="shared" si="253"/>
        <v>668.01</v>
      </c>
      <c r="Z372" s="51"/>
      <c r="AA372" s="35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</row>
    <row r="373" spans="1:41" ht="30" outlineLevel="1">
      <c r="A373" s="44">
        <v>310</v>
      </c>
      <c r="B373" s="73">
        <v>249</v>
      </c>
      <c r="C373" s="42" t="s">
        <v>231</v>
      </c>
      <c r="D373" s="44" t="s">
        <v>103</v>
      </c>
      <c r="E373" s="53">
        <v>25</v>
      </c>
      <c r="F373" s="14">
        <f t="shared" si="236"/>
        <v>5725</v>
      </c>
      <c r="G373" s="14">
        <f t="shared" si="237"/>
        <v>0</v>
      </c>
      <c r="H373" s="14">
        <f t="shared" si="238"/>
        <v>5725</v>
      </c>
      <c r="I373" s="45">
        <v>229</v>
      </c>
      <c r="J373" s="53"/>
      <c r="K373" s="53"/>
      <c r="L373" s="51"/>
      <c r="M373" s="51"/>
      <c r="N373" s="51"/>
      <c r="O373" s="123">
        <f t="shared" si="262"/>
        <v>366.4</v>
      </c>
      <c r="P373" s="180">
        <f t="shared" si="247"/>
        <v>0</v>
      </c>
      <c r="Q373" s="180">
        <f t="shared" si="248"/>
        <v>9160</v>
      </c>
      <c r="R373" s="180">
        <f t="shared" si="249"/>
        <v>0</v>
      </c>
      <c r="S373" s="180">
        <f t="shared" si="250"/>
        <v>9160</v>
      </c>
      <c r="T373" s="394">
        <f t="shared" si="245"/>
        <v>11731.25</v>
      </c>
      <c r="U373" s="394">
        <f t="shared" si="246"/>
        <v>0</v>
      </c>
      <c r="V373" s="142">
        <f t="shared" si="251"/>
        <v>11731.25</v>
      </c>
      <c r="W373" s="142">
        <f t="shared" si="252"/>
        <v>469.25</v>
      </c>
      <c r="X373" s="142">
        <f t="shared" si="252"/>
        <v>0</v>
      </c>
      <c r="Y373" s="142">
        <f t="shared" si="253"/>
        <v>469.25</v>
      </c>
      <c r="Z373" s="51"/>
      <c r="AA373" s="35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</row>
    <row r="374" spans="1:41" ht="15" outlineLevel="1">
      <c r="A374" s="44">
        <v>311</v>
      </c>
      <c r="B374" s="73">
        <v>250</v>
      </c>
      <c r="C374" s="42" t="s">
        <v>56</v>
      </c>
      <c r="D374" s="44" t="s">
        <v>26</v>
      </c>
      <c r="E374" s="53">
        <v>8.24</v>
      </c>
      <c r="F374" s="14">
        <f t="shared" si="236"/>
        <v>14519.21</v>
      </c>
      <c r="G374" s="14">
        <f t="shared" si="237"/>
        <v>0</v>
      </c>
      <c r="H374" s="14">
        <f t="shared" si="238"/>
        <v>14519.21</v>
      </c>
      <c r="I374" s="45">
        <v>1762.04</v>
      </c>
      <c r="J374" s="53"/>
      <c r="K374" s="53"/>
      <c r="L374" s="51"/>
      <c r="M374" s="51"/>
      <c r="N374" s="51"/>
      <c r="O374" s="123">
        <f t="shared" si="262"/>
        <v>2819.26</v>
      </c>
      <c r="P374" s="180">
        <f t="shared" si="247"/>
        <v>0</v>
      </c>
      <c r="Q374" s="180">
        <f t="shared" si="248"/>
        <v>23230.7</v>
      </c>
      <c r="R374" s="180">
        <f t="shared" si="249"/>
        <v>0</v>
      </c>
      <c r="S374" s="180">
        <f t="shared" si="250"/>
        <v>23230.7</v>
      </c>
      <c r="T374" s="394">
        <f t="shared" si="245"/>
        <v>29751.43</v>
      </c>
      <c r="U374" s="394">
        <f t="shared" si="246"/>
        <v>0</v>
      </c>
      <c r="V374" s="142">
        <f t="shared" si="251"/>
        <v>29751.43</v>
      </c>
      <c r="W374" s="142">
        <f t="shared" si="252"/>
        <v>3610.61</v>
      </c>
      <c r="X374" s="142">
        <f t="shared" si="252"/>
        <v>0</v>
      </c>
      <c r="Y374" s="142">
        <f t="shared" si="253"/>
        <v>3610.61</v>
      </c>
      <c r="Z374" s="51"/>
      <c r="AA374" s="35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</row>
    <row r="375" spans="1:41" ht="15" outlineLevel="1">
      <c r="A375" s="44">
        <v>312</v>
      </c>
      <c r="B375" s="73">
        <v>251</v>
      </c>
      <c r="C375" s="42" t="s">
        <v>218</v>
      </c>
      <c r="D375" s="44" t="s">
        <v>26</v>
      </c>
      <c r="E375" s="53">
        <v>8.24</v>
      </c>
      <c r="F375" s="14">
        <f t="shared" si="236"/>
        <v>1220.18</v>
      </c>
      <c r="G375" s="14">
        <f t="shared" si="237"/>
        <v>0</v>
      </c>
      <c r="H375" s="14">
        <f t="shared" si="238"/>
        <v>1220.18</v>
      </c>
      <c r="I375" s="45">
        <v>148.08000000000001</v>
      </c>
      <c r="J375" s="53"/>
      <c r="K375" s="53"/>
      <c r="L375" s="51"/>
      <c r="M375" s="51"/>
      <c r="N375" s="51"/>
      <c r="O375" s="123">
        <f t="shared" si="262"/>
        <v>236.93</v>
      </c>
      <c r="P375" s="180">
        <f t="shared" si="247"/>
        <v>0</v>
      </c>
      <c r="Q375" s="180">
        <f t="shared" si="248"/>
        <v>1952.3</v>
      </c>
      <c r="R375" s="180">
        <f t="shared" si="249"/>
        <v>0</v>
      </c>
      <c r="S375" s="180">
        <f t="shared" si="250"/>
        <v>1952.3</v>
      </c>
      <c r="T375" s="394">
        <f t="shared" si="245"/>
        <v>2500.35</v>
      </c>
      <c r="U375" s="394">
        <f t="shared" si="246"/>
        <v>0</v>
      </c>
      <c r="V375" s="142">
        <f t="shared" si="251"/>
        <v>2500.35</v>
      </c>
      <c r="W375" s="142">
        <f t="shared" si="252"/>
        <v>303.44</v>
      </c>
      <c r="X375" s="142">
        <f t="shared" si="252"/>
        <v>0</v>
      </c>
      <c r="Y375" s="142">
        <f t="shared" si="253"/>
        <v>303.44</v>
      </c>
      <c r="Z375" s="51"/>
      <c r="AA375" s="35"/>
      <c r="AB375" s="226"/>
      <c r="AC375" s="226"/>
      <c r="AD375" s="226"/>
      <c r="AE375" s="226"/>
      <c r="AF375" s="226"/>
      <c r="AG375" s="226"/>
      <c r="AH375" s="226"/>
      <c r="AI375" s="226"/>
      <c r="AJ375" s="226"/>
      <c r="AK375" s="226"/>
      <c r="AL375" s="226"/>
      <c r="AM375" s="226"/>
      <c r="AN375" s="226"/>
      <c r="AO375" s="226"/>
    </row>
    <row r="376" spans="1:41" ht="15" outlineLevel="1">
      <c r="A376" s="44">
        <v>313</v>
      </c>
      <c r="B376" s="73">
        <v>252</v>
      </c>
      <c r="C376" s="42" t="s">
        <v>219</v>
      </c>
      <c r="D376" s="44" t="s">
        <v>26</v>
      </c>
      <c r="E376" s="53">
        <v>8.24</v>
      </c>
      <c r="F376" s="14">
        <f t="shared" si="236"/>
        <v>866.93</v>
      </c>
      <c r="G376" s="14">
        <f t="shared" si="237"/>
        <v>0</v>
      </c>
      <c r="H376" s="14">
        <f t="shared" si="238"/>
        <v>866.93</v>
      </c>
      <c r="I376" s="45">
        <v>105.21</v>
      </c>
      <c r="J376" s="53"/>
      <c r="K376" s="53"/>
      <c r="L376" s="51"/>
      <c r="M376" s="51"/>
      <c r="N376" s="51"/>
      <c r="O376" s="123">
        <f t="shared" si="262"/>
        <v>168.34</v>
      </c>
      <c r="P376" s="180">
        <f t="shared" si="247"/>
        <v>0</v>
      </c>
      <c r="Q376" s="180">
        <f t="shared" si="248"/>
        <v>1387.12</v>
      </c>
      <c r="R376" s="180">
        <f t="shared" si="249"/>
        <v>0</v>
      </c>
      <c r="S376" s="180">
        <f t="shared" si="250"/>
        <v>1387.12</v>
      </c>
      <c r="T376" s="394">
        <f t="shared" si="245"/>
        <v>1776.46</v>
      </c>
      <c r="U376" s="394">
        <f t="shared" si="246"/>
        <v>0</v>
      </c>
      <c r="V376" s="142">
        <f t="shared" si="251"/>
        <v>1776.46</v>
      </c>
      <c r="W376" s="142">
        <f t="shared" si="252"/>
        <v>215.59</v>
      </c>
      <c r="X376" s="142">
        <f t="shared" si="252"/>
        <v>0</v>
      </c>
      <c r="Y376" s="142">
        <f t="shared" si="253"/>
        <v>215.59</v>
      </c>
      <c r="Z376" s="51"/>
      <c r="AA376" s="35"/>
      <c r="AB376" s="226"/>
      <c r="AC376" s="226"/>
      <c r="AD376" s="226"/>
      <c r="AE376" s="226"/>
      <c r="AF376" s="226"/>
      <c r="AG376" s="226"/>
      <c r="AH376" s="226"/>
      <c r="AI376" s="226"/>
      <c r="AJ376" s="226"/>
      <c r="AK376" s="226"/>
      <c r="AL376" s="226"/>
      <c r="AM376" s="226"/>
      <c r="AN376" s="226"/>
      <c r="AO376" s="226"/>
    </row>
    <row r="377" spans="1:41" ht="15" outlineLevel="1">
      <c r="A377" s="44">
        <v>314</v>
      </c>
      <c r="B377" s="73">
        <v>253</v>
      </c>
      <c r="C377" s="42" t="s">
        <v>232</v>
      </c>
      <c r="D377" s="44" t="s">
        <v>103</v>
      </c>
      <c r="E377" s="53">
        <v>1</v>
      </c>
      <c r="F377" s="14">
        <f t="shared" si="236"/>
        <v>11447</v>
      </c>
      <c r="G377" s="14">
        <f t="shared" si="237"/>
        <v>26800</v>
      </c>
      <c r="H377" s="14">
        <f t="shared" si="238"/>
        <v>38247</v>
      </c>
      <c r="I377" s="45">
        <v>11447</v>
      </c>
      <c r="J377" s="66">
        <v>26800</v>
      </c>
      <c r="K377" s="53"/>
      <c r="L377" s="51"/>
      <c r="M377" s="51"/>
      <c r="N377" s="51"/>
      <c r="O377" s="123">
        <f t="shared" si="262"/>
        <v>18315.2</v>
      </c>
      <c r="P377" s="180">
        <f t="shared" si="247"/>
        <v>26800</v>
      </c>
      <c r="Q377" s="180">
        <f t="shared" si="248"/>
        <v>18315.2</v>
      </c>
      <c r="R377" s="180">
        <f t="shared" si="249"/>
        <v>26800</v>
      </c>
      <c r="S377" s="180">
        <f t="shared" si="250"/>
        <v>45115.199999999997</v>
      </c>
      <c r="T377" s="394">
        <f t="shared" si="245"/>
        <v>23456.18</v>
      </c>
      <c r="U377" s="394">
        <f t="shared" si="246"/>
        <v>34322.620000000003</v>
      </c>
      <c r="V377" s="142">
        <f t="shared" si="251"/>
        <v>57778.8</v>
      </c>
      <c r="W377" s="142">
        <f t="shared" si="252"/>
        <v>23456.18</v>
      </c>
      <c r="X377" s="142">
        <f t="shared" si="252"/>
        <v>34322.620000000003</v>
      </c>
      <c r="Y377" s="142">
        <f t="shared" si="253"/>
        <v>57778.8</v>
      </c>
      <c r="Z377" s="51" t="s">
        <v>233</v>
      </c>
      <c r="AA377" s="35"/>
      <c r="AB377" s="226"/>
      <c r="AC377" s="226"/>
      <c r="AD377" s="226"/>
      <c r="AE377" s="226"/>
      <c r="AF377" s="226"/>
      <c r="AG377" s="226"/>
      <c r="AH377" s="226"/>
      <c r="AI377" s="226"/>
      <c r="AJ377" s="226"/>
      <c r="AK377" s="226"/>
      <c r="AL377" s="226"/>
      <c r="AM377" s="226"/>
      <c r="AN377" s="226"/>
      <c r="AO377" s="226"/>
    </row>
    <row r="378" spans="1:41" ht="15" outlineLevel="1">
      <c r="A378" s="44">
        <v>315</v>
      </c>
      <c r="B378" s="73">
        <v>254</v>
      </c>
      <c r="C378" s="42" t="s">
        <v>234</v>
      </c>
      <c r="D378" s="44" t="s">
        <v>34</v>
      </c>
      <c r="E378" s="53">
        <v>0.4</v>
      </c>
      <c r="F378" s="14">
        <f t="shared" si="236"/>
        <v>628.79999999999995</v>
      </c>
      <c r="G378" s="14">
        <f t="shared" si="237"/>
        <v>0</v>
      </c>
      <c r="H378" s="14">
        <f t="shared" si="238"/>
        <v>628.79999999999995</v>
      </c>
      <c r="I378" s="45">
        <v>1572</v>
      </c>
      <c r="J378" s="53"/>
      <c r="K378" s="53"/>
      <c r="L378" s="51"/>
      <c r="M378" s="51"/>
      <c r="N378" s="51"/>
      <c r="O378" s="123">
        <f t="shared" si="262"/>
        <v>2515.1999999999998</v>
      </c>
      <c r="P378" s="180">
        <f t="shared" si="247"/>
        <v>0</v>
      </c>
      <c r="Q378" s="180">
        <f t="shared" si="248"/>
        <v>1006.08</v>
      </c>
      <c r="R378" s="180">
        <f t="shared" si="249"/>
        <v>0</v>
      </c>
      <c r="S378" s="180">
        <f t="shared" si="250"/>
        <v>1006.08</v>
      </c>
      <c r="T378" s="394">
        <f t="shared" si="245"/>
        <v>1288.48</v>
      </c>
      <c r="U378" s="394">
        <f t="shared" si="246"/>
        <v>0</v>
      </c>
      <c r="V378" s="142">
        <f t="shared" si="251"/>
        <v>1288.48</v>
      </c>
      <c r="W378" s="142">
        <f t="shared" si="252"/>
        <v>3221.2</v>
      </c>
      <c r="X378" s="142">
        <f t="shared" si="252"/>
        <v>0</v>
      </c>
      <c r="Y378" s="142">
        <f t="shared" si="253"/>
        <v>3221.2</v>
      </c>
      <c r="Z378" s="51"/>
      <c r="AA378" s="35"/>
      <c r="AB378" s="226"/>
      <c r="AC378" s="226"/>
      <c r="AD378" s="226"/>
      <c r="AE378" s="226"/>
      <c r="AF378" s="226"/>
      <c r="AG378" s="226"/>
      <c r="AH378" s="226"/>
      <c r="AI378" s="226"/>
      <c r="AJ378" s="226"/>
      <c r="AK378" s="226"/>
      <c r="AL378" s="226"/>
      <c r="AM378" s="226"/>
      <c r="AN378" s="226"/>
      <c r="AO378" s="226"/>
    </row>
    <row r="379" spans="1:41" ht="60" outlineLevel="1">
      <c r="A379" s="44">
        <v>316</v>
      </c>
      <c r="B379" s="73">
        <v>255</v>
      </c>
      <c r="C379" s="42" t="s">
        <v>161</v>
      </c>
      <c r="D379" s="44" t="s">
        <v>31</v>
      </c>
      <c r="E379" s="53">
        <v>0.45</v>
      </c>
      <c r="F379" s="14">
        <f t="shared" si="236"/>
        <v>203.53</v>
      </c>
      <c r="G379" s="14">
        <f t="shared" si="237"/>
        <v>0</v>
      </c>
      <c r="H379" s="14">
        <f t="shared" si="238"/>
        <v>203.53</v>
      </c>
      <c r="I379" s="45">
        <v>452.28</v>
      </c>
      <c r="J379" s="53"/>
      <c r="K379" s="53"/>
      <c r="L379" s="51"/>
      <c r="M379" s="51"/>
      <c r="N379" s="51"/>
      <c r="O379" s="123">
        <f t="shared" si="262"/>
        <v>723.65</v>
      </c>
      <c r="P379" s="180">
        <f t="shared" si="247"/>
        <v>0</v>
      </c>
      <c r="Q379" s="180">
        <f t="shared" si="248"/>
        <v>325.64</v>
      </c>
      <c r="R379" s="180">
        <f t="shared" si="249"/>
        <v>0</v>
      </c>
      <c r="S379" s="180">
        <f t="shared" si="250"/>
        <v>325.64</v>
      </c>
      <c r="T379" s="394">
        <f t="shared" si="245"/>
        <v>417.05</v>
      </c>
      <c r="U379" s="394">
        <f t="shared" si="246"/>
        <v>0</v>
      </c>
      <c r="V379" s="142">
        <f t="shared" si="251"/>
        <v>417.05</v>
      </c>
      <c r="W379" s="142">
        <f t="shared" si="252"/>
        <v>926.77</v>
      </c>
      <c r="X379" s="142">
        <f t="shared" si="252"/>
        <v>0</v>
      </c>
      <c r="Y379" s="142">
        <f t="shared" si="253"/>
        <v>926.77</v>
      </c>
      <c r="Z379" s="51"/>
      <c r="AA379" s="35"/>
      <c r="AB379" s="226"/>
      <c r="AC379" s="226"/>
      <c r="AD379" s="226"/>
      <c r="AE379" s="226"/>
      <c r="AF379" s="226"/>
      <c r="AG379" s="226"/>
      <c r="AH379" s="226"/>
      <c r="AI379" s="226"/>
      <c r="AJ379" s="226"/>
      <c r="AK379" s="226"/>
      <c r="AL379" s="226"/>
      <c r="AM379" s="226"/>
      <c r="AN379" s="226"/>
      <c r="AO379" s="226"/>
    </row>
    <row r="380" spans="1:41" ht="30" outlineLevel="1">
      <c r="A380" s="44">
        <v>317</v>
      </c>
      <c r="B380" s="73">
        <v>256</v>
      </c>
      <c r="C380" s="42" t="s">
        <v>162</v>
      </c>
      <c r="D380" s="44" t="s">
        <v>31</v>
      </c>
      <c r="E380" s="53">
        <v>0.45</v>
      </c>
      <c r="F380" s="14">
        <f t="shared" si="236"/>
        <v>326.12</v>
      </c>
      <c r="G380" s="14">
        <f t="shared" si="237"/>
        <v>0</v>
      </c>
      <c r="H380" s="14">
        <f t="shared" si="238"/>
        <v>326.12</v>
      </c>
      <c r="I380" s="45">
        <v>724.7</v>
      </c>
      <c r="J380" s="53"/>
      <c r="K380" s="53"/>
      <c r="L380" s="51"/>
      <c r="M380" s="51"/>
      <c r="N380" s="51"/>
      <c r="O380" s="123">
        <f t="shared" si="262"/>
        <v>1159.52</v>
      </c>
      <c r="P380" s="180">
        <f t="shared" si="247"/>
        <v>0</v>
      </c>
      <c r="Q380" s="180">
        <f t="shared" si="248"/>
        <v>521.78</v>
      </c>
      <c r="R380" s="180">
        <f t="shared" si="249"/>
        <v>0</v>
      </c>
      <c r="S380" s="180">
        <f t="shared" si="250"/>
        <v>521.78</v>
      </c>
      <c r="T380" s="394">
        <f t="shared" si="245"/>
        <v>668.25</v>
      </c>
      <c r="U380" s="394">
        <f t="shared" si="246"/>
        <v>0</v>
      </c>
      <c r="V380" s="142">
        <f t="shared" si="251"/>
        <v>668.25</v>
      </c>
      <c r="W380" s="142">
        <f t="shared" si="252"/>
        <v>1484.99</v>
      </c>
      <c r="X380" s="142">
        <f t="shared" si="252"/>
        <v>0</v>
      </c>
      <c r="Y380" s="142">
        <f t="shared" si="253"/>
        <v>1484.99</v>
      </c>
      <c r="Z380" s="51"/>
      <c r="AA380" s="35"/>
      <c r="AB380" s="226"/>
      <c r="AC380" s="226"/>
      <c r="AD380" s="226"/>
      <c r="AE380" s="226"/>
      <c r="AF380" s="226"/>
      <c r="AG380" s="226"/>
      <c r="AH380" s="226"/>
      <c r="AI380" s="226"/>
      <c r="AJ380" s="226"/>
      <c r="AK380" s="226"/>
      <c r="AL380" s="226"/>
      <c r="AM380" s="226"/>
      <c r="AN380" s="226"/>
      <c r="AO380" s="226"/>
    </row>
    <row r="381" spans="1:41" ht="15" outlineLevel="1">
      <c r="A381" s="44">
        <v>318</v>
      </c>
      <c r="B381" s="73">
        <v>257</v>
      </c>
      <c r="C381" s="42" t="s">
        <v>178</v>
      </c>
      <c r="D381" s="44" t="s">
        <v>31</v>
      </c>
      <c r="E381" s="53">
        <v>0.45</v>
      </c>
      <c r="F381" s="14">
        <f t="shared" si="236"/>
        <v>1991.25</v>
      </c>
      <c r="G381" s="14">
        <f t="shared" si="237"/>
        <v>0</v>
      </c>
      <c r="H381" s="89">
        <f t="shared" si="238"/>
        <v>1991.25</v>
      </c>
      <c r="I381" s="19">
        <v>4425</v>
      </c>
      <c r="J381" s="53"/>
      <c r="K381" s="53"/>
      <c r="L381" s="51"/>
      <c r="M381" s="51"/>
      <c r="N381" s="51"/>
      <c r="O381" s="186">
        <f>I381</f>
        <v>4425</v>
      </c>
      <c r="P381" s="180">
        <f t="shared" si="247"/>
        <v>0</v>
      </c>
      <c r="Q381" s="180">
        <f t="shared" si="248"/>
        <v>1991.25</v>
      </c>
      <c r="R381" s="180">
        <f t="shared" si="249"/>
        <v>0</v>
      </c>
      <c r="S381" s="180">
        <f t="shared" si="250"/>
        <v>1991.25</v>
      </c>
      <c r="T381" s="394">
        <f t="shared" si="245"/>
        <v>2550.19</v>
      </c>
      <c r="U381" s="394">
        <f t="shared" si="246"/>
        <v>0</v>
      </c>
      <c r="V381" s="142">
        <f t="shared" si="251"/>
        <v>2550.19</v>
      </c>
      <c r="W381" s="142">
        <f t="shared" si="252"/>
        <v>5667.08</v>
      </c>
      <c r="X381" s="142">
        <f t="shared" si="252"/>
        <v>0</v>
      </c>
      <c r="Y381" s="142">
        <f t="shared" si="253"/>
        <v>5667.08</v>
      </c>
      <c r="Z381" s="51"/>
      <c r="AA381" s="35"/>
      <c r="AB381" s="226"/>
      <c r="AC381" s="226"/>
      <c r="AD381" s="226"/>
      <c r="AE381" s="226"/>
      <c r="AF381" s="226"/>
      <c r="AG381" s="226"/>
      <c r="AH381" s="226"/>
      <c r="AI381" s="226"/>
      <c r="AJ381" s="226"/>
      <c r="AK381" s="226"/>
      <c r="AL381" s="226"/>
      <c r="AM381" s="226"/>
      <c r="AN381" s="226"/>
      <c r="AO381" s="226"/>
    </row>
    <row r="382" spans="1:41" ht="30" outlineLevel="1">
      <c r="A382" s="44">
        <v>319</v>
      </c>
      <c r="B382" s="73">
        <v>258</v>
      </c>
      <c r="C382" s="42" t="s">
        <v>235</v>
      </c>
      <c r="D382" s="44" t="s">
        <v>26</v>
      </c>
      <c r="E382" s="53">
        <v>1.2</v>
      </c>
      <c r="F382" s="14">
        <f t="shared" si="236"/>
        <v>616.79999999999995</v>
      </c>
      <c r="G382" s="14">
        <f t="shared" si="237"/>
        <v>0</v>
      </c>
      <c r="H382" s="14">
        <f t="shared" si="238"/>
        <v>616.79999999999995</v>
      </c>
      <c r="I382" s="45">
        <v>514</v>
      </c>
      <c r="J382" s="53"/>
      <c r="K382" s="53"/>
      <c r="L382" s="51"/>
      <c r="M382" s="51"/>
      <c r="N382" s="51"/>
      <c r="O382" s="123">
        <f t="shared" si="262"/>
        <v>822.4</v>
      </c>
      <c r="P382" s="180">
        <f t="shared" si="247"/>
        <v>0</v>
      </c>
      <c r="Q382" s="180">
        <f t="shared" si="248"/>
        <v>986.88</v>
      </c>
      <c r="R382" s="180">
        <f t="shared" si="249"/>
        <v>0</v>
      </c>
      <c r="S382" s="180">
        <f t="shared" si="250"/>
        <v>986.88</v>
      </c>
      <c r="T382" s="394">
        <f t="shared" si="245"/>
        <v>1263.8900000000001</v>
      </c>
      <c r="U382" s="394">
        <f t="shared" si="246"/>
        <v>0</v>
      </c>
      <c r="V382" s="142">
        <f t="shared" si="251"/>
        <v>1263.8900000000001</v>
      </c>
      <c r="W382" s="142">
        <f t="shared" si="252"/>
        <v>1053.24</v>
      </c>
      <c r="X382" s="142">
        <f t="shared" si="252"/>
        <v>0</v>
      </c>
      <c r="Y382" s="142">
        <f t="shared" si="253"/>
        <v>1053.24</v>
      </c>
      <c r="Z382" s="51"/>
      <c r="AA382" s="35"/>
      <c r="AB382" s="226"/>
      <c r="AC382" s="226"/>
      <c r="AD382" s="226"/>
      <c r="AE382" s="226"/>
      <c r="AF382" s="226"/>
      <c r="AG382" s="226"/>
      <c r="AH382" s="226"/>
      <c r="AI382" s="226"/>
      <c r="AJ382" s="226"/>
      <c r="AK382" s="226"/>
      <c r="AL382" s="226"/>
      <c r="AM382" s="226"/>
      <c r="AN382" s="226"/>
      <c r="AO382" s="226"/>
    </row>
    <row r="383" spans="1:41" ht="30" outlineLevel="1">
      <c r="A383" s="44">
        <v>320</v>
      </c>
      <c r="B383" s="73">
        <v>259</v>
      </c>
      <c r="C383" s="42" t="s">
        <v>236</v>
      </c>
      <c r="D383" s="44" t="s">
        <v>34</v>
      </c>
      <c r="E383" s="53">
        <v>1</v>
      </c>
      <c r="F383" s="14">
        <f t="shared" si="236"/>
        <v>11520</v>
      </c>
      <c r="G383" s="14">
        <f t="shared" si="237"/>
        <v>8700</v>
      </c>
      <c r="H383" s="14">
        <f t="shared" si="238"/>
        <v>20220</v>
      </c>
      <c r="I383" s="45">
        <v>11520</v>
      </c>
      <c r="J383" s="23">
        <v>8700</v>
      </c>
      <c r="K383" s="53"/>
      <c r="L383" s="51"/>
      <c r="M383" s="51"/>
      <c r="N383" s="51"/>
      <c r="O383" s="184">
        <v>11520</v>
      </c>
      <c r="P383" s="180">
        <f t="shared" si="247"/>
        <v>8700</v>
      </c>
      <c r="Q383" s="180">
        <f t="shared" si="248"/>
        <v>11520</v>
      </c>
      <c r="R383" s="180">
        <f t="shared" si="249"/>
        <v>8700</v>
      </c>
      <c r="S383" s="180">
        <f t="shared" si="250"/>
        <v>20220</v>
      </c>
      <c r="T383" s="394">
        <f t="shared" si="245"/>
        <v>14753.61</v>
      </c>
      <c r="U383" s="394">
        <f t="shared" si="246"/>
        <v>11142.05</v>
      </c>
      <c r="V383" s="142">
        <f t="shared" si="251"/>
        <v>25895.66</v>
      </c>
      <c r="W383" s="142">
        <f t="shared" si="252"/>
        <v>14753.61</v>
      </c>
      <c r="X383" s="142">
        <f t="shared" si="252"/>
        <v>11142.05</v>
      </c>
      <c r="Y383" s="142">
        <f t="shared" si="253"/>
        <v>25895.66</v>
      </c>
      <c r="Z383" s="51"/>
      <c r="AA383" s="35"/>
      <c r="AB383" s="226"/>
      <c r="AC383" s="226"/>
      <c r="AD383" s="226"/>
      <c r="AE383" s="226"/>
      <c r="AF383" s="226"/>
      <c r="AG383" s="226"/>
      <c r="AH383" s="226"/>
      <c r="AI383" s="226"/>
      <c r="AJ383" s="226"/>
      <c r="AK383" s="226"/>
      <c r="AL383" s="226"/>
      <c r="AM383" s="226"/>
      <c r="AN383" s="226"/>
      <c r="AO383" s="226"/>
    </row>
    <row r="384" spans="1:41" ht="30" outlineLevel="1">
      <c r="A384" s="44">
        <v>321</v>
      </c>
      <c r="B384" s="73">
        <v>260</v>
      </c>
      <c r="C384" s="42" t="s">
        <v>237</v>
      </c>
      <c r="D384" s="44" t="s">
        <v>101</v>
      </c>
      <c r="E384" s="53">
        <v>5.51</v>
      </c>
      <c r="F384" s="14">
        <f t="shared" si="236"/>
        <v>10457.98</v>
      </c>
      <c r="G384" s="14">
        <f t="shared" si="237"/>
        <v>468.35</v>
      </c>
      <c r="H384" s="14">
        <f t="shared" si="238"/>
        <v>10926.33</v>
      </c>
      <c r="I384" s="45">
        <v>1898</v>
      </c>
      <c r="J384" s="53">
        <v>85</v>
      </c>
      <c r="K384" s="53"/>
      <c r="L384" s="51"/>
      <c r="M384" s="51"/>
      <c r="N384" s="51"/>
      <c r="O384" s="123">
        <f t="shared" si="262"/>
        <v>3036.8</v>
      </c>
      <c r="P384" s="180">
        <f t="shared" si="247"/>
        <v>85</v>
      </c>
      <c r="Q384" s="180">
        <f t="shared" si="248"/>
        <v>16732.77</v>
      </c>
      <c r="R384" s="180">
        <f t="shared" si="249"/>
        <v>468.35</v>
      </c>
      <c r="S384" s="180">
        <f t="shared" si="250"/>
        <v>17201.12</v>
      </c>
      <c r="T384" s="394">
        <f t="shared" si="245"/>
        <v>21429.55</v>
      </c>
      <c r="U384" s="394">
        <f t="shared" si="246"/>
        <v>599.82000000000005</v>
      </c>
      <c r="V384" s="142">
        <f t="shared" si="251"/>
        <v>22029.37</v>
      </c>
      <c r="W384" s="142">
        <f t="shared" si="252"/>
        <v>3889.21</v>
      </c>
      <c r="X384" s="142">
        <f t="shared" si="252"/>
        <v>108.86</v>
      </c>
      <c r="Y384" s="142">
        <f t="shared" si="253"/>
        <v>3998.07</v>
      </c>
      <c r="Z384" s="51"/>
      <c r="AA384" s="35"/>
      <c r="AB384" s="226"/>
      <c r="AC384" s="226"/>
      <c r="AD384" s="226"/>
      <c r="AE384" s="226"/>
      <c r="AF384" s="226"/>
      <c r="AG384" s="226"/>
      <c r="AH384" s="226"/>
      <c r="AI384" s="226"/>
      <c r="AJ384" s="226"/>
      <c r="AK384" s="226"/>
      <c r="AL384" s="226"/>
      <c r="AM384" s="226"/>
      <c r="AN384" s="226"/>
      <c r="AO384" s="226"/>
    </row>
    <row r="385" spans="1:41" ht="15" outlineLevel="1">
      <c r="A385" s="44">
        <v>322</v>
      </c>
      <c r="B385" s="73">
        <v>261</v>
      </c>
      <c r="C385" s="42" t="s">
        <v>238</v>
      </c>
      <c r="D385" s="44" t="s">
        <v>103</v>
      </c>
      <c r="E385" s="53">
        <v>25</v>
      </c>
      <c r="F385" s="14">
        <f t="shared" si="236"/>
        <v>9625</v>
      </c>
      <c r="G385" s="14">
        <f t="shared" si="237"/>
        <v>825</v>
      </c>
      <c r="H385" s="14">
        <f t="shared" si="238"/>
        <v>10450</v>
      </c>
      <c r="I385" s="45">
        <v>385</v>
      </c>
      <c r="J385" s="66">
        <v>33</v>
      </c>
      <c r="K385" s="53"/>
      <c r="L385" s="51"/>
      <c r="M385" s="51"/>
      <c r="N385" s="51"/>
      <c r="O385" s="123">
        <f t="shared" si="262"/>
        <v>616</v>
      </c>
      <c r="P385" s="180">
        <f t="shared" si="247"/>
        <v>33</v>
      </c>
      <c r="Q385" s="180">
        <f t="shared" si="248"/>
        <v>15400</v>
      </c>
      <c r="R385" s="180">
        <f t="shared" si="249"/>
        <v>825</v>
      </c>
      <c r="S385" s="180">
        <f t="shared" si="250"/>
        <v>16225</v>
      </c>
      <c r="T385" s="394">
        <f t="shared" si="245"/>
        <v>19722.75</v>
      </c>
      <c r="U385" s="394">
        <f t="shared" si="246"/>
        <v>1056.5</v>
      </c>
      <c r="V385" s="142">
        <f t="shared" si="251"/>
        <v>20779.25</v>
      </c>
      <c r="W385" s="142">
        <f t="shared" si="252"/>
        <v>788.91</v>
      </c>
      <c r="X385" s="142">
        <f t="shared" si="252"/>
        <v>42.26</v>
      </c>
      <c r="Y385" s="142">
        <f t="shared" si="253"/>
        <v>831.17</v>
      </c>
      <c r="Z385" s="51"/>
      <c r="AA385" s="35"/>
      <c r="AB385" s="226"/>
      <c r="AC385" s="226"/>
      <c r="AD385" s="226"/>
      <c r="AE385" s="226"/>
      <c r="AF385" s="226"/>
      <c r="AG385" s="226"/>
      <c r="AH385" s="226"/>
      <c r="AI385" s="226"/>
      <c r="AJ385" s="226"/>
      <c r="AK385" s="226"/>
      <c r="AL385" s="226"/>
      <c r="AM385" s="226"/>
      <c r="AN385" s="226"/>
      <c r="AO385" s="226"/>
    </row>
    <row r="386" spans="1:41" ht="15" outlineLevel="1">
      <c r="A386" s="44">
        <v>323</v>
      </c>
      <c r="B386" s="73">
        <v>262</v>
      </c>
      <c r="C386" s="42" t="s">
        <v>239</v>
      </c>
      <c r="D386" s="44" t="s">
        <v>103</v>
      </c>
      <c r="E386" s="53">
        <v>25</v>
      </c>
      <c r="F386" s="14">
        <f t="shared" si="236"/>
        <v>26400</v>
      </c>
      <c r="G386" s="14">
        <f t="shared" si="237"/>
        <v>350</v>
      </c>
      <c r="H386" s="14">
        <f t="shared" si="238"/>
        <v>26750</v>
      </c>
      <c r="I386" s="45">
        <v>1056</v>
      </c>
      <c r="J386" s="66">
        <v>14</v>
      </c>
      <c r="K386" s="53"/>
      <c r="L386" s="51"/>
      <c r="M386" s="51"/>
      <c r="N386" s="51"/>
      <c r="O386" s="123">
        <f t="shared" si="262"/>
        <v>1689.6</v>
      </c>
      <c r="P386" s="180">
        <f t="shared" si="247"/>
        <v>14</v>
      </c>
      <c r="Q386" s="180">
        <f t="shared" si="248"/>
        <v>42240</v>
      </c>
      <c r="R386" s="180">
        <f t="shared" si="249"/>
        <v>350</v>
      </c>
      <c r="S386" s="180">
        <f t="shared" si="250"/>
        <v>42590</v>
      </c>
      <c r="T386" s="394">
        <f t="shared" si="245"/>
        <v>54096.5</v>
      </c>
      <c r="U386" s="394">
        <f t="shared" si="246"/>
        <v>448.25</v>
      </c>
      <c r="V386" s="142">
        <f t="shared" si="251"/>
        <v>54544.75</v>
      </c>
      <c r="W386" s="142">
        <f t="shared" si="252"/>
        <v>2163.86</v>
      </c>
      <c r="X386" s="142">
        <f t="shared" si="252"/>
        <v>17.93</v>
      </c>
      <c r="Y386" s="142">
        <f t="shared" si="253"/>
        <v>2181.79</v>
      </c>
      <c r="Z386" s="51"/>
      <c r="AA386" s="35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226"/>
      <c r="AM386" s="226"/>
      <c r="AN386" s="226"/>
      <c r="AO386" s="226"/>
    </row>
    <row r="387" spans="1:41" ht="30" outlineLevel="1">
      <c r="A387" s="44">
        <v>324</v>
      </c>
      <c r="B387" s="73">
        <v>263</v>
      </c>
      <c r="C387" s="42" t="s">
        <v>240</v>
      </c>
      <c r="D387" s="44" t="s">
        <v>103</v>
      </c>
      <c r="E387" s="53">
        <v>25</v>
      </c>
      <c r="F387" s="14">
        <f t="shared" si="236"/>
        <v>24900</v>
      </c>
      <c r="G387" s="14">
        <f t="shared" si="237"/>
        <v>1300</v>
      </c>
      <c r="H387" s="14">
        <f t="shared" si="238"/>
        <v>26200</v>
      </c>
      <c r="I387" s="45">
        <v>996</v>
      </c>
      <c r="J387" s="66">
        <v>52</v>
      </c>
      <c r="K387" s="53"/>
      <c r="L387" s="51"/>
      <c r="M387" s="51"/>
      <c r="N387" s="51"/>
      <c r="O387" s="123">
        <f t="shared" si="262"/>
        <v>1593.6</v>
      </c>
      <c r="P387" s="180">
        <f t="shared" si="247"/>
        <v>52</v>
      </c>
      <c r="Q387" s="180">
        <f t="shared" si="248"/>
        <v>39840</v>
      </c>
      <c r="R387" s="180">
        <f t="shared" si="249"/>
        <v>1300</v>
      </c>
      <c r="S387" s="180">
        <f t="shared" si="250"/>
        <v>41140</v>
      </c>
      <c r="T387" s="394">
        <f t="shared" si="245"/>
        <v>51023</v>
      </c>
      <c r="U387" s="394">
        <f t="shared" si="246"/>
        <v>1665</v>
      </c>
      <c r="V387" s="142">
        <f t="shared" si="251"/>
        <v>52688</v>
      </c>
      <c r="W387" s="142">
        <f t="shared" si="252"/>
        <v>2040.92</v>
      </c>
      <c r="X387" s="142">
        <f t="shared" si="252"/>
        <v>66.599999999999994</v>
      </c>
      <c r="Y387" s="142">
        <f t="shared" si="253"/>
        <v>2107.52</v>
      </c>
      <c r="Z387" s="51"/>
      <c r="AA387" s="35"/>
      <c r="AB387" s="226"/>
      <c r="AC387" s="226"/>
      <c r="AD387" s="226"/>
      <c r="AE387" s="226"/>
      <c r="AF387" s="226"/>
      <c r="AG387" s="226"/>
      <c r="AH387" s="226"/>
      <c r="AI387" s="226"/>
      <c r="AJ387" s="226"/>
      <c r="AK387" s="226"/>
      <c r="AL387" s="226"/>
      <c r="AM387" s="226"/>
      <c r="AN387" s="226"/>
      <c r="AO387" s="226"/>
    </row>
    <row r="388" spans="1:41" ht="30" outlineLevel="1">
      <c r="A388" s="44">
        <v>325</v>
      </c>
      <c r="B388" s="73">
        <v>264</v>
      </c>
      <c r="C388" s="42" t="s">
        <v>241</v>
      </c>
      <c r="D388" s="44" t="s">
        <v>26</v>
      </c>
      <c r="E388" s="53">
        <v>0.28999999999999998</v>
      </c>
      <c r="F388" s="14">
        <f t="shared" si="236"/>
        <v>319</v>
      </c>
      <c r="G388" s="14">
        <f t="shared" si="237"/>
        <v>121.8</v>
      </c>
      <c r="H388" s="14">
        <f t="shared" si="238"/>
        <v>440.8</v>
      </c>
      <c r="I388" s="45">
        <v>1100</v>
      </c>
      <c r="J388" s="66">
        <v>420</v>
      </c>
      <c r="K388" s="53"/>
      <c r="L388" s="51"/>
      <c r="M388" s="51"/>
      <c r="N388" s="51"/>
      <c r="O388" s="123">
        <f t="shared" si="262"/>
        <v>1760</v>
      </c>
      <c r="P388" s="180">
        <f t="shared" si="247"/>
        <v>420</v>
      </c>
      <c r="Q388" s="180">
        <f t="shared" si="248"/>
        <v>510.4</v>
      </c>
      <c r="R388" s="180">
        <f t="shared" si="249"/>
        <v>121.8</v>
      </c>
      <c r="S388" s="180">
        <f t="shared" si="250"/>
        <v>632.20000000000005</v>
      </c>
      <c r="T388" s="394">
        <f t="shared" si="245"/>
        <v>653.66999999999996</v>
      </c>
      <c r="U388" s="394">
        <f t="shared" si="246"/>
        <v>155.99</v>
      </c>
      <c r="V388" s="142">
        <f t="shared" si="251"/>
        <v>809.66</v>
      </c>
      <c r="W388" s="142">
        <f t="shared" si="252"/>
        <v>2254.02</v>
      </c>
      <c r="X388" s="142">
        <f t="shared" si="252"/>
        <v>537.89</v>
      </c>
      <c r="Y388" s="142">
        <f t="shared" si="253"/>
        <v>2791.91</v>
      </c>
      <c r="Z388" s="51"/>
      <c r="AA388" s="35"/>
      <c r="AB388" s="226"/>
      <c r="AC388" s="226"/>
      <c r="AD388" s="226"/>
      <c r="AE388" s="226"/>
      <c r="AF388" s="226"/>
      <c r="AG388" s="226"/>
      <c r="AH388" s="226"/>
      <c r="AI388" s="226"/>
      <c r="AJ388" s="226"/>
      <c r="AK388" s="226"/>
      <c r="AL388" s="226"/>
      <c r="AM388" s="226"/>
      <c r="AN388" s="226"/>
      <c r="AO388" s="226"/>
    </row>
    <row r="389" spans="1:41" ht="15" outlineLevel="1">
      <c r="A389" s="44">
        <v>326</v>
      </c>
      <c r="B389" s="73">
        <v>265</v>
      </c>
      <c r="C389" s="42" t="s">
        <v>242</v>
      </c>
      <c r="D389" s="44" t="s">
        <v>28</v>
      </c>
      <c r="E389" s="53">
        <v>2.4</v>
      </c>
      <c r="F389" s="14">
        <f t="shared" si="236"/>
        <v>493.54</v>
      </c>
      <c r="G389" s="14">
        <f t="shared" si="237"/>
        <v>103.2</v>
      </c>
      <c r="H389" s="14">
        <f t="shared" si="238"/>
        <v>596.74</v>
      </c>
      <c r="I389" s="45">
        <v>205.64</v>
      </c>
      <c r="J389" s="66">
        <v>43</v>
      </c>
      <c r="K389" s="53"/>
      <c r="L389" s="51"/>
      <c r="M389" s="51"/>
      <c r="N389" s="51"/>
      <c r="O389" s="123">
        <f t="shared" si="262"/>
        <v>329.02</v>
      </c>
      <c r="P389" s="180">
        <f t="shared" si="247"/>
        <v>43</v>
      </c>
      <c r="Q389" s="180">
        <f t="shared" si="248"/>
        <v>789.65</v>
      </c>
      <c r="R389" s="180">
        <f t="shared" si="249"/>
        <v>103.2</v>
      </c>
      <c r="S389" s="180">
        <f t="shared" si="250"/>
        <v>892.85</v>
      </c>
      <c r="T389" s="394">
        <f t="shared" si="245"/>
        <v>1011.29</v>
      </c>
      <c r="U389" s="394">
        <f t="shared" si="246"/>
        <v>132.16999999999999</v>
      </c>
      <c r="V389" s="142">
        <f t="shared" si="251"/>
        <v>1143.46</v>
      </c>
      <c r="W389" s="142">
        <f t="shared" si="252"/>
        <v>421.37</v>
      </c>
      <c r="X389" s="142">
        <f t="shared" si="252"/>
        <v>55.07</v>
      </c>
      <c r="Y389" s="142">
        <f t="shared" si="253"/>
        <v>476.44</v>
      </c>
      <c r="Z389" s="51"/>
      <c r="AA389" s="35"/>
      <c r="AB389" s="226"/>
      <c r="AC389" s="226"/>
      <c r="AD389" s="226"/>
      <c r="AE389" s="226"/>
      <c r="AF389" s="226"/>
      <c r="AG389" s="226"/>
      <c r="AH389" s="226"/>
      <c r="AI389" s="226"/>
      <c r="AJ389" s="226"/>
      <c r="AK389" s="226"/>
      <c r="AL389" s="226"/>
      <c r="AM389" s="226"/>
      <c r="AN389" s="226"/>
      <c r="AO389" s="226"/>
    </row>
    <row r="390" spans="1:41" s="237" customFormat="1" ht="15">
      <c r="A390" s="158"/>
      <c r="B390" s="145"/>
      <c r="C390" s="258" t="s">
        <v>243</v>
      </c>
      <c r="D390" s="259"/>
      <c r="E390" s="260"/>
      <c r="F390" s="133">
        <f>SUM(F391:F400)</f>
        <v>8159370.4000000004</v>
      </c>
      <c r="G390" s="133">
        <f t="shared" ref="G390:H390" si="263">SUM(G391:G400)</f>
        <v>723080</v>
      </c>
      <c r="H390" s="133">
        <f t="shared" si="263"/>
        <v>8882450.4000000004</v>
      </c>
      <c r="I390" s="138"/>
      <c r="J390" s="135"/>
      <c r="K390" s="135"/>
      <c r="L390" s="147"/>
      <c r="M390" s="147"/>
      <c r="N390" s="147"/>
      <c r="O390" s="179"/>
      <c r="P390" s="180">
        <f t="shared" si="247"/>
        <v>0</v>
      </c>
      <c r="Q390" s="176">
        <f>SUM(Q391:Q400)</f>
        <v>13054991.76</v>
      </c>
      <c r="R390" s="176">
        <f t="shared" ref="R390:S390" si="264">SUM(R391:R400)</f>
        <v>723080</v>
      </c>
      <c r="S390" s="176">
        <f t="shared" si="264"/>
        <v>13778071.76</v>
      </c>
      <c r="T390" s="133"/>
      <c r="U390" s="133"/>
      <c r="V390" s="133"/>
      <c r="W390" s="142">
        <f t="shared" si="252"/>
        <v>0</v>
      </c>
      <c r="X390" s="142">
        <f t="shared" si="252"/>
        <v>0</v>
      </c>
      <c r="Y390" s="142">
        <f t="shared" si="253"/>
        <v>0</v>
      </c>
      <c r="Z390" s="147"/>
      <c r="AA390" s="137"/>
      <c r="AB390" s="236"/>
      <c r="AC390" s="236"/>
      <c r="AD390" s="236"/>
      <c r="AE390" s="236"/>
      <c r="AF390" s="236"/>
      <c r="AG390" s="236"/>
      <c r="AH390" s="236"/>
      <c r="AI390" s="236"/>
      <c r="AJ390" s="236"/>
      <c r="AK390" s="236"/>
      <c r="AL390" s="236"/>
      <c r="AM390" s="236"/>
      <c r="AN390" s="236"/>
      <c r="AO390" s="236"/>
    </row>
    <row r="391" spans="1:41" ht="30" outlineLevel="1">
      <c r="A391" s="44">
        <v>327</v>
      </c>
      <c r="B391" s="73">
        <v>266</v>
      </c>
      <c r="C391" s="42" t="s">
        <v>244</v>
      </c>
      <c r="D391" s="44" t="s">
        <v>26</v>
      </c>
      <c r="E391" s="53">
        <v>3064.16</v>
      </c>
      <c r="F391" s="14">
        <f t="shared" ref="F391:F400" si="265">E391*I391</f>
        <v>3110122.4</v>
      </c>
      <c r="G391" s="14">
        <f t="shared" ref="G391:G400" si="266">E391*J391</f>
        <v>0</v>
      </c>
      <c r="H391" s="14">
        <f t="shared" ref="H391:H400" si="267">F391+G391</f>
        <v>3110122.4</v>
      </c>
      <c r="I391" s="45">
        <v>1015</v>
      </c>
      <c r="J391" s="53"/>
      <c r="K391" s="53"/>
      <c r="L391" s="51"/>
      <c r="M391" s="51"/>
      <c r="N391" s="51"/>
      <c r="O391" s="123">
        <f t="shared" ref="O391:O400" si="268">I391*$N$3</f>
        <v>1624</v>
      </c>
      <c r="P391" s="180">
        <f t="shared" si="247"/>
        <v>0</v>
      </c>
      <c r="Q391" s="180">
        <f t="shared" si="248"/>
        <v>4976195.84</v>
      </c>
      <c r="R391" s="180">
        <f t="shared" si="249"/>
        <v>0</v>
      </c>
      <c r="S391" s="180">
        <f t="shared" si="250"/>
        <v>4976195.84</v>
      </c>
      <c r="T391" s="394">
        <f t="shared" si="245"/>
        <v>6372993.1799999997</v>
      </c>
      <c r="U391" s="394">
        <f t="shared" si="246"/>
        <v>0</v>
      </c>
      <c r="V391" s="142">
        <f t="shared" si="251"/>
        <v>6372993.1799999997</v>
      </c>
      <c r="W391" s="142">
        <f t="shared" si="252"/>
        <v>2079.85</v>
      </c>
      <c r="X391" s="142">
        <f t="shared" si="252"/>
        <v>0</v>
      </c>
      <c r="Y391" s="142">
        <f t="shared" si="253"/>
        <v>2079.85</v>
      </c>
      <c r="Z391" s="51"/>
      <c r="AA391" s="35"/>
      <c r="AB391" s="226"/>
      <c r="AC391" s="226"/>
      <c r="AD391" s="226"/>
      <c r="AE391" s="226"/>
      <c r="AF391" s="226"/>
      <c r="AG391" s="226"/>
      <c r="AH391" s="226"/>
      <c r="AI391" s="226"/>
      <c r="AJ391" s="226"/>
      <c r="AK391" s="226"/>
      <c r="AL391" s="226"/>
      <c r="AM391" s="226"/>
      <c r="AN391" s="226"/>
      <c r="AO391" s="226"/>
    </row>
    <row r="392" spans="1:41" ht="15" outlineLevel="1">
      <c r="A392" s="44">
        <v>328</v>
      </c>
      <c r="B392" s="73">
        <v>267</v>
      </c>
      <c r="C392" s="42" t="s">
        <v>245</v>
      </c>
      <c r="D392" s="44" t="s">
        <v>26</v>
      </c>
      <c r="E392" s="53">
        <v>220</v>
      </c>
      <c r="F392" s="14">
        <f t="shared" si="265"/>
        <v>387648.8</v>
      </c>
      <c r="G392" s="14">
        <f t="shared" si="266"/>
        <v>0</v>
      </c>
      <c r="H392" s="14">
        <f t="shared" si="267"/>
        <v>387648.8</v>
      </c>
      <c r="I392" s="45">
        <v>1762.04</v>
      </c>
      <c r="J392" s="53"/>
      <c r="K392" s="53"/>
      <c r="L392" s="51"/>
      <c r="M392" s="51"/>
      <c r="N392" s="51"/>
      <c r="O392" s="123">
        <f t="shared" si="268"/>
        <v>2819.26</v>
      </c>
      <c r="P392" s="180">
        <f t="shared" si="247"/>
        <v>0</v>
      </c>
      <c r="Q392" s="180">
        <f t="shared" si="248"/>
        <v>620237.19999999995</v>
      </c>
      <c r="R392" s="180">
        <f t="shared" si="249"/>
        <v>0</v>
      </c>
      <c r="S392" s="180">
        <f t="shared" si="250"/>
        <v>620237.19999999995</v>
      </c>
      <c r="T392" s="394">
        <f t="shared" ref="T392:T455" si="269">E392*W392</f>
        <v>794334.2</v>
      </c>
      <c r="U392" s="394">
        <f t="shared" ref="U392:U455" si="270">E392*X392</f>
        <v>0</v>
      </c>
      <c r="V392" s="142">
        <f t="shared" si="251"/>
        <v>794334.2</v>
      </c>
      <c r="W392" s="142">
        <f t="shared" si="252"/>
        <v>3610.61</v>
      </c>
      <c r="X392" s="142">
        <f t="shared" si="252"/>
        <v>0</v>
      </c>
      <c r="Y392" s="142">
        <f t="shared" si="253"/>
        <v>3610.61</v>
      </c>
      <c r="Z392" s="51"/>
      <c r="AA392" s="35"/>
      <c r="AB392" s="226"/>
      <c r="AC392" s="226"/>
      <c r="AD392" s="226"/>
      <c r="AE392" s="226"/>
      <c r="AF392" s="226"/>
      <c r="AG392" s="226"/>
      <c r="AH392" s="226"/>
      <c r="AI392" s="226"/>
      <c r="AJ392" s="226"/>
      <c r="AK392" s="226"/>
      <c r="AL392" s="226"/>
      <c r="AM392" s="226"/>
      <c r="AN392" s="226"/>
      <c r="AO392" s="226"/>
    </row>
    <row r="393" spans="1:41" ht="30" outlineLevel="1">
      <c r="A393" s="44">
        <v>329</v>
      </c>
      <c r="B393" s="73">
        <v>268</v>
      </c>
      <c r="C393" s="42" t="s">
        <v>246</v>
      </c>
      <c r="D393" s="44" t="s">
        <v>26</v>
      </c>
      <c r="E393" s="53">
        <v>220</v>
      </c>
      <c r="F393" s="27">
        <f t="shared" si="265"/>
        <v>146960</v>
      </c>
      <c r="G393" s="14">
        <f t="shared" si="266"/>
        <v>127600</v>
      </c>
      <c r="H393" s="14">
        <f t="shared" si="267"/>
        <v>274560</v>
      </c>
      <c r="I393" s="45">
        <v>668</v>
      </c>
      <c r="J393" s="66">
        <v>580</v>
      </c>
      <c r="K393" s="53"/>
      <c r="L393" s="51"/>
      <c r="M393" s="51"/>
      <c r="N393" s="51"/>
      <c r="O393" s="123">
        <f t="shared" si="268"/>
        <v>1068.8</v>
      </c>
      <c r="P393" s="180">
        <f t="shared" ref="P393:P456" si="271">J393</f>
        <v>580</v>
      </c>
      <c r="Q393" s="180">
        <f t="shared" ref="Q393:Q456" si="272">O393*E393</f>
        <v>235136</v>
      </c>
      <c r="R393" s="180">
        <f t="shared" ref="R393:R456" si="273">P393*E393</f>
        <v>127600</v>
      </c>
      <c r="S393" s="180">
        <f t="shared" ref="S393:S456" si="274">Q393+R393</f>
        <v>362736</v>
      </c>
      <c r="T393" s="394">
        <f t="shared" si="269"/>
        <v>301138.2</v>
      </c>
      <c r="U393" s="394">
        <f t="shared" si="270"/>
        <v>163416</v>
      </c>
      <c r="V393" s="142">
        <f t="shared" ref="V393:V456" si="275">T393+U393</f>
        <v>464554.2</v>
      </c>
      <c r="W393" s="142">
        <f t="shared" ref="W393:X456" si="276">O393*0.9*$X$1259</f>
        <v>1368.81</v>
      </c>
      <c r="X393" s="142">
        <f t="shared" si="276"/>
        <v>742.8</v>
      </c>
      <c r="Y393" s="142">
        <f t="shared" ref="Y393:Y456" si="277">W393+X393</f>
        <v>2111.61</v>
      </c>
      <c r="Z393" s="51" t="s">
        <v>247</v>
      </c>
      <c r="AA393" s="35"/>
      <c r="AB393" s="226"/>
      <c r="AC393" s="226"/>
      <c r="AD393" s="226"/>
      <c r="AE393" s="226"/>
      <c r="AF393" s="226"/>
      <c r="AG393" s="226"/>
      <c r="AH393" s="226"/>
      <c r="AI393" s="226"/>
      <c r="AJ393" s="226"/>
      <c r="AK393" s="226"/>
      <c r="AL393" s="226"/>
      <c r="AM393" s="226"/>
      <c r="AN393" s="226"/>
      <c r="AO393" s="226"/>
    </row>
    <row r="394" spans="1:41" ht="30" outlineLevel="1">
      <c r="A394" s="44">
        <v>330</v>
      </c>
      <c r="B394" s="73">
        <v>269</v>
      </c>
      <c r="C394" s="42" t="s">
        <v>248</v>
      </c>
      <c r="D394" s="44" t="s">
        <v>26</v>
      </c>
      <c r="E394" s="53">
        <v>220</v>
      </c>
      <c r="F394" s="14">
        <f t="shared" si="265"/>
        <v>23232</v>
      </c>
      <c r="G394" s="14">
        <f t="shared" si="266"/>
        <v>22440</v>
      </c>
      <c r="H394" s="14">
        <f t="shared" si="267"/>
        <v>45672</v>
      </c>
      <c r="I394" s="45">
        <v>105.6</v>
      </c>
      <c r="J394" s="66">
        <v>102</v>
      </c>
      <c r="K394" s="53"/>
      <c r="L394" s="49"/>
      <c r="M394" s="49"/>
      <c r="N394" s="49"/>
      <c r="O394" s="123">
        <f t="shared" si="268"/>
        <v>168.96</v>
      </c>
      <c r="P394" s="180">
        <f t="shared" si="271"/>
        <v>102</v>
      </c>
      <c r="Q394" s="180">
        <f t="shared" si="272"/>
        <v>37171.199999999997</v>
      </c>
      <c r="R394" s="180">
        <f t="shared" si="273"/>
        <v>22440</v>
      </c>
      <c r="S394" s="180">
        <f t="shared" si="274"/>
        <v>59611.199999999997</v>
      </c>
      <c r="T394" s="394">
        <f t="shared" si="269"/>
        <v>47605.8</v>
      </c>
      <c r="U394" s="394">
        <f t="shared" si="270"/>
        <v>28738.6</v>
      </c>
      <c r="V394" s="142">
        <f t="shared" si="275"/>
        <v>76344.399999999994</v>
      </c>
      <c r="W394" s="142">
        <f t="shared" si="276"/>
        <v>216.39</v>
      </c>
      <c r="X394" s="142">
        <f t="shared" si="276"/>
        <v>130.63</v>
      </c>
      <c r="Y394" s="142">
        <f t="shared" si="277"/>
        <v>347.02</v>
      </c>
      <c r="Z394" s="49" t="s">
        <v>249</v>
      </c>
      <c r="AA394" s="50"/>
      <c r="AB394" s="226"/>
      <c r="AC394" s="226"/>
      <c r="AD394" s="226"/>
      <c r="AE394" s="226"/>
      <c r="AF394" s="226"/>
      <c r="AG394" s="226"/>
      <c r="AH394" s="226"/>
      <c r="AI394" s="226"/>
      <c r="AJ394" s="226"/>
      <c r="AK394" s="226"/>
      <c r="AL394" s="226"/>
      <c r="AM394" s="226"/>
      <c r="AN394" s="226"/>
      <c r="AO394" s="226"/>
    </row>
    <row r="395" spans="1:41" ht="30" outlineLevel="1">
      <c r="A395" s="44">
        <v>331</v>
      </c>
      <c r="B395" s="73">
        <v>270</v>
      </c>
      <c r="C395" s="42" t="s">
        <v>250</v>
      </c>
      <c r="D395" s="44" t="s">
        <v>103</v>
      </c>
      <c r="E395" s="53">
        <v>2110</v>
      </c>
      <c r="F395" s="14">
        <f t="shared" si="265"/>
        <v>687860</v>
      </c>
      <c r="G395" s="14">
        <f t="shared" si="266"/>
        <v>0</v>
      </c>
      <c r="H395" s="14">
        <f t="shared" si="267"/>
        <v>687860</v>
      </c>
      <c r="I395" s="45">
        <v>326</v>
      </c>
      <c r="J395" s="53"/>
      <c r="K395" s="53"/>
      <c r="L395" s="51"/>
      <c r="M395" s="51"/>
      <c r="N395" s="51"/>
      <c r="O395" s="123">
        <f t="shared" si="268"/>
        <v>521.6</v>
      </c>
      <c r="P395" s="180">
        <f t="shared" si="271"/>
        <v>0</v>
      </c>
      <c r="Q395" s="180">
        <f t="shared" si="272"/>
        <v>1100576</v>
      </c>
      <c r="R395" s="180">
        <f t="shared" si="273"/>
        <v>0</v>
      </c>
      <c r="S395" s="180">
        <f t="shared" si="274"/>
        <v>1100576</v>
      </c>
      <c r="T395" s="394">
        <f t="shared" si="269"/>
        <v>1409501.1</v>
      </c>
      <c r="U395" s="394">
        <f t="shared" si="270"/>
        <v>0</v>
      </c>
      <c r="V395" s="142">
        <f t="shared" si="275"/>
        <v>1409501.1</v>
      </c>
      <c r="W395" s="142">
        <f t="shared" si="276"/>
        <v>668.01</v>
      </c>
      <c r="X395" s="142">
        <f t="shared" si="276"/>
        <v>0</v>
      </c>
      <c r="Y395" s="142">
        <f t="shared" si="277"/>
        <v>668.01</v>
      </c>
      <c r="Z395" s="51"/>
      <c r="AA395" s="35"/>
      <c r="AB395" s="226"/>
      <c r="AC395" s="226"/>
      <c r="AD395" s="226"/>
      <c r="AE395" s="226"/>
      <c r="AF395" s="226"/>
      <c r="AG395" s="226"/>
      <c r="AH395" s="226"/>
      <c r="AI395" s="226"/>
      <c r="AJ395" s="226"/>
      <c r="AK395" s="226"/>
      <c r="AL395" s="226"/>
      <c r="AM395" s="226"/>
      <c r="AN395" s="226"/>
      <c r="AO395" s="226"/>
    </row>
    <row r="396" spans="1:41" ht="94.5" customHeight="1" outlineLevel="1">
      <c r="A396" s="44">
        <v>332</v>
      </c>
      <c r="B396" s="73">
        <v>271</v>
      </c>
      <c r="C396" s="42" t="s">
        <v>251</v>
      </c>
      <c r="D396" s="44" t="s">
        <v>26</v>
      </c>
      <c r="E396" s="53">
        <v>232</v>
      </c>
      <c r="F396" s="14">
        <f t="shared" si="265"/>
        <v>2609536</v>
      </c>
      <c r="G396" s="14">
        <f t="shared" si="266"/>
        <v>262160</v>
      </c>
      <c r="H396" s="14">
        <f t="shared" si="267"/>
        <v>2871696</v>
      </c>
      <c r="I396" s="45">
        <v>11248</v>
      </c>
      <c r="J396" s="66">
        <v>1130</v>
      </c>
      <c r="K396" s="53"/>
      <c r="L396" s="56"/>
      <c r="M396" s="56"/>
      <c r="N396" s="56"/>
      <c r="O396" s="123">
        <f t="shared" si="268"/>
        <v>17996.8</v>
      </c>
      <c r="P396" s="180">
        <f t="shared" si="271"/>
        <v>1130</v>
      </c>
      <c r="Q396" s="180">
        <f t="shared" si="272"/>
        <v>4175257.6000000001</v>
      </c>
      <c r="R396" s="180">
        <f t="shared" si="273"/>
        <v>262160</v>
      </c>
      <c r="S396" s="180">
        <f t="shared" si="274"/>
        <v>4437417.5999999996</v>
      </c>
      <c r="T396" s="394">
        <f t="shared" si="269"/>
        <v>5347231.12</v>
      </c>
      <c r="U396" s="394">
        <f t="shared" si="270"/>
        <v>335748.08</v>
      </c>
      <c r="V396" s="142">
        <f t="shared" si="275"/>
        <v>5682979.2000000002</v>
      </c>
      <c r="W396" s="142">
        <f t="shared" si="276"/>
        <v>23048.41</v>
      </c>
      <c r="X396" s="142">
        <f t="shared" si="276"/>
        <v>1447.19</v>
      </c>
      <c r="Y396" s="142">
        <f t="shared" si="277"/>
        <v>24495.599999999999</v>
      </c>
      <c r="Z396" s="56" t="s">
        <v>252</v>
      </c>
      <c r="AA396" s="57"/>
      <c r="AB396" s="226"/>
      <c r="AC396" s="226"/>
      <c r="AD396" s="226"/>
      <c r="AE396" s="226"/>
      <c r="AF396" s="226"/>
      <c r="AG396" s="226"/>
      <c r="AH396" s="226"/>
      <c r="AI396" s="226"/>
      <c r="AJ396" s="226"/>
      <c r="AK396" s="226"/>
      <c r="AL396" s="226"/>
      <c r="AM396" s="226"/>
      <c r="AN396" s="226"/>
      <c r="AO396" s="226"/>
    </row>
    <row r="397" spans="1:41" ht="60" outlineLevel="1">
      <c r="A397" s="44">
        <v>333</v>
      </c>
      <c r="B397" s="73">
        <v>272</v>
      </c>
      <c r="C397" s="42" t="s">
        <v>253</v>
      </c>
      <c r="D397" s="44" t="s">
        <v>26</v>
      </c>
      <c r="E397" s="53">
        <v>232</v>
      </c>
      <c r="F397" s="14">
        <f t="shared" si="265"/>
        <v>720360</v>
      </c>
      <c r="G397" s="14">
        <f t="shared" si="266"/>
        <v>183094.39999999999</v>
      </c>
      <c r="H397" s="14">
        <f t="shared" si="267"/>
        <v>903454.4</v>
      </c>
      <c r="I397" s="45">
        <v>3105</v>
      </c>
      <c r="J397" s="66">
        <v>789.2</v>
      </c>
      <c r="K397" s="53"/>
      <c r="L397" s="51"/>
      <c r="M397" s="51"/>
      <c r="N397" s="51"/>
      <c r="O397" s="123">
        <f t="shared" si="268"/>
        <v>4968</v>
      </c>
      <c r="P397" s="180">
        <f t="shared" si="271"/>
        <v>789.2</v>
      </c>
      <c r="Q397" s="180">
        <f t="shared" si="272"/>
        <v>1152576</v>
      </c>
      <c r="R397" s="180">
        <f t="shared" si="273"/>
        <v>183094.39999999999</v>
      </c>
      <c r="S397" s="180">
        <f t="shared" si="274"/>
        <v>1335670.3999999999</v>
      </c>
      <c r="T397" s="394">
        <f t="shared" si="269"/>
        <v>1476097.68</v>
      </c>
      <c r="U397" s="394">
        <f t="shared" si="270"/>
        <v>234487.04000000001</v>
      </c>
      <c r="V397" s="142">
        <f t="shared" si="275"/>
        <v>1710584.72</v>
      </c>
      <c r="W397" s="142">
        <f t="shared" si="276"/>
        <v>6362.49</v>
      </c>
      <c r="X397" s="142">
        <f t="shared" si="276"/>
        <v>1010.72</v>
      </c>
      <c r="Y397" s="142">
        <f t="shared" si="277"/>
        <v>7373.21</v>
      </c>
      <c r="Z397" s="51" t="s">
        <v>254</v>
      </c>
      <c r="AA397" s="35"/>
      <c r="AB397" s="226"/>
      <c r="AC397" s="226"/>
      <c r="AD397" s="226"/>
      <c r="AE397" s="226"/>
      <c r="AF397" s="226"/>
      <c r="AG397" s="226"/>
      <c r="AH397" s="226"/>
      <c r="AI397" s="226"/>
      <c r="AJ397" s="226"/>
      <c r="AK397" s="226"/>
      <c r="AL397" s="226"/>
      <c r="AM397" s="226"/>
      <c r="AN397" s="226"/>
      <c r="AO397" s="226"/>
    </row>
    <row r="398" spans="1:41" ht="30" outlineLevel="1">
      <c r="A398" s="44">
        <v>334</v>
      </c>
      <c r="B398" s="73">
        <v>273</v>
      </c>
      <c r="C398" s="42" t="s">
        <v>255</v>
      </c>
      <c r="D398" s="44" t="s">
        <v>26</v>
      </c>
      <c r="E398" s="53">
        <v>232</v>
      </c>
      <c r="F398" s="14">
        <f t="shared" si="265"/>
        <v>24499.200000000001</v>
      </c>
      <c r="G398" s="14">
        <f t="shared" si="266"/>
        <v>28675.200000000001</v>
      </c>
      <c r="H398" s="14">
        <f t="shared" si="267"/>
        <v>53174.400000000001</v>
      </c>
      <c r="I398" s="45">
        <v>105.6</v>
      </c>
      <c r="J398" s="66">
        <v>123.6</v>
      </c>
      <c r="K398" s="53"/>
      <c r="L398" s="51"/>
      <c r="M398" s="51"/>
      <c r="N398" s="51"/>
      <c r="O398" s="123">
        <f t="shared" si="268"/>
        <v>168.96</v>
      </c>
      <c r="P398" s="180">
        <f t="shared" si="271"/>
        <v>123.6</v>
      </c>
      <c r="Q398" s="180">
        <f t="shared" si="272"/>
        <v>39198.720000000001</v>
      </c>
      <c r="R398" s="180">
        <f t="shared" si="273"/>
        <v>28675.200000000001</v>
      </c>
      <c r="S398" s="180">
        <f t="shared" si="274"/>
        <v>67873.919999999998</v>
      </c>
      <c r="T398" s="394">
        <f t="shared" si="269"/>
        <v>50202.48</v>
      </c>
      <c r="U398" s="394">
        <f t="shared" si="270"/>
        <v>36723.279999999999</v>
      </c>
      <c r="V398" s="142">
        <f t="shared" si="275"/>
        <v>86925.759999999995</v>
      </c>
      <c r="W398" s="142">
        <f t="shared" si="276"/>
        <v>216.39</v>
      </c>
      <c r="X398" s="142">
        <f t="shared" si="276"/>
        <v>158.29</v>
      </c>
      <c r="Y398" s="142">
        <f t="shared" si="277"/>
        <v>374.68</v>
      </c>
      <c r="Z398" s="51" t="s">
        <v>256</v>
      </c>
      <c r="AA398" s="35"/>
      <c r="AB398" s="226"/>
      <c r="AC398" s="226"/>
      <c r="AD398" s="226"/>
      <c r="AE398" s="226"/>
      <c r="AF398" s="226"/>
      <c r="AG398" s="226"/>
      <c r="AH398" s="226"/>
      <c r="AI398" s="226"/>
      <c r="AJ398" s="226"/>
      <c r="AK398" s="226"/>
      <c r="AL398" s="226"/>
      <c r="AM398" s="226"/>
      <c r="AN398" s="226"/>
      <c r="AO398" s="226"/>
    </row>
    <row r="399" spans="1:41" ht="45" outlineLevel="1">
      <c r="A399" s="44">
        <v>335</v>
      </c>
      <c r="B399" s="73">
        <v>274</v>
      </c>
      <c r="C399" s="42" t="s">
        <v>257</v>
      </c>
      <c r="D399" s="44" t="s">
        <v>26</v>
      </c>
      <c r="E399" s="53">
        <v>232</v>
      </c>
      <c r="F399" s="14">
        <f t="shared" si="265"/>
        <v>361920</v>
      </c>
      <c r="G399" s="14">
        <f t="shared" si="266"/>
        <v>70110.399999999994</v>
      </c>
      <c r="H399" s="14">
        <f t="shared" si="267"/>
        <v>432030.4</v>
      </c>
      <c r="I399" s="45">
        <v>1560</v>
      </c>
      <c r="J399" s="66">
        <v>302.2</v>
      </c>
      <c r="K399" s="53"/>
      <c r="L399" s="51"/>
      <c r="M399" s="51"/>
      <c r="N399" s="51"/>
      <c r="O399" s="123">
        <f t="shared" si="268"/>
        <v>2496</v>
      </c>
      <c r="P399" s="180">
        <f t="shared" si="271"/>
        <v>302.2</v>
      </c>
      <c r="Q399" s="180">
        <f t="shared" si="272"/>
        <v>579072</v>
      </c>
      <c r="R399" s="180">
        <f t="shared" si="273"/>
        <v>70110.399999999994</v>
      </c>
      <c r="S399" s="180">
        <f t="shared" si="274"/>
        <v>649182.4</v>
      </c>
      <c r="T399" s="394">
        <f t="shared" si="269"/>
        <v>741613.52</v>
      </c>
      <c r="U399" s="394">
        <f t="shared" si="270"/>
        <v>89790.96</v>
      </c>
      <c r="V399" s="142">
        <f t="shared" si="275"/>
        <v>831404.48</v>
      </c>
      <c r="W399" s="142">
        <f t="shared" si="276"/>
        <v>3196.61</v>
      </c>
      <c r="X399" s="142">
        <f t="shared" si="276"/>
        <v>387.03</v>
      </c>
      <c r="Y399" s="142">
        <f t="shared" si="277"/>
        <v>3583.64</v>
      </c>
      <c r="Z399" s="51" t="s">
        <v>258</v>
      </c>
      <c r="AA399" s="35"/>
      <c r="AB399" s="226"/>
      <c r="AC399" s="226"/>
      <c r="AD399" s="226"/>
      <c r="AE399" s="226"/>
      <c r="AF399" s="226"/>
      <c r="AG399" s="226"/>
      <c r="AH399" s="226"/>
      <c r="AI399" s="226"/>
      <c r="AJ399" s="226"/>
      <c r="AK399" s="226"/>
      <c r="AL399" s="226"/>
      <c r="AM399" s="226"/>
      <c r="AN399" s="226"/>
      <c r="AO399" s="226"/>
    </row>
    <row r="400" spans="1:41" ht="30" outlineLevel="1">
      <c r="A400" s="44">
        <v>336</v>
      </c>
      <c r="B400" s="73">
        <v>275</v>
      </c>
      <c r="C400" s="42" t="s">
        <v>259</v>
      </c>
      <c r="D400" s="44" t="s">
        <v>26</v>
      </c>
      <c r="E400" s="53">
        <v>232</v>
      </c>
      <c r="F400" s="14">
        <f t="shared" si="265"/>
        <v>87232</v>
      </c>
      <c r="G400" s="14">
        <f t="shared" si="266"/>
        <v>29000</v>
      </c>
      <c r="H400" s="14">
        <f t="shared" si="267"/>
        <v>116232</v>
      </c>
      <c r="I400" s="45">
        <v>376</v>
      </c>
      <c r="J400" s="66">
        <v>125</v>
      </c>
      <c r="K400" s="53"/>
      <c r="L400" s="51"/>
      <c r="M400" s="51"/>
      <c r="N400" s="51"/>
      <c r="O400" s="123">
        <f t="shared" si="268"/>
        <v>601.6</v>
      </c>
      <c r="P400" s="180">
        <f t="shared" si="271"/>
        <v>125</v>
      </c>
      <c r="Q400" s="180">
        <f t="shared" si="272"/>
        <v>139571.20000000001</v>
      </c>
      <c r="R400" s="180">
        <f t="shared" si="273"/>
        <v>29000</v>
      </c>
      <c r="S400" s="180">
        <f t="shared" si="274"/>
        <v>168571.2</v>
      </c>
      <c r="T400" s="394">
        <f t="shared" si="269"/>
        <v>178749.04</v>
      </c>
      <c r="U400" s="394">
        <f t="shared" si="270"/>
        <v>37140.879999999997</v>
      </c>
      <c r="V400" s="142">
        <f t="shared" si="275"/>
        <v>215889.92000000001</v>
      </c>
      <c r="W400" s="142">
        <f t="shared" si="276"/>
        <v>770.47</v>
      </c>
      <c r="X400" s="142">
        <f t="shared" si="276"/>
        <v>160.09</v>
      </c>
      <c r="Y400" s="142">
        <f t="shared" si="277"/>
        <v>930.56</v>
      </c>
      <c r="Z400" s="51" t="s">
        <v>260</v>
      </c>
      <c r="AA400" s="35"/>
      <c r="AB400" s="226"/>
      <c r="AC400" s="226"/>
      <c r="AD400" s="226"/>
      <c r="AE400" s="226"/>
      <c r="AF400" s="226"/>
      <c r="AG400" s="226"/>
      <c r="AH400" s="226"/>
      <c r="AI400" s="226"/>
      <c r="AJ400" s="226"/>
      <c r="AK400" s="226"/>
      <c r="AL400" s="226"/>
      <c r="AM400" s="226"/>
      <c r="AN400" s="226"/>
      <c r="AO400" s="226"/>
    </row>
    <row r="401" spans="1:41" s="237" customFormat="1" ht="15">
      <c r="A401" s="158"/>
      <c r="B401" s="145"/>
      <c r="C401" s="258" t="s">
        <v>261</v>
      </c>
      <c r="D401" s="259"/>
      <c r="E401" s="260"/>
      <c r="F401" s="133">
        <f t="shared" ref="F401:H401" si="278">SUM(F402:F404)</f>
        <v>153046.09</v>
      </c>
      <c r="G401" s="133">
        <f t="shared" si="278"/>
        <v>0</v>
      </c>
      <c r="H401" s="133">
        <f t="shared" si="278"/>
        <v>153046.09</v>
      </c>
      <c r="I401" s="138"/>
      <c r="J401" s="135"/>
      <c r="K401" s="135"/>
      <c r="L401" s="147"/>
      <c r="M401" s="147"/>
      <c r="N401" s="147"/>
      <c r="O401" s="179"/>
      <c r="P401" s="180">
        <f t="shared" si="271"/>
        <v>0</v>
      </c>
      <c r="Q401" s="176">
        <f>SUM(Q402:Q404)</f>
        <v>172339.21</v>
      </c>
      <c r="R401" s="176">
        <f t="shared" ref="R401:S401" si="279">SUM(R402:R404)</f>
        <v>0</v>
      </c>
      <c r="S401" s="176">
        <f t="shared" si="279"/>
        <v>172339.21</v>
      </c>
      <c r="T401" s="133"/>
      <c r="U401" s="133"/>
      <c r="V401" s="133"/>
      <c r="W401" s="142">
        <f t="shared" si="276"/>
        <v>0</v>
      </c>
      <c r="X401" s="142">
        <f t="shared" si="276"/>
        <v>0</v>
      </c>
      <c r="Y401" s="142">
        <f t="shared" si="277"/>
        <v>0</v>
      </c>
      <c r="Z401" s="147"/>
      <c r="AA401" s="137"/>
      <c r="AB401" s="236"/>
      <c r="AC401" s="236"/>
      <c r="AD401" s="236"/>
      <c r="AE401" s="236"/>
      <c r="AF401" s="236"/>
      <c r="AG401" s="236"/>
      <c r="AH401" s="236"/>
      <c r="AI401" s="236"/>
      <c r="AJ401" s="236"/>
      <c r="AK401" s="236"/>
      <c r="AL401" s="236"/>
      <c r="AM401" s="236"/>
      <c r="AN401" s="236"/>
      <c r="AO401" s="236"/>
    </row>
    <row r="402" spans="1:41" ht="45" outlineLevel="1">
      <c r="A402" s="44">
        <v>337</v>
      </c>
      <c r="B402" s="73">
        <v>276</v>
      </c>
      <c r="C402" s="42" t="s">
        <v>262</v>
      </c>
      <c r="D402" s="44" t="s">
        <v>31</v>
      </c>
      <c r="E402" s="53">
        <v>27.32</v>
      </c>
      <c r="F402" s="14">
        <f t="shared" ref="F402:F404" si="280">E402*I402</f>
        <v>19798.8</v>
      </c>
      <c r="G402" s="14">
        <f t="shared" ref="G402:G404" si="281">E402*J402</f>
        <v>0</v>
      </c>
      <c r="H402" s="14">
        <f t="shared" ref="H402:H404" si="282">F402+G402</f>
        <v>19798.8</v>
      </c>
      <c r="I402" s="45">
        <v>724.7</v>
      </c>
      <c r="J402" s="53"/>
      <c r="K402" s="53"/>
      <c r="L402" s="51"/>
      <c r="M402" s="51"/>
      <c r="N402" s="51"/>
      <c r="O402" s="123">
        <f t="shared" ref="O402:O403" si="283">I402*$N$3</f>
        <v>1159.52</v>
      </c>
      <c r="P402" s="180">
        <f t="shared" si="271"/>
        <v>0</v>
      </c>
      <c r="Q402" s="180">
        <f t="shared" si="272"/>
        <v>31678.09</v>
      </c>
      <c r="R402" s="180">
        <f t="shared" si="273"/>
        <v>0</v>
      </c>
      <c r="S402" s="180">
        <f t="shared" si="274"/>
        <v>31678.09</v>
      </c>
      <c r="T402" s="394">
        <f t="shared" si="269"/>
        <v>40569.93</v>
      </c>
      <c r="U402" s="394">
        <f t="shared" si="270"/>
        <v>0</v>
      </c>
      <c r="V402" s="142">
        <f t="shared" si="275"/>
        <v>40569.93</v>
      </c>
      <c r="W402" s="142">
        <f t="shared" si="276"/>
        <v>1484.99</v>
      </c>
      <c r="X402" s="142">
        <f t="shared" si="276"/>
        <v>0</v>
      </c>
      <c r="Y402" s="142">
        <f t="shared" si="277"/>
        <v>1484.99</v>
      </c>
      <c r="Z402" s="51"/>
      <c r="AA402" s="35"/>
      <c r="AB402" s="226"/>
      <c r="AC402" s="226"/>
      <c r="AD402" s="226"/>
      <c r="AE402" s="226"/>
      <c r="AF402" s="226"/>
      <c r="AG402" s="226"/>
      <c r="AH402" s="226"/>
      <c r="AI402" s="226"/>
      <c r="AJ402" s="226"/>
      <c r="AK402" s="226"/>
      <c r="AL402" s="226"/>
      <c r="AM402" s="226"/>
      <c r="AN402" s="226"/>
      <c r="AO402" s="226"/>
    </row>
    <row r="403" spans="1:41" ht="60" outlineLevel="1">
      <c r="A403" s="44">
        <v>338</v>
      </c>
      <c r="B403" s="73">
        <v>277</v>
      </c>
      <c r="C403" s="42" t="s">
        <v>161</v>
      </c>
      <c r="D403" s="44" t="s">
        <v>31</v>
      </c>
      <c r="E403" s="53">
        <v>27.32</v>
      </c>
      <c r="F403" s="14">
        <f t="shared" si="280"/>
        <v>12356.29</v>
      </c>
      <c r="G403" s="14">
        <f t="shared" si="281"/>
        <v>0</v>
      </c>
      <c r="H403" s="14">
        <f t="shared" si="282"/>
        <v>12356.29</v>
      </c>
      <c r="I403" s="45">
        <v>452.28</v>
      </c>
      <c r="J403" s="53"/>
      <c r="K403" s="53"/>
      <c r="L403" s="51"/>
      <c r="M403" s="51"/>
      <c r="N403" s="51"/>
      <c r="O403" s="123">
        <f t="shared" si="283"/>
        <v>723.65</v>
      </c>
      <c r="P403" s="180">
        <f t="shared" si="271"/>
        <v>0</v>
      </c>
      <c r="Q403" s="180">
        <f t="shared" si="272"/>
        <v>19770.12</v>
      </c>
      <c r="R403" s="180">
        <f t="shared" si="273"/>
        <v>0</v>
      </c>
      <c r="S403" s="180">
        <f t="shared" si="274"/>
        <v>19770.12</v>
      </c>
      <c r="T403" s="394">
        <f t="shared" si="269"/>
        <v>25319.360000000001</v>
      </c>
      <c r="U403" s="394">
        <f t="shared" si="270"/>
        <v>0</v>
      </c>
      <c r="V403" s="142">
        <f t="shared" si="275"/>
        <v>25319.360000000001</v>
      </c>
      <c r="W403" s="142">
        <f t="shared" si="276"/>
        <v>926.77</v>
      </c>
      <c r="X403" s="142">
        <f t="shared" si="276"/>
        <v>0</v>
      </c>
      <c r="Y403" s="142">
        <f t="shared" si="277"/>
        <v>926.77</v>
      </c>
      <c r="Z403" s="51"/>
      <c r="AA403" s="35"/>
      <c r="AB403" s="226"/>
      <c r="AC403" s="226"/>
      <c r="AD403" s="226"/>
      <c r="AE403" s="226"/>
      <c r="AF403" s="226"/>
      <c r="AG403" s="226"/>
      <c r="AH403" s="226"/>
      <c r="AI403" s="226"/>
      <c r="AJ403" s="226"/>
      <c r="AK403" s="226"/>
      <c r="AL403" s="226"/>
      <c r="AM403" s="226"/>
      <c r="AN403" s="226"/>
      <c r="AO403" s="226"/>
    </row>
    <row r="404" spans="1:41" ht="15" outlineLevel="1">
      <c r="A404" s="44">
        <v>339</v>
      </c>
      <c r="B404" s="73">
        <v>278</v>
      </c>
      <c r="C404" s="293" t="s">
        <v>178</v>
      </c>
      <c r="D404" s="238" t="s">
        <v>31</v>
      </c>
      <c r="E404" s="53">
        <v>27.32</v>
      </c>
      <c r="F404" s="14">
        <f t="shared" si="280"/>
        <v>120891</v>
      </c>
      <c r="G404" s="14">
        <f t="shared" si="281"/>
        <v>0</v>
      </c>
      <c r="H404" s="14">
        <f t="shared" si="282"/>
        <v>120891</v>
      </c>
      <c r="I404" s="19">
        <v>4425</v>
      </c>
      <c r="J404" s="53"/>
      <c r="K404" s="53"/>
      <c r="L404" s="51"/>
      <c r="M404" s="51"/>
      <c r="N404" s="51"/>
      <c r="O404" s="186">
        <f>I404</f>
        <v>4425</v>
      </c>
      <c r="P404" s="180">
        <f t="shared" si="271"/>
        <v>0</v>
      </c>
      <c r="Q404" s="180">
        <f t="shared" si="272"/>
        <v>120891</v>
      </c>
      <c r="R404" s="180">
        <f t="shared" si="273"/>
        <v>0</v>
      </c>
      <c r="S404" s="180">
        <f t="shared" si="274"/>
        <v>120891</v>
      </c>
      <c r="T404" s="394">
        <f t="shared" si="269"/>
        <v>154824.63</v>
      </c>
      <c r="U404" s="394">
        <f t="shared" si="270"/>
        <v>0</v>
      </c>
      <c r="V404" s="142">
        <f t="shared" si="275"/>
        <v>154824.63</v>
      </c>
      <c r="W404" s="142">
        <f t="shared" si="276"/>
        <v>5667.08</v>
      </c>
      <c r="X404" s="142">
        <f t="shared" si="276"/>
        <v>0</v>
      </c>
      <c r="Y404" s="142">
        <f t="shared" si="277"/>
        <v>5667.08</v>
      </c>
      <c r="Z404" s="51"/>
      <c r="AA404" s="35"/>
      <c r="AB404" s="226"/>
      <c r="AC404" s="226"/>
      <c r="AD404" s="226"/>
      <c r="AE404" s="226"/>
      <c r="AF404" s="226"/>
      <c r="AG404" s="226"/>
      <c r="AH404" s="226"/>
      <c r="AI404" s="226"/>
      <c r="AJ404" s="226"/>
      <c r="AK404" s="226"/>
      <c r="AL404" s="226"/>
      <c r="AM404" s="226"/>
      <c r="AN404" s="226"/>
      <c r="AO404" s="226"/>
    </row>
    <row r="405" spans="1:41" s="233" customFormat="1" ht="75">
      <c r="A405" s="224"/>
      <c r="B405" s="386"/>
      <c r="C405" s="294" t="s">
        <v>263</v>
      </c>
      <c r="D405" s="387"/>
      <c r="E405" s="388"/>
      <c r="F405" s="191">
        <f>SUM(F406:F993)</f>
        <v>2781736.49</v>
      </c>
      <c r="G405" s="191">
        <f t="shared" ref="G405:H405" si="284">SUM(G406:G993)</f>
        <v>1966691.33</v>
      </c>
      <c r="H405" s="191">
        <f t="shared" si="284"/>
        <v>4748427.82</v>
      </c>
      <c r="I405" s="389"/>
      <c r="J405" s="389"/>
      <c r="K405" s="389"/>
      <c r="O405" s="461"/>
      <c r="P405" s="455">
        <f t="shared" si="271"/>
        <v>0</v>
      </c>
      <c r="Q405" s="459">
        <f>SUM(Q406:Q993)</f>
        <v>3976070.64</v>
      </c>
      <c r="R405" s="459">
        <f t="shared" ref="R405:S405" si="285">SUM(R406:R993)</f>
        <v>1966691.33</v>
      </c>
      <c r="S405" s="459">
        <f t="shared" si="285"/>
        <v>5942761.9699999997</v>
      </c>
      <c r="T405" s="191"/>
      <c r="U405" s="191"/>
      <c r="V405" s="191"/>
      <c r="W405" s="142">
        <f t="shared" si="276"/>
        <v>0</v>
      </c>
      <c r="X405" s="142">
        <f t="shared" si="276"/>
        <v>0</v>
      </c>
      <c r="Y405" s="142">
        <f t="shared" si="277"/>
        <v>0</v>
      </c>
      <c r="AB405" s="232"/>
      <c r="AC405" s="232"/>
      <c r="AD405" s="232"/>
      <c r="AE405" s="232"/>
      <c r="AF405" s="232"/>
      <c r="AG405" s="232"/>
      <c r="AH405" s="232"/>
      <c r="AI405" s="232"/>
      <c r="AJ405" s="232"/>
      <c r="AK405" s="232"/>
      <c r="AL405" s="232"/>
      <c r="AM405" s="232"/>
      <c r="AN405" s="232"/>
      <c r="AO405" s="232"/>
    </row>
    <row r="406" spans="1:41" ht="15" outlineLevel="1">
      <c r="A406" s="44">
        <v>340</v>
      </c>
      <c r="B406" s="73">
        <v>279</v>
      </c>
      <c r="C406" s="42" t="s">
        <v>264</v>
      </c>
      <c r="D406" s="44" t="s">
        <v>34</v>
      </c>
      <c r="E406" s="53">
        <v>0.34</v>
      </c>
      <c r="F406" s="14">
        <f t="shared" ref="F406:F660" si="286">E406*I406</f>
        <v>8077.38</v>
      </c>
      <c r="G406" s="14">
        <f t="shared" ref="G406:G660" si="287">E406*J406</f>
        <v>0</v>
      </c>
      <c r="H406" s="14">
        <f t="shared" ref="H406:H660" si="288">F406+G406</f>
        <v>8077.38</v>
      </c>
      <c r="I406" s="45">
        <v>23757</v>
      </c>
      <c r="J406" s="53"/>
      <c r="K406" s="53"/>
      <c r="L406" s="51"/>
      <c r="M406" s="51"/>
      <c r="N406" s="51"/>
      <c r="O406" s="448">
        <f>I406*$L$3</f>
        <v>40386.9</v>
      </c>
      <c r="P406" s="180">
        <f t="shared" si="271"/>
        <v>0</v>
      </c>
      <c r="Q406" s="180">
        <f t="shared" si="272"/>
        <v>13731.55</v>
      </c>
      <c r="R406" s="180">
        <f t="shared" si="273"/>
        <v>0</v>
      </c>
      <c r="S406" s="180">
        <f t="shared" si="274"/>
        <v>13731.55</v>
      </c>
      <c r="T406" s="394">
        <f t="shared" si="269"/>
        <v>17585.919999999998</v>
      </c>
      <c r="U406" s="394">
        <f t="shared" si="270"/>
        <v>0</v>
      </c>
      <c r="V406" s="142">
        <f t="shared" si="275"/>
        <v>17585.919999999998</v>
      </c>
      <c r="W406" s="142">
        <f t="shared" si="276"/>
        <v>51723.3</v>
      </c>
      <c r="X406" s="142">
        <f t="shared" si="276"/>
        <v>0</v>
      </c>
      <c r="Y406" s="142">
        <f t="shared" si="277"/>
        <v>51723.3</v>
      </c>
      <c r="Z406" s="51"/>
      <c r="AA406" s="35"/>
      <c r="AB406" s="226"/>
      <c r="AC406" s="226"/>
      <c r="AD406" s="226"/>
      <c r="AE406" s="226"/>
      <c r="AF406" s="226"/>
      <c r="AG406" s="226"/>
      <c r="AH406" s="226"/>
      <c r="AI406" s="226"/>
      <c r="AJ406" s="226"/>
      <c r="AK406" s="226"/>
      <c r="AL406" s="226"/>
      <c r="AM406" s="226"/>
      <c r="AN406" s="226"/>
      <c r="AO406" s="226"/>
    </row>
    <row r="407" spans="1:41" ht="15" outlineLevel="1">
      <c r="A407" s="44">
        <v>341</v>
      </c>
      <c r="B407" s="73">
        <v>280</v>
      </c>
      <c r="C407" s="42" t="s">
        <v>56</v>
      </c>
      <c r="D407" s="44" t="s">
        <v>26</v>
      </c>
      <c r="E407" s="53">
        <v>31.7</v>
      </c>
      <c r="F407" s="14">
        <f t="shared" si="286"/>
        <v>55856.67</v>
      </c>
      <c r="G407" s="14">
        <f t="shared" si="287"/>
        <v>0</v>
      </c>
      <c r="H407" s="14">
        <f t="shared" si="288"/>
        <v>55856.67</v>
      </c>
      <c r="I407" s="45">
        <v>1762.04</v>
      </c>
      <c r="J407" s="53"/>
      <c r="K407" s="53"/>
      <c r="L407" s="51"/>
      <c r="M407" s="51"/>
      <c r="N407" s="51"/>
      <c r="O407" s="451">
        <f t="shared" ref="O407:O414" si="289">I407*$M$3</f>
        <v>2466.86</v>
      </c>
      <c r="P407" s="180">
        <f t="shared" si="271"/>
        <v>0</v>
      </c>
      <c r="Q407" s="180">
        <f t="shared" si="272"/>
        <v>78199.460000000006</v>
      </c>
      <c r="R407" s="180">
        <f t="shared" si="273"/>
        <v>0</v>
      </c>
      <c r="S407" s="180">
        <f t="shared" si="274"/>
        <v>78199.460000000006</v>
      </c>
      <c r="T407" s="394">
        <f t="shared" si="269"/>
        <v>100149.81</v>
      </c>
      <c r="U407" s="394">
        <f t="shared" si="270"/>
        <v>0</v>
      </c>
      <c r="V407" s="142">
        <f t="shared" si="275"/>
        <v>100149.81</v>
      </c>
      <c r="W407" s="142">
        <f t="shared" si="276"/>
        <v>3159.3</v>
      </c>
      <c r="X407" s="142">
        <f t="shared" si="276"/>
        <v>0</v>
      </c>
      <c r="Y407" s="142">
        <f t="shared" si="277"/>
        <v>3159.3</v>
      </c>
      <c r="Z407" s="51"/>
      <c r="AA407" s="35"/>
      <c r="AB407" s="226"/>
      <c r="AC407" s="226"/>
      <c r="AD407" s="226"/>
      <c r="AE407" s="226"/>
      <c r="AF407" s="226"/>
      <c r="AG407" s="226"/>
      <c r="AH407" s="226"/>
      <c r="AI407" s="226"/>
      <c r="AJ407" s="226"/>
      <c r="AK407" s="226"/>
      <c r="AL407" s="226"/>
      <c r="AM407" s="226"/>
      <c r="AN407" s="226"/>
      <c r="AO407" s="226"/>
    </row>
    <row r="408" spans="1:41" ht="15" outlineLevel="1">
      <c r="A408" s="44">
        <v>342</v>
      </c>
      <c r="B408" s="73">
        <v>281</v>
      </c>
      <c r="C408" s="42" t="s">
        <v>218</v>
      </c>
      <c r="D408" s="44" t="s">
        <v>26</v>
      </c>
      <c r="E408" s="53">
        <v>31.7</v>
      </c>
      <c r="F408" s="14">
        <f t="shared" si="286"/>
        <v>4694.1400000000003</v>
      </c>
      <c r="G408" s="14">
        <f t="shared" si="287"/>
        <v>0</v>
      </c>
      <c r="H408" s="14">
        <f t="shared" si="288"/>
        <v>4694.1400000000003</v>
      </c>
      <c r="I408" s="45">
        <v>148.08000000000001</v>
      </c>
      <c r="J408" s="53"/>
      <c r="K408" s="53"/>
      <c r="L408" s="51"/>
      <c r="M408" s="51"/>
      <c r="N408" s="51"/>
      <c r="O408" s="451">
        <f t="shared" si="289"/>
        <v>207.31</v>
      </c>
      <c r="P408" s="180">
        <f t="shared" si="271"/>
        <v>0</v>
      </c>
      <c r="Q408" s="180">
        <f t="shared" si="272"/>
        <v>6571.73</v>
      </c>
      <c r="R408" s="180">
        <f t="shared" si="273"/>
        <v>0</v>
      </c>
      <c r="S408" s="180">
        <f t="shared" si="274"/>
        <v>6571.73</v>
      </c>
      <c r="T408" s="394">
        <f t="shared" si="269"/>
        <v>8416.35</v>
      </c>
      <c r="U408" s="394">
        <f t="shared" si="270"/>
        <v>0</v>
      </c>
      <c r="V408" s="142">
        <f t="shared" si="275"/>
        <v>8416.35</v>
      </c>
      <c r="W408" s="142">
        <f t="shared" si="276"/>
        <v>265.5</v>
      </c>
      <c r="X408" s="142">
        <f t="shared" si="276"/>
        <v>0</v>
      </c>
      <c r="Y408" s="142">
        <f t="shared" si="277"/>
        <v>265.5</v>
      </c>
      <c r="Z408" s="51"/>
      <c r="AA408" s="35"/>
      <c r="AB408" s="226"/>
      <c r="AC408" s="226"/>
      <c r="AD408" s="226"/>
      <c r="AE408" s="226"/>
      <c r="AF408" s="226"/>
      <c r="AG408" s="226"/>
      <c r="AH408" s="226"/>
      <c r="AI408" s="226"/>
      <c r="AJ408" s="226"/>
      <c r="AK408" s="226"/>
      <c r="AL408" s="226"/>
      <c r="AM408" s="226"/>
      <c r="AN408" s="226"/>
      <c r="AO408" s="226"/>
    </row>
    <row r="409" spans="1:41" ht="45" outlineLevel="1">
      <c r="A409" s="44">
        <v>343</v>
      </c>
      <c r="B409" s="73">
        <v>282</v>
      </c>
      <c r="C409" s="42" t="s">
        <v>265</v>
      </c>
      <c r="D409" s="44" t="s">
        <v>34</v>
      </c>
      <c r="E409" s="53">
        <v>0.01</v>
      </c>
      <c r="F409" s="14">
        <f t="shared" si="286"/>
        <v>116.24</v>
      </c>
      <c r="G409" s="14">
        <f t="shared" si="287"/>
        <v>0</v>
      </c>
      <c r="H409" s="14">
        <f t="shared" si="288"/>
        <v>116.24</v>
      </c>
      <c r="I409" s="45">
        <v>11624</v>
      </c>
      <c r="J409" s="53"/>
      <c r="K409" s="53"/>
      <c r="L409" s="51"/>
      <c r="M409" s="51"/>
      <c r="N409" s="51"/>
      <c r="O409" s="451">
        <f t="shared" si="289"/>
        <v>16273.6</v>
      </c>
      <c r="P409" s="180">
        <f t="shared" si="271"/>
        <v>0</v>
      </c>
      <c r="Q409" s="180">
        <f t="shared" si="272"/>
        <v>162.74</v>
      </c>
      <c r="R409" s="180">
        <f t="shared" si="273"/>
        <v>0</v>
      </c>
      <c r="S409" s="180">
        <f t="shared" si="274"/>
        <v>162.74</v>
      </c>
      <c r="T409" s="394">
        <f t="shared" si="269"/>
        <v>208.42</v>
      </c>
      <c r="U409" s="394">
        <f t="shared" si="270"/>
        <v>0</v>
      </c>
      <c r="V409" s="142">
        <f t="shared" si="275"/>
        <v>208.42</v>
      </c>
      <c r="W409" s="142">
        <f t="shared" si="276"/>
        <v>20841.52</v>
      </c>
      <c r="X409" s="142">
        <f t="shared" si="276"/>
        <v>0</v>
      </c>
      <c r="Y409" s="142">
        <f t="shared" si="277"/>
        <v>20841.52</v>
      </c>
      <c r="Z409" s="51"/>
      <c r="AA409" s="35"/>
      <c r="AB409" s="226"/>
      <c r="AC409" s="226"/>
      <c r="AD409" s="226"/>
      <c r="AE409" s="226"/>
      <c r="AF409" s="226"/>
      <c r="AG409" s="226"/>
      <c r="AH409" s="226"/>
      <c r="AI409" s="226"/>
      <c r="AJ409" s="226"/>
      <c r="AK409" s="226"/>
      <c r="AL409" s="226"/>
      <c r="AM409" s="226"/>
      <c r="AN409" s="226"/>
      <c r="AO409" s="226"/>
    </row>
    <row r="410" spans="1:41" ht="30" outlineLevel="1">
      <c r="A410" s="44">
        <v>344</v>
      </c>
      <c r="B410" s="73">
        <v>283</v>
      </c>
      <c r="C410" s="42" t="s">
        <v>266</v>
      </c>
      <c r="D410" s="44" t="s">
        <v>26</v>
      </c>
      <c r="E410" s="53">
        <v>5.8</v>
      </c>
      <c r="F410" s="14">
        <f t="shared" si="286"/>
        <v>609</v>
      </c>
      <c r="G410" s="14">
        <f t="shared" si="287"/>
        <v>1339.8</v>
      </c>
      <c r="H410" s="14">
        <f t="shared" si="288"/>
        <v>1948.8</v>
      </c>
      <c r="I410" s="45">
        <v>105</v>
      </c>
      <c r="J410" s="53">
        <v>231</v>
      </c>
      <c r="K410" s="53"/>
      <c r="L410" s="51"/>
      <c r="M410" s="51"/>
      <c r="N410" s="51"/>
      <c r="O410" s="451">
        <f t="shared" si="289"/>
        <v>147</v>
      </c>
      <c r="P410" s="180">
        <f t="shared" si="271"/>
        <v>231</v>
      </c>
      <c r="Q410" s="180">
        <f t="shared" si="272"/>
        <v>852.6</v>
      </c>
      <c r="R410" s="180">
        <f t="shared" si="273"/>
        <v>1339.8</v>
      </c>
      <c r="S410" s="180">
        <f t="shared" si="274"/>
        <v>2192.4</v>
      </c>
      <c r="T410" s="394">
        <f t="shared" si="269"/>
        <v>1091.9100000000001</v>
      </c>
      <c r="U410" s="394">
        <f t="shared" si="270"/>
        <v>1715.87</v>
      </c>
      <c r="V410" s="142">
        <f t="shared" si="275"/>
        <v>2807.78</v>
      </c>
      <c r="W410" s="142">
        <f t="shared" si="276"/>
        <v>188.26</v>
      </c>
      <c r="X410" s="142">
        <f t="shared" si="276"/>
        <v>295.83999999999997</v>
      </c>
      <c r="Y410" s="142">
        <f t="shared" si="277"/>
        <v>484.1</v>
      </c>
      <c r="Z410" s="51" t="s">
        <v>267</v>
      </c>
      <c r="AA410" s="35"/>
      <c r="AB410" s="226"/>
      <c r="AC410" s="226"/>
      <c r="AD410" s="226"/>
      <c r="AE410" s="226"/>
      <c r="AF410" s="226"/>
      <c r="AG410" s="226"/>
      <c r="AH410" s="226"/>
      <c r="AI410" s="226"/>
      <c r="AJ410" s="226"/>
      <c r="AK410" s="226"/>
      <c r="AL410" s="226"/>
      <c r="AM410" s="226"/>
      <c r="AN410" s="226"/>
      <c r="AO410" s="226"/>
    </row>
    <row r="411" spans="1:41" ht="45" outlineLevel="1">
      <c r="A411" s="44">
        <v>345</v>
      </c>
      <c r="B411" s="73">
        <v>284</v>
      </c>
      <c r="C411" s="42" t="s">
        <v>265</v>
      </c>
      <c r="D411" s="44" t="s">
        <v>34</v>
      </c>
      <c r="E411" s="53">
        <v>0.67</v>
      </c>
      <c r="F411" s="14">
        <f t="shared" si="286"/>
        <v>7788.08</v>
      </c>
      <c r="G411" s="14">
        <f t="shared" si="287"/>
        <v>0</v>
      </c>
      <c r="H411" s="14">
        <f t="shared" si="288"/>
        <v>7788.08</v>
      </c>
      <c r="I411" s="45">
        <v>11624</v>
      </c>
      <c r="J411" s="53"/>
      <c r="K411" s="53"/>
      <c r="L411" s="51"/>
      <c r="M411" s="51"/>
      <c r="N411" s="51"/>
      <c r="O411" s="451">
        <f t="shared" si="289"/>
        <v>16273.6</v>
      </c>
      <c r="P411" s="180">
        <f t="shared" si="271"/>
        <v>0</v>
      </c>
      <c r="Q411" s="180">
        <f t="shared" si="272"/>
        <v>10903.31</v>
      </c>
      <c r="R411" s="180">
        <f t="shared" si="273"/>
        <v>0</v>
      </c>
      <c r="S411" s="180">
        <f t="shared" si="274"/>
        <v>10903.31</v>
      </c>
      <c r="T411" s="394">
        <f t="shared" si="269"/>
        <v>13963.82</v>
      </c>
      <c r="U411" s="394">
        <f t="shared" si="270"/>
        <v>0</v>
      </c>
      <c r="V411" s="142">
        <f t="shared" si="275"/>
        <v>13963.82</v>
      </c>
      <c r="W411" s="142">
        <f t="shared" si="276"/>
        <v>20841.52</v>
      </c>
      <c r="X411" s="142">
        <f t="shared" si="276"/>
        <v>0</v>
      </c>
      <c r="Y411" s="142">
        <f t="shared" si="277"/>
        <v>20841.52</v>
      </c>
      <c r="Z411" s="51"/>
      <c r="AA411" s="35"/>
      <c r="AB411" s="226"/>
      <c r="AC411" s="226"/>
      <c r="AD411" s="226"/>
      <c r="AE411" s="226"/>
      <c r="AF411" s="226"/>
      <c r="AG411" s="226"/>
      <c r="AH411" s="226"/>
      <c r="AI411" s="226"/>
      <c r="AJ411" s="226"/>
      <c r="AK411" s="226"/>
      <c r="AL411" s="226"/>
      <c r="AM411" s="226"/>
      <c r="AN411" s="226"/>
      <c r="AO411" s="226"/>
    </row>
    <row r="412" spans="1:41" ht="30" outlineLevel="1">
      <c r="A412" s="44">
        <v>346</v>
      </c>
      <c r="B412" s="73">
        <v>285</v>
      </c>
      <c r="C412" s="42" t="s">
        <v>268</v>
      </c>
      <c r="D412" s="44" t="s">
        <v>26</v>
      </c>
      <c r="E412" s="53">
        <v>6.7</v>
      </c>
      <c r="F412" s="14">
        <f t="shared" si="286"/>
        <v>21560.6</v>
      </c>
      <c r="G412" s="14">
        <f t="shared" si="287"/>
        <v>103180</v>
      </c>
      <c r="H412" s="14">
        <f t="shared" si="288"/>
        <v>124740.6</v>
      </c>
      <c r="I412" s="45">
        <v>3218</v>
      </c>
      <c r="J412" s="53">
        <v>15400</v>
      </c>
      <c r="K412" s="53"/>
      <c r="L412" s="51"/>
      <c r="M412" s="51"/>
      <c r="N412" s="51"/>
      <c r="O412" s="451">
        <f t="shared" si="289"/>
        <v>4505.2</v>
      </c>
      <c r="P412" s="180">
        <f t="shared" si="271"/>
        <v>15400</v>
      </c>
      <c r="Q412" s="180">
        <f t="shared" si="272"/>
        <v>30184.84</v>
      </c>
      <c r="R412" s="180">
        <f t="shared" si="273"/>
        <v>103180</v>
      </c>
      <c r="S412" s="180">
        <f t="shared" si="274"/>
        <v>133364.84</v>
      </c>
      <c r="T412" s="394">
        <f t="shared" si="269"/>
        <v>38657.589999999997</v>
      </c>
      <c r="U412" s="394">
        <f t="shared" si="270"/>
        <v>132142.09</v>
      </c>
      <c r="V412" s="142">
        <f t="shared" si="275"/>
        <v>170799.68</v>
      </c>
      <c r="W412" s="142">
        <f t="shared" si="276"/>
        <v>5769.79</v>
      </c>
      <c r="X412" s="142">
        <f t="shared" si="276"/>
        <v>19722.7</v>
      </c>
      <c r="Y412" s="142">
        <f t="shared" si="277"/>
        <v>25492.49</v>
      </c>
      <c r="Z412" s="51" t="s">
        <v>269</v>
      </c>
      <c r="AA412" s="35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</row>
    <row r="413" spans="1:41" ht="45" outlineLevel="1">
      <c r="A413" s="44">
        <v>347</v>
      </c>
      <c r="B413" s="73">
        <v>286</v>
      </c>
      <c r="C413" s="42" t="s">
        <v>265</v>
      </c>
      <c r="D413" s="44" t="s">
        <v>34</v>
      </c>
      <c r="E413" s="53">
        <v>0.03</v>
      </c>
      <c r="F413" s="14">
        <f t="shared" si="286"/>
        <v>348.72</v>
      </c>
      <c r="G413" s="14">
        <f t="shared" si="287"/>
        <v>0</v>
      </c>
      <c r="H413" s="14">
        <f t="shared" si="288"/>
        <v>348.72</v>
      </c>
      <c r="I413" s="45">
        <v>11624</v>
      </c>
      <c r="J413" s="53"/>
      <c r="K413" s="53"/>
      <c r="L413" s="51"/>
      <c r="M413" s="51"/>
      <c r="N413" s="51"/>
      <c r="O413" s="451">
        <f t="shared" si="289"/>
        <v>16273.6</v>
      </c>
      <c r="P413" s="180">
        <f t="shared" si="271"/>
        <v>0</v>
      </c>
      <c r="Q413" s="180">
        <f t="shared" si="272"/>
        <v>488.21</v>
      </c>
      <c r="R413" s="180">
        <f t="shared" si="273"/>
        <v>0</v>
      </c>
      <c r="S413" s="180">
        <f t="shared" si="274"/>
        <v>488.21</v>
      </c>
      <c r="T413" s="394">
        <f t="shared" si="269"/>
        <v>625.25</v>
      </c>
      <c r="U413" s="394">
        <f t="shared" si="270"/>
        <v>0</v>
      </c>
      <c r="V413" s="142">
        <f t="shared" si="275"/>
        <v>625.25</v>
      </c>
      <c r="W413" s="142">
        <f t="shared" si="276"/>
        <v>20841.52</v>
      </c>
      <c r="X413" s="142">
        <f t="shared" si="276"/>
        <v>0</v>
      </c>
      <c r="Y413" s="142">
        <f t="shared" si="277"/>
        <v>20841.52</v>
      </c>
      <c r="Z413" s="51"/>
      <c r="AA413" s="35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</row>
    <row r="414" spans="1:41" ht="30" outlineLevel="1">
      <c r="A414" s="44">
        <v>348</v>
      </c>
      <c r="B414" s="73">
        <v>287</v>
      </c>
      <c r="C414" s="42" t="s">
        <v>270</v>
      </c>
      <c r="D414" s="44" t="s">
        <v>26</v>
      </c>
      <c r="E414" s="53">
        <v>6.7</v>
      </c>
      <c r="F414" s="14">
        <f t="shared" si="286"/>
        <v>1909.5</v>
      </c>
      <c r="G414" s="14">
        <f t="shared" si="287"/>
        <v>7095.3</v>
      </c>
      <c r="H414" s="14">
        <f t="shared" si="288"/>
        <v>9004.7999999999993</v>
      </c>
      <c r="I414" s="45">
        <v>285</v>
      </c>
      <c r="J414" s="53">
        <v>1059</v>
      </c>
      <c r="K414" s="53"/>
      <c r="L414" s="51"/>
      <c r="M414" s="51"/>
      <c r="N414" s="51"/>
      <c r="O414" s="451">
        <f t="shared" si="289"/>
        <v>399</v>
      </c>
      <c r="P414" s="180">
        <f t="shared" si="271"/>
        <v>1059</v>
      </c>
      <c r="Q414" s="180">
        <f t="shared" si="272"/>
        <v>2673.3</v>
      </c>
      <c r="R414" s="180">
        <f t="shared" si="273"/>
        <v>7095.3</v>
      </c>
      <c r="S414" s="180">
        <f t="shared" si="274"/>
        <v>9768.6</v>
      </c>
      <c r="T414" s="394">
        <f t="shared" si="269"/>
        <v>3423.7</v>
      </c>
      <c r="U414" s="394">
        <f t="shared" si="270"/>
        <v>9086.94</v>
      </c>
      <c r="V414" s="142">
        <f t="shared" si="275"/>
        <v>12510.64</v>
      </c>
      <c r="W414" s="142">
        <f t="shared" si="276"/>
        <v>511</v>
      </c>
      <c r="X414" s="142">
        <f t="shared" si="276"/>
        <v>1356.26</v>
      </c>
      <c r="Y414" s="142">
        <f t="shared" si="277"/>
        <v>1867.26</v>
      </c>
      <c r="Z414" s="51" t="s">
        <v>271</v>
      </c>
      <c r="AA414" s="35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</row>
    <row r="415" spans="1:41" ht="15" outlineLevel="1">
      <c r="A415" s="44"/>
      <c r="B415" s="73"/>
      <c r="C415" s="290" t="s">
        <v>272</v>
      </c>
      <c r="D415" s="291"/>
      <c r="E415" s="292"/>
      <c r="F415" s="14">
        <f t="shared" si="286"/>
        <v>0</v>
      </c>
      <c r="G415" s="14">
        <f t="shared" si="287"/>
        <v>0</v>
      </c>
      <c r="H415" s="14">
        <f t="shared" si="288"/>
        <v>0</v>
      </c>
      <c r="I415" s="45"/>
      <c r="J415" s="53"/>
      <c r="K415" s="53"/>
      <c r="L415" s="51"/>
      <c r="M415" s="51"/>
      <c r="N415" s="51"/>
      <c r="O415" s="186"/>
      <c r="P415" s="180">
        <f t="shared" si="271"/>
        <v>0</v>
      </c>
      <c r="Q415" s="180">
        <f t="shared" si="272"/>
        <v>0</v>
      </c>
      <c r="R415" s="180">
        <f t="shared" si="273"/>
        <v>0</v>
      </c>
      <c r="S415" s="180">
        <f t="shared" si="274"/>
        <v>0</v>
      </c>
      <c r="T415" s="394">
        <f t="shared" si="269"/>
        <v>0</v>
      </c>
      <c r="U415" s="394">
        <f t="shared" si="270"/>
        <v>0</v>
      </c>
      <c r="V415" s="142">
        <f t="shared" si="275"/>
        <v>0</v>
      </c>
      <c r="W415" s="142">
        <f t="shared" si="276"/>
        <v>0</v>
      </c>
      <c r="X415" s="142">
        <f t="shared" si="276"/>
        <v>0</v>
      </c>
      <c r="Y415" s="142">
        <f t="shared" si="277"/>
        <v>0</v>
      </c>
      <c r="Z415" s="51"/>
      <c r="AA415" s="35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</row>
    <row r="416" spans="1:41" ht="15" outlineLevel="1">
      <c r="A416" s="44">
        <v>349</v>
      </c>
      <c r="B416" s="73">
        <v>288</v>
      </c>
      <c r="C416" s="42" t="s">
        <v>264</v>
      </c>
      <c r="D416" s="44" t="s">
        <v>34</v>
      </c>
      <c r="E416" s="53">
        <v>0.13</v>
      </c>
      <c r="F416" s="14">
        <f t="shared" si="286"/>
        <v>3088.41</v>
      </c>
      <c r="G416" s="14">
        <f t="shared" si="287"/>
        <v>0</v>
      </c>
      <c r="H416" s="14">
        <f t="shared" si="288"/>
        <v>3088.41</v>
      </c>
      <c r="I416" s="45">
        <v>23757</v>
      </c>
      <c r="J416" s="53"/>
      <c r="K416" s="53"/>
      <c r="L416" s="51"/>
      <c r="M416" s="51"/>
      <c r="N416" s="51"/>
      <c r="O416" s="448">
        <f>I416*$L$3</f>
        <v>40386.9</v>
      </c>
      <c r="P416" s="180">
        <f t="shared" si="271"/>
        <v>0</v>
      </c>
      <c r="Q416" s="180">
        <f t="shared" si="272"/>
        <v>5250.3</v>
      </c>
      <c r="R416" s="180">
        <f t="shared" si="273"/>
        <v>0</v>
      </c>
      <c r="S416" s="180">
        <f t="shared" si="274"/>
        <v>5250.3</v>
      </c>
      <c r="T416" s="394">
        <f t="shared" si="269"/>
        <v>6724.03</v>
      </c>
      <c r="U416" s="394">
        <f t="shared" si="270"/>
        <v>0</v>
      </c>
      <c r="V416" s="142">
        <f t="shared" si="275"/>
        <v>6724.03</v>
      </c>
      <c r="W416" s="142">
        <f t="shared" si="276"/>
        <v>51723.3</v>
      </c>
      <c r="X416" s="142">
        <f t="shared" si="276"/>
        <v>0</v>
      </c>
      <c r="Y416" s="142">
        <f t="shared" si="277"/>
        <v>51723.3</v>
      </c>
      <c r="Z416" s="51"/>
      <c r="AA416" s="35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</row>
    <row r="417" spans="1:41" ht="15" outlineLevel="1">
      <c r="A417" s="44">
        <v>350</v>
      </c>
      <c r="B417" s="73">
        <v>289</v>
      </c>
      <c r="C417" s="42" t="s">
        <v>56</v>
      </c>
      <c r="D417" s="44" t="s">
        <v>26</v>
      </c>
      <c r="E417" s="53">
        <v>58.2</v>
      </c>
      <c r="F417" s="14">
        <f t="shared" si="286"/>
        <v>102550.73</v>
      </c>
      <c r="G417" s="14">
        <f t="shared" si="287"/>
        <v>0</v>
      </c>
      <c r="H417" s="14">
        <f t="shared" si="288"/>
        <v>102550.73</v>
      </c>
      <c r="I417" s="45">
        <v>1762.04</v>
      </c>
      <c r="J417" s="53"/>
      <c r="K417" s="53"/>
      <c r="L417" s="51"/>
      <c r="M417" s="51"/>
      <c r="N417" s="51"/>
      <c r="O417" s="451">
        <f t="shared" ref="O417:O424" si="290">I417*$M$3</f>
        <v>2466.86</v>
      </c>
      <c r="P417" s="180">
        <f t="shared" si="271"/>
        <v>0</v>
      </c>
      <c r="Q417" s="180">
        <f t="shared" si="272"/>
        <v>143571.25</v>
      </c>
      <c r="R417" s="180">
        <f t="shared" si="273"/>
        <v>0</v>
      </c>
      <c r="S417" s="180">
        <f t="shared" si="274"/>
        <v>143571.25</v>
      </c>
      <c r="T417" s="394">
        <f t="shared" si="269"/>
        <v>183871.26</v>
      </c>
      <c r="U417" s="394">
        <f t="shared" si="270"/>
        <v>0</v>
      </c>
      <c r="V417" s="142">
        <f t="shared" si="275"/>
        <v>183871.26</v>
      </c>
      <c r="W417" s="142">
        <f t="shared" si="276"/>
        <v>3159.3</v>
      </c>
      <c r="X417" s="142">
        <f t="shared" si="276"/>
        <v>0</v>
      </c>
      <c r="Y417" s="142">
        <f t="shared" si="277"/>
        <v>3159.3</v>
      </c>
      <c r="Z417" s="51"/>
      <c r="AA417" s="35"/>
      <c r="AB417" s="226"/>
      <c r="AC417" s="226"/>
      <c r="AD417" s="226"/>
      <c r="AE417" s="226"/>
      <c r="AF417" s="226"/>
      <c r="AG417" s="226"/>
      <c r="AH417" s="226"/>
      <c r="AI417" s="226"/>
      <c r="AJ417" s="226"/>
      <c r="AK417" s="226"/>
      <c r="AL417" s="226"/>
      <c r="AM417" s="226"/>
      <c r="AN417" s="226"/>
      <c r="AO417" s="226"/>
    </row>
    <row r="418" spans="1:41" ht="15" outlineLevel="1">
      <c r="A418" s="44">
        <v>351</v>
      </c>
      <c r="B418" s="73">
        <v>290</v>
      </c>
      <c r="C418" s="42" t="s">
        <v>218</v>
      </c>
      <c r="D418" s="44" t="s">
        <v>26</v>
      </c>
      <c r="E418" s="53">
        <v>58.2</v>
      </c>
      <c r="F418" s="14">
        <f t="shared" si="286"/>
        <v>8618.26</v>
      </c>
      <c r="G418" s="14">
        <f t="shared" si="287"/>
        <v>0</v>
      </c>
      <c r="H418" s="14">
        <f t="shared" si="288"/>
        <v>8618.26</v>
      </c>
      <c r="I418" s="45">
        <v>148.08000000000001</v>
      </c>
      <c r="J418" s="53"/>
      <c r="K418" s="53"/>
      <c r="L418" s="51"/>
      <c r="M418" s="51"/>
      <c r="N418" s="51"/>
      <c r="O418" s="451">
        <f t="shared" si="290"/>
        <v>207.31</v>
      </c>
      <c r="P418" s="180">
        <f t="shared" si="271"/>
        <v>0</v>
      </c>
      <c r="Q418" s="180">
        <f t="shared" si="272"/>
        <v>12065.44</v>
      </c>
      <c r="R418" s="180">
        <f t="shared" si="273"/>
        <v>0</v>
      </c>
      <c r="S418" s="180">
        <f t="shared" si="274"/>
        <v>12065.44</v>
      </c>
      <c r="T418" s="394">
        <f t="shared" si="269"/>
        <v>15452.1</v>
      </c>
      <c r="U418" s="394">
        <f t="shared" si="270"/>
        <v>0</v>
      </c>
      <c r="V418" s="142">
        <f t="shared" si="275"/>
        <v>15452.1</v>
      </c>
      <c r="W418" s="142">
        <f t="shared" si="276"/>
        <v>265.5</v>
      </c>
      <c r="X418" s="142">
        <f t="shared" si="276"/>
        <v>0</v>
      </c>
      <c r="Y418" s="142">
        <f t="shared" si="277"/>
        <v>265.5</v>
      </c>
      <c r="Z418" s="51"/>
      <c r="AA418" s="35"/>
      <c r="AB418" s="226"/>
      <c r="AC418" s="226"/>
      <c r="AD418" s="226"/>
      <c r="AE418" s="226"/>
      <c r="AF418" s="226"/>
      <c r="AG418" s="226"/>
      <c r="AH418" s="226"/>
      <c r="AI418" s="226"/>
      <c r="AJ418" s="226"/>
      <c r="AK418" s="226"/>
      <c r="AL418" s="226"/>
      <c r="AM418" s="226"/>
      <c r="AN418" s="226"/>
      <c r="AO418" s="226"/>
    </row>
    <row r="419" spans="1:41" ht="45" outlineLevel="1">
      <c r="A419" s="44">
        <v>352</v>
      </c>
      <c r="B419" s="73">
        <v>291</v>
      </c>
      <c r="C419" s="42" t="s">
        <v>265</v>
      </c>
      <c r="D419" s="44" t="s">
        <v>34</v>
      </c>
      <c r="E419" s="53">
        <v>0.01</v>
      </c>
      <c r="F419" s="14">
        <f t="shared" si="286"/>
        <v>116.24</v>
      </c>
      <c r="G419" s="14">
        <f t="shared" si="287"/>
        <v>0</v>
      </c>
      <c r="H419" s="14">
        <f t="shared" si="288"/>
        <v>116.24</v>
      </c>
      <c r="I419" s="45">
        <v>11624</v>
      </c>
      <c r="J419" s="53"/>
      <c r="K419" s="53"/>
      <c r="L419" s="51"/>
      <c r="M419" s="51"/>
      <c r="N419" s="51"/>
      <c r="O419" s="451">
        <f t="shared" si="290"/>
        <v>16273.6</v>
      </c>
      <c r="P419" s="180">
        <f t="shared" si="271"/>
        <v>0</v>
      </c>
      <c r="Q419" s="180">
        <f t="shared" si="272"/>
        <v>162.74</v>
      </c>
      <c r="R419" s="180">
        <f t="shared" si="273"/>
        <v>0</v>
      </c>
      <c r="S419" s="180">
        <f t="shared" si="274"/>
        <v>162.74</v>
      </c>
      <c r="T419" s="394">
        <f t="shared" si="269"/>
        <v>208.42</v>
      </c>
      <c r="U419" s="394">
        <f t="shared" si="270"/>
        <v>0</v>
      </c>
      <c r="V419" s="142">
        <f t="shared" si="275"/>
        <v>208.42</v>
      </c>
      <c r="W419" s="142">
        <f t="shared" si="276"/>
        <v>20841.52</v>
      </c>
      <c r="X419" s="142">
        <f t="shared" si="276"/>
        <v>0</v>
      </c>
      <c r="Y419" s="142">
        <f t="shared" si="277"/>
        <v>20841.52</v>
      </c>
      <c r="Z419" s="51"/>
      <c r="AA419" s="35"/>
      <c r="AB419" s="226"/>
      <c r="AC419" s="226"/>
      <c r="AD419" s="226"/>
      <c r="AE419" s="226"/>
      <c r="AF419" s="226"/>
      <c r="AG419" s="226"/>
      <c r="AH419" s="226"/>
      <c r="AI419" s="226"/>
      <c r="AJ419" s="226"/>
      <c r="AK419" s="226"/>
      <c r="AL419" s="226"/>
      <c r="AM419" s="226"/>
      <c r="AN419" s="226"/>
      <c r="AO419" s="226"/>
    </row>
    <row r="420" spans="1:41" ht="30" outlineLevel="1">
      <c r="A420" s="44">
        <v>353</v>
      </c>
      <c r="B420" s="73">
        <v>292</v>
      </c>
      <c r="C420" s="42" t="s">
        <v>266</v>
      </c>
      <c r="D420" s="44" t="s">
        <v>26</v>
      </c>
      <c r="E420" s="53">
        <v>5.3</v>
      </c>
      <c r="F420" s="14">
        <f t="shared" si="286"/>
        <v>556.5</v>
      </c>
      <c r="G420" s="14">
        <f t="shared" si="287"/>
        <v>1224.3</v>
      </c>
      <c r="H420" s="14">
        <f t="shared" si="288"/>
        <v>1780.8</v>
      </c>
      <c r="I420" s="45">
        <v>105</v>
      </c>
      <c r="J420" s="53">
        <v>231</v>
      </c>
      <c r="K420" s="53"/>
      <c r="L420" s="51"/>
      <c r="M420" s="51"/>
      <c r="N420" s="51"/>
      <c r="O420" s="451">
        <f t="shared" si="290"/>
        <v>147</v>
      </c>
      <c r="P420" s="180">
        <f t="shared" si="271"/>
        <v>231</v>
      </c>
      <c r="Q420" s="180">
        <f t="shared" si="272"/>
        <v>779.1</v>
      </c>
      <c r="R420" s="180">
        <f t="shared" si="273"/>
        <v>1224.3</v>
      </c>
      <c r="S420" s="180">
        <f t="shared" si="274"/>
        <v>2003.4</v>
      </c>
      <c r="T420" s="394">
        <f t="shared" si="269"/>
        <v>997.78</v>
      </c>
      <c r="U420" s="394">
        <f t="shared" si="270"/>
        <v>1567.95</v>
      </c>
      <c r="V420" s="142">
        <f t="shared" si="275"/>
        <v>2565.73</v>
      </c>
      <c r="W420" s="142">
        <f t="shared" si="276"/>
        <v>188.26</v>
      </c>
      <c r="X420" s="142">
        <f t="shared" si="276"/>
        <v>295.83999999999997</v>
      </c>
      <c r="Y420" s="142">
        <f t="shared" si="277"/>
        <v>484.1</v>
      </c>
      <c r="Z420" s="51" t="s">
        <v>273</v>
      </c>
      <c r="AA420" s="35"/>
      <c r="AB420" s="226"/>
      <c r="AC420" s="226"/>
      <c r="AD420" s="226"/>
      <c r="AE420" s="226"/>
      <c r="AF420" s="226"/>
      <c r="AG420" s="226"/>
      <c r="AH420" s="226"/>
      <c r="AI420" s="226"/>
      <c r="AJ420" s="226"/>
      <c r="AK420" s="226"/>
      <c r="AL420" s="226"/>
      <c r="AM420" s="226"/>
      <c r="AN420" s="226"/>
      <c r="AO420" s="226"/>
    </row>
    <row r="421" spans="1:41" ht="45" outlineLevel="1">
      <c r="A421" s="44">
        <v>354</v>
      </c>
      <c r="B421" s="73">
        <v>293</v>
      </c>
      <c r="C421" s="42" t="s">
        <v>265</v>
      </c>
      <c r="D421" s="44" t="s">
        <v>34</v>
      </c>
      <c r="E421" s="53">
        <v>0.12</v>
      </c>
      <c r="F421" s="14">
        <f t="shared" si="286"/>
        <v>1394.88</v>
      </c>
      <c r="G421" s="14">
        <f t="shared" si="287"/>
        <v>0</v>
      </c>
      <c r="H421" s="14">
        <f t="shared" si="288"/>
        <v>1394.88</v>
      </c>
      <c r="I421" s="45">
        <v>11624</v>
      </c>
      <c r="J421" s="53"/>
      <c r="K421" s="53"/>
      <c r="L421" s="51"/>
      <c r="M421" s="51"/>
      <c r="N421" s="51"/>
      <c r="O421" s="451">
        <f t="shared" si="290"/>
        <v>16273.6</v>
      </c>
      <c r="P421" s="180">
        <f t="shared" si="271"/>
        <v>0</v>
      </c>
      <c r="Q421" s="180">
        <f t="shared" si="272"/>
        <v>1952.83</v>
      </c>
      <c r="R421" s="180">
        <f t="shared" si="273"/>
        <v>0</v>
      </c>
      <c r="S421" s="180">
        <f t="shared" si="274"/>
        <v>1952.83</v>
      </c>
      <c r="T421" s="394">
        <f t="shared" si="269"/>
        <v>2500.98</v>
      </c>
      <c r="U421" s="394">
        <f t="shared" si="270"/>
        <v>0</v>
      </c>
      <c r="V421" s="142">
        <f t="shared" si="275"/>
        <v>2500.98</v>
      </c>
      <c r="W421" s="142">
        <f t="shared" si="276"/>
        <v>20841.52</v>
      </c>
      <c r="X421" s="142">
        <f t="shared" si="276"/>
        <v>0</v>
      </c>
      <c r="Y421" s="142">
        <f t="shared" si="277"/>
        <v>20841.52</v>
      </c>
      <c r="Z421" s="51"/>
      <c r="AA421" s="35"/>
      <c r="AB421" s="226"/>
      <c r="AC421" s="226"/>
      <c r="AD421" s="226"/>
      <c r="AE421" s="226"/>
      <c r="AF421" s="226"/>
      <c r="AG421" s="226"/>
      <c r="AH421" s="226"/>
      <c r="AI421" s="226"/>
      <c r="AJ421" s="226"/>
      <c r="AK421" s="226"/>
      <c r="AL421" s="226"/>
      <c r="AM421" s="226"/>
      <c r="AN421" s="226"/>
      <c r="AO421" s="226"/>
    </row>
    <row r="422" spans="1:41" ht="30" outlineLevel="1">
      <c r="A422" s="44">
        <v>355</v>
      </c>
      <c r="B422" s="73">
        <v>294</v>
      </c>
      <c r="C422" s="42" t="s">
        <v>274</v>
      </c>
      <c r="D422" s="44" t="s">
        <v>26</v>
      </c>
      <c r="E422" s="53">
        <v>12.3</v>
      </c>
      <c r="F422" s="14">
        <f t="shared" si="286"/>
        <v>8216.4</v>
      </c>
      <c r="G422" s="14">
        <f t="shared" si="287"/>
        <v>37884</v>
      </c>
      <c r="H422" s="14">
        <f t="shared" si="288"/>
        <v>46100.4</v>
      </c>
      <c r="I422" s="45">
        <v>668</v>
      </c>
      <c r="J422" s="53">
        <v>3080</v>
      </c>
      <c r="K422" s="53"/>
      <c r="L422" s="51"/>
      <c r="M422" s="51"/>
      <c r="N422" s="51"/>
      <c r="O422" s="451">
        <f t="shared" si="290"/>
        <v>935.2</v>
      </c>
      <c r="P422" s="180">
        <f t="shared" si="271"/>
        <v>3080</v>
      </c>
      <c r="Q422" s="180">
        <f t="shared" si="272"/>
        <v>11502.96</v>
      </c>
      <c r="R422" s="180">
        <f t="shared" si="273"/>
        <v>37884</v>
      </c>
      <c r="S422" s="180">
        <f t="shared" si="274"/>
        <v>49386.96</v>
      </c>
      <c r="T422" s="394">
        <f t="shared" si="269"/>
        <v>14731.83</v>
      </c>
      <c r="U422" s="394">
        <f t="shared" si="270"/>
        <v>48517.84</v>
      </c>
      <c r="V422" s="142">
        <f t="shared" si="275"/>
        <v>63249.67</v>
      </c>
      <c r="W422" s="142">
        <f t="shared" si="276"/>
        <v>1197.71</v>
      </c>
      <c r="X422" s="142">
        <f t="shared" si="276"/>
        <v>3944.54</v>
      </c>
      <c r="Y422" s="142">
        <f t="shared" si="277"/>
        <v>5142.25</v>
      </c>
      <c r="Z422" s="51" t="s">
        <v>275</v>
      </c>
      <c r="AA422" s="35"/>
      <c r="AB422" s="226"/>
      <c r="AC422" s="226"/>
      <c r="AD422" s="226"/>
      <c r="AE422" s="226"/>
      <c r="AF422" s="226"/>
      <c r="AG422" s="226"/>
      <c r="AH422" s="226"/>
      <c r="AI422" s="226"/>
      <c r="AJ422" s="226"/>
      <c r="AK422" s="226"/>
      <c r="AL422" s="226"/>
      <c r="AM422" s="226"/>
      <c r="AN422" s="226"/>
      <c r="AO422" s="226"/>
    </row>
    <row r="423" spans="1:41" ht="45" outlineLevel="1">
      <c r="A423" s="44">
        <v>356</v>
      </c>
      <c r="B423" s="73">
        <v>295</v>
      </c>
      <c r="C423" s="42" t="s">
        <v>265</v>
      </c>
      <c r="D423" s="44" t="s">
        <v>34</v>
      </c>
      <c r="E423" s="53">
        <v>0.06</v>
      </c>
      <c r="F423" s="14">
        <f t="shared" si="286"/>
        <v>697.44</v>
      </c>
      <c r="G423" s="14">
        <f t="shared" si="287"/>
        <v>0</v>
      </c>
      <c r="H423" s="14">
        <f t="shared" si="288"/>
        <v>697.44</v>
      </c>
      <c r="I423" s="45">
        <v>11624</v>
      </c>
      <c r="J423" s="53"/>
      <c r="K423" s="53"/>
      <c r="L423" s="51"/>
      <c r="M423" s="51"/>
      <c r="N423" s="51"/>
      <c r="O423" s="451">
        <f t="shared" si="290"/>
        <v>16273.6</v>
      </c>
      <c r="P423" s="180">
        <f t="shared" si="271"/>
        <v>0</v>
      </c>
      <c r="Q423" s="180">
        <f t="shared" si="272"/>
        <v>976.42</v>
      </c>
      <c r="R423" s="180">
        <f t="shared" si="273"/>
        <v>0</v>
      </c>
      <c r="S423" s="180">
        <f t="shared" si="274"/>
        <v>976.42</v>
      </c>
      <c r="T423" s="394">
        <f t="shared" si="269"/>
        <v>1250.49</v>
      </c>
      <c r="U423" s="394">
        <f t="shared" si="270"/>
        <v>0</v>
      </c>
      <c r="V423" s="142">
        <f t="shared" si="275"/>
        <v>1250.49</v>
      </c>
      <c r="W423" s="142">
        <f t="shared" si="276"/>
        <v>20841.52</v>
      </c>
      <c r="X423" s="142">
        <f t="shared" si="276"/>
        <v>0</v>
      </c>
      <c r="Y423" s="142">
        <f t="shared" si="277"/>
        <v>20841.52</v>
      </c>
      <c r="Z423" s="51"/>
      <c r="AA423" s="35"/>
      <c r="AB423" s="226"/>
      <c r="AC423" s="226"/>
      <c r="AD423" s="226"/>
      <c r="AE423" s="226"/>
      <c r="AF423" s="226"/>
      <c r="AG423" s="226"/>
      <c r="AH423" s="226"/>
      <c r="AI423" s="226"/>
      <c r="AJ423" s="226"/>
      <c r="AK423" s="226"/>
      <c r="AL423" s="226"/>
      <c r="AM423" s="226"/>
      <c r="AN423" s="226"/>
      <c r="AO423" s="226"/>
    </row>
    <row r="424" spans="1:41" ht="30" outlineLevel="1">
      <c r="A424" s="44">
        <v>357</v>
      </c>
      <c r="B424" s="73">
        <v>296</v>
      </c>
      <c r="C424" s="42" t="s">
        <v>270</v>
      </c>
      <c r="D424" s="44" t="s">
        <v>26</v>
      </c>
      <c r="E424" s="53">
        <v>12.3</v>
      </c>
      <c r="F424" s="14">
        <f t="shared" si="286"/>
        <v>3505.5</v>
      </c>
      <c r="G424" s="14">
        <f t="shared" si="287"/>
        <v>13025.7</v>
      </c>
      <c r="H424" s="14">
        <f t="shared" si="288"/>
        <v>16531.2</v>
      </c>
      <c r="I424" s="45">
        <v>285</v>
      </c>
      <c r="J424" s="53">
        <v>1059</v>
      </c>
      <c r="K424" s="53"/>
      <c r="L424" s="51"/>
      <c r="M424" s="51"/>
      <c r="N424" s="51"/>
      <c r="O424" s="451">
        <f t="shared" si="290"/>
        <v>399</v>
      </c>
      <c r="P424" s="180">
        <f t="shared" si="271"/>
        <v>1059</v>
      </c>
      <c r="Q424" s="180">
        <f t="shared" si="272"/>
        <v>4907.7</v>
      </c>
      <c r="R424" s="180">
        <f t="shared" si="273"/>
        <v>13025.7</v>
      </c>
      <c r="S424" s="180">
        <f t="shared" si="274"/>
        <v>17933.400000000001</v>
      </c>
      <c r="T424" s="394">
        <f t="shared" si="269"/>
        <v>6285.3</v>
      </c>
      <c r="U424" s="394">
        <f t="shared" si="270"/>
        <v>16682</v>
      </c>
      <c r="V424" s="142">
        <f t="shared" si="275"/>
        <v>22967.3</v>
      </c>
      <c r="W424" s="142">
        <f t="shared" si="276"/>
        <v>511</v>
      </c>
      <c r="X424" s="142">
        <f t="shared" si="276"/>
        <v>1356.26</v>
      </c>
      <c r="Y424" s="142">
        <f t="shared" si="277"/>
        <v>1867.26</v>
      </c>
      <c r="Z424" s="51" t="s">
        <v>276</v>
      </c>
      <c r="AA424" s="35"/>
      <c r="AB424" s="226"/>
      <c r="AC424" s="226"/>
      <c r="AD424" s="226"/>
      <c r="AE424" s="226"/>
      <c r="AF424" s="226"/>
      <c r="AG424" s="226"/>
      <c r="AH424" s="226"/>
      <c r="AI424" s="226"/>
      <c r="AJ424" s="226"/>
      <c r="AK424" s="226"/>
      <c r="AL424" s="226"/>
      <c r="AM424" s="226"/>
      <c r="AN424" s="226"/>
      <c r="AO424" s="226"/>
    </row>
    <row r="425" spans="1:41" ht="15" outlineLevel="1">
      <c r="A425" s="44"/>
      <c r="B425" s="73"/>
      <c r="C425" s="290" t="s">
        <v>277</v>
      </c>
      <c r="D425" s="291"/>
      <c r="E425" s="292"/>
      <c r="F425" s="14">
        <f t="shared" si="286"/>
        <v>0</v>
      </c>
      <c r="G425" s="14">
        <f t="shared" si="287"/>
        <v>0</v>
      </c>
      <c r="H425" s="14">
        <f t="shared" si="288"/>
        <v>0</v>
      </c>
      <c r="I425" s="45"/>
      <c r="J425" s="53"/>
      <c r="K425" s="53"/>
      <c r="L425" s="51"/>
      <c r="M425" s="51"/>
      <c r="N425" s="51"/>
      <c r="O425" s="186"/>
      <c r="P425" s="180">
        <f t="shared" si="271"/>
        <v>0</v>
      </c>
      <c r="Q425" s="180">
        <f t="shared" si="272"/>
        <v>0</v>
      </c>
      <c r="R425" s="180">
        <f t="shared" si="273"/>
        <v>0</v>
      </c>
      <c r="S425" s="180">
        <f t="shared" si="274"/>
        <v>0</v>
      </c>
      <c r="T425" s="394">
        <f t="shared" si="269"/>
        <v>0</v>
      </c>
      <c r="U425" s="394">
        <f t="shared" si="270"/>
        <v>0</v>
      </c>
      <c r="V425" s="142">
        <f t="shared" si="275"/>
        <v>0</v>
      </c>
      <c r="W425" s="142">
        <f t="shared" si="276"/>
        <v>0</v>
      </c>
      <c r="X425" s="142">
        <f t="shared" si="276"/>
        <v>0</v>
      </c>
      <c r="Y425" s="142">
        <f t="shared" si="277"/>
        <v>0</v>
      </c>
      <c r="Z425" s="51"/>
      <c r="AA425" s="35"/>
      <c r="AB425" s="226"/>
      <c r="AC425" s="226"/>
      <c r="AD425" s="226"/>
      <c r="AE425" s="226"/>
      <c r="AF425" s="226"/>
      <c r="AG425" s="226"/>
      <c r="AH425" s="226"/>
      <c r="AI425" s="226"/>
      <c r="AJ425" s="226"/>
      <c r="AK425" s="226"/>
      <c r="AL425" s="226"/>
      <c r="AM425" s="226"/>
      <c r="AN425" s="226"/>
      <c r="AO425" s="226"/>
    </row>
    <row r="426" spans="1:41" ht="15" outlineLevel="1">
      <c r="A426" s="44">
        <v>358</v>
      </c>
      <c r="B426" s="73">
        <v>297</v>
      </c>
      <c r="C426" s="42" t="s">
        <v>264</v>
      </c>
      <c r="D426" s="44" t="s">
        <v>34</v>
      </c>
      <c r="E426" s="53">
        <v>0.08</v>
      </c>
      <c r="F426" s="14">
        <f t="shared" si="286"/>
        <v>1900.56</v>
      </c>
      <c r="G426" s="14">
        <f t="shared" si="287"/>
        <v>0</v>
      </c>
      <c r="H426" s="14">
        <f t="shared" si="288"/>
        <v>1900.56</v>
      </c>
      <c r="I426" s="45">
        <v>23757</v>
      </c>
      <c r="J426" s="53"/>
      <c r="K426" s="53"/>
      <c r="L426" s="51"/>
      <c r="M426" s="51"/>
      <c r="N426" s="51"/>
      <c r="O426" s="448">
        <f>I426*$L$3</f>
        <v>40386.9</v>
      </c>
      <c r="P426" s="180">
        <f t="shared" si="271"/>
        <v>0</v>
      </c>
      <c r="Q426" s="180">
        <f t="shared" si="272"/>
        <v>3230.95</v>
      </c>
      <c r="R426" s="180">
        <f t="shared" si="273"/>
        <v>0</v>
      </c>
      <c r="S426" s="180">
        <f t="shared" si="274"/>
        <v>3230.95</v>
      </c>
      <c r="T426" s="394">
        <f t="shared" si="269"/>
        <v>4137.8599999999997</v>
      </c>
      <c r="U426" s="394">
        <f t="shared" si="270"/>
        <v>0</v>
      </c>
      <c r="V426" s="142">
        <f t="shared" si="275"/>
        <v>4137.8599999999997</v>
      </c>
      <c r="W426" s="142">
        <f t="shared" si="276"/>
        <v>51723.3</v>
      </c>
      <c r="X426" s="142">
        <f t="shared" si="276"/>
        <v>0</v>
      </c>
      <c r="Y426" s="142">
        <f t="shared" si="277"/>
        <v>51723.3</v>
      </c>
      <c r="Z426" s="51"/>
      <c r="AA426" s="35"/>
      <c r="AB426" s="226"/>
      <c r="AC426" s="226"/>
      <c r="AD426" s="226"/>
      <c r="AE426" s="226"/>
      <c r="AF426" s="226"/>
      <c r="AG426" s="226"/>
      <c r="AH426" s="226"/>
      <c r="AI426" s="226"/>
      <c r="AJ426" s="226"/>
      <c r="AK426" s="226"/>
      <c r="AL426" s="226"/>
      <c r="AM426" s="226"/>
      <c r="AN426" s="226"/>
      <c r="AO426" s="226"/>
    </row>
    <row r="427" spans="1:41" ht="15" outlineLevel="1">
      <c r="A427" s="44">
        <v>359</v>
      </c>
      <c r="B427" s="73">
        <v>298</v>
      </c>
      <c r="C427" s="42" t="s">
        <v>56</v>
      </c>
      <c r="D427" s="44" t="s">
        <v>26</v>
      </c>
      <c r="E427" s="53">
        <v>7</v>
      </c>
      <c r="F427" s="14">
        <f t="shared" si="286"/>
        <v>12334.28</v>
      </c>
      <c r="G427" s="14">
        <f t="shared" si="287"/>
        <v>0</v>
      </c>
      <c r="H427" s="14">
        <f t="shared" si="288"/>
        <v>12334.28</v>
      </c>
      <c r="I427" s="45">
        <v>1762.04</v>
      </c>
      <c r="J427" s="53"/>
      <c r="K427" s="53"/>
      <c r="L427" s="51"/>
      <c r="M427" s="51"/>
      <c r="N427" s="51"/>
      <c r="O427" s="451">
        <f t="shared" ref="O427:O434" si="291">I427*$M$3</f>
        <v>2466.86</v>
      </c>
      <c r="P427" s="180">
        <f t="shared" si="271"/>
        <v>0</v>
      </c>
      <c r="Q427" s="180">
        <f t="shared" si="272"/>
        <v>17268.02</v>
      </c>
      <c r="R427" s="180">
        <f t="shared" si="273"/>
        <v>0</v>
      </c>
      <c r="S427" s="180">
        <f t="shared" si="274"/>
        <v>17268.02</v>
      </c>
      <c r="T427" s="394">
        <f t="shared" si="269"/>
        <v>22115.1</v>
      </c>
      <c r="U427" s="394">
        <f t="shared" si="270"/>
        <v>0</v>
      </c>
      <c r="V427" s="142">
        <f t="shared" si="275"/>
        <v>22115.1</v>
      </c>
      <c r="W427" s="142">
        <f t="shared" si="276"/>
        <v>3159.3</v>
      </c>
      <c r="X427" s="142">
        <f t="shared" si="276"/>
        <v>0</v>
      </c>
      <c r="Y427" s="142">
        <f t="shared" si="277"/>
        <v>3159.3</v>
      </c>
      <c r="Z427" s="51"/>
      <c r="AA427" s="35"/>
      <c r="AB427" s="226"/>
      <c r="AC427" s="226"/>
      <c r="AD427" s="226"/>
      <c r="AE427" s="226"/>
      <c r="AF427" s="226"/>
      <c r="AG427" s="226"/>
      <c r="AH427" s="226"/>
      <c r="AI427" s="226"/>
      <c r="AJ427" s="226"/>
      <c r="AK427" s="226"/>
      <c r="AL427" s="226"/>
      <c r="AM427" s="226"/>
      <c r="AN427" s="226"/>
      <c r="AO427" s="226"/>
    </row>
    <row r="428" spans="1:41" ht="15" outlineLevel="1">
      <c r="A428" s="44">
        <v>360</v>
      </c>
      <c r="B428" s="73">
        <v>299</v>
      </c>
      <c r="C428" s="42" t="s">
        <v>218</v>
      </c>
      <c r="D428" s="44" t="s">
        <v>26</v>
      </c>
      <c r="E428" s="53">
        <v>7</v>
      </c>
      <c r="F428" s="14">
        <f t="shared" si="286"/>
        <v>1036.56</v>
      </c>
      <c r="G428" s="14">
        <f t="shared" si="287"/>
        <v>0</v>
      </c>
      <c r="H428" s="14">
        <f t="shared" si="288"/>
        <v>1036.56</v>
      </c>
      <c r="I428" s="45">
        <v>148.08000000000001</v>
      </c>
      <c r="J428" s="53"/>
      <c r="K428" s="53"/>
      <c r="L428" s="51"/>
      <c r="M428" s="51"/>
      <c r="N428" s="51"/>
      <c r="O428" s="451">
        <f t="shared" si="291"/>
        <v>207.31</v>
      </c>
      <c r="P428" s="180">
        <f t="shared" si="271"/>
        <v>0</v>
      </c>
      <c r="Q428" s="180">
        <f t="shared" si="272"/>
        <v>1451.17</v>
      </c>
      <c r="R428" s="180">
        <f t="shared" si="273"/>
        <v>0</v>
      </c>
      <c r="S428" s="180">
        <f t="shared" si="274"/>
        <v>1451.17</v>
      </c>
      <c r="T428" s="394">
        <f t="shared" si="269"/>
        <v>1858.5</v>
      </c>
      <c r="U428" s="394">
        <f t="shared" si="270"/>
        <v>0</v>
      </c>
      <c r="V428" s="142">
        <f t="shared" si="275"/>
        <v>1858.5</v>
      </c>
      <c r="W428" s="142">
        <f t="shared" si="276"/>
        <v>265.5</v>
      </c>
      <c r="X428" s="142">
        <f t="shared" si="276"/>
        <v>0</v>
      </c>
      <c r="Y428" s="142">
        <f t="shared" si="277"/>
        <v>265.5</v>
      </c>
      <c r="Z428" s="51"/>
      <c r="AA428" s="35"/>
      <c r="AB428" s="226"/>
      <c r="AC428" s="226"/>
      <c r="AD428" s="226"/>
      <c r="AE428" s="226"/>
      <c r="AF428" s="226"/>
      <c r="AG428" s="226"/>
      <c r="AH428" s="226"/>
      <c r="AI428" s="226"/>
      <c r="AJ428" s="226"/>
      <c r="AK428" s="226"/>
      <c r="AL428" s="226"/>
      <c r="AM428" s="226"/>
      <c r="AN428" s="226"/>
      <c r="AO428" s="226"/>
    </row>
    <row r="429" spans="1:41" ht="45" outlineLevel="1">
      <c r="A429" s="44">
        <v>361</v>
      </c>
      <c r="B429" s="73">
        <v>300</v>
      </c>
      <c r="C429" s="42" t="s">
        <v>265</v>
      </c>
      <c r="D429" s="44" t="s">
        <v>34</v>
      </c>
      <c r="E429" s="53">
        <v>0</v>
      </c>
      <c r="F429" s="14">
        <f t="shared" si="286"/>
        <v>0</v>
      </c>
      <c r="G429" s="14">
        <f t="shared" si="287"/>
        <v>0</v>
      </c>
      <c r="H429" s="14">
        <f t="shared" si="288"/>
        <v>0</v>
      </c>
      <c r="I429" s="45">
        <v>11624</v>
      </c>
      <c r="J429" s="53"/>
      <c r="K429" s="53"/>
      <c r="L429" s="51"/>
      <c r="M429" s="51"/>
      <c r="N429" s="51"/>
      <c r="O429" s="451">
        <f t="shared" si="291"/>
        <v>16273.6</v>
      </c>
      <c r="P429" s="180">
        <f t="shared" si="271"/>
        <v>0</v>
      </c>
      <c r="Q429" s="180">
        <f t="shared" si="272"/>
        <v>0</v>
      </c>
      <c r="R429" s="180">
        <f t="shared" si="273"/>
        <v>0</v>
      </c>
      <c r="S429" s="180">
        <f t="shared" si="274"/>
        <v>0</v>
      </c>
      <c r="T429" s="394">
        <f t="shared" si="269"/>
        <v>0</v>
      </c>
      <c r="U429" s="394">
        <f t="shared" si="270"/>
        <v>0</v>
      </c>
      <c r="V429" s="142">
        <f t="shared" si="275"/>
        <v>0</v>
      </c>
      <c r="W429" s="142">
        <f t="shared" si="276"/>
        <v>20841.52</v>
      </c>
      <c r="X429" s="142">
        <f t="shared" si="276"/>
        <v>0</v>
      </c>
      <c r="Y429" s="142">
        <f t="shared" si="277"/>
        <v>20841.52</v>
      </c>
      <c r="Z429" s="51"/>
      <c r="AA429" s="35"/>
      <c r="AB429" s="226"/>
      <c r="AC429" s="226"/>
      <c r="AD429" s="226"/>
      <c r="AE429" s="226"/>
      <c r="AF429" s="226"/>
      <c r="AG429" s="226"/>
      <c r="AH429" s="226"/>
      <c r="AI429" s="226"/>
      <c r="AJ429" s="226"/>
      <c r="AK429" s="226"/>
      <c r="AL429" s="226"/>
      <c r="AM429" s="226"/>
      <c r="AN429" s="226"/>
      <c r="AO429" s="226"/>
    </row>
    <row r="430" spans="1:41" ht="30" outlineLevel="1">
      <c r="A430" s="44">
        <v>362</v>
      </c>
      <c r="B430" s="73">
        <v>301</v>
      </c>
      <c r="C430" s="42" t="s">
        <v>266</v>
      </c>
      <c r="D430" s="44" t="s">
        <v>26</v>
      </c>
      <c r="E430" s="53">
        <v>1.3</v>
      </c>
      <c r="F430" s="14">
        <f t="shared" si="286"/>
        <v>136.5</v>
      </c>
      <c r="G430" s="14">
        <f t="shared" si="287"/>
        <v>300.3</v>
      </c>
      <c r="H430" s="14">
        <f t="shared" si="288"/>
        <v>436.8</v>
      </c>
      <c r="I430" s="45">
        <v>105</v>
      </c>
      <c r="J430" s="53">
        <v>231</v>
      </c>
      <c r="K430" s="53"/>
      <c r="L430" s="51"/>
      <c r="M430" s="51"/>
      <c r="N430" s="51"/>
      <c r="O430" s="451">
        <f t="shared" si="291"/>
        <v>147</v>
      </c>
      <c r="P430" s="180">
        <f t="shared" si="271"/>
        <v>231</v>
      </c>
      <c r="Q430" s="180">
        <f t="shared" si="272"/>
        <v>191.1</v>
      </c>
      <c r="R430" s="180">
        <f t="shared" si="273"/>
        <v>300.3</v>
      </c>
      <c r="S430" s="180">
        <f t="shared" si="274"/>
        <v>491.4</v>
      </c>
      <c r="T430" s="394">
        <f t="shared" si="269"/>
        <v>244.74</v>
      </c>
      <c r="U430" s="394">
        <f t="shared" si="270"/>
        <v>384.59</v>
      </c>
      <c r="V430" s="142">
        <f t="shared" si="275"/>
        <v>629.33000000000004</v>
      </c>
      <c r="W430" s="142">
        <f t="shared" si="276"/>
        <v>188.26</v>
      </c>
      <c r="X430" s="142">
        <f t="shared" si="276"/>
        <v>295.83999999999997</v>
      </c>
      <c r="Y430" s="142">
        <f t="shared" si="277"/>
        <v>484.1</v>
      </c>
      <c r="Z430" s="51" t="s">
        <v>278</v>
      </c>
      <c r="AA430" s="35"/>
      <c r="AB430" s="226"/>
      <c r="AC430" s="226"/>
      <c r="AD430" s="226"/>
      <c r="AE430" s="226"/>
      <c r="AF430" s="226"/>
      <c r="AG430" s="226"/>
      <c r="AH430" s="226"/>
      <c r="AI430" s="226"/>
      <c r="AJ430" s="226"/>
      <c r="AK430" s="226"/>
      <c r="AL430" s="226"/>
      <c r="AM430" s="226"/>
      <c r="AN430" s="226"/>
      <c r="AO430" s="226"/>
    </row>
    <row r="431" spans="1:41" ht="45" outlineLevel="1">
      <c r="A431" s="44">
        <v>363</v>
      </c>
      <c r="B431" s="73">
        <v>302</v>
      </c>
      <c r="C431" s="42" t="s">
        <v>265</v>
      </c>
      <c r="D431" s="44" t="s">
        <v>34</v>
      </c>
      <c r="E431" s="53">
        <v>0.08</v>
      </c>
      <c r="F431" s="14">
        <f t="shared" si="286"/>
        <v>929.92</v>
      </c>
      <c r="G431" s="14">
        <f t="shared" si="287"/>
        <v>0</v>
      </c>
      <c r="H431" s="14">
        <f t="shared" si="288"/>
        <v>929.92</v>
      </c>
      <c r="I431" s="45">
        <v>11624</v>
      </c>
      <c r="J431" s="53"/>
      <c r="K431" s="53"/>
      <c r="L431" s="51"/>
      <c r="M431" s="51"/>
      <c r="N431" s="51"/>
      <c r="O431" s="451">
        <f t="shared" si="291"/>
        <v>16273.6</v>
      </c>
      <c r="P431" s="180">
        <f t="shared" si="271"/>
        <v>0</v>
      </c>
      <c r="Q431" s="180">
        <f t="shared" si="272"/>
        <v>1301.8900000000001</v>
      </c>
      <c r="R431" s="180">
        <f t="shared" si="273"/>
        <v>0</v>
      </c>
      <c r="S431" s="180">
        <f t="shared" si="274"/>
        <v>1301.8900000000001</v>
      </c>
      <c r="T431" s="394">
        <f t="shared" si="269"/>
        <v>1667.32</v>
      </c>
      <c r="U431" s="394">
        <f t="shared" si="270"/>
        <v>0</v>
      </c>
      <c r="V431" s="142">
        <f t="shared" si="275"/>
        <v>1667.32</v>
      </c>
      <c r="W431" s="142">
        <f t="shared" si="276"/>
        <v>20841.52</v>
      </c>
      <c r="X431" s="142">
        <f t="shared" si="276"/>
        <v>0</v>
      </c>
      <c r="Y431" s="142">
        <f t="shared" si="277"/>
        <v>20841.52</v>
      </c>
      <c r="Z431" s="51"/>
      <c r="AA431" s="35"/>
      <c r="AB431" s="226"/>
      <c r="AC431" s="226"/>
      <c r="AD431" s="226"/>
      <c r="AE431" s="226"/>
      <c r="AF431" s="226"/>
      <c r="AG431" s="226"/>
      <c r="AH431" s="226"/>
      <c r="AI431" s="226"/>
      <c r="AJ431" s="226"/>
      <c r="AK431" s="226"/>
      <c r="AL431" s="226"/>
      <c r="AM431" s="226"/>
      <c r="AN431" s="226"/>
      <c r="AO431" s="226"/>
    </row>
    <row r="432" spans="1:41" ht="30" outlineLevel="1">
      <c r="A432" s="44">
        <v>364</v>
      </c>
      <c r="B432" s="73">
        <v>303</v>
      </c>
      <c r="C432" s="42" t="s">
        <v>268</v>
      </c>
      <c r="D432" s="44" t="s">
        <v>26</v>
      </c>
      <c r="E432" s="53">
        <v>1.5</v>
      </c>
      <c r="F432" s="14">
        <f t="shared" si="286"/>
        <v>4827</v>
      </c>
      <c r="G432" s="14">
        <f t="shared" si="287"/>
        <v>13800</v>
      </c>
      <c r="H432" s="14">
        <f t="shared" si="288"/>
        <v>18627</v>
      </c>
      <c r="I432" s="45">
        <v>3218</v>
      </c>
      <c r="J432" s="53">
        <v>9200</v>
      </c>
      <c r="K432" s="53"/>
      <c r="L432" s="51"/>
      <c r="M432" s="51"/>
      <c r="N432" s="51"/>
      <c r="O432" s="451">
        <f t="shared" si="291"/>
        <v>4505.2</v>
      </c>
      <c r="P432" s="180">
        <f t="shared" si="271"/>
        <v>9200</v>
      </c>
      <c r="Q432" s="180">
        <f t="shared" si="272"/>
        <v>6757.8</v>
      </c>
      <c r="R432" s="180">
        <f t="shared" si="273"/>
        <v>13800</v>
      </c>
      <c r="S432" s="180">
        <f t="shared" si="274"/>
        <v>20557.8</v>
      </c>
      <c r="T432" s="394">
        <f t="shared" si="269"/>
        <v>8654.69</v>
      </c>
      <c r="U432" s="394">
        <f t="shared" si="270"/>
        <v>17673.59</v>
      </c>
      <c r="V432" s="142">
        <f t="shared" si="275"/>
        <v>26328.28</v>
      </c>
      <c r="W432" s="142">
        <f t="shared" si="276"/>
        <v>5769.79</v>
      </c>
      <c r="X432" s="142">
        <f t="shared" si="276"/>
        <v>11782.39</v>
      </c>
      <c r="Y432" s="142">
        <f t="shared" si="277"/>
        <v>17552.18</v>
      </c>
      <c r="Z432" s="51" t="s">
        <v>279</v>
      </c>
      <c r="AA432" s="35"/>
      <c r="AB432" s="226"/>
      <c r="AC432" s="226"/>
      <c r="AD432" s="226"/>
      <c r="AE432" s="226"/>
      <c r="AF432" s="226"/>
      <c r="AG432" s="226"/>
      <c r="AH432" s="226"/>
      <c r="AI432" s="226"/>
      <c r="AJ432" s="226"/>
      <c r="AK432" s="226"/>
      <c r="AL432" s="226"/>
      <c r="AM432" s="226"/>
      <c r="AN432" s="226"/>
      <c r="AO432" s="226"/>
    </row>
    <row r="433" spans="1:41" ht="45" outlineLevel="1">
      <c r="A433" s="44">
        <v>365</v>
      </c>
      <c r="B433" s="73">
        <v>304</v>
      </c>
      <c r="C433" s="42" t="s">
        <v>265</v>
      </c>
      <c r="D433" s="44" t="s">
        <v>34</v>
      </c>
      <c r="E433" s="53">
        <v>0.01</v>
      </c>
      <c r="F433" s="14">
        <f t="shared" si="286"/>
        <v>116.24</v>
      </c>
      <c r="G433" s="14">
        <f t="shared" si="287"/>
        <v>0</v>
      </c>
      <c r="H433" s="14">
        <f t="shared" si="288"/>
        <v>116.24</v>
      </c>
      <c r="I433" s="45">
        <v>11624</v>
      </c>
      <c r="J433" s="53"/>
      <c r="K433" s="53"/>
      <c r="L433" s="51"/>
      <c r="M433" s="51"/>
      <c r="N433" s="51"/>
      <c r="O433" s="451">
        <f t="shared" si="291"/>
        <v>16273.6</v>
      </c>
      <c r="P433" s="180">
        <f t="shared" si="271"/>
        <v>0</v>
      </c>
      <c r="Q433" s="180">
        <f t="shared" si="272"/>
        <v>162.74</v>
      </c>
      <c r="R433" s="180">
        <f t="shared" si="273"/>
        <v>0</v>
      </c>
      <c r="S433" s="180">
        <f t="shared" si="274"/>
        <v>162.74</v>
      </c>
      <c r="T433" s="394">
        <f t="shared" si="269"/>
        <v>208.42</v>
      </c>
      <c r="U433" s="394">
        <f t="shared" si="270"/>
        <v>0</v>
      </c>
      <c r="V433" s="142">
        <f t="shared" si="275"/>
        <v>208.42</v>
      </c>
      <c r="W433" s="142">
        <f t="shared" si="276"/>
        <v>20841.52</v>
      </c>
      <c r="X433" s="142">
        <f t="shared" si="276"/>
        <v>0</v>
      </c>
      <c r="Y433" s="142">
        <f t="shared" si="277"/>
        <v>20841.52</v>
      </c>
      <c r="Z433" s="51"/>
      <c r="AA433" s="35"/>
      <c r="AB433" s="226"/>
      <c r="AC433" s="226"/>
      <c r="AD433" s="226"/>
      <c r="AE433" s="226"/>
      <c r="AF433" s="226"/>
      <c r="AG433" s="226"/>
      <c r="AH433" s="226"/>
      <c r="AI433" s="226"/>
      <c r="AJ433" s="226"/>
      <c r="AK433" s="226"/>
      <c r="AL433" s="226"/>
      <c r="AM433" s="226"/>
      <c r="AN433" s="226"/>
      <c r="AO433" s="226"/>
    </row>
    <row r="434" spans="1:41" ht="30" outlineLevel="1">
      <c r="A434" s="44">
        <v>366</v>
      </c>
      <c r="B434" s="73">
        <v>305</v>
      </c>
      <c r="C434" s="42" t="s">
        <v>270</v>
      </c>
      <c r="D434" s="44" t="s">
        <v>26</v>
      </c>
      <c r="E434" s="53">
        <v>1.5</v>
      </c>
      <c r="F434" s="14">
        <f t="shared" si="286"/>
        <v>427.5</v>
      </c>
      <c r="G434" s="14">
        <f t="shared" si="287"/>
        <v>1588.5</v>
      </c>
      <c r="H434" s="14">
        <f t="shared" si="288"/>
        <v>2016</v>
      </c>
      <c r="I434" s="45">
        <v>285</v>
      </c>
      <c r="J434" s="53">
        <v>1059</v>
      </c>
      <c r="K434" s="53"/>
      <c r="L434" s="51"/>
      <c r="M434" s="51"/>
      <c r="N434" s="51"/>
      <c r="O434" s="451">
        <f t="shared" si="291"/>
        <v>399</v>
      </c>
      <c r="P434" s="180">
        <f t="shared" si="271"/>
        <v>1059</v>
      </c>
      <c r="Q434" s="180">
        <f t="shared" si="272"/>
        <v>598.5</v>
      </c>
      <c r="R434" s="180">
        <f t="shared" si="273"/>
        <v>1588.5</v>
      </c>
      <c r="S434" s="180">
        <f t="shared" si="274"/>
        <v>2187</v>
      </c>
      <c r="T434" s="394">
        <f t="shared" si="269"/>
        <v>766.5</v>
      </c>
      <c r="U434" s="394">
        <f t="shared" si="270"/>
        <v>2034.39</v>
      </c>
      <c r="V434" s="142">
        <f t="shared" si="275"/>
        <v>2800.89</v>
      </c>
      <c r="W434" s="142">
        <f t="shared" si="276"/>
        <v>511</v>
      </c>
      <c r="X434" s="142">
        <f t="shared" si="276"/>
        <v>1356.26</v>
      </c>
      <c r="Y434" s="142">
        <f t="shared" si="277"/>
        <v>1867.26</v>
      </c>
      <c r="Z434" s="51" t="s">
        <v>280</v>
      </c>
      <c r="AA434" s="35"/>
      <c r="AB434" s="226"/>
      <c r="AC434" s="226"/>
      <c r="AD434" s="226"/>
      <c r="AE434" s="226"/>
      <c r="AF434" s="226"/>
      <c r="AG434" s="226"/>
      <c r="AH434" s="226"/>
      <c r="AI434" s="226"/>
      <c r="AJ434" s="226"/>
      <c r="AK434" s="226"/>
      <c r="AL434" s="226"/>
      <c r="AM434" s="226"/>
      <c r="AN434" s="226"/>
      <c r="AO434" s="226"/>
    </row>
    <row r="435" spans="1:41" ht="15" outlineLevel="1">
      <c r="A435" s="44"/>
      <c r="B435" s="73"/>
      <c r="C435" s="290" t="s">
        <v>281</v>
      </c>
      <c r="D435" s="291"/>
      <c r="E435" s="292"/>
      <c r="F435" s="14">
        <f t="shared" si="286"/>
        <v>0</v>
      </c>
      <c r="G435" s="14">
        <f t="shared" si="287"/>
        <v>0</v>
      </c>
      <c r="H435" s="14">
        <f t="shared" si="288"/>
        <v>0</v>
      </c>
      <c r="I435" s="45"/>
      <c r="J435" s="53"/>
      <c r="K435" s="53"/>
      <c r="L435" s="51"/>
      <c r="M435" s="51"/>
      <c r="N435" s="51"/>
      <c r="O435" s="186"/>
      <c r="P435" s="180">
        <f t="shared" si="271"/>
        <v>0</v>
      </c>
      <c r="Q435" s="180">
        <f t="shared" si="272"/>
        <v>0</v>
      </c>
      <c r="R435" s="180">
        <f t="shared" si="273"/>
        <v>0</v>
      </c>
      <c r="S435" s="180">
        <f t="shared" si="274"/>
        <v>0</v>
      </c>
      <c r="T435" s="394">
        <f t="shared" si="269"/>
        <v>0</v>
      </c>
      <c r="U435" s="394">
        <f t="shared" si="270"/>
        <v>0</v>
      </c>
      <c r="V435" s="142">
        <f t="shared" si="275"/>
        <v>0</v>
      </c>
      <c r="W435" s="142">
        <f t="shared" si="276"/>
        <v>0</v>
      </c>
      <c r="X435" s="142">
        <f t="shared" si="276"/>
        <v>0</v>
      </c>
      <c r="Y435" s="142">
        <f t="shared" si="277"/>
        <v>0</v>
      </c>
      <c r="Z435" s="51"/>
      <c r="AA435" s="35"/>
      <c r="AB435" s="226"/>
      <c r="AC435" s="226"/>
      <c r="AD435" s="226"/>
      <c r="AE435" s="226"/>
      <c r="AF435" s="226"/>
      <c r="AG435" s="226"/>
      <c r="AH435" s="226"/>
      <c r="AI435" s="226"/>
      <c r="AJ435" s="226"/>
      <c r="AK435" s="226"/>
      <c r="AL435" s="226"/>
      <c r="AM435" s="226"/>
      <c r="AN435" s="226"/>
      <c r="AO435" s="226"/>
    </row>
    <row r="436" spans="1:41" ht="15" outlineLevel="1">
      <c r="A436" s="44">
        <v>367</v>
      </c>
      <c r="B436" s="73">
        <v>306</v>
      </c>
      <c r="C436" s="42" t="s">
        <v>264</v>
      </c>
      <c r="D436" s="44" t="s">
        <v>34</v>
      </c>
      <c r="E436" s="53">
        <v>0.14000000000000001</v>
      </c>
      <c r="F436" s="14">
        <f t="shared" si="286"/>
        <v>3325.98</v>
      </c>
      <c r="G436" s="14">
        <f t="shared" si="287"/>
        <v>0</v>
      </c>
      <c r="H436" s="14">
        <f t="shared" si="288"/>
        <v>3325.98</v>
      </c>
      <c r="I436" s="45">
        <v>23757</v>
      </c>
      <c r="J436" s="53"/>
      <c r="K436" s="53"/>
      <c r="L436" s="51"/>
      <c r="M436" s="51"/>
      <c r="N436" s="51"/>
      <c r="O436" s="448">
        <f>I436*$L$3</f>
        <v>40386.9</v>
      </c>
      <c r="P436" s="180">
        <f t="shared" si="271"/>
        <v>0</v>
      </c>
      <c r="Q436" s="180">
        <f t="shared" si="272"/>
        <v>5654.17</v>
      </c>
      <c r="R436" s="180">
        <f t="shared" si="273"/>
        <v>0</v>
      </c>
      <c r="S436" s="180">
        <f t="shared" si="274"/>
        <v>5654.17</v>
      </c>
      <c r="T436" s="394">
        <f t="shared" si="269"/>
        <v>7241.26</v>
      </c>
      <c r="U436" s="394">
        <f t="shared" si="270"/>
        <v>0</v>
      </c>
      <c r="V436" s="142">
        <f t="shared" si="275"/>
        <v>7241.26</v>
      </c>
      <c r="W436" s="142">
        <f t="shared" si="276"/>
        <v>51723.3</v>
      </c>
      <c r="X436" s="142">
        <f t="shared" si="276"/>
        <v>0</v>
      </c>
      <c r="Y436" s="142">
        <f t="shared" si="277"/>
        <v>51723.3</v>
      </c>
      <c r="Z436" s="51"/>
      <c r="AA436" s="35"/>
      <c r="AB436" s="226"/>
      <c r="AC436" s="226"/>
      <c r="AD436" s="226"/>
      <c r="AE436" s="226"/>
      <c r="AF436" s="226"/>
      <c r="AG436" s="226"/>
      <c r="AH436" s="226"/>
      <c r="AI436" s="226"/>
      <c r="AJ436" s="226"/>
      <c r="AK436" s="226"/>
      <c r="AL436" s="226"/>
      <c r="AM436" s="226"/>
      <c r="AN436" s="226"/>
      <c r="AO436" s="226"/>
    </row>
    <row r="437" spans="1:41" ht="15" outlineLevel="1">
      <c r="A437" s="44">
        <v>368</v>
      </c>
      <c r="B437" s="73">
        <v>307</v>
      </c>
      <c r="C437" s="42" t="s">
        <v>56</v>
      </c>
      <c r="D437" s="44" t="s">
        <v>26</v>
      </c>
      <c r="E437" s="53">
        <v>64.900000000000006</v>
      </c>
      <c r="F437" s="14">
        <f t="shared" si="286"/>
        <v>114356.4</v>
      </c>
      <c r="G437" s="14">
        <f t="shared" si="287"/>
        <v>0</v>
      </c>
      <c r="H437" s="14">
        <f t="shared" si="288"/>
        <v>114356.4</v>
      </c>
      <c r="I437" s="45">
        <v>1762.04</v>
      </c>
      <c r="J437" s="53"/>
      <c r="K437" s="53"/>
      <c r="L437" s="51"/>
      <c r="M437" s="51"/>
      <c r="N437" s="51"/>
      <c r="O437" s="451">
        <f t="shared" ref="O437:O444" si="292">I437*$M$3</f>
        <v>2466.86</v>
      </c>
      <c r="P437" s="180">
        <f t="shared" si="271"/>
        <v>0</v>
      </c>
      <c r="Q437" s="180">
        <f t="shared" si="272"/>
        <v>160099.21</v>
      </c>
      <c r="R437" s="180">
        <f t="shared" si="273"/>
        <v>0</v>
      </c>
      <c r="S437" s="180">
        <f t="shared" si="274"/>
        <v>160099.21</v>
      </c>
      <c r="T437" s="394">
        <f t="shared" si="269"/>
        <v>205038.57</v>
      </c>
      <c r="U437" s="394">
        <f t="shared" si="270"/>
        <v>0</v>
      </c>
      <c r="V437" s="142">
        <f t="shared" si="275"/>
        <v>205038.57</v>
      </c>
      <c r="W437" s="142">
        <f t="shared" si="276"/>
        <v>3159.3</v>
      </c>
      <c r="X437" s="142">
        <f t="shared" si="276"/>
        <v>0</v>
      </c>
      <c r="Y437" s="142">
        <f t="shared" si="277"/>
        <v>3159.3</v>
      </c>
      <c r="Z437" s="51"/>
      <c r="AA437" s="35"/>
      <c r="AB437" s="226"/>
      <c r="AC437" s="226"/>
      <c r="AD437" s="226"/>
      <c r="AE437" s="226"/>
      <c r="AF437" s="226"/>
      <c r="AG437" s="226"/>
      <c r="AH437" s="226"/>
      <c r="AI437" s="226"/>
      <c r="AJ437" s="226"/>
      <c r="AK437" s="226"/>
      <c r="AL437" s="226"/>
      <c r="AM437" s="226"/>
      <c r="AN437" s="226"/>
      <c r="AO437" s="226"/>
    </row>
    <row r="438" spans="1:41" ht="15" outlineLevel="1">
      <c r="A438" s="44">
        <v>369</v>
      </c>
      <c r="B438" s="73">
        <v>308</v>
      </c>
      <c r="C438" s="42" t="s">
        <v>218</v>
      </c>
      <c r="D438" s="44" t="s">
        <v>26</v>
      </c>
      <c r="E438" s="53">
        <v>64.900000000000006</v>
      </c>
      <c r="F438" s="14">
        <f t="shared" si="286"/>
        <v>9610.39</v>
      </c>
      <c r="G438" s="14">
        <f t="shared" si="287"/>
        <v>0</v>
      </c>
      <c r="H438" s="14">
        <f t="shared" si="288"/>
        <v>9610.39</v>
      </c>
      <c r="I438" s="45">
        <v>148.08000000000001</v>
      </c>
      <c r="J438" s="53"/>
      <c r="K438" s="53"/>
      <c r="L438" s="51"/>
      <c r="M438" s="51"/>
      <c r="N438" s="51"/>
      <c r="O438" s="451">
        <f t="shared" si="292"/>
        <v>207.31</v>
      </c>
      <c r="P438" s="180">
        <f t="shared" si="271"/>
        <v>0</v>
      </c>
      <c r="Q438" s="180">
        <f t="shared" si="272"/>
        <v>13454.42</v>
      </c>
      <c r="R438" s="180">
        <f t="shared" si="273"/>
        <v>0</v>
      </c>
      <c r="S438" s="180">
        <f t="shared" si="274"/>
        <v>13454.42</v>
      </c>
      <c r="T438" s="394">
        <f t="shared" si="269"/>
        <v>17230.95</v>
      </c>
      <c r="U438" s="394">
        <f t="shared" si="270"/>
        <v>0</v>
      </c>
      <c r="V438" s="142">
        <f t="shared" si="275"/>
        <v>17230.95</v>
      </c>
      <c r="W438" s="142">
        <f t="shared" si="276"/>
        <v>265.5</v>
      </c>
      <c r="X438" s="142">
        <f t="shared" si="276"/>
        <v>0</v>
      </c>
      <c r="Y438" s="142">
        <f t="shared" si="277"/>
        <v>265.5</v>
      </c>
      <c r="Z438" s="51"/>
      <c r="AA438" s="35"/>
      <c r="AB438" s="226"/>
      <c r="AC438" s="226"/>
      <c r="AD438" s="226"/>
      <c r="AE438" s="226"/>
      <c r="AF438" s="226"/>
      <c r="AG438" s="226"/>
      <c r="AH438" s="226"/>
      <c r="AI438" s="226"/>
      <c r="AJ438" s="226"/>
      <c r="AK438" s="226"/>
      <c r="AL438" s="226"/>
      <c r="AM438" s="226"/>
      <c r="AN438" s="226"/>
      <c r="AO438" s="226"/>
    </row>
    <row r="439" spans="1:41" ht="45" outlineLevel="1">
      <c r="A439" s="44">
        <v>370</v>
      </c>
      <c r="B439" s="73">
        <v>309</v>
      </c>
      <c r="C439" s="42" t="s">
        <v>265</v>
      </c>
      <c r="D439" s="44" t="s">
        <v>34</v>
      </c>
      <c r="E439" s="53">
        <v>0.01</v>
      </c>
      <c r="F439" s="14">
        <f t="shared" si="286"/>
        <v>116.24</v>
      </c>
      <c r="G439" s="14">
        <f t="shared" si="287"/>
        <v>0</v>
      </c>
      <c r="H439" s="14">
        <f t="shared" si="288"/>
        <v>116.24</v>
      </c>
      <c r="I439" s="45">
        <v>11624</v>
      </c>
      <c r="J439" s="53"/>
      <c r="K439" s="53"/>
      <c r="L439" s="51"/>
      <c r="M439" s="51"/>
      <c r="N439" s="51"/>
      <c r="O439" s="451">
        <f t="shared" si="292"/>
        <v>16273.6</v>
      </c>
      <c r="P439" s="180">
        <f t="shared" si="271"/>
        <v>0</v>
      </c>
      <c r="Q439" s="180">
        <f t="shared" si="272"/>
        <v>162.74</v>
      </c>
      <c r="R439" s="180">
        <f t="shared" si="273"/>
        <v>0</v>
      </c>
      <c r="S439" s="180">
        <f t="shared" si="274"/>
        <v>162.74</v>
      </c>
      <c r="T439" s="394">
        <f t="shared" si="269"/>
        <v>208.42</v>
      </c>
      <c r="U439" s="394">
        <f t="shared" si="270"/>
        <v>0</v>
      </c>
      <c r="V439" s="142">
        <f t="shared" si="275"/>
        <v>208.42</v>
      </c>
      <c r="W439" s="142">
        <f t="shared" si="276"/>
        <v>20841.52</v>
      </c>
      <c r="X439" s="142">
        <f t="shared" si="276"/>
        <v>0</v>
      </c>
      <c r="Y439" s="142">
        <f t="shared" si="277"/>
        <v>20841.52</v>
      </c>
      <c r="Z439" s="51"/>
      <c r="AA439" s="35"/>
      <c r="AB439" s="226"/>
      <c r="AC439" s="226"/>
      <c r="AD439" s="226"/>
      <c r="AE439" s="226"/>
      <c r="AF439" s="226"/>
      <c r="AG439" s="226"/>
      <c r="AH439" s="226"/>
      <c r="AI439" s="226"/>
      <c r="AJ439" s="226"/>
      <c r="AK439" s="226"/>
      <c r="AL439" s="226"/>
      <c r="AM439" s="226"/>
      <c r="AN439" s="226"/>
      <c r="AO439" s="226"/>
    </row>
    <row r="440" spans="1:41" ht="30" outlineLevel="1">
      <c r="A440" s="44">
        <v>371</v>
      </c>
      <c r="B440" s="73">
        <v>310</v>
      </c>
      <c r="C440" s="42" t="s">
        <v>266</v>
      </c>
      <c r="D440" s="44" t="s">
        <v>26</v>
      </c>
      <c r="E440" s="53">
        <v>5.9</v>
      </c>
      <c r="F440" s="14">
        <f t="shared" si="286"/>
        <v>619.5</v>
      </c>
      <c r="G440" s="14">
        <f t="shared" si="287"/>
        <v>1362.9</v>
      </c>
      <c r="H440" s="14">
        <f t="shared" si="288"/>
        <v>1982.4</v>
      </c>
      <c r="I440" s="45">
        <v>105</v>
      </c>
      <c r="J440" s="53">
        <v>231</v>
      </c>
      <c r="K440" s="53"/>
      <c r="L440" s="51"/>
      <c r="M440" s="51"/>
      <c r="N440" s="51"/>
      <c r="O440" s="451">
        <f t="shared" si="292"/>
        <v>147</v>
      </c>
      <c r="P440" s="180">
        <f t="shared" si="271"/>
        <v>231</v>
      </c>
      <c r="Q440" s="180">
        <f t="shared" si="272"/>
        <v>867.3</v>
      </c>
      <c r="R440" s="180">
        <f t="shared" si="273"/>
        <v>1362.9</v>
      </c>
      <c r="S440" s="180">
        <f t="shared" si="274"/>
        <v>2230.1999999999998</v>
      </c>
      <c r="T440" s="394">
        <f t="shared" si="269"/>
        <v>1110.73</v>
      </c>
      <c r="U440" s="394">
        <f t="shared" si="270"/>
        <v>1745.46</v>
      </c>
      <c r="V440" s="142">
        <f t="shared" si="275"/>
        <v>2856.19</v>
      </c>
      <c r="W440" s="142">
        <f t="shared" si="276"/>
        <v>188.26</v>
      </c>
      <c r="X440" s="142">
        <f t="shared" si="276"/>
        <v>295.83999999999997</v>
      </c>
      <c r="Y440" s="142">
        <f t="shared" si="277"/>
        <v>484.1</v>
      </c>
      <c r="Z440" s="51" t="s">
        <v>282</v>
      </c>
      <c r="AA440" s="35"/>
      <c r="AB440" s="226"/>
      <c r="AC440" s="226"/>
      <c r="AD440" s="226"/>
      <c r="AE440" s="226"/>
      <c r="AF440" s="226"/>
      <c r="AG440" s="226"/>
      <c r="AH440" s="226"/>
      <c r="AI440" s="226"/>
      <c r="AJ440" s="226"/>
      <c r="AK440" s="226"/>
      <c r="AL440" s="226"/>
      <c r="AM440" s="226"/>
      <c r="AN440" s="226"/>
      <c r="AO440" s="226"/>
    </row>
    <row r="441" spans="1:41" ht="45" outlineLevel="1">
      <c r="A441" s="44">
        <v>372</v>
      </c>
      <c r="B441" s="73">
        <v>311</v>
      </c>
      <c r="C441" s="42" t="s">
        <v>265</v>
      </c>
      <c r="D441" s="44" t="s">
        <v>34</v>
      </c>
      <c r="E441" s="53">
        <v>0.14000000000000001</v>
      </c>
      <c r="F441" s="14">
        <f t="shared" si="286"/>
        <v>1627.36</v>
      </c>
      <c r="G441" s="14">
        <f t="shared" si="287"/>
        <v>0</v>
      </c>
      <c r="H441" s="14">
        <f t="shared" si="288"/>
        <v>1627.36</v>
      </c>
      <c r="I441" s="45">
        <v>11624</v>
      </c>
      <c r="J441" s="53"/>
      <c r="K441" s="53"/>
      <c r="L441" s="51"/>
      <c r="M441" s="51"/>
      <c r="N441" s="51"/>
      <c r="O441" s="451">
        <f t="shared" si="292"/>
        <v>16273.6</v>
      </c>
      <c r="P441" s="180">
        <f t="shared" si="271"/>
        <v>0</v>
      </c>
      <c r="Q441" s="180">
        <f t="shared" si="272"/>
        <v>2278.3000000000002</v>
      </c>
      <c r="R441" s="180">
        <f t="shared" si="273"/>
        <v>0</v>
      </c>
      <c r="S441" s="180">
        <f t="shared" si="274"/>
        <v>2278.3000000000002</v>
      </c>
      <c r="T441" s="394">
        <f t="shared" si="269"/>
        <v>2917.81</v>
      </c>
      <c r="U441" s="394">
        <f t="shared" si="270"/>
        <v>0</v>
      </c>
      <c r="V441" s="142">
        <f t="shared" si="275"/>
        <v>2917.81</v>
      </c>
      <c r="W441" s="142">
        <f t="shared" si="276"/>
        <v>20841.52</v>
      </c>
      <c r="X441" s="142">
        <f t="shared" si="276"/>
        <v>0</v>
      </c>
      <c r="Y441" s="142">
        <f t="shared" si="277"/>
        <v>20841.52</v>
      </c>
      <c r="Z441" s="51"/>
      <c r="AA441" s="35"/>
      <c r="AB441" s="226"/>
      <c r="AC441" s="226"/>
      <c r="AD441" s="226"/>
      <c r="AE441" s="226"/>
      <c r="AF441" s="226"/>
      <c r="AG441" s="226"/>
      <c r="AH441" s="226"/>
      <c r="AI441" s="226"/>
      <c r="AJ441" s="226"/>
      <c r="AK441" s="226"/>
      <c r="AL441" s="226"/>
      <c r="AM441" s="226"/>
      <c r="AN441" s="226"/>
      <c r="AO441" s="226"/>
    </row>
    <row r="442" spans="1:41" ht="30" outlineLevel="1">
      <c r="A442" s="44">
        <v>373</v>
      </c>
      <c r="B442" s="73">
        <v>312</v>
      </c>
      <c r="C442" s="42" t="s">
        <v>274</v>
      </c>
      <c r="D442" s="44" t="s">
        <v>26</v>
      </c>
      <c r="E442" s="53">
        <v>13.7</v>
      </c>
      <c r="F442" s="14">
        <f t="shared" si="286"/>
        <v>9151.6</v>
      </c>
      <c r="G442" s="14">
        <f t="shared" si="287"/>
        <v>42196</v>
      </c>
      <c r="H442" s="14">
        <f t="shared" si="288"/>
        <v>51347.6</v>
      </c>
      <c r="I442" s="45">
        <v>668</v>
      </c>
      <c r="J442" s="53">
        <v>3080</v>
      </c>
      <c r="K442" s="53"/>
      <c r="L442" s="51"/>
      <c r="M442" s="51"/>
      <c r="N442" s="51"/>
      <c r="O442" s="451">
        <f t="shared" si="292"/>
        <v>935.2</v>
      </c>
      <c r="P442" s="180">
        <f t="shared" si="271"/>
        <v>3080</v>
      </c>
      <c r="Q442" s="180">
        <f t="shared" si="272"/>
        <v>12812.24</v>
      </c>
      <c r="R442" s="180">
        <f t="shared" si="273"/>
        <v>42196</v>
      </c>
      <c r="S442" s="180">
        <f t="shared" si="274"/>
        <v>55008.24</v>
      </c>
      <c r="T442" s="394">
        <f t="shared" si="269"/>
        <v>16408.63</v>
      </c>
      <c r="U442" s="394">
        <f t="shared" si="270"/>
        <v>54040.2</v>
      </c>
      <c r="V442" s="142">
        <f t="shared" si="275"/>
        <v>70448.83</v>
      </c>
      <c r="W442" s="142">
        <f t="shared" si="276"/>
        <v>1197.71</v>
      </c>
      <c r="X442" s="142">
        <f t="shared" si="276"/>
        <v>3944.54</v>
      </c>
      <c r="Y442" s="142">
        <f t="shared" si="277"/>
        <v>5142.25</v>
      </c>
      <c r="Z442" s="51" t="s">
        <v>283</v>
      </c>
      <c r="AA442" s="35"/>
      <c r="AB442" s="226"/>
      <c r="AC442" s="226"/>
      <c r="AD442" s="226"/>
      <c r="AE442" s="226"/>
      <c r="AF442" s="226"/>
      <c r="AG442" s="226"/>
      <c r="AH442" s="226"/>
      <c r="AI442" s="226"/>
      <c r="AJ442" s="226"/>
      <c r="AK442" s="226"/>
      <c r="AL442" s="226"/>
      <c r="AM442" s="226"/>
      <c r="AN442" s="226"/>
      <c r="AO442" s="226"/>
    </row>
    <row r="443" spans="1:41" ht="45" outlineLevel="1">
      <c r="A443" s="44">
        <v>374</v>
      </c>
      <c r="B443" s="73">
        <v>313</v>
      </c>
      <c r="C443" s="42" t="s">
        <v>265</v>
      </c>
      <c r="D443" s="44" t="s">
        <v>34</v>
      </c>
      <c r="E443" s="53">
        <v>7.0000000000000007E-2</v>
      </c>
      <c r="F443" s="14">
        <f t="shared" si="286"/>
        <v>813.68</v>
      </c>
      <c r="G443" s="14">
        <f t="shared" si="287"/>
        <v>0</v>
      </c>
      <c r="H443" s="14">
        <f t="shared" si="288"/>
        <v>813.68</v>
      </c>
      <c r="I443" s="45">
        <v>11624</v>
      </c>
      <c r="J443" s="53"/>
      <c r="K443" s="53"/>
      <c r="L443" s="51"/>
      <c r="M443" s="51"/>
      <c r="N443" s="51"/>
      <c r="O443" s="451">
        <f t="shared" si="292"/>
        <v>16273.6</v>
      </c>
      <c r="P443" s="180">
        <f t="shared" si="271"/>
        <v>0</v>
      </c>
      <c r="Q443" s="180">
        <f t="shared" si="272"/>
        <v>1139.1500000000001</v>
      </c>
      <c r="R443" s="180">
        <f t="shared" si="273"/>
        <v>0</v>
      </c>
      <c r="S443" s="180">
        <f t="shared" si="274"/>
        <v>1139.1500000000001</v>
      </c>
      <c r="T443" s="394">
        <f t="shared" si="269"/>
        <v>1458.91</v>
      </c>
      <c r="U443" s="394">
        <f t="shared" si="270"/>
        <v>0</v>
      </c>
      <c r="V443" s="142">
        <f t="shared" si="275"/>
        <v>1458.91</v>
      </c>
      <c r="W443" s="142">
        <f t="shared" si="276"/>
        <v>20841.52</v>
      </c>
      <c r="X443" s="142">
        <f t="shared" si="276"/>
        <v>0</v>
      </c>
      <c r="Y443" s="142">
        <f t="shared" si="277"/>
        <v>20841.52</v>
      </c>
      <c r="Z443" s="51"/>
      <c r="AA443" s="35"/>
      <c r="AB443" s="226"/>
      <c r="AC443" s="226"/>
      <c r="AD443" s="226"/>
      <c r="AE443" s="226"/>
      <c r="AF443" s="226"/>
      <c r="AG443" s="226"/>
      <c r="AH443" s="226"/>
      <c r="AI443" s="226"/>
      <c r="AJ443" s="226"/>
      <c r="AK443" s="226"/>
      <c r="AL443" s="226"/>
      <c r="AM443" s="226"/>
      <c r="AN443" s="226"/>
      <c r="AO443" s="226"/>
    </row>
    <row r="444" spans="1:41" ht="30" outlineLevel="1">
      <c r="A444" s="44">
        <v>375</v>
      </c>
      <c r="B444" s="73">
        <v>314</v>
      </c>
      <c r="C444" s="42" t="s">
        <v>270</v>
      </c>
      <c r="D444" s="44" t="s">
        <v>26</v>
      </c>
      <c r="E444" s="53">
        <v>13.7</v>
      </c>
      <c r="F444" s="14">
        <f t="shared" si="286"/>
        <v>3904.5</v>
      </c>
      <c r="G444" s="14">
        <f t="shared" si="287"/>
        <v>14508.3</v>
      </c>
      <c r="H444" s="14">
        <f t="shared" si="288"/>
        <v>18412.8</v>
      </c>
      <c r="I444" s="45">
        <v>285</v>
      </c>
      <c r="J444" s="53">
        <v>1059</v>
      </c>
      <c r="K444" s="53"/>
      <c r="L444" s="51"/>
      <c r="M444" s="51"/>
      <c r="N444" s="51"/>
      <c r="O444" s="451">
        <f t="shared" si="292"/>
        <v>399</v>
      </c>
      <c r="P444" s="180">
        <f t="shared" si="271"/>
        <v>1059</v>
      </c>
      <c r="Q444" s="180">
        <f t="shared" si="272"/>
        <v>5466.3</v>
      </c>
      <c r="R444" s="180">
        <f t="shared" si="273"/>
        <v>14508.3</v>
      </c>
      <c r="S444" s="180">
        <f t="shared" si="274"/>
        <v>19974.599999999999</v>
      </c>
      <c r="T444" s="394">
        <f t="shared" si="269"/>
        <v>7000.7</v>
      </c>
      <c r="U444" s="394">
        <f t="shared" si="270"/>
        <v>18580.759999999998</v>
      </c>
      <c r="V444" s="142">
        <f t="shared" si="275"/>
        <v>25581.46</v>
      </c>
      <c r="W444" s="142">
        <f t="shared" si="276"/>
        <v>511</v>
      </c>
      <c r="X444" s="142">
        <f t="shared" si="276"/>
        <v>1356.26</v>
      </c>
      <c r="Y444" s="142">
        <f t="shared" si="277"/>
        <v>1867.26</v>
      </c>
      <c r="Z444" s="51" t="s">
        <v>284</v>
      </c>
      <c r="AA444" s="35"/>
      <c r="AB444" s="226"/>
      <c r="AC444" s="226"/>
      <c r="AD444" s="226"/>
      <c r="AE444" s="226"/>
      <c r="AF444" s="226"/>
      <c r="AG444" s="226"/>
      <c r="AH444" s="226"/>
      <c r="AI444" s="226"/>
      <c r="AJ444" s="226"/>
      <c r="AK444" s="226"/>
      <c r="AL444" s="226"/>
      <c r="AM444" s="226"/>
      <c r="AN444" s="226"/>
      <c r="AO444" s="226"/>
    </row>
    <row r="445" spans="1:41" ht="15" outlineLevel="1">
      <c r="A445" s="44"/>
      <c r="B445" s="73"/>
      <c r="C445" s="290" t="s">
        <v>285</v>
      </c>
      <c r="D445" s="291"/>
      <c r="E445" s="292"/>
      <c r="F445" s="14">
        <f t="shared" si="286"/>
        <v>0</v>
      </c>
      <c r="G445" s="14">
        <f t="shared" si="287"/>
        <v>0</v>
      </c>
      <c r="H445" s="14">
        <f t="shared" si="288"/>
        <v>0</v>
      </c>
      <c r="I445" s="45"/>
      <c r="J445" s="53"/>
      <c r="K445" s="53"/>
      <c r="L445" s="51"/>
      <c r="M445" s="51"/>
      <c r="N445" s="51"/>
      <c r="O445" s="186"/>
      <c r="P445" s="180">
        <f t="shared" si="271"/>
        <v>0</v>
      </c>
      <c r="Q445" s="180">
        <f t="shared" si="272"/>
        <v>0</v>
      </c>
      <c r="R445" s="180">
        <f t="shared" si="273"/>
        <v>0</v>
      </c>
      <c r="S445" s="180">
        <f t="shared" si="274"/>
        <v>0</v>
      </c>
      <c r="T445" s="394">
        <f t="shared" si="269"/>
        <v>0</v>
      </c>
      <c r="U445" s="394">
        <f t="shared" si="270"/>
        <v>0</v>
      </c>
      <c r="V445" s="142">
        <f t="shared" si="275"/>
        <v>0</v>
      </c>
      <c r="W445" s="142">
        <f t="shared" si="276"/>
        <v>0</v>
      </c>
      <c r="X445" s="142">
        <f t="shared" si="276"/>
        <v>0</v>
      </c>
      <c r="Y445" s="142">
        <f t="shared" si="277"/>
        <v>0</v>
      </c>
      <c r="Z445" s="51"/>
      <c r="AA445" s="35"/>
      <c r="AB445" s="226"/>
      <c r="AC445" s="226"/>
      <c r="AD445" s="226"/>
      <c r="AE445" s="226"/>
      <c r="AF445" s="226"/>
      <c r="AG445" s="226"/>
      <c r="AH445" s="226"/>
      <c r="AI445" s="226"/>
      <c r="AJ445" s="226"/>
      <c r="AK445" s="226"/>
      <c r="AL445" s="226"/>
      <c r="AM445" s="226"/>
      <c r="AN445" s="226"/>
      <c r="AO445" s="226"/>
    </row>
    <row r="446" spans="1:41" ht="15" outlineLevel="1">
      <c r="A446" s="44">
        <v>376</v>
      </c>
      <c r="B446" s="73">
        <v>315</v>
      </c>
      <c r="C446" s="42" t="s">
        <v>264</v>
      </c>
      <c r="D446" s="44" t="s">
        <v>34</v>
      </c>
      <c r="E446" s="53">
        <v>0.11</v>
      </c>
      <c r="F446" s="14">
        <f t="shared" si="286"/>
        <v>2613.27</v>
      </c>
      <c r="G446" s="14">
        <f t="shared" si="287"/>
        <v>0</v>
      </c>
      <c r="H446" s="14">
        <f t="shared" si="288"/>
        <v>2613.27</v>
      </c>
      <c r="I446" s="45">
        <v>23757</v>
      </c>
      <c r="J446" s="53"/>
      <c r="K446" s="53"/>
      <c r="L446" s="51"/>
      <c r="M446" s="51"/>
      <c r="N446" s="51"/>
      <c r="O446" s="448">
        <f>I446*$L$3</f>
        <v>40386.9</v>
      </c>
      <c r="P446" s="180">
        <f t="shared" si="271"/>
        <v>0</v>
      </c>
      <c r="Q446" s="180">
        <f t="shared" si="272"/>
        <v>4442.5600000000004</v>
      </c>
      <c r="R446" s="180">
        <f t="shared" si="273"/>
        <v>0</v>
      </c>
      <c r="S446" s="180">
        <f t="shared" si="274"/>
        <v>4442.5600000000004</v>
      </c>
      <c r="T446" s="394">
        <f t="shared" si="269"/>
        <v>5689.56</v>
      </c>
      <c r="U446" s="394">
        <f t="shared" si="270"/>
        <v>0</v>
      </c>
      <c r="V446" s="142">
        <f t="shared" si="275"/>
        <v>5689.56</v>
      </c>
      <c r="W446" s="142">
        <f t="shared" si="276"/>
        <v>51723.3</v>
      </c>
      <c r="X446" s="142">
        <f t="shared" si="276"/>
        <v>0</v>
      </c>
      <c r="Y446" s="142">
        <f t="shared" si="277"/>
        <v>51723.3</v>
      </c>
      <c r="Z446" s="51"/>
      <c r="AA446" s="35"/>
      <c r="AB446" s="226"/>
      <c r="AC446" s="226"/>
      <c r="AD446" s="226"/>
      <c r="AE446" s="226"/>
      <c r="AF446" s="226"/>
      <c r="AG446" s="226"/>
      <c r="AH446" s="226"/>
      <c r="AI446" s="226"/>
      <c r="AJ446" s="226"/>
      <c r="AK446" s="226"/>
      <c r="AL446" s="226"/>
      <c r="AM446" s="226"/>
      <c r="AN446" s="226"/>
      <c r="AO446" s="226"/>
    </row>
    <row r="447" spans="1:41" ht="15" outlineLevel="1">
      <c r="A447" s="44">
        <v>377</v>
      </c>
      <c r="B447" s="73">
        <v>316</v>
      </c>
      <c r="C447" s="42" t="s">
        <v>56</v>
      </c>
      <c r="D447" s="44" t="s">
        <v>26</v>
      </c>
      <c r="E447" s="53">
        <v>9.6</v>
      </c>
      <c r="F447" s="14">
        <f t="shared" si="286"/>
        <v>16915.580000000002</v>
      </c>
      <c r="G447" s="14">
        <f t="shared" si="287"/>
        <v>0</v>
      </c>
      <c r="H447" s="14">
        <f t="shared" si="288"/>
        <v>16915.580000000002</v>
      </c>
      <c r="I447" s="45">
        <v>1762.04</v>
      </c>
      <c r="J447" s="53"/>
      <c r="K447" s="53"/>
      <c r="L447" s="51"/>
      <c r="M447" s="51"/>
      <c r="N447" s="51"/>
      <c r="O447" s="451">
        <f t="shared" ref="O447:O454" si="293">I447*$M$3</f>
        <v>2466.86</v>
      </c>
      <c r="P447" s="180">
        <f t="shared" si="271"/>
        <v>0</v>
      </c>
      <c r="Q447" s="180">
        <f t="shared" si="272"/>
        <v>23681.86</v>
      </c>
      <c r="R447" s="180">
        <f t="shared" si="273"/>
        <v>0</v>
      </c>
      <c r="S447" s="180">
        <f t="shared" si="274"/>
        <v>23681.86</v>
      </c>
      <c r="T447" s="394">
        <f t="shared" si="269"/>
        <v>30329.279999999999</v>
      </c>
      <c r="U447" s="394">
        <f t="shared" si="270"/>
        <v>0</v>
      </c>
      <c r="V447" s="142">
        <f t="shared" si="275"/>
        <v>30329.279999999999</v>
      </c>
      <c r="W447" s="142">
        <f t="shared" si="276"/>
        <v>3159.3</v>
      </c>
      <c r="X447" s="142">
        <f t="shared" si="276"/>
        <v>0</v>
      </c>
      <c r="Y447" s="142">
        <f t="shared" si="277"/>
        <v>3159.3</v>
      </c>
      <c r="Z447" s="51"/>
      <c r="AA447" s="35"/>
      <c r="AB447" s="226"/>
      <c r="AC447" s="226"/>
      <c r="AD447" s="226"/>
      <c r="AE447" s="226"/>
      <c r="AF447" s="226"/>
      <c r="AG447" s="226"/>
      <c r="AH447" s="226"/>
      <c r="AI447" s="226"/>
      <c r="AJ447" s="226"/>
      <c r="AK447" s="226"/>
      <c r="AL447" s="226"/>
      <c r="AM447" s="226"/>
      <c r="AN447" s="226"/>
      <c r="AO447" s="226"/>
    </row>
    <row r="448" spans="1:41" ht="15" outlineLevel="1">
      <c r="A448" s="44">
        <v>378</v>
      </c>
      <c r="B448" s="73">
        <v>317</v>
      </c>
      <c r="C448" s="42" t="s">
        <v>218</v>
      </c>
      <c r="D448" s="44" t="s">
        <v>26</v>
      </c>
      <c r="E448" s="53">
        <v>9.6</v>
      </c>
      <c r="F448" s="14">
        <f t="shared" si="286"/>
        <v>1421.57</v>
      </c>
      <c r="G448" s="14">
        <f t="shared" si="287"/>
        <v>0</v>
      </c>
      <c r="H448" s="14">
        <f t="shared" si="288"/>
        <v>1421.57</v>
      </c>
      <c r="I448" s="45">
        <v>148.08000000000001</v>
      </c>
      <c r="J448" s="53"/>
      <c r="K448" s="53"/>
      <c r="L448" s="51"/>
      <c r="M448" s="51"/>
      <c r="N448" s="51"/>
      <c r="O448" s="451">
        <f t="shared" si="293"/>
        <v>207.31</v>
      </c>
      <c r="P448" s="180">
        <f t="shared" si="271"/>
        <v>0</v>
      </c>
      <c r="Q448" s="180">
        <f t="shared" si="272"/>
        <v>1990.18</v>
      </c>
      <c r="R448" s="180">
        <f t="shared" si="273"/>
        <v>0</v>
      </c>
      <c r="S448" s="180">
        <f t="shared" si="274"/>
        <v>1990.18</v>
      </c>
      <c r="T448" s="394">
        <f t="shared" si="269"/>
        <v>2548.8000000000002</v>
      </c>
      <c r="U448" s="394">
        <f t="shared" si="270"/>
        <v>0</v>
      </c>
      <c r="V448" s="142">
        <f t="shared" si="275"/>
        <v>2548.8000000000002</v>
      </c>
      <c r="W448" s="142">
        <f t="shared" si="276"/>
        <v>265.5</v>
      </c>
      <c r="X448" s="142">
        <f t="shared" si="276"/>
        <v>0</v>
      </c>
      <c r="Y448" s="142">
        <f t="shared" si="277"/>
        <v>265.5</v>
      </c>
      <c r="Z448" s="51"/>
      <c r="AA448" s="35"/>
      <c r="AB448" s="226"/>
      <c r="AC448" s="226"/>
      <c r="AD448" s="226"/>
      <c r="AE448" s="226"/>
      <c r="AF448" s="226"/>
      <c r="AG448" s="226"/>
      <c r="AH448" s="226"/>
      <c r="AI448" s="226"/>
      <c r="AJ448" s="226"/>
      <c r="AK448" s="226"/>
      <c r="AL448" s="226"/>
      <c r="AM448" s="226"/>
      <c r="AN448" s="226"/>
      <c r="AO448" s="226"/>
    </row>
    <row r="449" spans="1:41" ht="45" outlineLevel="1">
      <c r="A449" s="44">
        <v>379</v>
      </c>
      <c r="B449" s="73">
        <v>318</v>
      </c>
      <c r="C449" s="42" t="s">
        <v>265</v>
      </c>
      <c r="D449" s="44" t="s">
        <v>34</v>
      </c>
      <c r="E449" s="53">
        <v>0</v>
      </c>
      <c r="F449" s="14">
        <f t="shared" si="286"/>
        <v>0</v>
      </c>
      <c r="G449" s="14">
        <f t="shared" si="287"/>
        <v>0</v>
      </c>
      <c r="H449" s="14">
        <f t="shared" si="288"/>
        <v>0</v>
      </c>
      <c r="I449" s="45">
        <v>11624</v>
      </c>
      <c r="J449" s="53"/>
      <c r="K449" s="53"/>
      <c r="L449" s="51"/>
      <c r="M449" s="51"/>
      <c r="N449" s="51"/>
      <c r="O449" s="451">
        <f t="shared" si="293"/>
        <v>16273.6</v>
      </c>
      <c r="P449" s="180">
        <f t="shared" si="271"/>
        <v>0</v>
      </c>
      <c r="Q449" s="180">
        <f t="shared" si="272"/>
        <v>0</v>
      </c>
      <c r="R449" s="180">
        <f t="shared" si="273"/>
        <v>0</v>
      </c>
      <c r="S449" s="180">
        <f t="shared" si="274"/>
        <v>0</v>
      </c>
      <c r="T449" s="394">
        <f t="shared" si="269"/>
        <v>0</v>
      </c>
      <c r="U449" s="394">
        <f t="shared" si="270"/>
        <v>0</v>
      </c>
      <c r="V449" s="142">
        <f t="shared" si="275"/>
        <v>0</v>
      </c>
      <c r="W449" s="142">
        <f t="shared" si="276"/>
        <v>20841.52</v>
      </c>
      <c r="X449" s="142">
        <f t="shared" si="276"/>
        <v>0</v>
      </c>
      <c r="Y449" s="142">
        <f t="shared" si="277"/>
        <v>20841.52</v>
      </c>
      <c r="Z449" s="51"/>
      <c r="AA449" s="35"/>
      <c r="AB449" s="226"/>
      <c r="AC449" s="226"/>
      <c r="AD449" s="226"/>
      <c r="AE449" s="226"/>
      <c r="AF449" s="226"/>
      <c r="AG449" s="226"/>
      <c r="AH449" s="226"/>
      <c r="AI449" s="226"/>
      <c r="AJ449" s="226"/>
      <c r="AK449" s="226"/>
      <c r="AL449" s="226"/>
      <c r="AM449" s="226"/>
      <c r="AN449" s="226"/>
      <c r="AO449" s="226"/>
    </row>
    <row r="450" spans="1:41" ht="30" outlineLevel="1">
      <c r="A450" s="44">
        <v>380</v>
      </c>
      <c r="B450" s="73">
        <v>319</v>
      </c>
      <c r="C450" s="42" t="s">
        <v>266</v>
      </c>
      <c r="D450" s="44" t="s">
        <v>26</v>
      </c>
      <c r="E450" s="53">
        <v>1.8</v>
      </c>
      <c r="F450" s="14">
        <f t="shared" si="286"/>
        <v>189</v>
      </c>
      <c r="G450" s="14">
        <f t="shared" si="287"/>
        <v>415.8</v>
      </c>
      <c r="H450" s="14">
        <f t="shared" si="288"/>
        <v>604.79999999999995</v>
      </c>
      <c r="I450" s="45">
        <v>105</v>
      </c>
      <c r="J450" s="53">
        <v>231</v>
      </c>
      <c r="K450" s="53"/>
      <c r="L450" s="51"/>
      <c r="M450" s="51"/>
      <c r="N450" s="51"/>
      <c r="O450" s="451">
        <f t="shared" si="293"/>
        <v>147</v>
      </c>
      <c r="P450" s="180">
        <f t="shared" si="271"/>
        <v>231</v>
      </c>
      <c r="Q450" s="180">
        <f t="shared" si="272"/>
        <v>264.60000000000002</v>
      </c>
      <c r="R450" s="180">
        <f t="shared" si="273"/>
        <v>415.8</v>
      </c>
      <c r="S450" s="180">
        <f t="shared" si="274"/>
        <v>680.4</v>
      </c>
      <c r="T450" s="394">
        <f t="shared" si="269"/>
        <v>338.87</v>
      </c>
      <c r="U450" s="394">
        <f t="shared" si="270"/>
        <v>532.51</v>
      </c>
      <c r="V450" s="142">
        <f t="shared" si="275"/>
        <v>871.38</v>
      </c>
      <c r="W450" s="142">
        <f t="shared" si="276"/>
        <v>188.26</v>
      </c>
      <c r="X450" s="142">
        <f t="shared" si="276"/>
        <v>295.83999999999997</v>
      </c>
      <c r="Y450" s="142">
        <f t="shared" si="277"/>
        <v>484.1</v>
      </c>
      <c r="Z450" s="51" t="s">
        <v>286</v>
      </c>
      <c r="AA450" s="35"/>
      <c r="AB450" s="226"/>
      <c r="AC450" s="226"/>
      <c r="AD450" s="226"/>
      <c r="AE450" s="226"/>
      <c r="AF450" s="226"/>
      <c r="AG450" s="226"/>
      <c r="AH450" s="226"/>
      <c r="AI450" s="226"/>
      <c r="AJ450" s="226"/>
      <c r="AK450" s="226"/>
      <c r="AL450" s="226"/>
      <c r="AM450" s="226"/>
      <c r="AN450" s="226"/>
      <c r="AO450" s="226"/>
    </row>
    <row r="451" spans="1:41" ht="45" outlineLevel="1">
      <c r="A451" s="44">
        <v>381</v>
      </c>
      <c r="B451" s="73">
        <v>320</v>
      </c>
      <c r="C451" s="42" t="s">
        <v>265</v>
      </c>
      <c r="D451" s="44" t="s">
        <v>34</v>
      </c>
      <c r="E451" s="53">
        <v>0.11</v>
      </c>
      <c r="F451" s="14">
        <f t="shared" si="286"/>
        <v>1278.6400000000001</v>
      </c>
      <c r="G451" s="14">
        <f t="shared" si="287"/>
        <v>0</v>
      </c>
      <c r="H451" s="14">
        <f t="shared" si="288"/>
        <v>1278.6400000000001</v>
      </c>
      <c r="I451" s="45">
        <v>11624</v>
      </c>
      <c r="J451" s="53"/>
      <c r="K451" s="53"/>
      <c r="L451" s="51"/>
      <c r="M451" s="51"/>
      <c r="N451" s="51"/>
      <c r="O451" s="451">
        <f t="shared" si="293"/>
        <v>16273.6</v>
      </c>
      <c r="P451" s="180">
        <f t="shared" si="271"/>
        <v>0</v>
      </c>
      <c r="Q451" s="180">
        <f t="shared" si="272"/>
        <v>1790.1</v>
      </c>
      <c r="R451" s="180">
        <f t="shared" si="273"/>
        <v>0</v>
      </c>
      <c r="S451" s="180">
        <f t="shared" si="274"/>
        <v>1790.1</v>
      </c>
      <c r="T451" s="394">
        <f t="shared" si="269"/>
        <v>2292.5700000000002</v>
      </c>
      <c r="U451" s="394">
        <f t="shared" si="270"/>
        <v>0</v>
      </c>
      <c r="V451" s="142">
        <f t="shared" si="275"/>
        <v>2292.5700000000002</v>
      </c>
      <c r="W451" s="142">
        <f t="shared" si="276"/>
        <v>20841.52</v>
      </c>
      <c r="X451" s="142">
        <f t="shared" si="276"/>
        <v>0</v>
      </c>
      <c r="Y451" s="142">
        <f t="shared" si="277"/>
        <v>20841.52</v>
      </c>
      <c r="Z451" s="51"/>
      <c r="AA451" s="35"/>
      <c r="AB451" s="226"/>
      <c r="AC451" s="226"/>
      <c r="AD451" s="226"/>
      <c r="AE451" s="226"/>
      <c r="AF451" s="226"/>
      <c r="AG451" s="226"/>
      <c r="AH451" s="226"/>
      <c r="AI451" s="226"/>
      <c r="AJ451" s="226"/>
      <c r="AK451" s="226"/>
      <c r="AL451" s="226"/>
      <c r="AM451" s="226"/>
      <c r="AN451" s="226"/>
      <c r="AO451" s="226"/>
    </row>
    <row r="452" spans="1:41" ht="30" outlineLevel="1">
      <c r="A452" s="44">
        <v>382</v>
      </c>
      <c r="B452" s="73">
        <v>321</v>
      </c>
      <c r="C452" s="42" t="s">
        <v>268</v>
      </c>
      <c r="D452" s="44" t="s">
        <v>26</v>
      </c>
      <c r="E452" s="53">
        <v>2.1</v>
      </c>
      <c r="F452" s="14">
        <f t="shared" si="286"/>
        <v>6757.8</v>
      </c>
      <c r="G452" s="14">
        <f t="shared" si="287"/>
        <v>32340</v>
      </c>
      <c r="H452" s="14">
        <f t="shared" si="288"/>
        <v>39097.800000000003</v>
      </c>
      <c r="I452" s="45">
        <v>3218</v>
      </c>
      <c r="J452" s="53">
        <v>15400</v>
      </c>
      <c r="K452" s="53"/>
      <c r="L452" s="51"/>
      <c r="M452" s="51"/>
      <c r="N452" s="51"/>
      <c r="O452" s="451">
        <f t="shared" si="293"/>
        <v>4505.2</v>
      </c>
      <c r="P452" s="180">
        <f t="shared" si="271"/>
        <v>15400</v>
      </c>
      <c r="Q452" s="180">
        <f t="shared" si="272"/>
        <v>9460.92</v>
      </c>
      <c r="R452" s="180">
        <f t="shared" si="273"/>
        <v>32340</v>
      </c>
      <c r="S452" s="180">
        <f t="shared" si="274"/>
        <v>41800.92</v>
      </c>
      <c r="T452" s="394">
        <f t="shared" si="269"/>
        <v>12116.56</v>
      </c>
      <c r="U452" s="394">
        <f t="shared" si="270"/>
        <v>41417.67</v>
      </c>
      <c r="V452" s="142">
        <f t="shared" si="275"/>
        <v>53534.23</v>
      </c>
      <c r="W452" s="142">
        <f t="shared" si="276"/>
        <v>5769.79</v>
      </c>
      <c r="X452" s="142">
        <f t="shared" si="276"/>
        <v>19722.7</v>
      </c>
      <c r="Y452" s="142">
        <f t="shared" si="277"/>
        <v>25492.49</v>
      </c>
      <c r="Z452" s="51" t="s">
        <v>287</v>
      </c>
      <c r="AA452" s="35"/>
      <c r="AB452" s="226"/>
      <c r="AC452" s="226"/>
      <c r="AD452" s="226"/>
      <c r="AE452" s="226"/>
      <c r="AF452" s="226"/>
      <c r="AG452" s="226"/>
      <c r="AH452" s="226"/>
      <c r="AI452" s="226"/>
      <c r="AJ452" s="226"/>
      <c r="AK452" s="226"/>
      <c r="AL452" s="226"/>
      <c r="AM452" s="226"/>
      <c r="AN452" s="226"/>
      <c r="AO452" s="226"/>
    </row>
    <row r="453" spans="1:41" ht="45" outlineLevel="1">
      <c r="A453" s="44">
        <v>383</v>
      </c>
      <c r="B453" s="73">
        <v>322</v>
      </c>
      <c r="C453" s="42" t="s">
        <v>265</v>
      </c>
      <c r="D453" s="44" t="s">
        <v>34</v>
      </c>
      <c r="E453" s="53">
        <v>0.01</v>
      </c>
      <c r="F453" s="14">
        <f t="shared" si="286"/>
        <v>116.24</v>
      </c>
      <c r="G453" s="14">
        <f t="shared" si="287"/>
        <v>0</v>
      </c>
      <c r="H453" s="14">
        <f t="shared" si="288"/>
        <v>116.24</v>
      </c>
      <c r="I453" s="45">
        <v>11624</v>
      </c>
      <c r="J453" s="53"/>
      <c r="K453" s="53"/>
      <c r="L453" s="51"/>
      <c r="M453" s="51"/>
      <c r="N453" s="51"/>
      <c r="O453" s="451">
        <f t="shared" si="293"/>
        <v>16273.6</v>
      </c>
      <c r="P453" s="180">
        <f t="shared" si="271"/>
        <v>0</v>
      </c>
      <c r="Q453" s="180">
        <f t="shared" si="272"/>
        <v>162.74</v>
      </c>
      <c r="R453" s="180">
        <f t="shared" si="273"/>
        <v>0</v>
      </c>
      <c r="S453" s="180">
        <f t="shared" si="274"/>
        <v>162.74</v>
      </c>
      <c r="T453" s="394">
        <f t="shared" si="269"/>
        <v>208.42</v>
      </c>
      <c r="U453" s="394">
        <f t="shared" si="270"/>
        <v>0</v>
      </c>
      <c r="V453" s="142">
        <f t="shared" si="275"/>
        <v>208.42</v>
      </c>
      <c r="W453" s="142">
        <f t="shared" si="276"/>
        <v>20841.52</v>
      </c>
      <c r="X453" s="142">
        <f t="shared" si="276"/>
        <v>0</v>
      </c>
      <c r="Y453" s="142">
        <f t="shared" si="277"/>
        <v>20841.52</v>
      </c>
      <c r="Z453" s="51"/>
      <c r="AA453" s="35"/>
      <c r="AB453" s="226"/>
      <c r="AC453" s="226"/>
      <c r="AD453" s="226"/>
      <c r="AE453" s="226"/>
      <c r="AF453" s="226"/>
      <c r="AG453" s="226"/>
      <c r="AH453" s="226"/>
      <c r="AI453" s="226"/>
      <c r="AJ453" s="226"/>
      <c r="AK453" s="226"/>
      <c r="AL453" s="226"/>
      <c r="AM453" s="226"/>
      <c r="AN453" s="226"/>
      <c r="AO453" s="226"/>
    </row>
    <row r="454" spans="1:41" ht="30" outlineLevel="1">
      <c r="A454" s="44">
        <v>384</v>
      </c>
      <c r="B454" s="73">
        <v>323</v>
      </c>
      <c r="C454" s="42" t="s">
        <v>270</v>
      </c>
      <c r="D454" s="44" t="s">
        <v>26</v>
      </c>
      <c r="E454" s="53">
        <v>2.1</v>
      </c>
      <c r="F454" s="14">
        <f t="shared" si="286"/>
        <v>598.5</v>
      </c>
      <c r="G454" s="14">
        <f t="shared" si="287"/>
        <v>2223.9</v>
      </c>
      <c r="H454" s="14">
        <f t="shared" si="288"/>
        <v>2822.4</v>
      </c>
      <c r="I454" s="45">
        <v>285</v>
      </c>
      <c r="J454" s="53">
        <v>1059</v>
      </c>
      <c r="K454" s="53"/>
      <c r="L454" s="51"/>
      <c r="M454" s="51"/>
      <c r="N454" s="51"/>
      <c r="O454" s="451">
        <f t="shared" si="293"/>
        <v>399</v>
      </c>
      <c r="P454" s="180">
        <f t="shared" si="271"/>
        <v>1059</v>
      </c>
      <c r="Q454" s="180">
        <f t="shared" si="272"/>
        <v>837.9</v>
      </c>
      <c r="R454" s="180">
        <f t="shared" si="273"/>
        <v>2223.9</v>
      </c>
      <c r="S454" s="180">
        <f t="shared" si="274"/>
        <v>3061.8</v>
      </c>
      <c r="T454" s="394">
        <f t="shared" si="269"/>
        <v>1073.0999999999999</v>
      </c>
      <c r="U454" s="394">
        <f t="shared" si="270"/>
        <v>2848.15</v>
      </c>
      <c r="V454" s="142">
        <f t="shared" si="275"/>
        <v>3921.25</v>
      </c>
      <c r="W454" s="142">
        <f t="shared" si="276"/>
        <v>511</v>
      </c>
      <c r="X454" s="142">
        <f t="shared" si="276"/>
        <v>1356.26</v>
      </c>
      <c r="Y454" s="142">
        <f t="shared" si="277"/>
        <v>1867.26</v>
      </c>
      <c r="Z454" s="51" t="s">
        <v>288</v>
      </c>
      <c r="AA454" s="35"/>
      <c r="AB454" s="226"/>
      <c r="AC454" s="226"/>
      <c r="AD454" s="226"/>
      <c r="AE454" s="226"/>
      <c r="AF454" s="226"/>
      <c r="AG454" s="226"/>
      <c r="AH454" s="226"/>
      <c r="AI454" s="226"/>
      <c r="AJ454" s="226"/>
      <c r="AK454" s="226"/>
      <c r="AL454" s="226"/>
      <c r="AM454" s="226"/>
      <c r="AN454" s="226"/>
      <c r="AO454" s="226"/>
    </row>
    <row r="455" spans="1:41" ht="15" outlineLevel="1">
      <c r="A455" s="44"/>
      <c r="B455" s="73"/>
      <c r="C455" s="290" t="s">
        <v>289</v>
      </c>
      <c r="D455" s="291"/>
      <c r="E455" s="292"/>
      <c r="F455" s="14">
        <f t="shared" si="286"/>
        <v>0</v>
      </c>
      <c r="G455" s="14">
        <f t="shared" si="287"/>
        <v>0</v>
      </c>
      <c r="H455" s="14">
        <f t="shared" si="288"/>
        <v>0</v>
      </c>
      <c r="I455" s="45"/>
      <c r="J455" s="53"/>
      <c r="K455" s="53"/>
      <c r="L455" s="51"/>
      <c r="M455" s="51"/>
      <c r="N455" s="51"/>
      <c r="O455" s="186"/>
      <c r="P455" s="180">
        <f t="shared" si="271"/>
        <v>0</v>
      </c>
      <c r="Q455" s="180">
        <f t="shared" si="272"/>
        <v>0</v>
      </c>
      <c r="R455" s="180">
        <f t="shared" si="273"/>
        <v>0</v>
      </c>
      <c r="S455" s="180">
        <f t="shared" si="274"/>
        <v>0</v>
      </c>
      <c r="T455" s="394">
        <f t="shared" si="269"/>
        <v>0</v>
      </c>
      <c r="U455" s="394">
        <f t="shared" si="270"/>
        <v>0</v>
      </c>
      <c r="V455" s="142">
        <f t="shared" si="275"/>
        <v>0</v>
      </c>
      <c r="W455" s="142">
        <f t="shared" si="276"/>
        <v>0</v>
      </c>
      <c r="X455" s="142">
        <f t="shared" si="276"/>
        <v>0</v>
      </c>
      <c r="Y455" s="142">
        <f t="shared" si="277"/>
        <v>0</v>
      </c>
      <c r="Z455" s="51"/>
      <c r="AA455" s="35"/>
      <c r="AB455" s="226"/>
      <c r="AC455" s="226"/>
      <c r="AD455" s="226"/>
      <c r="AE455" s="226"/>
      <c r="AF455" s="226"/>
      <c r="AG455" s="226"/>
      <c r="AH455" s="226"/>
      <c r="AI455" s="226"/>
      <c r="AJ455" s="226"/>
      <c r="AK455" s="226"/>
      <c r="AL455" s="226"/>
      <c r="AM455" s="226"/>
      <c r="AN455" s="226"/>
      <c r="AO455" s="226"/>
    </row>
    <row r="456" spans="1:41" ht="15" outlineLevel="1">
      <c r="A456" s="44">
        <v>385</v>
      </c>
      <c r="B456" s="73">
        <v>324</v>
      </c>
      <c r="C456" s="42" t="s">
        <v>264</v>
      </c>
      <c r="D456" s="44" t="s">
        <v>34</v>
      </c>
      <c r="E456" s="53">
        <v>0.12</v>
      </c>
      <c r="F456" s="14">
        <f t="shared" si="286"/>
        <v>2850.84</v>
      </c>
      <c r="G456" s="14">
        <f t="shared" si="287"/>
        <v>0</v>
      </c>
      <c r="H456" s="14">
        <f t="shared" si="288"/>
        <v>2850.84</v>
      </c>
      <c r="I456" s="45">
        <v>23757</v>
      </c>
      <c r="J456" s="53"/>
      <c r="K456" s="53"/>
      <c r="L456" s="51"/>
      <c r="M456" s="51"/>
      <c r="N456" s="51"/>
      <c r="O456" s="448">
        <f>I456*$L$3</f>
        <v>40386.9</v>
      </c>
      <c r="P456" s="180">
        <f t="shared" si="271"/>
        <v>0</v>
      </c>
      <c r="Q456" s="180">
        <f t="shared" si="272"/>
        <v>4846.43</v>
      </c>
      <c r="R456" s="180">
        <f t="shared" si="273"/>
        <v>0</v>
      </c>
      <c r="S456" s="180">
        <f t="shared" si="274"/>
        <v>4846.43</v>
      </c>
      <c r="T456" s="394">
        <f t="shared" ref="T456:T519" si="294">E456*W456</f>
        <v>6206.8</v>
      </c>
      <c r="U456" s="394">
        <f t="shared" ref="U456:U519" si="295">E456*X456</f>
        <v>0</v>
      </c>
      <c r="V456" s="142">
        <f t="shared" si="275"/>
        <v>6206.8</v>
      </c>
      <c r="W456" s="142">
        <f t="shared" si="276"/>
        <v>51723.3</v>
      </c>
      <c r="X456" s="142">
        <f t="shared" si="276"/>
        <v>0</v>
      </c>
      <c r="Y456" s="142">
        <f t="shared" si="277"/>
        <v>51723.3</v>
      </c>
      <c r="Z456" s="51"/>
      <c r="AA456" s="35"/>
      <c r="AB456" s="226"/>
      <c r="AC456" s="226"/>
      <c r="AD456" s="226"/>
      <c r="AE456" s="226"/>
      <c r="AF456" s="226"/>
      <c r="AG456" s="226"/>
      <c r="AH456" s="226"/>
      <c r="AI456" s="226"/>
      <c r="AJ456" s="226"/>
      <c r="AK456" s="226"/>
      <c r="AL456" s="226"/>
      <c r="AM456" s="226"/>
      <c r="AN456" s="226"/>
      <c r="AO456" s="226"/>
    </row>
    <row r="457" spans="1:41" ht="15" outlineLevel="1">
      <c r="A457" s="44">
        <v>386</v>
      </c>
      <c r="B457" s="73">
        <v>325</v>
      </c>
      <c r="C457" s="42" t="s">
        <v>56</v>
      </c>
      <c r="D457" s="44" t="s">
        <v>26</v>
      </c>
      <c r="E457" s="53">
        <v>56.6</v>
      </c>
      <c r="F457" s="14">
        <f t="shared" si="286"/>
        <v>99731.46</v>
      </c>
      <c r="G457" s="14">
        <f t="shared" si="287"/>
        <v>0</v>
      </c>
      <c r="H457" s="14">
        <f t="shared" si="288"/>
        <v>99731.46</v>
      </c>
      <c r="I457" s="45">
        <v>1762.04</v>
      </c>
      <c r="J457" s="53"/>
      <c r="K457" s="53"/>
      <c r="L457" s="51"/>
      <c r="M457" s="51"/>
      <c r="N457" s="51"/>
      <c r="O457" s="451">
        <f t="shared" ref="O457:O464" si="296">I457*$M$3</f>
        <v>2466.86</v>
      </c>
      <c r="P457" s="180">
        <f t="shared" ref="P457:P520" si="297">J457</f>
        <v>0</v>
      </c>
      <c r="Q457" s="180">
        <f t="shared" ref="Q457:Q520" si="298">O457*E457</f>
        <v>139624.28</v>
      </c>
      <c r="R457" s="180">
        <f t="shared" ref="R457:R520" si="299">P457*E457</f>
        <v>0</v>
      </c>
      <c r="S457" s="180">
        <f t="shared" ref="S457:S520" si="300">Q457+R457</f>
        <v>139624.28</v>
      </c>
      <c r="T457" s="394">
        <f t="shared" si="294"/>
        <v>178816.38</v>
      </c>
      <c r="U457" s="394">
        <f t="shared" si="295"/>
        <v>0</v>
      </c>
      <c r="V457" s="142">
        <f t="shared" ref="V457:V520" si="301">T457+U457</f>
        <v>178816.38</v>
      </c>
      <c r="W457" s="142">
        <f t="shared" ref="W457:X520" si="302">O457*0.9*$X$1259</f>
        <v>3159.3</v>
      </c>
      <c r="X457" s="142">
        <f t="shared" si="302"/>
        <v>0</v>
      </c>
      <c r="Y457" s="142">
        <f t="shared" ref="Y457:Y520" si="303">W457+X457</f>
        <v>3159.3</v>
      </c>
      <c r="Z457" s="51"/>
      <c r="AA457" s="35"/>
      <c r="AB457" s="226"/>
      <c r="AC457" s="226"/>
      <c r="AD457" s="226"/>
      <c r="AE457" s="226"/>
      <c r="AF457" s="226"/>
      <c r="AG457" s="226"/>
      <c r="AH457" s="226"/>
      <c r="AI457" s="226"/>
      <c r="AJ457" s="226"/>
      <c r="AK457" s="226"/>
      <c r="AL457" s="226"/>
      <c r="AM457" s="226"/>
      <c r="AN457" s="226"/>
      <c r="AO457" s="226"/>
    </row>
    <row r="458" spans="1:41" ht="15" outlineLevel="1">
      <c r="A458" s="44">
        <v>387</v>
      </c>
      <c r="B458" s="73">
        <v>326</v>
      </c>
      <c r="C458" s="42" t="s">
        <v>218</v>
      </c>
      <c r="D458" s="44" t="s">
        <v>26</v>
      </c>
      <c r="E458" s="53">
        <v>56.6</v>
      </c>
      <c r="F458" s="14">
        <f t="shared" si="286"/>
        <v>8381.33</v>
      </c>
      <c r="G458" s="14">
        <f t="shared" si="287"/>
        <v>0</v>
      </c>
      <c r="H458" s="14">
        <f t="shared" si="288"/>
        <v>8381.33</v>
      </c>
      <c r="I458" s="45">
        <v>148.08000000000001</v>
      </c>
      <c r="J458" s="53"/>
      <c r="K458" s="53"/>
      <c r="L458" s="51"/>
      <c r="M458" s="51"/>
      <c r="N458" s="51"/>
      <c r="O458" s="451">
        <f t="shared" si="296"/>
        <v>207.31</v>
      </c>
      <c r="P458" s="180">
        <f t="shared" si="297"/>
        <v>0</v>
      </c>
      <c r="Q458" s="180">
        <f t="shared" si="298"/>
        <v>11733.75</v>
      </c>
      <c r="R458" s="180">
        <f t="shared" si="299"/>
        <v>0</v>
      </c>
      <c r="S458" s="180">
        <f t="shared" si="300"/>
        <v>11733.75</v>
      </c>
      <c r="T458" s="394">
        <f t="shared" si="294"/>
        <v>15027.3</v>
      </c>
      <c r="U458" s="394">
        <f t="shared" si="295"/>
        <v>0</v>
      </c>
      <c r="V458" s="142">
        <f t="shared" si="301"/>
        <v>15027.3</v>
      </c>
      <c r="W458" s="142">
        <f t="shared" si="302"/>
        <v>265.5</v>
      </c>
      <c r="X458" s="142">
        <f t="shared" si="302"/>
        <v>0</v>
      </c>
      <c r="Y458" s="142">
        <f t="shared" si="303"/>
        <v>265.5</v>
      </c>
      <c r="Z458" s="51"/>
      <c r="AA458" s="35"/>
      <c r="AB458" s="226"/>
      <c r="AC458" s="226"/>
      <c r="AD458" s="226"/>
      <c r="AE458" s="226"/>
      <c r="AF458" s="226"/>
      <c r="AG458" s="226"/>
      <c r="AH458" s="226"/>
      <c r="AI458" s="226"/>
      <c r="AJ458" s="226"/>
      <c r="AK458" s="226"/>
      <c r="AL458" s="226"/>
      <c r="AM458" s="226"/>
      <c r="AN458" s="226"/>
      <c r="AO458" s="226"/>
    </row>
    <row r="459" spans="1:41" ht="45" outlineLevel="1">
      <c r="A459" s="44">
        <v>388</v>
      </c>
      <c r="B459" s="73">
        <v>327</v>
      </c>
      <c r="C459" s="42" t="s">
        <v>265</v>
      </c>
      <c r="D459" s="44" t="s">
        <v>34</v>
      </c>
      <c r="E459" s="53">
        <v>0.01</v>
      </c>
      <c r="F459" s="14">
        <f t="shared" si="286"/>
        <v>116.24</v>
      </c>
      <c r="G459" s="14">
        <f t="shared" si="287"/>
        <v>0</v>
      </c>
      <c r="H459" s="14">
        <f t="shared" si="288"/>
        <v>116.24</v>
      </c>
      <c r="I459" s="45">
        <v>11624</v>
      </c>
      <c r="J459" s="53"/>
      <c r="K459" s="53"/>
      <c r="L459" s="51"/>
      <c r="M459" s="51"/>
      <c r="N459" s="51"/>
      <c r="O459" s="451">
        <f t="shared" si="296"/>
        <v>16273.6</v>
      </c>
      <c r="P459" s="180">
        <f t="shared" si="297"/>
        <v>0</v>
      </c>
      <c r="Q459" s="180">
        <f t="shared" si="298"/>
        <v>162.74</v>
      </c>
      <c r="R459" s="180">
        <f t="shared" si="299"/>
        <v>0</v>
      </c>
      <c r="S459" s="180">
        <f t="shared" si="300"/>
        <v>162.74</v>
      </c>
      <c r="T459" s="394">
        <f t="shared" si="294"/>
        <v>208.42</v>
      </c>
      <c r="U459" s="394">
        <f t="shared" si="295"/>
        <v>0</v>
      </c>
      <c r="V459" s="142">
        <f t="shared" si="301"/>
        <v>208.42</v>
      </c>
      <c r="W459" s="142">
        <f t="shared" si="302"/>
        <v>20841.52</v>
      </c>
      <c r="X459" s="142">
        <f t="shared" si="302"/>
        <v>0</v>
      </c>
      <c r="Y459" s="142">
        <f t="shared" si="303"/>
        <v>20841.52</v>
      </c>
      <c r="Z459" s="51"/>
      <c r="AA459" s="35"/>
      <c r="AB459" s="226"/>
      <c r="AC459" s="226"/>
      <c r="AD459" s="226"/>
      <c r="AE459" s="226"/>
      <c r="AF459" s="226"/>
      <c r="AG459" s="226"/>
      <c r="AH459" s="226"/>
      <c r="AI459" s="226"/>
      <c r="AJ459" s="226"/>
      <c r="AK459" s="226"/>
      <c r="AL459" s="226"/>
      <c r="AM459" s="226"/>
      <c r="AN459" s="226"/>
      <c r="AO459" s="226"/>
    </row>
    <row r="460" spans="1:41" ht="30" outlineLevel="1">
      <c r="A460" s="44">
        <v>389</v>
      </c>
      <c r="B460" s="73">
        <v>328</v>
      </c>
      <c r="C460" s="42" t="s">
        <v>266</v>
      </c>
      <c r="D460" s="44" t="s">
        <v>26</v>
      </c>
      <c r="E460" s="53">
        <v>5.0999999999999996</v>
      </c>
      <c r="F460" s="14">
        <f t="shared" si="286"/>
        <v>535.5</v>
      </c>
      <c r="G460" s="14">
        <f t="shared" si="287"/>
        <v>1178.0999999999999</v>
      </c>
      <c r="H460" s="14">
        <f t="shared" si="288"/>
        <v>1713.6</v>
      </c>
      <c r="I460" s="45">
        <v>105</v>
      </c>
      <c r="J460" s="53">
        <v>231</v>
      </c>
      <c r="K460" s="53"/>
      <c r="L460" s="51"/>
      <c r="M460" s="51"/>
      <c r="N460" s="51"/>
      <c r="O460" s="451">
        <f t="shared" si="296"/>
        <v>147</v>
      </c>
      <c r="P460" s="180">
        <f t="shared" si="297"/>
        <v>231</v>
      </c>
      <c r="Q460" s="180">
        <f t="shared" si="298"/>
        <v>749.7</v>
      </c>
      <c r="R460" s="180">
        <f t="shared" si="299"/>
        <v>1178.0999999999999</v>
      </c>
      <c r="S460" s="180">
        <f t="shared" si="300"/>
        <v>1927.8</v>
      </c>
      <c r="T460" s="394">
        <f t="shared" si="294"/>
        <v>960.13</v>
      </c>
      <c r="U460" s="394">
        <f t="shared" si="295"/>
        <v>1508.78</v>
      </c>
      <c r="V460" s="142">
        <f t="shared" si="301"/>
        <v>2468.91</v>
      </c>
      <c r="W460" s="142">
        <f t="shared" si="302"/>
        <v>188.26</v>
      </c>
      <c r="X460" s="142">
        <f t="shared" si="302"/>
        <v>295.83999999999997</v>
      </c>
      <c r="Y460" s="142">
        <f t="shared" si="303"/>
        <v>484.1</v>
      </c>
      <c r="Z460" s="51" t="s">
        <v>290</v>
      </c>
      <c r="AA460" s="35"/>
      <c r="AB460" s="226"/>
      <c r="AC460" s="226"/>
      <c r="AD460" s="226"/>
      <c r="AE460" s="226"/>
      <c r="AF460" s="226"/>
      <c r="AG460" s="226"/>
      <c r="AH460" s="226"/>
      <c r="AI460" s="226"/>
      <c r="AJ460" s="226"/>
      <c r="AK460" s="226"/>
      <c r="AL460" s="226"/>
      <c r="AM460" s="226"/>
      <c r="AN460" s="226"/>
      <c r="AO460" s="226"/>
    </row>
    <row r="461" spans="1:41" ht="45" outlineLevel="1">
      <c r="A461" s="44">
        <v>390</v>
      </c>
      <c r="B461" s="73">
        <v>329</v>
      </c>
      <c r="C461" s="42" t="s">
        <v>265</v>
      </c>
      <c r="D461" s="44" t="s">
        <v>34</v>
      </c>
      <c r="E461" s="53">
        <v>0.12</v>
      </c>
      <c r="F461" s="14">
        <f t="shared" si="286"/>
        <v>1394.88</v>
      </c>
      <c r="G461" s="14">
        <f t="shared" si="287"/>
        <v>0</v>
      </c>
      <c r="H461" s="14">
        <f t="shared" si="288"/>
        <v>1394.88</v>
      </c>
      <c r="I461" s="45">
        <v>11624</v>
      </c>
      <c r="J461" s="53"/>
      <c r="K461" s="53"/>
      <c r="L461" s="51"/>
      <c r="M461" s="51"/>
      <c r="N461" s="51"/>
      <c r="O461" s="451">
        <f t="shared" si="296"/>
        <v>16273.6</v>
      </c>
      <c r="P461" s="180">
        <f t="shared" si="297"/>
        <v>0</v>
      </c>
      <c r="Q461" s="180">
        <f t="shared" si="298"/>
        <v>1952.83</v>
      </c>
      <c r="R461" s="180">
        <f t="shared" si="299"/>
        <v>0</v>
      </c>
      <c r="S461" s="180">
        <f t="shared" si="300"/>
        <v>1952.83</v>
      </c>
      <c r="T461" s="394">
        <f t="shared" si="294"/>
        <v>2500.98</v>
      </c>
      <c r="U461" s="394">
        <f t="shared" si="295"/>
        <v>0</v>
      </c>
      <c r="V461" s="142">
        <f t="shared" si="301"/>
        <v>2500.98</v>
      </c>
      <c r="W461" s="142">
        <f t="shared" si="302"/>
        <v>20841.52</v>
      </c>
      <c r="X461" s="142">
        <f t="shared" si="302"/>
        <v>0</v>
      </c>
      <c r="Y461" s="142">
        <f t="shared" si="303"/>
        <v>20841.52</v>
      </c>
      <c r="Z461" s="51"/>
      <c r="AA461" s="35"/>
      <c r="AB461" s="226"/>
      <c r="AC461" s="226"/>
      <c r="AD461" s="226"/>
      <c r="AE461" s="226"/>
      <c r="AF461" s="226"/>
      <c r="AG461" s="226"/>
      <c r="AH461" s="226"/>
      <c r="AI461" s="226"/>
      <c r="AJ461" s="226"/>
      <c r="AK461" s="226"/>
      <c r="AL461" s="226"/>
      <c r="AM461" s="226"/>
      <c r="AN461" s="226"/>
      <c r="AO461" s="226"/>
    </row>
    <row r="462" spans="1:41" ht="30" outlineLevel="1">
      <c r="A462" s="44">
        <v>391</v>
      </c>
      <c r="B462" s="73">
        <v>330</v>
      </c>
      <c r="C462" s="42" t="s">
        <v>274</v>
      </c>
      <c r="D462" s="44" t="s">
        <v>26</v>
      </c>
      <c r="E462" s="53">
        <v>11.9</v>
      </c>
      <c r="F462" s="14">
        <f t="shared" si="286"/>
        <v>7949.2</v>
      </c>
      <c r="G462" s="14">
        <f t="shared" si="287"/>
        <v>36652</v>
      </c>
      <c r="H462" s="14">
        <f t="shared" si="288"/>
        <v>44601.2</v>
      </c>
      <c r="I462" s="45">
        <v>668</v>
      </c>
      <c r="J462" s="53">
        <v>3080</v>
      </c>
      <c r="K462" s="53"/>
      <c r="L462" s="51"/>
      <c r="M462" s="51"/>
      <c r="N462" s="51"/>
      <c r="O462" s="451">
        <f t="shared" si="296"/>
        <v>935.2</v>
      </c>
      <c r="P462" s="180">
        <f t="shared" si="297"/>
        <v>3080</v>
      </c>
      <c r="Q462" s="180">
        <f t="shared" si="298"/>
        <v>11128.88</v>
      </c>
      <c r="R462" s="180">
        <f t="shared" si="299"/>
        <v>36652</v>
      </c>
      <c r="S462" s="180">
        <f t="shared" si="300"/>
        <v>47780.88</v>
      </c>
      <c r="T462" s="394">
        <f t="shared" si="294"/>
        <v>14252.75</v>
      </c>
      <c r="U462" s="394">
        <f t="shared" si="295"/>
        <v>46940.03</v>
      </c>
      <c r="V462" s="142">
        <f t="shared" si="301"/>
        <v>61192.78</v>
      </c>
      <c r="W462" s="142">
        <f t="shared" si="302"/>
        <v>1197.71</v>
      </c>
      <c r="X462" s="142">
        <f t="shared" si="302"/>
        <v>3944.54</v>
      </c>
      <c r="Y462" s="142">
        <f t="shared" si="303"/>
        <v>5142.25</v>
      </c>
      <c r="Z462" s="51" t="s">
        <v>291</v>
      </c>
      <c r="AA462" s="35"/>
      <c r="AB462" s="226"/>
      <c r="AC462" s="226"/>
      <c r="AD462" s="226"/>
      <c r="AE462" s="226"/>
      <c r="AF462" s="226"/>
      <c r="AG462" s="226"/>
      <c r="AH462" s="226"/>
      <c r="AI462" s="226"/>
      <c r="AJ462" s="226"/>
      <c r="AK462" s="226"/>
      <c r="AL462" s="226"/>
      <c r="AM462" s="226"/>
      <c r="AN462" s="226"/>
      <c r="AO462" s="226"/>
    </row>
    <row r="463" spans="1:41" ht="45" outlineLevel="1">
      <c r="A463" s="44">
        <v>392</v>
      </c>
      <c r="B463" s="73">
        <v>331</v>
      </c>
      <c r="C463" s="42" t="s">
        <v>265</v>
      </c>
      <c r="D463" s="44" t="s">
        <v>34</v>
      </c>
      <c r="E463" s="53">
        <v>0.06</v>
      </c>
      <c r="F463" s="14">
        <f t="shared" si="286"/>
        <v>697.44</v>
      </c>
      <c r="G463" s="14">
        <f t="shared" si="287"/>
        <v>0</v>
      </c>
      <c r="H463" s="14">
        <f t="shared" si="288"/>
        <v>697.44</v>
      </c>
      <c r="I463" s="45">
        <v>11624</v>
      </c>
      <c r="J463" s="53"/>
      <c r="K463" s="53"/>
      <c r="L463" s="51"/>
      <c r="M463" s="51"/>
      <c r="N463" s="51"/>
      <c r="O463" s="451">
        <f t="shared" si="296"/>
        <v>16273.6</v>
      </c>
      <c r="P463" s="180">
        <f t="shared" si="297"/>
        <v>0</v>
      </c>
      <c r="Q463" s="180">
        <f t="shared" si="298"/>
        <v>976.42</v>
      </c>
      <c r="R463" s="180">
        <f t="shared" si="299"/>
        <v>0</v>
      </c>
      <c r="S463" s="180">
        <f t="shared" si="300"/>
        <v>976.42</v>
      </c>
      <c r="T463" s="394">
        <f t="shared" si="294"/>
        <v>1250.49</v>
      </c>
      <c r="U463" s="394">
        <f t="shared" si="295"/>
        <v>0</v>
      </c>
      <c r="V463" s="142">
        <f t="shared" si="301"/>
        <v>1250.49</v>
      </c>
      <c r="W463" s="142">
        <f t="shared" si="302"/>
        <v>20841.52</v>
      </c>
      <c r="X463" s="142">
        <f t="shared" si="302"/>
        <v>0</v>
      </c>
      <c r="Y463" s="142">
        <f t="shared" si="303"/>
        <v>20841.52</v>
      </c>
      <c r="Z463" s="51"/>
      <c r="AA463" s="35"/>
      <c r="AB463" s="226"/>
      <c r="AC463" s="226"/>
      <c r="AD463" s="226"/>
      <c r="AE463" s="226"/>
      <c r="AF463" s="226"/>
      <c r="AG463" s="226"/>
      <c r="AH463" s="226"/>
      <c r="AI463" s="226"/>
      <c r="AJ463" s="226"/>
      <c r="AK463" s="226"/>
      <c r="AL463" s="226"/>
      <c r="AM463" s="226"/>
      <c r="AN463" s="226"/>
      <c r="AO463" s="226"/>
    </row>
    <row r="464" spans="1:41" ht="30" outlineLevel="1">
      <c r="A464" s="44">
        <v>393</v>
      </c>
      <c r="B464" s="73">
        <v>332</v>
      </c>
      <c r="C464" s="42" t="s">
        <v>270</v>
      </c>
      <c r="D464" s="44" t="s">
        <v>26</v>
      </c>
      <c r="E464" s="53">
        <v>11.9</v>
      </c>
      <c r="F464" s="14">
        <f t="shared" si="286"/>
        <v>3391.5</v>
      </c>
      <c r="G464" s="14">
        <f t="shared" si="287"/>
        <v>12602.1</v>
      </c>
      <c r="H464" s="14">
        <f t="shared" si="288"/>
        <v>15993.6</v>
      </c>
      <c r="I464" s="45">
        <v>285</v>
      </c>
      <c r="J464" s="53">
        <v>1059</v>
      </c>
      <c r="K464" s="53"/>
      <c r="L464" s="51"/>
      <c r="M464" s="51"/>
      <c r="N464" s="51"/>
      <c r="O464" s="451">
        <f t="shared" si="296"/>
        <v>399</v>
      </c>
      <c r="P464" s="180">
        <f t="shared" si="297"/>
        <v>1059</v>
      </c>
      <c r="Q464" s="180">
        <f t="shared" si="298"/>
        <v>4748.1000000000004</v>
      </c>
      <c r="R464" s="180">
        <f t="shared" si="299"/>
        <v>12602.1</v>
      </c>
      <c r="S464" s="180">
        <f t="shared" si="300"/>
        <v>17350.2</v>
      </c>
      <c r="T464" s="394">
        <f t="shared" si="294"/>
        <v>6080.9</v>
      </c>
      <c r="U464" s="394">
        <f t="shared" si="295"/>
        <v>16139.49</v>
      </c>
      <c r="V464" s="142">
        <f t="shared" si="301"/>
        <v>22220.39</v>
      </c>
      <c r="W464" s="142">
        <f t="shared" si="302"/>
        <v>511</v>
      </c>
      <c r="X464" s="142">
        <f t="shared" si="302"/>
        <v>1356.26</v>
      </c>
      <c r="Y464" s="142">
        <f t="shared" si="303"/>
        <v>1867.26</v>
      </c>
      <c r="Z464" s="51" t="s">
        <v>292</v>
      </c>
      <c r="AA464" s="35"/>
      <c r="AB464" s="226"/>
      <c r="AC464" s="226"/>
      <c r="AD464" s="226"/>
      <c r="AE464" s="226"/>
      <c r="AF464" s="226"/>
      <c r="AG464" s="226"/>
      <c r="AH464" s="226"/>
      <c r="AI464" s="226"/>
      <c r="AJ464" s="226"/>
      <c r="AK464" s="226"/>
      <c r="AL464" s="226"/>
      <c r="AM464" s="226"/>
      <c r="AN464" s="226"/>
      <c r="AO464" s="226"/>
    </row>
    <row r="465" spans="1:41" ht="15" outlineLevel="1">
      <c r="A465" s="44"/>
      <c r="B465" s="73"/>
      <c r="C465" s="290" t="s">
        <v>293</v>
      </c>
      <c r="D465" s="291"/>
      <c r="E465" s="292"/>
      <c r="F465" s="14">
        <f t="shared" si="286"/>
        <v>0</v>
      </c>
      <c r="G465" s="14">
        <f t="shared" si="287"/>
        <v>0</v>
      </c>
      <c r="H465" s="14">
        <f t="shared" si="288"/>
        <v>0</v>
      </c>
      <c r="I465" s="45"/>
      <c r="J465" s="53"/>
      <c r="K465" s="53"/>
      <c r="L465" s="51"/>
      <c r="M465" s="51"/>
      <c r="N465" s="51"/>
      <c r="O465" s="186"/>
      <c r="P465" s="180">
        <f t="shared" si="297"/>
        <v>0</v>
      </c>
      <c r="Q465" s="180">
        <f t="shared" si="298"/>
        <v>0</v>
      </c>
      <c r="R465" s="180">
        <f t="shared" si="299"/>
        <v>0</v>
      </c>
      <c r="S465" s="180">
        <f t="shared" si="300"/>
        <v>0</v>
      </c>
      <c r="T465" s="394">
        <f t="shared" si="294"/>
        <v>0</v>
      </c>
      <c r="U465" s="394">
        <f t="shared" si="295"/>
        <v>0</v>
      </c>
      <c r="V465" s="142">
        <f t="shared" si="301"/>
        <v>0</v>
      </c>
      <c r="W465" s="142">
        <f t="shared" si="302"/>
        <v>0</v>
      </c>
      <c r="X465" s="142">
        <f t="shared" si="302"/>
        <v>0</v>
      </c>
      <c r="Y465" s="142">
        <f t="shared" si="303"/>
        <v>0</v>
      </c>
      <c r="Z465" s="51"/>
      <c r="AA465" s="35"/>
      <c r="AB465" s="226"/>
      <c r="AC465" s="226"/>
      <c r="AD465" s="226"/>
      <c r="AE465" s="226"/>
      <c r="AF465" s="226"/>
      <c r="AG465" s="226"/>
      <c r="AH465" s="226"/>
      <c r="AI465" s="226"/>
      <c r="AJ465" s="226"/>
      <c r="AK465" s="226"/>
      <c r="AL465" s="226"/>
      <c r="AM465" s="226"/>
      <c r="AN465" s="226"/>
      <c r="AO465" s="226"/>
    </row>
    <row r="466" spans="1:41" ht="15" outlineLevel="1">
      <c r="A466" s="44">
        <v>394</v>
      </c>
      <c r="B466" s="73">
        <v>333</v>
      </c>
      <c r="C466" s="42" t="s">
        <v>264</v>
      </c>
      <c r="D466" s="44" t="s">
        <v>34</v>
      </c>
      <c r="E466" s="53">
        <v>0.3</v>
      </c>
      <c r="F466" s="14">
        <f t="shared" si="286"/>
        <v>7127.1</v>
      </c>
      <c r="G466" s="14">
        <f t="shared" si="287"/>
        <v>0</v>
      </c>
      <c r="H466" s="14">
        <f t="shared" si="288"/>
        <v>7127.1</v>
      </c>
      <c r="I466" s="45">
        <v>23757</v>
      </c>
      <c r="J466" s="53"/>
      <c r="K466" s="53"/>
      <c r="L466" s="51"/>
      <c r="M466" s="51"/>
      <c r="N466" s="51"/>
      <c r="O466" s="448">
        <f>I466*$L$3</f>
        <v>40386.9</v>
      </c>
      <c r="P466" s="180">
        <f t="shared" si="297"/>
        <v>0</v>
      </c>
      <c r="Q466" s="180">
        <f t="shared" si="298"/>
        <v>12116.07</v>
      </c>
      <c r="R466" s="180">
        <f t="shared" si="299"/>
        <v>0</v>
      </c>
      <c r="S466" s="180">
        <f t="shared" si="300"/>
        <v>12116.07</v>
      </c>
      <c r="T466" s="394">
        <f t="shared" si="294"/>
        <v>15516.99</v>
      </c>
      <c r="U466" s="394">
        <f t="shared" si="295"/>
        <v>0</v>
      </c>
      <c r="V466" s="142">
        <f t="shared" si="301"/>
        <v>15516.99</v>
      </c>
      <c r="W466" s="142">
        <f t="shared" si="302"/>
        <v>51723.3</v>
      </c>
      <c r="X466" s="142">
        <f t="shared" si="302"/>
        <v>0</v>
      </c>
      <c r="Y466" s="142">
        <f t="shared" si="303"/>
        <v>51723.3</v>
      </c>
      <c r="Z466" s="51"/>
      <c r="AA466" s="35"/>
      <c r="AB466" s="226"/>
      <c r="AC466" s="226"/>
      <c r="AD466" s="226"/>
      <c r="AE466" s="226"/>
      <c r="AF466" s="226"/>
      <c r="AG466" s="226"/>
      <c r="AH466" s="226"/>
      <c r="AI466" s="226"/>
      <c r="AJ466" s="226"/>
      <c r="AK466" s="226"/>
      <c r="AL466" s="226"/>
      <c r="AM466" s="226"/>
      <c r="AN466" s="226"/>
      <c r="AO466" s="226"/>
    </row>
    <row r="467" spans="1:41" ht="15" outlineLevel="1">
      <c r="A467" s="44">
        <v>395</v>
      </c>
      <c r="B467" s="73">
        <v>334</v>
      </c>
      <c r="C467" s="42" t="s">
        <v>56</v>
      </c>
      <c r="D467" s="44" t="s">
        <v>26</v>
      </c>
      <c r="E467" s="53">
        <v>28</v>
      </c>
      <c r="F467" s="14">
        <f t="shared" si="286"/>
        <v>49337.120000000003</v>
      </c>
      <c r="G467" s="14">
        <f t="shared" si="287"/>
        <v>0</v>
      </c>
      <c r="H467" s="14">
        <f t="shared" si="288"/>
        <v>49337.120000000003</v>
      </c>
      <c r="I467" s="45">
        <v>1762.04</v>
      </c>
      <c r="J467" s="53"/>
      <c r="K467" s="53"/>
      <c r="L467" s="51"/>
      <c r="M467" s="51"/>
      <c r="N467" s="51"/>
      <c r="O467" s="451">
        <f t="shared" ref="O467:O474" si="304">I467*$M$3</f>
        <v>2466.86</v>
      </c>
      <c r="P467" s="180">
        <f t="shared" si="297"/>
        <v>0</v>
      </c>
      <c r="Q467" s="180">
        <f t="shared" si="298"/>
        <v>69072.08</v>
      </c>
      <c r="R467" s="180">
        <f t="shared" si="299"/>
        <v>0</v>
      </c>
      <c r="S467" s="180">
        <f t="shared" si="300"/>
        <v>69072.08</v>
      </c>
      <c r="T467" s="394">
        <f t="shared" si="294"/>
        <v>88460.4</v>
      </c>
      <c r="U467" s="394">
        <f t="shared" si="295"/>
        <v>0</v>
      </c>
      <c r="V467" s="142">
        <f t="shared" si="301"/>
        <v>88460.4</v>
      </c>
      <c r="W467" s="142">
        <f t="shared" si="302"/>
        <v>3159.3</v>
      </c>
      <c r="X467" s="142">
        <f t="shared" si="302"/>
        <v>0</v>
      </c>
      <c r="Y467" s="142">
        <f t="shared" si="303"/>
        <v>3159.3</v>
      </c>
      <c r="Z467" s="51"/>
      <c r="AA467" s="35"/>
      <c r="AB467" s="226"/>
      <c r="AC467" s="226"/>
      <c r="AD467" s="226"/>
      <c r="AE467" s="226"/>
      <c r="AF467" s="226"/>
      <c r="AG467" s="226"/>
      <c r="AH467" s="226"/>
      <c r="AI467" s="226"/>
      <c r="AJ467" s="226"/>
      <c r="AK467" s="226"/>
      <c r="AL467" s="226"/>
      <c r="AM467" s="226"/>
      <c r="AN467" s="226"/>
      <c r="AO467" s="226"/>
    </row>
    <row r="468" spans="1:41" ht="15" outlineLevel="1">
      <c r="A468" s="44">
        <v>396</v>
      </c>
      <c r="B468" s="73">
        <v>335</v>
      </c>
      <c r="C468" s="42" t="s">
        <v>218</v>
      </c>
      <c r="D468" s="44" t="s">
        <v>26</v>
      </c>
      <c r="E468" s="53">
        <v>28</v>
      </c>
      <c r="F468" s="14">
        <f t="shared" si="286"/>
        <v>4146.24</v>
      </c>
      <c r="G468" s="14">
        <f t="shared" si="287"/>
        <v>0</v>
      </c>
      <c r="H468" s="14">
        <f t="shared" si="288"/>
        <v>4146.24</v>
      </c>
      <c r="I468" s="45">
        <v>148.08000000000001</v>
      </c>
      <c r="J468" s="53"/>
      <c r="K468" s="53"/>
      <c r="L468" s="51"/>
      <c r="M468" s="51"/>
      <c r="N468" s="51"/>
      <c r="O468" s="451">
        <f t="shared" si="304"/>
        <v>207.31</v>
      </c>
      <c r="P468" s="180">
        <f t="shared" si="297"/>
        <v>0</v>
      </c>
      <c r="Q468" s="180">
        <f t="shared" si="298"/>
        <v>5804.68</v>
      </c>
      <c r="R468" s="180">
        <f t="shared" si="299"/>
        <v>0</v>
      </c>
      <c r="S468" s="180">
        <f t="shared" si="300"/>
        <v>5804.68</v>
      </c>
      <c r="T468" s="394">
        <f t="shared" si="294"/>
        <v>7434</v>
      </c>
      <c r="U468" s="394">
        <f t="shared" si="295"/>
        <v>0</v>
      </c>
      <c r="V468" s="142">
        <f t="shared" si="301"/>
        <v>7434</v>
      </c>
      <c r="W468" s="142">
        <f t="shared" si="302"/>
        <v>265.5</v>
      </c>
      <c r="X468" s="142">
        <f t="shared" si="302"/>
        <v>0</v>
      </c>
      <c r="Y468" s="142">
        <f t="shared" si="303"/>
        <v>265.5</v>
      </c>
      <c r="Z468" s="51"/>
      <c r="AA468" s="35"/>
      <c r="AB468" s="226"/>
      <c r="AC468" s="226"/>
      <c r="AD468" s="226"/>
      <c r="AE468" s="226"/>
      <c r="AF468" s="226"/>
      <c r="AG468" s="226"/>
      <c r="AH468" s="226"/>
      <c r="AI468" s="226"/>
      <c r="AJ468" s="226"/>
      <c r="AK468" s="226"/>
      <c r="AL468" s="226"/>
      <c r="AM468" s="226"/>
      <c r="AN468" s="226"/>
      <c r="AO468" s="226"/>
    </row>
    <row r="469" spans="1:41" ht="45" outlineLevel="1">
      <c r="A469" s="44">
        <v>397</v>
      </c>
      <c r="B469" s="73">
        <v>336</v>
      </c>
      <c r="C469" s="42" t="s">
        <v>265</v>
      </c>
      <c r="D469" s="44" t="s">
        <v>34</v>
      </c>
      <c r="E469" s="53">
        <v>0.01</v>
      </c>
      <c r="F469" s="14">
        <f t="shared" si="286"/>
        <v>116.24</v>
      </c>
      <c r="G469" s="14">
        <f t="shared" si="287"/>
        <v>0</v>
      </c>
      <c r="H469" s="14">
        <f t="shared" si="288"/>
        <v>116.24</v>
      </c>
      <c r="I469" s="45">
        <v>11624</v>
      </c>
      <c r="J469" s="53"/>
      <c r="K469" s="53"/>
      <c r="L469" s="51"/>
      <c r="M469" s="51"/>
      <c r="N469" s="51"/>
      <c r="O469" s="451">
        <f t="shared" si="304"/>
        <v>16273.6</v>
      </c>
      <c r="P469" s="180">
        <f t="shared" si="297"/>
        <v>0</v>
      </c>
      <c r="Q469" s="180">
        <f t="shared" si="298"/>
        <v>162.74</v>
      </c>
      <c r="R469" s="180">
        <f t="shared" si="299"/>
        <v>0</v>
      </c>
      <c r="S469" s="180">
        <f t="shared" si="300"/>
        <v>162.74</v>
      </c>
      <c r="T469" s="394">
        <f t="shared" si="294"/>
        <v>208.42</v>
      </c>
      <c r="U469" s="394">
        <f t="shared" si="295"/>
        <v>0</v>
      </c>
      <c r="V469" s="142">
        <f t="shared" si="301"/>
        <v>208.42</v>
      </c>
      <c r="W469" s="142">
        <f t="shared" si="302"/>
        <v>20841.52</v>
      </c>
      <c r="X469" s="142">
        <f t="shared" si="302"/>
        <v>0</v>
      </c>
      <c r="Y469" s="142">
        <f t="shared" si="303"/>
        <v>20841.52</v>
      </c>
      <c r="Z469" s="51"/>
      <c r="AA469" s="35"/>
      <c r="AB469" s="226"/>
      <c r="AC469" s="226"/>
      <c r="AD469" s="226"/>
      <c r="AE469" s="226"/>
      <c r="AF469" s="226"/>
      <c r="AG469" s="226"/>
      <c r="AH469" s="226"/>
      <c r="AI469" s="226"/>
      <c r="AJ469" s="226"/>
      <c r="AK469" s="226"/>
      <c r="AL469" s="226"/>
      <c r="AM469" s="226"/>
      <c r="AN469" s="226"/>
      <c r="AO469" s="226"/>
    </row>
    <row r="470" spans="1:41" ht="30" outlineLevel="1">
      <c r="A470" s="44">
        <v>398</v>
      </c>
      <c r="B470" s="73">
        <v>337</v>
      </c>
      <c r="C470" s="42" t="s">
        <v>266</v>
      </c>
      <c r="D470" s="44" t="s">
        <v>26</v>
      </c>
      <c r="E470" s="53">
        <v>5.0999999999999996</v>
      </c>
      <c r="F470" s="14">
        <f t="shared" si="286"/>
        <v>535.5</v>
      </c>
      <c r="G470" s="14">
        <f t="shared" si="287"/>
        <v>1178.0999999999999</v>
      </c>
      <c r="H470" s="14">
        <f t="shared" si="288"/>
        <v>1713.6</v>
      </c>
      <c r="I470" s="45">
        <v>105</v>
      </c>
      <c r="J470" s="53">
        <v>231</v>
      </c>
      <c r="K470" s="53"/>
      <c r="L470" s="51"/>
      <c r="M470" s="51"/>
      <c r="N470" s="51"/>
      <c r="O470" s="451">
        <f t="shared" si="304"/>
        <v>147</v>
      </c>
      <c r="P470" s="180">
        <f t="shared" si="297"/>
        <v>231</v>
      </c>
      <c r="Q470" s="180">
        <f t="shared" si="298"/>
        <v>749.7</v>
      </c>
      <c r="R470" s="180">
        <f t="shared" si="299"/>
        <v>1178.0999999999999</v>
      </c>
      <c r="S470" s="180">
        <f t="shared" si="300"/>
        <v>1927.8</v>
      </c>
      <c r="T470" s="394">
        <f t="shared" si="294"/>
        <v>960.13</v>
      </c>
      <c r="U470" s="394">
        <f t="shared" si="295"/>
        <v>1508.78</v>
      </c>
      <c r="V470" s="142">
        <f t="shared" si="301"/>
        <v>2468.91</v>
      </c>
      <c r="W470" s="142">
        <f t="shared" si="302"/>
        <v>188.26</v>
      </c>
      <c r="X470" s="142">
        <f t="shared" si="302"/>
        <v>295.83999999999997</v>
      </c>
      <c r="Y470" s="142">
        <f t="shared" si="303"/>
        <v>484.1</v>
      </c>
      <c r="Z470" s="51" t="s">
        <v>290</v>
      </c>
      <c r="AA470" s="35"/>
      <c r="AB470" s="226"/>
      <c r="AC470" s="226"/>
      <c r="AD470" s="226"/>
      <c r="AE470" s="226"/>
      <c r="AF470" s="226"/>
      <c r="AG470" s="226"/>
      <c r="AH470" s="226"/>
      <c r="AI470" s="226"/>
      <c r="AJ470" s="226"/>
      <c r="AK470" s="226"/>
      <c r="AL470" s="226"/>
      <c r="AM470" s="226"/>
      <c r="AN470" s="226"/>
      <c r="AO470" s="226"/>
    </row>
    <row r="471" spans="1:41" ht="45" outlineLevel="1">
      <c r="A471" s="44">
        <v>399</v>
      </c>
      <c r="B471" s="73">
        <v>338</v>
      </c>
      <c r="C471" s="42" t="s">
        <v>265</v>
      </c>
      <c r="D471" s="44" t="s">
        <v>34</v>
      </c>
      <c r="E471" s="53">
        <v>0.3</v>
      </c>
      <c r="F471" s="14">
        <f t="shared" si="286"/>
        <v>3487.2</v>
      </c>
      <c r="G471" s="14">
        <f t="shared" si="287"/>
        <v>0</v>
      </c>
      <c r="H471" s="14">
        <f t="shared" si="288"/>
        <v>3487.2</v>
      </c>
      <c r="I471" s="45">
        <v>11624</v>
      </c>
      <c r="J471" s="53"/>
      <c r="K471" s="53"/>
      <c r="L471" s="51"/>
      <c r="M471" s="51"/>
      <c r="N471" s="51"/>
      <c r="O471" s="451">
        <f t="shared" si="304"/>
        <v>16273.6</v>
      </c>
      <c r="P471" s="180">
        <f t="shared" si="297"/>
        <v>0</v>
      </c>
      <c r="Q471" s="180">
        <f t="shared" si="298"/>
        <v>4882.08</v>
      </c>
      <c r="R471" s="180">
        <f t="shared" si="299"/>
        <v>0</v>
      </c>
      <c r="S471" s="180">
        <f t="shared" si="300"/>
        <v>4882.08</v>
      </c>
      <c r="T471" s="394">
        <f t="shared" si="294"/>
        <v>6252.46</v>
      </c>
      <c r="U471" s="394">
        <f t="shared" si="295"/>
        <v>0</v>
      </c>
      <c r="V471" s="142">
        <f t="shared" si="301"/>
        <v>6252.46</v>
      </c>
      <c r="W471" s="142">
        <f t="shared" si="302"/>
        <v>20841.52</v>
      </c>
      <c r="X471" s="142">
        <f t="shared" si="302"/>
        <v>0</v>
      </c>
      <c r="Y471" s="142">
        <f t="shared" si="303"/>
        <v>20841.52</v>
      </c>
      <c r="Z471" s="51"/>
      <c r="AA471" s="35"/>
      <c r="AB471" s="226"/>
      <c r="AC471" s="226"/>
      <c r="AD471" s="226"/>
      <c r="AE471" s="226"/>
      <c r="AF471" s="226"/>
      <c r="AG471" s="226"/>
      <c r="AH471" s="226"/>
      <c r="AI471" s="226"/>
      <c r="AJ471" s="226"/>
      <c r="AK471" s="226"/>
      <c r="AL471" s="226"/>
      <c r="AM471" s="226"/>
      <c r="AN471" s="226"/>
      <c r="AO471" s="226"/>
    </row>
    <row r="472" spans="1:41" ht="30" outlineLevel="1">
      <c r="A472" s="44">
        <v>400</v>
      </c>
      <c r="B472" s="73">
        <v>339</v>
      </c>
      <c r="C472" s="42" t="s">
        <v>268</v>
      </c>
      <c r="D472" s="44" t="s">
        <v>26</v>
      </c>
      <c r="E472" s="53">
        <v>5.9</v>
      </c>
      <c r="F472" s="14">
        <f t="shared" si="286"/>
        <v>18986.2</v>
      </c>
      <c r="G472" s="14">
        <f t="shared" si="287"/>
        <v>90860</v>
      </c>
      <c r="H472" s="14">
        <f t="shared" si="288"/>
        <v>109846.2</v>
      </c>
      <c r="I472" s="45">
        <v>3218</v>
      </c>
      <c r="J472" s="53">
        <v>15400</v>
      </c>
      <c r="K472" s="53"/>
      <c r="L472" s="51"/>
      <c r="M472" s="51"/>
      <c r="N472" s="51"/>
      <c r="O472" s="451">
        <f t="shared" si="304"/>
        <v>4505.2</v>
      </c>
      <c r="P472" s="180">
        <f t="shared" si="297"/>
        <v>15400</v>
      </c>
      <c r="Q472" s="180">
        <f t="shared" si="298"/>
        <v>26580.68</v>
      </c>
      <c r="R472" s="180">
        <f t="shared" si="299"/>
        <v>90860</v>
      </c>
      <c r="S472" s="180">
        <f t="shared" si="300"/>
        <v>117440.68</v>
      </c>
      <c r="T472" s="394">
        <f t="shared" si="294"/>
        <v>34041.760000000002</v>
      </c>
      <c r="U472" s="394">
        <f t="shared" si="295"/>
        <v>116363.93</v>
      </c>
      <c r="V472" s="142">
        <f t="shared" si="301"/>
        <v>150405.69</v>
      </c>
      <c r="W472" s="142">
        <f t="shared" si="302"/>
        <v>5769.79</v>
      </c>
      <c r="X472" s="142">
        <f t="shared" si="302"/>
        <v>19722.7</v>
      </c>
      <c r="Y472" s="142">
        <f t="shared" si="303"/>
        <v>25492.49</v>
      </c>
      <c r="Z472" s="51" t="s">
        <v>294</v>
      </c>
      <c r="AA472" s="35"/>
      <c r="AB472" s="226"/>
      <c r="AC472" s="226"/>
      <c r="AD472" s="226"/>
      <c r="AE472" s="226"/>
      <c r="AF472" s="226"/>
      <c r="AG472" s="226"/>
      <c r="AH472" s="226"/>
      <c r="AI472" s="226"/>
      <c r="AJ472" s="226"/>
      <c r="AK472" s="226"/>
      <c r="AL472" s="226"/>
      <c r="AM472" s="226"/>
      <c r="AN472" s="226"/>
      <c r="AO472" s="226"/>
    </row>
    <row r="473" spans="1:41" ht="45" outlineLevel="1">
      <c r="A473" s="44">
        <v>401</v>
      </c>
      <c r="B473" s="73">
        <v>340</v>
      </c>
      <c r="C473" s="42" t="s">
        <v>265</v>
      </c>
      <c r="D473" s="44" t="s">
        <v>34</v>
      </c>
      <c r="E473" s="53">
        <v>0.03</v>
      </c>
      <c r="F473" s="14">
        <f t="shared" si="286"/>
        <v>348.72</v>
      </c>
      <c r="G473" s="14">
        <f t="shared" si="287"/>
        <v>0</v>
      </c>
      <c r="H473" s="14">
        <f t="shared" si="288"/>
        <v>348.72</v>
      </c>
      <c r="I473" s="45">
        <v>11624</v>
      </c>
      <c r="J473" s="53"/>
      <c r="K473" s="53"/>
      <c r="L473" s="51"/>
      <c r="M473" s="51"/>
      <c r="N473" s="51"/>
      <c r="O473" s="451">
        <f t="shared" si="304"/>
        <v>16273.6</v>
      </c>
      <c r="P473" s="180">
        <f t="shared" si="297"/>
        <v>0</v>
      </c>
      <c r="Q473" s="180">
        <f t="shared" si="298"/>
        <v>488.21</v>
      </c>
      <c r="R473" s="180">
        <f t="shared" si="299"/>
        <v>0</v>
      </c>
      <c r="S473" s="180">
        <f t="shared" si="300"/>
        <v>488.21</v>
      </c>
      <c r="T473" s="394">
        <f t="shared" si="294"/>
        <v>625.25</v>
      </c>
      <c r="U473" s="394">
        <f t="shared" si="295"/>
        <v>0</v>
      </c>
      <c r="V473" s="142">
        <f t="shared" si="301"/>
        <v>625.25</v>
      </c>
      <c r="W473" s="142">
        <f t="shared" si="302"/>
        <v>20841.52</v>
      </c>
      <c r="X473" s="142">
        <f t="shared" si="302"/>
        <v>0</v>
      </c>
      <c r="Y473" s="142">
        <f t="shared" si="303"/>
        <v>20841.52</v>
      </c>
      <c r="Z473" s="51"/>
      <c r="AA473" s="35"/>
      <c r="AB473" s="226"/>
      <c r="AC473" s="226"/>
      <c r="AD473" s="226"/>
      <c r="AE473" s="226"/>
      <c r="AF473" s="226"/>
      <c r="AG473" s="226"/>
      <c r="AH473" s="226"/>
      <c r="AI473" s="226"/>
      <c r="AJ473" s="226"/>
      <c r="AK473" s="226"/>
      <c r="AL473" s="226"/>
      <c r="AM473" s="226"/>
      <c r="AN473" s="226"/>
      <c r="AO473" s="226"/>
    </row>
    <row r="474" spans="1:41" ht="30" outlineLevel="1">
      <c r="A474" s="44">
        <v>402</v>
      </c>
      <c r="B474" s="73">
        <v>341</v>
      </c>
      <c r="C474" s="42" t="s">
        <v>270</v>
      </c>
      <c r="D474" s="44" t="s">
        <v>26</v>
      </c>
      <c r="E474" s="53">
        <v>5.9</v>
      </c>
      <c r="F474" s="14">
        <f t="shared" si="286"/>
        <v>1681.5</v>
      </c>
      <c r="G474" s="14">
        <f t="shared" si="287"/>
        <v>6248.1</v>
      </c>
      <c r="H474" s="14">
        <f t="shared" si="288"/>
        <v>7929.6</v>
      </c>
      <c r="I474" s="45">
        <v>285</v>
      </c>
      <c r="J474" s="53">
        <v>1059</v>
      </c>
      <c r="K474" s="53"/>
      <c r="L474" s="51"/>
      <c r="M474" s="51"/>
      <c r="N474" s="51"/>
      <c r="O474" s="451">
        <f t="shared" si="304"/>
        <v>399</v>
      </c>
      <c r="P474" s="180">
        <f t="shared" si="297"/>
        <v>1059</v>
      </c>
      <c r="Q474" s="180">
        <f t="shared" si="298"/>
        <v>2354.1</v>
      </c>
      <c r="R474" s="180">
        <f t="shared" si="299"/>
        <v>6248.1</v>
      </c>
      <c r="S474" s="180">
        <f t="shared" si="300"/>
        <v>8602.2000000000007</v>
      </c>
      <c r="T474" s="394">
        <f t="shared" si="294"/>
        <v>3014.9</v>
      </c>
      <c r="U474" s="394">
        <f t="shared" si="295"/>
        <v>8001.93</v>
      </c>
      <c r="V474" s="142">
        <f t="shared" si="301"/>
        <v>11016.83</v>
      </c>
      <c r="W474" s="142">
        <f t="shared" si="302"/>
        <v>511</v>
      </c>
      <c r="X474" s="142">
        <f t="shared" si="302"/>
        <v>1356.26</v>
      </c>
      <c r="Y474" s="142">
        <f t="shared" si="303"/>
        <v>1867.26</v>
      </c>
      <c r="Z474" s="51" t="s">
        <v>295</v>
      </c>
      <c r="AA474" s="35"/>
      <c r="AB474" s="226"/>
      <c r="AC474" s="226"/>
      <c r="AD474" s="226"/>
      <c r="AE474" s="226"/>
      <c r="AF474" s="226"/>
      <c r="AG474" s="226"/>
      <c r="AH474" s="226"/>
      <c r="AI474" s="226"/>
      <c r="AJ474" s="226"/>
      <c r="AK474" s="226"/>
      <c r="AL474" s="226"/>
      <c r="AM474" s="226"/>
      <c r="AN474" s="226"/>
      <c r="AO474" s="226"/>
    </row>
    <row r="475" spans="1:41" ht="15" outlineLevel="1">
      <c r="A475" s="44"/>
      <c r="B475" s="73"/>
      <c r="C475" s="290" t="s">
        <v>296</v>
      </c>
      <c r="D475" s="291"/>
      <c r="E475" s="292"/>
      <c r="F475" s="14">
        <f t="shared" si="286"/>
        <v>0</v>
      </c>
      <c r="G475" s="14">
        <f t="shared" si="287"/>
        <v>0</v>
      </c>
      <c r="H475" s="14">
        <f t="shared" si="288"/>
        <v>0</v>
      </c>
      <c r="I475" s="45"/>
      <c r="J475" s="53"/>
      <c r="K475" s="53"/>
      <c r="L475" s="51"/>
      <c r="M475" s="51"/>
      <c r="N475" s="51"/>
      <c r="O475" s="186"/>
      <c r="P475" s="180">
        <f t="shared" si="297"/>
        <v>0</v>
      </c>
      <c r="Q475" s="180">
        <f t="shared" si="298"/>
        <v>0</v>
      </c>
      <c r="R475" s="180">
        <f t="shared" si="299"/>
        <v>0</v>
      </c>
      <c r="S475" s="180">
        <f t="shared" si="300"/>
        <v>0</v>
      </c>
      <c r="T475" s="394">
        <f t="shared" si="294"/>
        <v>0</v>
      </c>
      <c r="U475" s="394">
        <f t="shared" si="295"/>
        <v>0</v>
      </c>
      <c r="V475" s="142">
        <f t="shared" si="301"/>
        <v>0</v>
      </c>
      <c r="W475" s="142">
        <f t="shared" si="302"/>
        <v>0</v>
      </c>
      <c r="X475" s="142">
        <f t="shared" si="302"/>
        <v>0</v>
      </c>
      <c r="Y475" s="142">
        <f t="shared" si="303"/>
        <v>0</v>
      </c>
      <c r="Z475" s="51"/>
      <c r="AA475" s="35"/>
      <c r="AB475" s="226"/>
      <c r="AC475" s="226"/>
      <c r="AD475" s="226"/>
      <c r="AE475" s="226"/>
      <c r="AF475" s="226"/>
      <c r="AG475" s="226"/>
      <c r="AH475" s="226"/>
      <c r="AI475" s="226"/>
      <c r="AJ475" s="226"/>
      <c r="AK475" s="226"/>
      <c r="AL475" s="226"/>
      <c r="AM475" s="226"/>
      <c r="AN475" s="226"/>
      <c r="AO475" s="226"/>
    </row>
    <row r="476" spans="1:41" ht="15" outlineLevel="1">
      <c r="A476" s="44">
        <v>403</v>
      </c>
      <c r="B476" s="73">
        <v>342</v>
      </c>
      <c r="C476" s="42" t="s">
        <v>264</v>
      </c>
      <c r="D476" s="44" t="s">
        <v>34</v>
      </c>
      <c r="E476" s="53">
        <v>0.52</v>
      </c>
      <c r="F476" s="14">
        <f t="shared" si="286"/>
        <v>12353.64</v>
      </c>
      <c r="G476" s="14">
        <f t="shared" si="287"/>
        <v>0</v>
      </c>
      <c r="H476" s="14">
        <f t="shared" si="288"/>
        <v>12353.64</v>
      </c>
      <c r="I476" s="45">
        <v>23757</v>
      </c>
      <c r="J476" s="53"/>
      <c r="K476" s="53"/>
      <c r="L476" s="51"/>
      <c r="M476" s="51"/>
      <c r="N476" s="51"/>
      <c r="O476" s="448">
        <f>I476*$L$3</f>
        <v>40386.9</v>
      </c>
      <c r="P476" s="180">
        <f t="shared" si="297"/>
        <v>0</v>
      </c>
      <c r="Q476" s="180">
        <f t="shared" si="298"/>
        <v>21001.19</v>
      </c>
      <c r="R476" s="180">
        <f t="shared" si="299"/>
        <v>0</v>
      </c>
      <c r="S476" s="180">
        <f t="shared" si="300"/>
        <v>21001.19</v>
      </c>
      <c r="T476" s="394">
        <f t="shared" si="294"/>
        <v>26896.12</v>
      </c>
      <c r="U476" s="394">
        <f t="shared" si="295"/>
        <v>0</v>
      </c>
      <c r="V476" s="142">
        <f t="shared" si="301"/>
        <v>26896.12</v>
      </c>
      <c r="W476" s="142">
        <f t="shared" si="302"/>
        <v>51723.3</v>
      </c>
      <c r="X476" s="142">
        <f t="shared" si="302"/>
        <v>0</v>
      </c>
      <c r="Y476" s="142">
        <f t="shared" si="303"/>
        <v>51723.3</v>
      </c>
      <c r="Z476" s="51"/>
      <c r="AA476" s="35"/>
      <c r="AB476" s="226"/>
      <c r="AC476" s="226"/>
      <c r="AD476" s="226"/>
      <c r="AE476" s="226"/>
      <c r="AF476" s="226"/>
      <c r="AG476" s="226"/>
      <c r="AH476" s="226"/>
      <c r="AI476" s="226"/>
      <c r="AJ476" s="226"/>
      <c r="AK476" s="226"/>
      <c r="AL476" s="226"/>
      <c r="AM476" s="226"/>
      <c r="AN476" s="226"/>
      <c r="AO476" s="226"/>
    </row>
    <row r="477" spans="1:41" ht="15" outlineLevel="1">
      <c r="A477" s="44">
        <v>404</v>
      </c>
      <c r="B477" s="73">
        <v>343</v>
      </c>
      <c r="C477" s="42" t="s">
        <v>56</v>
      </c>
      <c r="D477" s="44" t="s">
        <v>26</v>
      </c>
      <c r="E477" s="53">
        <v>243.1</v>
      </c>
      <c r="F477" s="14">
        <f t="shared" si="286"/>
        <v>428351.92</v>
      </c>
      <c r="G477" s="14">
        <f t="shared" si="287"/>
        <v>0</v>
      </c>
      <c r="H477" s="14">
        <f t="shared" si="288"/>
        <v>428351.92</v>
      </c>
      <c r="I477" s="45">
        <v>1762.04</v>
      </c>
      <c r="J477" s="53"/>
      <c r="K477" s="53"/>
      <c r="L477" s="51"/>
      <c r="M477" s="51"/>
      <c r="N477" s="51"/>
      <c r="O477" s="451">
        <f t="shared" ref="O477:O484" si="305">I477*$M$3</f>
        <v>2466.86</v>
      </c>
      <c r="P477" s="180">
        <f t="shared" si="297"/>
        <v>0</v>
      </c>
      <c r="Q477" s="180">
        <f t="shared" si="298"/>
        <v>599693.67000000004</v>
      </c>
      <c r="R477" s="180">
        <f t="shared" si="299"/>
        <v>0</v>
      </c>
      <c r="S477" s="180">
        <f t="shared" si="300"/>
        <v>599693.67000000004</v>
      </c>
      <c r="T477" s="394">
        <f t="shared" si="294"/>
        <v>768025.83</v>
      </c>
      <c r="U477" s="394">
        <f t="shared" si="295"/>
        <v>0</v>
      </c>
      <c r="V477" s="142">
        <f t="shared" si="301"/>
        <v>768025.83</v>
      </c>
      <c r="W477" s="142">
        <f t="shared" si="302"/>
        <v>3159.3</v>
      </c>
      <c r="X477" s="142">
        <f t="shared" si="302"/>
        <v>0</v>
      </c>
      <c r="Y477" s="142">
        <f t="shared" si="303"/>
        <v>3159.3</v>
      </c>
      <c r="Z477" s="51"/>
      <c r="AA477" s="35"/>
      <c r="AB477" s="226"/>
      <c r="AC477" s="226"/>
      <c r="AD477" s="226"/>
      <c r="AE477" s="226"/>
      <c r="AF477" s="226"/>
      <c r="AG477" s="226"/>
      <c r="AH477" s="226"/>
      <c r="AI477" s="226"/>
      <c r="AJ477" s="226"/>
      <c r="AK477" s="226"/>
      <c r="AL477" s="226"/>
      <c r="AM477" s="226"/>
      <c r="AN477" s="226"/>
      <c r="AO477" s="226"/>
    </row>
    <row r="478" spans="1:41" ht="15" outlineLevel="1">
      <c r="A478" s="44">
        <v>405</v>
      </c>
      <c r="B478" s="73">
        <v>343</v>
      </c>
      <c r="C478" s="42" t="s">
        <v>218</v>
      </c>
      <c r="D478" s="44" t="s">
        <v>26</v>
      </c>
      <c r="E478" s="53">
        <v>243.1</v>
      </c>
      <c r="F478" s="14">
        <f t="shared" si="286"/>
        <v>35998.25</v>
      </c>
      <c r="G478" s="14">
        <f t="shared" si="287"/>
        <v>0</v>
      </c>
      <c r="H478" s="14">
        <f t="shared" si="288"/>
        <v>35998.25</v>
      </c>
      <c r="I478" s="45">
        <v>148.08000000000001</v>
      </c>
      <c r="J478" s="53"/>
      <c r="K478" s="53"/>
      <c r="L478" s="51"/>
      <c r="M478" s="51"/>
      <c r="N478" s="51"/>
      <c r="O478" s="451">
        <f t="shared" si="305"/>
        <v>207.31</v>
      </c>
      <c r="P478" s="180">
        <f t="shared" si="297"/>
        <v>0</v>
      </c>
      <c r="Q478" s="180">
        <f t="shared" si="298"/>
        <v>50397.06</v>
      </c>
      <c r="R478" s="180">
        <f t="shared" si="299"/>
        <v>0</v>
      </c>
      <c r="S478" s="180">
        <f t="shared" si="300"/>
        <v>50397.06</v>
      </c>
      <c r="T478" s="394">
        <f t="shared" si="294"/>
        <v>64543.05</v>
      </c>
      <c r="U478" s="394">
        <f t="shared" si="295"/>
        <v>0</v>
      </c>
      <c r="V478" s="142">
        <f t="shared" si="301"/>
        <v>64543.05</v>
      </c>
      <c r="W478" s="142">
        <f t="shared" si="302"/>
        <v>265.5</v>
      </c>
      <c r="X478" s="142">
        <f t="shared" si="302"/>
        <v>0</v>
      </c>
      <c r="Y478" s="142">
        <f t="shared" si="303"/>
        <v>265.5</v>
      </c>
      <c r="Z478" s="51"/>
      <c r="AA478" s="35"/>
      <c r="AB478" s="226"/>
      <c r="AC478" s="226"/>
      <c r="AD478" s="226"/>
      <c r="AE478" s="226"/>
      <c r="AF478" s="226"/>
      <c r="AG478" s="226"/>
      <c r="AH478" s="226"/>
      <c r="AI478" s="226"/>
      <c r="AJ478" s="226"/>
      <c r="AK478" s="226"/>
      <c r="AL478" s="226"/>
      <c r="AM478" s="226"/>
      <c r="AN478" s="226"/>
      <c r="AO478" s="226"/>
    </row>
    <row r="479" spans="1:41" ht="45" outlineLevel="1">
      <c r="A479" s="44">
        <v>406</v>
      </c>
      <c r="B479" s="73">
        <v>344</v>
      </c>
      <c r="C479" s="42" t="s">
        <v>265</v>
      </c>
      <c r="D479" s="44" t="s">
        <v>34</v>
      </c>
      <c r="E479" s="53">
        <v>0.02</v>
      </c>
      <c r="F479" s="14">
        <f t="shared" si="286"/>
        <v>232.48</v>
      </c>
      <c r="G479" s="14">
        <f t="shared" si="287"/>
        <v>0</v>
      </c>
      <c r="H479" s="14">
        <f t="shared" si="288"/>
        <v>232.48</v>
      </c>
      <c r="I479" s="45">
        <v>11624</v>
      </c>
      <c r="J479" s="53"/>
      <c r="K479" s="53"/>
      <c r="L479" s="51"/>
      <c r="M479" s="51"/>
      <c r="N479" s="51"/>
      <c r="O479" s="451">
        <f t="shared" si="305"/>
        <v>16273.6</v>
      </c>
      <c r="P479" s="180">
        <f t="shared" si="297"/>
        <v>0</v>
      </c>
      <c r="Q479" s="180">
        <f t="shared" si="298"/>
        <v>325.47000000000003</v>
      </c>
      <c r="R479" s="180">
        <f t="shared" si="299"/>
        <v>0</v>
      </c>
      <c r="S479" s="180">
        <f t="shared" si="300"/>
        <v>325.47000000000003</v>
      </c>
      <c r="T479" s="394">
        <f t="shared" si="294"/>
        <v>416.83</v>
      </c>
      <c r="U479" s="394">
        <f t="shared" si="295"/>
        <v>0</v>
      </c>
      <c r="V479" s="142">
        <f t="shared" si="301"/>
        <v>416.83</v>
      </c>
      <c r="W479" s="142">
        <f t="shared" si="302"/>
        <v>20841.52</v>
      </c>
      <c r="X479" s="142">
        <f t="shared" si="302"/>
        <v>0</v>
      </c>
      <c r="Y479" s="142">
        <f t="shared" si="303"/>
        <v>20841.52</v>
      </c>
      <c r="Z479" s="51"/>
      <c r="AA479" s="35"/>
      <c r="AB479" s="226"/>
      <c r="AC479" s="226"/>
      <c r="AD479" s="226"/>
      <c r="AE479" s="226"/>
      <c r="AF479" s="226"/>
      <c r="AG479" s="226"/>
      <c r="AH479" s="226"/>
      <c r="AI479" s="226"/>
      <c r="AJ479" s="226"/>
      <c r="AK479" s="226"/>
      <c r="AL479" s="226"/>
      <c r="AM479" s="226"/>
      <c r="AN479" s="226"/>
      <c r="AO479" s="226"/>
    </row>
    <row r="480" spans="1:41" ht="30" outlineLevel="1">
      <c r="A480" s="44">
        <v>407</v>
      </c>
      <c r="B480" s="73">
        <v>344</v>
      </c>
      <c r="C480" s="42" t="s">
        <v>266</v>
      </c>
      <c r="D480" s="44" t="s">
        <v>26</v>
      </c>
      <c r="E480" s="53">
        <v>21.9</v>
      </c>
      <c r="F480" s="14">
        <f t="shared" si="286"/>
        <v>2299.5</v>
      </c>
      <c r="G480" s="14">
        <f t="shared" si="287"/>
        <v>5058.8999999999996</v>
      </c>
      <c r="H480" s="14">
        <f t="shared" si="288"/>
        <v>7358.4</v>
      </c>
      <c r="I480" s="45">
        <v>105</v>
      </c>
      <c r="J480" s="53">
        <v>231</v>
      </c>
      <c r="K480" s="53"/>
      <c r="L480" s="51"/>
      <c r="M480" s="51"/>
      <c r="N480" s="51"/>
      <c r="O480" s="451">
        <f t="shared" si="305"/>
        <v>147</v>
      </c>
      <c r="P480" s="180">
        <f t="shared" si="297"/>
        <v>231</v>
      </c>
      <c r="Q480" s="180">
        <f t="shared" si="298"/>
        <v>3219.3</v>
      </c>
      <c r="R480" s="180">
        <f t="shared" si="299"/>
        <v>5058.8999999999996</v>
      </c>
      <c r="S480" s="180">
        <f t="shared" si="300"/>
        <v>8278.2000000000007</v>
      </c>
      <c r="T480" s="394">
        <f t="shared" si="294"/>
        <v>4122.8900000000003</v>
      </c>
      <c r="U480" s="394">
        <f t="shared" si="295"/>
        <v>6478.9</v>
      </c>
      <c r="V480" s="142">
        <f t="shared" si="301"/>
        <v>10601.79</v>
      </c>
      <c r="W480" s="142">
        <f t="shared" si="302"/>
        <v>188.26</v>
      </c>
      <c r="X480" s="142">
        <f t="shared" si="302"/>
        <v>295.83999999999997</v>
      </c>
      <c r="Y480" s="142">
        <f t="shared" si="303"/>
        <v>484.1</v>
      </c>
      <c r="Z480" s="51" t="s">
        <v>297</v>
      </c>
      <c r="AA480" s="35"/>
      <c r="AB480" s="226"/>
      <c r="AC480" s="226"/>
      <c r="AD480" s="226"/>
      <c r="AE480" s="226"/>
      <c r="AF480" s="226"/>
      <c r="AG480" s="226"/>
      <c r="AH480" s="226"/>
      <c r="AI480" s="226"/>
      <c r="AJ480" s="226"/>
      <c r="AK480" s="226"/>
      <c r="AL480" s="226"/>
      <c r="AM480" s="226"/>
      <c r="AN480" s="226"/>
      <c r="AO480" s="226"/>
    </row>
    <row r="481" spans="1:41" ht="45" outlineLevel="1">
      <c r="A481" s="44">
        <v>408</v>
      </c>
      <c r="B481" s="73">
        <v>345</v>
      </c>
      <c r="C481" s="42" t="s">
        <v>265</v>
      </c>
      <c r="D481" s="44" t="s">
        <v>34</v>
      </c>
      <c r="E481" s="53">
        <v>0.51</v>
      </c>
      <c r="F481" s="14">
        <f t="shared" si="286"/>
        <v>5928.24</v>
      </c>
      <c r="G481" s="14">
        <f t="shared" si="287"/>
        <v>0</v>
      </c>
      <c r="H481" s="14">
        <f t="shared" si="288"/>
        <v>5928.24</v>
      </c>
      <c r="I481" s="45">
        <v>11624</v>
      </c>
      <c r="J481" s="53"/>
      <c r="K481" s="53"/>
      <c r="L481" s="51"/>
      <c r="M481" s="51"/>
      <c r="N481" s="51"/>
      <c r="O481" s="451">
        <f t="shared" si="305"/>
        <v>16273.6</v>
      </c>
      <c r="P481" s="180">
        <f t="shared" si="297"/>
        <v>0</v>
      </c>
      <c r="Q481" s="180">
        <f t="shared" si="298"/>
        <v>8299.5400000000009</v>
      </c>
      <c r="R481" s="180">
        <f t="shared" si="299"/>
        <v>0</v>
      </c>
      <c r="S481" s="180">
        <f t="shared" si="300"/>
        <v>8299.5400000000009</v>
      </c>
      <c r="T481" s="394">
        <f t="shared" si="294"/>
        <v>10629.18</v>
      </c>
      <c r="U481" s="394">
        <f t="shared" si="295"/>
        <v>0</v>
      </c>
      <c r="V481" s="142">
        <f t="shared" si="301"/>
        <v>10629.18</v>
      </c>
      <c r="W481" s="142">
        <f t="shared" si="302"/>
        <v>20841.52</v>
      </c>
      <c r="X481" s="142">
        <f t="shared" si="302"/>
        <v>0</v>
      </c>
      <c r="Y481" s="142">
        <f t="shared" si="303"/>
        <v>20841.52</v>
      </c>
      <c r="Z481" s="51"/>
      <c r="AA481" s="35"/>
      <c r="AB481" s="226"/>
      <c r="AC481" s="226"/>
      <c r="AD481" s="226"/>
      <c r="AE481" s="226"/>
      <c r="AF481" s="226"/>
      <c r="AG481" s="226"/>
      <c r="AH481" s="226"/>
      <c r="AI481" s="226"/>
      <c r="AJ481" s="226"/>
      <c r="AK481" s="226"/>
      <c r="AL481" s="226"/>
      <c r="AM481" s="226"/>
      <c r="AN481" s="226"/>
      <c r="AO481" s="226"/>
    </row>
    <row r="482" spans="1:41" ht="30" outlineLevel="1">
      <c r="A482" s="44">
        <v>409</v>
      </c>
      <c r="B482" s="73">
        <v>345</v>
      </c>
      <c r="C482" s="42" t="s">
        <v>274</v>
      </c>
      <c r="D482" s="44" t="s">
        <v>26</v>
      </c>
      <c r="E482" s="53">
        <v>51.1</v>
      </c>
      <c r="F482" s="14">
        <f t="shared" si="286"/>
        <v>34134.800000000003</v>
      </c>
      <c r="G482" s="14">
        <f t="shared" si="287"/>
        <v>157388</v>
      </c>
      <c r="H482" s="14">
        <f t="shared" si="288"/>
        <v>191522.8</v>
      </c>
      <c r="I482" s="45">
        <v>668</v>
      </c>
      <c r="J482" s="53">
        <v>3080</v>
      </c>
      <c r="K482" s="53"/>
      <c r="L482" s="51"/>
      <c r="M482" s="51"/>
      <c r="N482" s="51"/>
      <c r="O482" s="451">
        <f t="shared" si="305"/>
        <v>935.2</v>
      </c>
      <c r="P482" s="180">
        <f t="shared" si="297"/>
        <v>3080</v>
      </c>
      <c r="Q482" s="180">
        <f t="shared" si="298"/>
        <v>47788.72</v>
      </c>
      <c r="R482" s="180">
        <f t="shared" si="299"/>
        <v>157388</v>
      </c>
      <c r="S482" s="180">
        <f t="shared" si="300"/>
        <v>205176.72</v>
      </c>
      <c r="T482" s="394">
        <f t="shared" si="294"/>
        <v>61202.98</v>
      </c>
      <c r="U482" s="394">
        <f t="shared" si="295"/>
        <v>201565.99</v>
      </c>
      <c r="V482" s="142">
        <f t="shared" si="301"/>
        <v>262768.96999999997</v>
      </c>
      <c r="W482" s="142">
        <f t="shared" si="302"/>
        <v>1197.71</v>
      </c>
      <c r="X482" s="142">
        <f t="shared" si="302"/>
        <v>3944.54</v>
      </c>
      <c r="Y482" s="142">
        <f t="shared" si="303"/>
        <v>5142.25</v>
      </c>
      <c r="Z482" s="51" t="s">
        <v>298</v>
      </c>
      <c r="AA482" s="35"/>
      <c r="AB482" s="226"/>
      <c r="AC482" s="226"/>
      <c r="AD482" s="226"/>
      <c r="AE482" s="226"/>
      <c r="AF482" s="226"/>
      <c r="AG482" s="226"/>
      <c r="AH482" s="226"/>
      <c r="AI482" s="226"/>
      <c r="AJ482" s="226"/>
      <c r="AK482" s="226"/>
      <c r="AL482" s="226"/>
      <c r="AM482" s="226"/>
      <c r="AN482" s="226"/>
      <c r="AO482" s="226"/>
    </row>
    <row r="483" spans="1:41" ht="45" outlineLevel="1">
      <c r="A483" s="44">
        <v>410</v>
      </c>
      <c r="B483" s="73">
        <v>346</v>
      </c>
      <c r="C483" s="42" t="s">
        <v>265</v>
      </c>
      <c r="D483" s="44" t="s">
        <v>34</v>
      </c>
      <c r="E483" s="53">
        <v>0.26</v>
      </c>
      <c r="F483" s="14">
        <f t="shared" si="286"/>
        <v>3022.24</v>
      </c>
      <c r="G483" s="14">
        <f t="shared" si="287"/>
        <v>0</v>
      </c>
      <c r="H483" s="14">
        <f t="shared" si="288"/>
        <v>3022.24</v>
      </c>
      <c r="I483" s="45">
        <v>11624</v>
      </c>
      <c r="J483" s="53"/>
      <c r="K483" s="53"/>
      <c r="L483" s="51"/>
      <c r="M483" s="51"/>
      <c r="N483" s="51"/>
      <c r="O483" s="451">
        <f t="shared" si="305"/>
        <v>16273.6</v>
      </c>
      <c r="P483" s="180">
        <f t="shared" si="297"/>
        <v>0</v>
      </c>
      <c r="Q483" s="180">
        <f t="shared" si="298"/>
        <v>4231.1400000000003</v>
      </c>
      <c r="R483" s="180">
        <f t="shared" si="299"/>
        <v>0</v>
      </c>
      <c r="S483" s="180">
        <f t="shared" si="300"/>
        <v>4231.1400000000003</v>
      </c>
      <c r="T483" s="394">
        <f t="shared" si="294"/>
        <v>5418.8</v>
      </c>
      <c r="U483" s="394">
        <f t="shared" si="295"/>
        <v>0</v>
      </c>
      <c r="V483" s="142">
        <f t="shared" si="301"/>
        <v>5418.8</v>
      </c>
      <c r="W483" s="142">
        <f t="shared" si="302"/>
        <v>20841.52</v>
      </c>
      <c r="X483" s="142">
        <f t="shared" si="302"/>
        <v>0</v>
      </c>
      <c r="Y483" s="142">
        <f t="shared" si="303"/>
        <v>20841.52</v>
      </c>
      <c r="Z483" s="51"/>
      <c r="AA483" s="35"/>
      <c r="AB483" s="226"/>
      <c r="AC483" s="226"/>
      <c r="AD483" s="226"/>
      <c r="AE483" s="226"/>
      <c r="AF483" s="226"/>
      <c r="AG483" s="226"/>
      <c r="AH483" s="226"/>
      <c r="AI483" s="226"/>
      <c r="AJ483" s="226"/>
      <c r="AK483" s="226"/>
      <c r="AL483" s="226"/>
      <c r="AM483" s="226"/>
      <c r="AN483" s="226"/>
      <c r="AO483" s="226"/>
    </row>
    <row r="484" spans="1:41" ht="30" outlineLevel="1">
      <c r="A484" s="44">
        <v>411</v>
      </c>
      <c r="B484" s="73">
        <v>346</v>
      </c>
      <c r="C484" s="42" t="s">
        <v>270</v>
      </c>
      <c r="D484" s="44" t="s">
        <v>26</v>
      </c>
      <c r="E484" s="53">
        <v>51.1</v>
      </c>
      <c r="F484" s="14">
        <f t="shared" si="286"/>
        <v>14563.5</v>
      </c>
      <c r="G484" s="14">
        <f t="shared" si="287"/>
        <v>54114.9</v>
      </c>
      <c r="H484" s="14">
        <f t="shared" si="288"/>
        <v>68678.399999999994</v>
      </c>
      <c r="I484" s="45">
        <v>285</v>
      </c>
      <c r="J484" s="53">
        <v>1059</v>
      </c>
      <c r="K484" s="53"/>
      <c r="L484" s="51"/>
      <c r="M484" s="51"/>
      <c r="N484" s="51"/>
      <c r="O484" s="451">
        <f t="shared" si="305"/>
        <v>399</v>
      </c>
      <c r="P484" s="180">
        <f t="shared" si="297"/>
        <v>1059</v>
      </c>
      <c r="Q484" s="180">
        <f t="shared" si="298"/>
        <v>20388.900000000001</v>
      </c>
      <c r="R484" s="180">
        <f t="shared" si="299"/>
        <v>54114.9</v>
      </c>
      <c r="S484" s="180">
        <f t="shared" si="300"/>
        <v>74503.8</v>
      </c>
      <c r="T484" s="394">
        <f t="shared" si="294"/>
        <v>26112.1</v>
      </c>
      <c r="U484" s="394">
        <f t="shared" si="295"/>
        <v>69304.89</v>
      </c>
      <c r="V484" s="142">
        <f t="shared" si="301"/>
        <v>95416.99</v>
      </c>
      <c r="W484" s="142">
        <f t="shared" si="302"/>
        <v>511</v>
      </c>
      <c r="X484" s="142">
        <f t="shared" si="302"/>
        <v>1356.26</v>
      </c>
      <c r="Y484" s="142">
        <f t="shared" si="303"/>
        <v>1867.26</v>
      </c>
      <c r="Z484" s="51" t="s">
        <v>299</v>
      </c>
      <c r="AA484" s="35"/>
      <c r="AB484" s="226"/>
      <c r="AC484" s="226"/>
      <c r="AD484" s="226"/>
      <c r="AE484" s="226"/>
      <c r="AF484" s="226"/>
      <c r="AG484" s="226"/>
      <c r="AH484" s="226"/>
      <c r="AI484" s="226"/>
      <c r="AJ484" s="226"/>
      <c r="AK484" s="226"/>
      <c r="AL484" s="226"/>
      <c r="AM484" s="226"/>
      <c r="AN484" s="226"/>
      <c r="AO484" s="226"/>
    </row>
    <row r="485" spans="1:41" ht="15" outlineLevel="1">
      <c r="A485" s="44"/>
      <c r="B485" s="73"/>
      <c r="C485" s="290" t="s">
        <v>300</v>
      </c>
      <c r="D485" s="291"/>
      <c r="E485" s="292"/>
      <c r="F485" s="14">
        <f t="shared" si="286"/>
        <v>0</v>
      </c>
      <c r="G485" s="14">
        <f t="shared" si="287"/>
        <v>0</v>
      </c>
      <c r="H485" s="14">
        <f t="shared" si="288"/>
        <v>0</v>
      </c>
      <c r="I485" s="45"/>
      <c r="J485" s="53"/>
      <c r="K485" s="53"/>
      <c r="L485" s="51"/>
      <c r="M485" s="51"/>
      <c r="N485" s="51"/>
      <c r="O485" s="186"/>
      <c r="P485" s="180">
        <f t="shared" si="297"/>
        <v>0</v>
      </c>
      <c r="Q485" s="180">
        <f t="shared" si="298"/>
        <v>0</v>
      </c>
      <c r="R485" s="180">
        <f t="shared" si="299"/>
        <v>0</v>
      </c>
      <c r="S485" s="180">
        <f t="shared" si="300"/>
        <v>0</v>
      </c>
      <c r="T485" s="394">
        <f t="shared" si="294"/>
        <v>0</v>
      </c>
      <c r="U485" s="394">
        <f t="shared" si="295"/>
        <v>0</v>
      </c>
      <c r="V485" s="142">
        <f t="shared" si="301"/>
        <v>0</v>
      </c>
      <c r="W485" s="142">
        <f t="shared" si="302"/>
        <v>0</v>
      </c>
      <c r="X485" s="142">
        <f t="shared" si="302"/>
        <v>0</v>
      </c>
      <c r="Y485" s="142">
        <f t="shared" si="303"/>
        <v>0</v>
      </c>
      <c r="Z485" s="51"/>
      <c r="AA485" s="35"/>
      <c r="AB485" s="226"/>
      <c r="AC485" s="226"/>
      <c r="AD485" s="226"/>
      <c r="AE485" s="226"/>
      <c r="AF485" s="226"/>
      <c r="AG485" s="226"/>
      <c r="AH485" s="226"/>
      <c r="AI485" s="226"/>
      <c r="AJ485" s="226"/>
      <c r="AK485" s="226"/>
      <c r="AL485" s="226"/>
      <c r="AM485" s="226"/>
      <c r="AN485" s="226"/>
      <c r="AO485" s="226"/>
    </row>
    <row r="486" spans="1:41" ht="15" outlineLevel="1">
      <c r="A486" s="44"/>
      <c r="B486" s="73"/>
      <c r="C486" s="290" t="s">
        <v>301</v>
      </c>
      <c r="D486" s="291"/>
      <c r="E486" s="292"/>
      <c r="F486" s="14">
        <f t="shared" si="286"/>
        <v>0</v>
      </c>
      <c r="G486" s="14">
        <f t="shared" si="287"/>
        <v>0</v>
      </c>
      <c r="H486" s="14">
        <f t="shared" si="288"/>
        <v>0</v>
      </c>
      <c r="I486" s="45"/>
      <c r="J486" s="53"/>
      <c r="K486" s="53"/>
      <c r="L486" s="51"/>
      <c r="M486" s="51"/>
      <c r="N486" s="51"/>
      <c r="O486" s="186"/>
      <c r="P486" s="180">
        <f t="shared" si="297"/>
        <v>0</v>
      </c>
      <c r="Q486" s="180">
        <f t="shared" si="298"/>
        <v>0</v>
      </c>
      <c r="R486" s="180">
        <f t="shared" si="299"/>
        <v>0</v>
      </c>
      <c r="S486" s="180">
        <f t="shared" si="300"/>
        <v>0</v>
      </c>
      <c r="T486" s="394">
        <f t="shared" si="294"/>
        <v>0</v>
      </c>
      <c r="U486" s="394">
        <f t="shared" si="295"/>
        <v>0</v>
      </c>
      <c r="V486" s="142">
        <f t="shared" si="301"/>
        <v>0</v>
      </c>
      <c r="W486" s="142">
        <f t="shared" si="302"/>
        <v>0</v>
      </c>
      <c r="X486" s="142">
        <f t="shared" si="302"/>
        <v>0</v>
      </c>
      <c r="Y486" s="142">
        <f t="shared" si="303"/>
        <v>0</v>
      </c>
      <c r="Z486" s="51"/>
      <c r="AA486" s="35"/>
      <c r="AB486" s="226"/>
      <c r="AC486" s="226"/>
      <c r="AD486" s="226"/>
      <c r="AE486" s="226"/>
      <c r="AF486" s="226"/>
      <c r="AG486" s="226"/>
      <c r="AH486" s="226"/>
      <c r="AI486" s="226"/>
      <c r="AJ486" s="226"/>
      <c r="AK486" s="226"/>
      <c r="AL486" s="226"/>
      <c r="AM486" s="226"/>
      <c r="AN486" s="226"/>
      <c r="AO486" s="226"/>
    </row>
    <row r="487" spans="1:41" ht="15" outlineLevel="1">
      <c r="A487" s="44">
        <v>412</v>
      </c>
      <c r="B487" s="73">
        <v>347</v>
      </c>
      <c r="C487" s="42" t="s">
        <v>264</v>
      </c>
      <c r="D487" s="44" t="s">
        <v>34</v>
      </c>
      <c r="E487" s="53">
        <v>0.46</v>
      </c>
      <c r="F487" s="14">
        <f t="shared" si="286"/>
        <v>10928.22</v>
      </c>
      <c r="G487" s="14">
        <f t="shared" si="287"/>
        <v>0</v>
      </c>
      <c r="H487" s="14">
        <f t="shared" si="288"/>
        <v>10928.22</v>
      </c>
      <c r="I487" s="45">
        <v>23757</v>
      </c>
      <c r="J487" s="53"/>
      <c r="K487" s="53"/>
      <c r="L487" s="51"/>
      <c r="M487" s="51"/>
      <c r="N487" s="51"/>
      <c r="O487" s="448">
        <f>I487*$L$3</f>
        <v>40386.9</v>
      </c>
      <c r="P487" s="180">
        <f t="shared" si="297"/>
        <v>0</v>
      </c>
      <c r="Q487" s="180">
        <f t="shared" si="298"/>
        <v>18577.97</v>
      </c>
      <c r="R487" s="180">
        <f t="shared" si="299"/>
        <v>0</v>
      </c>
      <c r="S487" s="180">
        <f t="shared" si="300"/>
        <v>18577.97</v>
      </c>
      <c r="T487" s="394">
        <f t="shared" si="294"/>
        <v>23792.720000000001</v>
      </c>
      <c r="U487" s="394">
        <f t="shared" si="295"/>
        <v>0</v>
      </c>
      <c r="V487" s="142">
        <f t="shared" si="301"/>
        <v>23792.720000000001</v>
      </c>
      <c r="W487" s="142">
        <f t="shared" si="302"/>
        <v>51723.3</v>
      </c>
      <c r="X487" s="142">
        <f t="shared" si="302"/>
        <v>0</v>
      </c>
      <c r="Y487" s="142">
        <f t="shared" si="303"/>
        <v>51723.3</v>
      </c>
      <c r="Z487" s="51"/>
      <c r="AA487" s="35"/>
      <c r="AB487" s="226"/>
      <c r="AC487" s="226"/>
      <c r="AD487" s="226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6"/>
      <c r="AO487" s="226"/>
    </row>
    <row r="488" spans="1:41" ht="15" outlineLevel="1">
      <c r="A488" s="44">
        <v>413</v>
      </c>
      <c r="B488" s="73">
        <v>348</v>
      </c>
      <c r="C488" s="42" t="s">
        <v>56</v>
      </c>
      <c r="D488" s="44" t="s">
        <v>26</v>
      </c>
      <c r="E488" s="53">
        <v>23.8</v>
      </c>
      <c r="F488" s="14">
        <f t="shared" si="286"/>
        <v>41936.550000000003</v>
      </c>
      <c r="G488" s="14">
        <f t="shared" si="287"/>
        <v>0</v>
      </c>
      <c r="H488" s="14">
        <f t="shared" si="288"/>
        <v>41936.550000000003</v>
      </c>
      <c r="I488" s="45">
        <v>1762.04</v>
      </c>
      <c r="J488" s="53"/>
      <c r="K488" s="53"/>
      <c r="L488" s="51"/>
      <c r="M488" s="51"/>
      <c r="N488" s="51"/>
      <c r="O488" s="451">
        <f t="shared" ref="O488:O495" si="306">I488*$M$3</f>
        <v>2466.86</v>
      </c>
      <c r="P488" s="180">
        <f t="shared" si="297"/>
        <v>0</v>
      </c>
      <c r="Q488" s="180">
        <f t="shared" si="298"/>
        <v>58711.27</v>
      </c>
      <c r="R488" s="180">
        <f t="shared" si="299"/>
        <v>0</v>
      </c>
      <c r="S488" s="180">
        <f t="shared" si="300"/>
        <v>58711.27</v>
      </c>
      <c r="T488" s="394">
        <f t="shared" si="294"/>
        <v>75191.34</v>
      </c>
      <c r="U488" s="394">
        <f t="shared" si="295"/>
        <v>0</v>
      </c>
      <c r="V488" s="142">
        <f t="shared" si="301"/>
        <v>75191.34</v>
      </c>
      <c r="W488" s="142">
        <f t="shared" si="302"/>
        <v>3159.3</v>
      </c>
      <c r="X488" s="142">
        <f t="shared" si="302"/>
        <v>0</v>
      </c>
      <c r="Y488" s="142">
        <f t="shared" si="303"/>
        <v>3159.3</v>
      </c>
      <c r="Z488" s="51"/>
      <c r="AA488" s="35"/>
      <c r="AB488" s="226"/>
      <c r="AC488" s="226"/>
      <c r="AD488" s="226"/>
      <c r="AE488" s="226"/>
      <c r="AF488" s="226"/>
      <c r="AG488" s="226"/>
      <c r="AH488" s="226"/>
      <c r="AI488" s="226"/>
      <c r="AJ488" s="226"/>
      <c r="AK488" s="226"/>
      <c r="AL488" s="226"/>
      <c r="AM488" s="226"/>
      <c r="AN488" s="226"/>
      <c r="AO488" s="226"/>
    </row>
    <row r="489" spans="1:41" ht="15" outlineLevel="1">
      <c r="A489" s="44">
        <v>414</v>
      </c>
      <c r="B489" s="73">
        <v>349</v>
      </c>
      <c r="C489" s="42" t="s">
        <v>218</v>
      </c>
      <c r="D489" s="44" t="s">
        <v>26</v>
      </c>
      <c r="E489" s="53">
        <v>23.8</v>
      </c>
      <c r="F489" s="14">
        <f t="shared" si="286"/>
        <v>3524.3</v>
      </c>
      <c r="G489" s="14">
        <f t="shared" si="287"/>
        <v>0</v>
      </c>
      <c r="H489" s="14">
        <f t="shared" si="288"/>
        <v>3524.3</v>
      </c>
      <c r="I489" s="45">
        <v>148.08000000000001</v>
      </c>
      <c r="J489" s="53"/>
      <c r="K489" s="53"/>
      <c r="L489" s="51"/>
      <c r="M489" s="51"/>
      <c r="N489" s="51"/>
      <c r="O489" s="451">
        <f t="shared" si="306"/>
        <v>207.31</v>
      </c>
      <c r="P489" s="180">
        <f t="shared" si="297"/>
        <v>0</v>
      </c>
      <c r="Q489" s="180">
        <f t="shared" si="298"/>
        <v>4933.9799999999996</v>
      </c>
      <c r="R489" s="180">
        <f t="shared" si="299"/>
        <v>0</v>
      </c>
      <c r="S489" s="180">
        <f t="shared" si="300"/>
        <v>4933.9799999999996</v>
      </c>
      <c r="T489" s="394">
        <f t="shared" si="294"/>
        <v>6318.9</v>
      </c>
      <c r="U489" s="394">
        <f t="shared" si="295"/>
        <v>0</v>
      </c>
      <c r="V489" s="142">
        <f t="shared" si="301"/>
        <v>6318.9</v>
      </c>
      <c r="W489" s="142">
        <f t="shared" si="302"/>
        <v>265.5</v>
      </c>
      <c r="X489" s="142">
        <f t="shared" si="302"/>
        <v>0</v>
      </c>
      <c r="Y489" s="142">
        <f t="shared" si="303"/>
        <v>265.5</v>
      </c>
      <c r="Z489" s="51"/>
      <c r="AA489" s="35"/>
      <c r="AB489" s="226"/>
      <c r="AC489" s="226"/>
      <c r="AD489" s="226"/>
      <c r="AE489" s="226"/>
      <c r="AF489" s="226"/>
      <c r="AG489" s="226"/>
      <c r="AH489" s="226"/>
      <c r="AI489" s="226"/>
      <c r="AJ489" s="226"/>
      <c r="AK489" s="226"/>
      <c r="AL489" s="226"/>
      <c r="AM489" s="226"/>
      <c r="AN489" s="226"/>
      <c r="AO489" s="226"/>
    </row>
    <row r="490" spans="1:41" ht="45" outlineLevel="1">
      <c r="A490" s="44">
        <v>415</v>
      </c>
      <c r="B490" s="73">
        <v>350</v>
      </c>
      <c r="C490" s="42" t="s">
        <v>265</v>
      </c>
      <c r="D490" s="44" t="s">
        <v>34</v>
      </c>
      <c r="E490" s="53">
        <v>0.04</v>
      </c>
      <c r="F490" s="14">
        <f t="shared" si="286"/>
        <v>464.96</v>
      </c>
      <c r="G490" s="14">
        <f t="shared" si="287"/>
        <v>0</v>
      </c>
      <c r="H490" s="14">
        <f t="shared" si="288"/>
        <v>464.96</v>
      </c>
      <c r="I490" s="45">
        <v>11624</v>
      </c>
      <c r="J490" s="53"/>
      <c r="K490" s="53"/>
      <c r="L490" s="51"/>
      <c r="M490" s="51"/>
      <c r="N490" s="51"/>
      <c r="O490" s="451">
        <f t="shared" si="306"/>
        <v>16273.6</v>
      </c>
      <c r="P490" s="180">
        <f t="shared" si="297"/>
        <v>0</v>
      </c>
      <c r="Q490" s="180">
        <f t="shared" si="298"/>
        <v>650.94000000000005</v>
      </c>
      <c r="R490" s="180">
        <f t="shared" si="299"/>
        <v>0</v>
      </c>
      <c r="S490" s="180">
        <f t="shared" si="300"/>
        <v>650.94000000000005</v>
      </c>
      <c r="T490" s="394">
        <f t="shared" si="294"/>
        <v>833.66</v>
      </c>
      <c r="U490" s="394">
        <f t="shared" si="295"/>
        <v>0</v>
      </c>
      <c r="V490" s="142">
        <f t="shared" si="301"/>
        <v>833.66</v>
      </c>
      <c r="W490" s="142">
        <f t="shared" si="302"/>
        <v>20841.52</v>
      </c>
      <c r="X490" s="142">
        <f t="shared" si="302"/>
        <v>0</v>
      </c>
      <c r="Y490" s="142">
        <f t="shared" si="303"/>
        <v>20841.52</v>
      </c>
      <c r="Z490" s="51"/>
      <c r="AA490" s="35"/>
      <c r="AB490" s="226"/>
      <c r="AC490" s="226"/>
      <c r="AD490" s="226"/>
      <c r="AE490" s="226"/>
      <c r="AF490" s="226"/>
      <c r="AG490" s="226"/>
      <c r="AH490" s="226"/>
      <c r="AI490" s="226"/>
      <c r="AJ490" s="226"/>
      <c r="AK490" s="226"/>
      <c r="AL490" s="226"/>
      <c r="AM490" s="226"/>
      <c r="AN490" s="226"/>
      <c r="AO490" s="226"/>
    </row>
    <row r="491" spans="1:41" ht="30" outlineLevel="1">
      <c r="A491" s="44">
        <v>416</v>
      </c>
      <c r="B491" s="73">
        <v>351</v>
      </c>
      <c r="C491" s="42" t="s">
        <v>266</v>
      </c>
      <c r="D491" s="44" t="s">
        <v>26</v>
      </c>
      <c r="E491" s="53">
        <v>35.700000000000003</v>
      </c>
      <c r="F491" s="14">
        <f t="shared" si="286"/>
        <v>3748.5</v>
      </c>
      <c r="G491" s="14">
        <f t="shared" si="287"/>
        <v>8246.7000000000007</v>
      </c>
      <c r="H491" s="14">
        <f t="shared" si="288"/>
        <v>11995.2</v>
      </c>
      <c r="I491" s="45">
        <v>105</v>
      </c>
      <c r="J491" s="53">
        <v>231</v>
      </c>
      <c r="K491" s="53"/>
      <c r="L491" s="51"/>
      <c r="M491" s="51"/>
      <c r="N491" s="51"/>
      <c r="O491" s="451">
        <f t="shared" si="306"/>
        <v>147</v>
      </c>
      <c r="P491" s="180">
        <f t="shared" si="297"/>
        <v>231</v>
      </c>
      <c r="Q491" s="180">
        <f t="shared" si="298"/>
        <v>5247.9</v>
      </c>
      <c r="R491" s="180">
        <f t="shared" si="299"/>
        <v>8246.7000000000007</v>
      </c>
      <c r="S491" s="180">
        <f t="shared" si="300"/>
        <v>13494.6</v>
      </c>
      <c r="T491" s="394">
        <f t="shared" si="294"/>
        <v>6720.88</v>
      </c>
      <c r="U491" s="394">
        <f t="shared" si="295"/>
        <v>10561.49</v>
      </c>
      <c r="V491" s="142">
        <f t="shared" si="301"/>
        <v>17282.37</v>
      </c>
      <c r="W491" s="142">
        <f t="shared" si="302"/>
        <v>188.26</v>
      </c>
      <c r="X491" s="142">
        <f t="shared" si="302"/>
        <v>295.83999999999997</v>
      </c>
      <c r="Y491" s="142">
        <f t="shared" si="303"/>
        <v>484.1</v>
      </c>
      <c r="Z491" s="51" t="s">
        <v>302</v>
      </c>
      <c r="AA491" s="35"/>
      <c r="AB491" s="226"/>
      <c r="AC491" s="226"/>
      <c r="AD491" s="226"/>
      <c r="AE491" s="226"/>
      <c r="AF491" s="226"/>
      <c r="AG491" s="226"/>
      <c r="AH491" s="226"/>
      <c r="AI491" s="226"/>
      <c r="AJ491" s="226"/>
      <c r="AK491" s="226"/>
      <c r="AL491" s="226"/>
      <c r="AM491" s="226"/>
      <c r="AN491" s="226"/>
      <c r="AO491" s="226"/>
    </row>
    <row r="492" spans="1:41" ht="45" outlineLevel="1">
      <c r="A492" s="44">
        <v>417</v>
      </c>
      <c r="B492" s="73">
        <v>352</v>
      </c>
      <c r="C492" s="42" t="s">
        <v>265</v>
      </c>
      <c r="D492" s="44" t="s">
        <v>34</v>
      </c>
      <c r="E492" s="53">
        <v>0.46</v>
      </c>
      <c r="F492" s="14">
        <f t="shared" si="286"/>
        <v>5347.04</v>
      </c>
      <c r="G492" s="14">
        <f t="shared" si="287"/>
        <v>0</v>
      </c>
      <c r="H492" s="14">
        <f t="shared" si="288"/>
        <v>5347.04</v>
      </c>
      <c r="I492" s="45">
        <v>11624</v>
      </c>
      <c r="J492" s="53"/>
      <c r="K492" s="53"/>
      <c r="L492" s="51"/>
      <c r="M492" s="51"/>
      <c r="N492" s="51"/>
      <c r="O492" s="451">
        <f t="shared" si="306"/>
        <v>16273.6</v>
      </c>
      <c r="P492" s="180">
        <f t="shared" si="297"/>
        <v>0</v>
      </c>
      <c r="Q492" s="180">
        <f t="shared" si="298"/>
        <v>7485.86</v>
      </c>
      <c r="R492" s="180">
        <f t="shared" si="299"/>
        <v>0</v>
      </c>
      <c r="S492" s="180">
        <f t="shared" si="300"/>
        <v>7485.86</v>
      </c>
      <c r="T492" s="394">
        <f t="shared" si="294"/>
        <v>9587.1</v>
      </c>
      <c r="U492" s="394">
        <f t="shared" si="295"/>
        <v>0</v>
      </c>
      <c r="V492" s="142">
        <f t="shared" si="301"/>
        <v>9587.1</v>
      </c>
      <c r="W492" s="142">
        <f t="shared" si="302"/>
        <v>20841.52</v>
      </c>
      <c r="X492" s="142">
        <f t="shared" si="302"/>
        <v>0</v>
      </c>
      <c r="Y492" s="142">
        <f t="shared" si="303"/>
        <v>20841.52</v>
      </c>
      <c r="Z492" s="51"/>
      <c r="AA492" s="35"/>
      <c r="AB492" s="226"/>
      <c r="AC492" s="226"/>
      <c r="AD492" s="226"/>
      <c r="AE492" s="226"/>
      <c r="AF492" s="226"/>
      <c r="AG492" s="226"/>
      <c r="AH492" s="226"/>
      <c r="AI492" s="226"/>
      <c r="AJ492" s="226"/>
      <c r="AK492" s="226"/>
      <c r="AL492" s="226"/>
      <c r="AM492" s="226"/>
      <c r="AN492" s="226"/>
      <c r="AO492" s="226"/>
    </row>
    <row r="493" spans="1:41" ht="30" outlineLevel="1">
      <c r="A493" s="44">
        <v>418</v>
      </c>
      <c r="B493" s="73">
        <v>353</v>
      </c>
      <c r="C493" s="42" t="s">
        <v>303</v>
      </c>
      <c r="D493" s="44" t="s">
        <v>26</v>
      </c>
      <c r="E493" s="53">
        <v>4.5999999999999996</v>
      </c>
      <c r="F493" s="14">
        <f t="shared" si="286"/>
        <v>29476.799999999999</v>
      </c>
      <c r="G493" s="14">
        <f t="shared" si="287"/>
        <v>141680</v>
      </c>
      <c r="H493" s="14">
        <f t="shared" si="288"/>
        <v>171156.8</v>
      </c>
      <c r="I493" s="45">
        <v>6408</v>
      </c>
      <c r="J493" s="53">
        <v>30800</v>
      </c>
      <c r="K493" s="53"/>
      <c r="L493" s="51"/>
      <c r="M493" s="51"/>
      <c r="N493" s="51"/>
      <c r="O493" s="451">
        <f t="shared" si="306"/>
        <v>8971.2000000000007</v>
      </c>
      <c r="P493" s="180">
        <f t="shared" si="297"/>
        <v>30800</v>
      </c>
      <c r="Q493" s="180">
        <f t="shared" si="298"/>
        <v>41267.519999999997</v>
      </c>
      <c r="R493" s="180">
        <f t="shared" si="299"/>
        <v>141680</v>
      </c>
      <c r="S493" s="180">
        <f t="shared" si="300"/>
        <v>182947.52</v>
      </c>
      <c r="T493" s="394">
        <f t="shared" si="294"/>
        <v>52851.1</v>
      </c>
      <c r="U493" s="394">
        <f t="shared" si="295"/>
        <v>181448.84</v>
      </c>
      <c r="V493" s="142">
        <f t="shared" si="301"/>
        <v>234299.94</v>
      </c>
      <c r="W493" s="142">
        <f t="shared" si="302"/>
        <v>11489.37</v>
      </c>
      <c r="X493" s="142">
        <f t="shared" si="302"/>
        <v>39445.4</v>
      </c>
      <c r="Y493" s="142">
        <f t="shared" si="303"/>
        <v>50934.77</v>
      </c>
      <c r="Z493" s="51" t="s">
        <v>304</v>
      </c>
      <c r="AA493" s="35"/>
      <c r="AB493" s="226"/>
      <c r="AC493" s="226"/>
      <c r="AD493" s="226"/>
      <c r="AE493" s="226"/>
      <c r="AF493" s="226"/>
      <c r="AG493" s="226"/>
      <c r="AH493" s="226"/>
      <c r="AI493" s="226"/>
      <c r="AJ493" s="226"/>
      <c r="AK493" s="226"/>
      <c r="AL493" s="226"/>
      <c r="AM493" s="226"/>
      <c r="AN493" s="226"/>
      <c r="AO493" s="226"/>
    </row>
    <row r="494" spans="1:41" ht="45" outlineLevel="1">
      <c r="A494" s="44">
        <v>419</v>
      </c>
      <c r="B494" s="73">
        <v>354</v>
      </c>
      <c r="C494" s="42" t="s">
        <v>265</v>
      </c>
      <c r="D494" s="44" t="s">
        <v>34</v>
      </c>
      <c r="E494" s="53">
        <v>0.05</v>
      </c>
      <c r="F494" s="14">
        <f t="shared" si="286"/>
        <v>581.20000000000005</v>
      </c>
      <c r="G494" s="14">
        <f t="shared" si="287"/>
        <v>0</v>
      </c>
      <c r="H494" s="14">
        <f t="shared" si="288"/>
        <v>581.20000000000005</v>
      </c>
      <c r="I494" s="45">
        <v>11624</v>
      </c>
      <c r="J494" s="53"/>
      <c r="K494" s="53"/>
      <c r="L494" s="51"/>
      <c r="M494" s="51"/>
      <c r="N494" s="51"/>
      <c r="O494" s="451">
        <f t="shared" si="306"/>
        <v>16273.6</v>
      </c>
      <c r="P494" s="180">
        <f t="shared" si="297"/>
        <v>0</v>
      </c>
      <c r="Q494" s="180">
        <f t="shared" si="298"/>
        <v>813.68</v>
      </c>
      <c r="R494" s="180">
        <f t="shared" si="299"/>
        <v>0</v>
      </c>
      <c r="S494" s="180">
        <f t="shared" si="300"/>
        <v>813.68</v>
      </c>
      <c r="T494" s="394">
        <f t="shared" si="294"/>
        <v>1042.08</v>
      </c>
      <c r="U494" s="394">
        <f t="shared" si="295"/>
        <v>0</v>
      </c>
      <c r="V494" s="142">
        <f t="shared" si="301"/>
        <v>1042.08</v>
      </c>
      <c r="W494" s="142">
        <f t="shared" si="302"/>
        <v>20841.52</v>
      </c>
      <c r="X494" s="142">
        <f t="shared" si="302"/>
        <v>0</v>
      </c>
      <c r="Y494" s="142">
        <f t="shared" si="303"/>
        <v>20841.52</v>
      </c>
      <c r="Z494" s="51"/>
      <c r="AA494" s="35"/>
      <c r="AB494" s="226"/>
      <c r="AC494" s="226"/>
      <c r="AD494" s="226"/>
      <c r="AE494" s="226"/>
      <c r="AF494" s="226"/>
      <c r="AG494" s="226"/>
      <c r="AH494" s="226"/>
      <c r="AI494" s="226"/>
      <c r="AJ494" s="226"/>
      <c r="AK494" s="226"/>
      <c r="AL494" s="226"/>
      <c r="AM494" s="226"/>
      <c r="AN494" s="226"/>
      <c r="AO494" s="226"/>
    </row>
    <row r="495" spans="1:41" ht="30" outlineLevel="1">
      <c r="A495" s="44">
        <v>420</v>
      </c>
      <c r="B495" s="73">
        <v>355</v>
      </c>
      <c r="C495" s="42" t="s">
        <v>270</v>
      </c>
      <c r="D495" s="44" t="s">
        <v>26</v>
      </c>
      <c r="E495" s="53">
        <v>9.1</v>
      </c>
      <c r="F495" s="14">
        <f t="shared" si="286"/>
        <v>2593.5</v>
      </c>
      <c r="G495" s="14">
        <f t="shared" si="287"/>
        <v>9636.9</v>
      </c>
      <c r="H495" s="14">
        <f t="shared" si="288"/>
        <v>12230.4</v>
      </c>
      <c r="I495" s="45">
        <v>285</v>
      </c>
      <c r="J495" s="53">
        <v>1059</v>
      </c>
      <c r="K495" s="53"/>
      <c r="L495" s="51"/>
      <c r="M495" s="51"/>
      <c r="N495" s="51"/>
      <c r="O495" s="451">
        <f t="shared" si="306"/>
        <v>399</v>
      </c>
      <c r="P495" s="180">
        <f t="shared" si="297"/>
        <v>1059</v>
      </c>
      <c r="Q495" s="180">
        <f t="shared" si="298"/>
        <v>3630.9</v>
      </c>
      <c r="R495" s="180">
        <f t="shared" si="299"/>
        <v>9636.9</v>
      </c>
      <c r="S495" s="180">
        <f t="shared" si="300"/>
        <v>13267.8</v>
      </c>
      <c r="T495" s="394">
        <f t="shared" si="294"/>
        <v>4650.1000000000004</v>
      </c>
      <c r="U495" s="394">
        <f t="shared" si="295"/>
        <v>12341.97</v>
      </c>
      <c r="V495" s="142">
        <f t="shared" si="301"/>
        <v>16992.07</v>
      </c>
      <c r="W495" s="142">
        <f t="shared" si="302"/>
        <v>511</v>
      </c>
      <c r="X495" s="142">
        <f t="shared" si="302"/>
        <v>1356.26</v>
      </c>
      <c r="Y495" s="142">
        <f t="shared" si="303"/>
        <v>1867.26</v>
      </c>
      <c r="Z495" s="51" t="s">
        <v>305</v>
      </c>
      <c r="AA495" s="35"/>
      <c r="AB495" s="226"/>
      <c r="AC495" s="226"/>
      <c r="AD495" s="226"/>
      <c r="AE495" s="226"/>
      <c r="AF495" s="226"/>
      <c r="AG495" s="226"/>
      <c r="AH495" s="226"/>
      <c r="AI495" s="226"/>
      <c r="AJ495" s="226"/>
      <c r="AK495" s="226"/>
      <c r="AL495" s="226"/>
      <c r="AM495" s="226"/>
      <c r="AN495" s="226"/>
      <c r="AO495" s="226"/>
    </row>
    <row r="496" spans="1:41" ht="15" outlineLevel="1">
      <c r="A496" s="44"/>
      <c r="B496" s="73"/>
      <c r="C496" s="290" t="s">
        <v>272</v>
      </c>
      <c r="D496" s="291"/>
      <c r="E496" s="292"/>
      <c r="F496" s="14">
        <f t="shared" si="286"/>
        <v>0</v>
      </c>
      <c r="G496" s="14">
        <f t="shared" si="287"/>
        <v>0</v>
      </c>
      <c r="H496" s="14">
        <f t="shared" si="288"/>
        <v>0</v>
      </c>
      <c r="I496" s="45"/>
      <c r="J496" s="53"/>
      <c r="K496" s="53"/>
      <c r="L496" s="51"/>
      <c r="M496" s="51"/>
      <c r="N496" s="51"/>
      <c r="O496" s="186"/>
      <c r="P496" s="180">
        <f t="shared" si="297"/>
        <v>0</v>
      </c>
      <c r="Q496" s="180">
        <f t="shared" si="298"/>
        <v>0</v>
      </c>
      <c r="R496" s="180">
        <f t="shared" si="299"/>
        <v>0</v>
      </c>
      <c r="S496" s="180">
        <f t="shared" si="300"/>
        <v>0</v>
      </c>
      <c r="T496" s="394">
        <f t="shared" si="294"/>
        <v>0</v>
      </c>
      <c r="U496" s="394">
        <f t="shared" si="295"/>
        <v>0</v>
      </c>
      <c r="V496" s="142">
        <f t="shared" si="301"/>
        <v>0</v>
      </c>
      <c r="W496" s="142">
        <f t="shared" si="302"/>
        <v>0</v>
      </c>
      <c r="X496" s="142">
        <f t="shared" si="302"/>
        <v>0</v>
      </c>
      <c r="Y496" s="142">
        <f t="shared" si="303"/>
        <v>0</v>
      </c>
      <c r="Z496" s="51"/>
      <c r="AA496" s="35"/>
      <c r="AB496" s="226"/>
      <c r="AC496" s="226"/>
      <c r="AD496" s="226"/>
      <c r="AE496" s="226"/>
      <c r="AF496" s="226"/>
      <c r="AG496" s="226"/>
      <c r="AH496" s="226"/>
      <c r="AI496" s="226"/>
      <c r="AJ496" s="226"/>
      <c r="AK496" s="226"/>
      <c r="AL496" s="226"/>
      <c r="AM496" s="226"/>
      <c r="AN496" s="226"/>
      <c r="AO496" s="226"/>
    </row>
    <row r="497" spans="1:41" ht="15" outlineLevel="1">
      <c r="A497" s="44">
        <v>421</v>
      </c>
      <c r="B497" s="73">
        <v>356</v>
      </c>
      <c r="C497" s="42" t="s">
        <v>264</v>
      </c>
      <c r="D497" s="44" t="s">
        <v>34</v>
      </c>
      <c r="E497" s="53">
        <v>7.0000000000000007E-2</v>
      </c>
      <c r="F497" s="14">
        <f t="shared" si="286"/>
        <v>1662.99</v>
      </c>
      <c r="G497" s="14">
        <f t="shared" si="287"/>
        <v>0</v>
      </c>
      <c r="H497" s="14">
        <f t="shared" si="288"/>
        <v>1662.99</v>
      </c>
      <c r="I497" s="45">
        <v>23757</v>
      </c>
      <c r="J497" s="53"/>
      <c r="K497" s="53"/>
      <c r="L497" s="51"/>
      <c r="M497" s="51"/>
      <c r="N497" s="51"/>
      <c r="O497" s="448">
        <f>I497*$L$3</f>
        <v>40386.9</v>
      </c>
      <c r="P497" s="180">
        <f t="shared" si="297"/>
        <v>0</v>
      </c>
      <c r="Q497" s="180">
        <f t="shared" si="298"/>
        <v>2827.08</v>
      </c>
      <c r="R497" s="180">
        <f t="shared" si="299"/>
        <v>0</v>
      </c>
      <c r="S497" s="180">
        <f t="shared" si="300"/>
        <v>2827.08</v>
      </c>
      <c r="T497" s="394">
        <f t="shared" si="294"/>
        <v>3620.63</v>
      </c>
      <c r="U497" s="394">
        <f t="shared" si="295"/>
        <v>0</v>
      </c>
      <c r="V497" s="142">
        <f t="shared" si="301"/>
        <v>3620.63</v>
      </c>
      <c r="W497" s="142">
        <f t="shared" si="302"/>
        <v>51723.3</v>
      </c>
      <c r="X497" s="142">
        <f t="shared" si="302"/>
        <v>0</v>
      </c>
      <c r="Y497" s="142">
        <f t="shared" si="303"/>
        <v>51723.3</v>
      </c>
      <c r="Z497" s="51"/>
      <c r="AA497" s="35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</row>
    <row r="498" spans="1:41" ht="15" outlineLevel="1">
      <c r="A498" s="44">
        <v>422</v>
      </c>
      <c r="B498" s="73">
        <v>357</v>
      </c>
      <c r="C498" s="42" t="s">
        <v>56</v>
      </c>
      <c r="D498" s="44" t="s">
        <v>26</v>
      </c>
      <c r="E498" s="53">
        <v>18</v>
      </c>
      <c r="F498" s="14">
        <f t="shared" si="286"/>
        <v>31716.720000000001</v>
      </c>
      <c r="G498" s="14">
        <f t="shared" si="287"/>
        <v>0</v>
      </c>
      <c r="H498" s="14">
        <f t="shared" si="288"/>
        <v>31716.720000000001</v>
      </c>
      <c r="I498" s="45">
        <v>1762.04</v>
      </c>
      <c r="J498" s="53"/>
      <c r="K498" s="53"/>
      <c r="L498" s="51"/>
      <c r="M498" s="51"/>
      <c r="N498" s="51"/>
      <c r="O498" s="451">
        <f t="shared" ref="O498:O505" si="307">I498*$M$3</f>
        <v>2466.86</v>
      </c>
      <c r="P498" s="180">
        <f t="shared" si="297"/>
        <v>0</v>
      </c>
      <c r="Q498" s="180">
        <f t="shared" si="298"/>
        <v>44403.48</v>
      </c>
      <c r="R498" s="180">
        <f t="shared" si="299"/>
        <v>0</v>
      </c>
      <c r="S498" s="180">
        <f t="shared" si="300"/>
        <v>44403.48</v>
      </c>
      <c r="T498" s="394">
        <f t="shared" si="294"/>
        <v>56867.4</v>
      </c>
      <c r="U498" s="394">
        <f t="shared" si="295"/>
        <v>0</v>
      </c>
      <c r="V498" s="142">
        <f t="shared" si="301"/>
        <v>56867.4</v>
      </c>
      <c r="W498" s="142">
        <f t="shared" si="302"/>
        <v>3159.3</v>
      </c>
      <c r="X498" s="142">
        <f t="shared" si="302"/>
        <v>0</v>
      </c>
      <c r="Y498" s="142">
        <f t="shared" si="303"/>
        <v>3159.3</v>
      </c>
      <c r="Z498" s="51"/>
      <c r="AA498" s="35"/>
      <c r="AB498" s="226"/>
      <c r="AC498" s="226"/>
      <c r="AD498" s="226"/>
      <c r="AE498" s="226"/>
      <c r="AF498" s="226"/>
      <c r="AG498" s="226"/>
      <c r="AH498" s="226"/>
      <c r="AI498" s="226"/>
      <c r="AJ498" s="226"/>
      <c r="AK498" s="226"/>
      <c r="AL498" s="226"/>
      <c r="AM498" s="226"/>
      <c r="AN498" s="226"/>
      <c r="AO498" s="226"/>
    </row>
    <row r="499" spans="1:41" ht="15" outlineLevel="1">
      <c r="A499" s="44">
        <v>423</v>
      </c>
      <c r="B499" s="73">
        <v>358</v>
      </c>
      <c r="C499" s="42" t="s">
        <v>218</v>
      </c>
      <c r="D499" s="44" t="s">
        <v>26</v>
      </c>
      <c r="E499" s="53">
        <v>18</v>
      </c>
      <c r="F499" s="14">
        <f t="shared" si="286"/>
        <v>2665.44</v>
      </c>
      <c r="G499" s="14">
        <f t="shared" si="287"/>
        <v>0</v>
      </c>
      <c r="H499" s="14">
        <f t="shared" si="288"/>
        <v>2665.44</v>
      </c>
      <c r="I499" s="45">
        <v>148.08000000000001</v>
      </c>
      <c r="J499" s="53"/>
      <c r="K499" s="53"/>
      <c r="L499" s="51"/>
      <c r="M499" s="51"/>
      <c r="N499" s="51"/>
      <c r="O499" s="451">
        <f t="shared" si="307"/>
        <v>207.31</v>
      </c>
      <c r="P499" s="180">
        <f t="shared" si="297"/>
        <v>0</v>
      </c>
      <c r="Q499" s="180">
        <f t="shared" si="298"/>
        <v>3731.58</v>
      </c>
      <c r="R499" s="180">
        <f t="shared" si="299"/>
        <v>0</v>
      </c>
      <c r="S499" s="180">
        <f t="shared" si="300"/>
        <v>3731.58</v>
      </c>
      <c r="T499" s="394">
        <f t="shared" si="294"/>
        <v>4779</v>
      </c>
      <c r="U499" s="394">
        <f t="shared" si="295"/>
        <v>0</v>
      </c>
      <c r="V499" s="142">
        <f t="shared" si="301"/>
        <v>4779</v>
      </c>
      <c r="W499" s="142">
        <f t="shared" si="302"/>
        <v>265.5</v>
      </c>
      <c r="X499" s="142">
        <f t="shared" si="302"/>
        <v>0</v>
      </c>
      <c r="Y499" s="142">
        <f t="shared" si="303"/>
        <v>265.5</v>
      </c>
      <c r="Z499" s="51"/>
      <c r="AA499" s="35"/>
      <c r="AB499" s="226"/>
      <c r="AC499" s="226"/>
      <c r="AD499" s="226"/>
      <c r="AE499" s="226"/>
      <c r="AF499" s="226"/>
      <c r="AG499" s="226"/>
      <c r="AH499" s="226"/>
      <c r="AI499" s="226"/>
      <c r="AJ499" s="226"/>
      <c r="AK499" s="226"/>
      <c r="AL499" s="226"/>
      <c r="AM499" s="226"/>
      <c r="AN499" s="226"/>
      <c r="AO499" s="226"/>
    </row>
    <row r="500" spans="1:41" ht="45" outlineLevel="1">
      <c r="A500" s="44">
        <v>424</v>
      </c>
      <c r="B500" s="73">
        <v>359</v>
      </c>
      <c r="C500" s="42" t="s">
        <v>265</v>
      </c>
      <c r="D500" s="44" t="s">
        <v>34</v>
      </c>
      <c r="E500" s="53">
        <v>0.01</v>
      </c>
      <c r="F500" s="14">
        <f t="shared" si="286"/>
        <v>116.24</v>
      </c>
      <c r="G500" s="14">
        <f t="shared" si="287"/>
        <v>0</v>
      </c>
      <c r="H500" s="14">
        <f t="shared" si="288"/>
        <v>116.24</v>
      </c>
      <c r="I500" s="45">
        <v>11624</v>
      </c>
      <c r="J500" s="53"/>
      <c r="K500" s="53"/>
      <c r="L500" s="51"/>
      <c r="M500" s="51"/>
      <c r="N500" s="51"/>
      <c r="O500" s="451">
        <f t="shared" si="307"/>
        <v>16273.6</v>
      </c>
      <c r="P500" s="180">
        <f t="shared" si="297"/>
        <v>0</v>
      </c>
      <c r="Q500" s="180">
        <f t="shared" si="298"/>
        <v>162.74</v>
      </c>
      <c r="R500" s="180">
        <f t="shared" si="299"/>
        <v>0</v>
      </c>
      <c r="S500" s="180">
        <f t="shared" si="300"/>
        <v>162.74</v>
      </c>
      <c r="T500" s="394">
        <f t="shared" si="294"/>
        <v>208.42</v>
      </c>
      <c r="U500" s="394">
        <f t="shared" si="295"/>
        <v>0</v>
      </c>
      <c r="V500" s="142">
        <f t="shared" si="301"/>
        <v>208.42</v>
      </c>
      <c r="W500" s="142">
        <f t="shared" si="302"/>
        <v>20841.52</v>
      </c>
      <c r="X500" s="142">
        <f t="shared" si="302"/>
        <v>0</v>
      </c>
      <c r="Y500" s="142">
        <f t="shared" si="303"/>
        <v>20841.52</v>
      </c>
      <c r="Z500" s="51"/>
      <c r="AA500" s="35"/>
      <c r="AB500" s="226"/>
      <c r="AC500" s="226"/>
      <c r="AD500" s="226"/>
      <c r="AE500" s="226"/>
      <c r="AF500" s="226"/>
      <c r="AG500" s="226"/>
      <c r="AH500" s="226"/>
      <c r="AI500" s="226"/>
      <c r="AJ500" s="226"/>
      <c r="AK500" s="226"/>
      <c r="AL500" s="226"/>
      <c r="AM500" s="226"/>
      <c r="AN500" s="226"/>
      <c r="AO500" s="226"/>
    </row>
    <row r="501" spans="1:41" ht="30" outlineLevel="1">
      <c r="A501" s="44">
        <v>425</v>
      </c>
      <c r="B501" s="73">
        <v>360</v>
      </c>
      <c r="C501" s="42" t="s">
        <v>266</v>
      </c>
      <c r="D501" s="44" t="s">
        <v>26</v>
      </c>
      <c r="E501" s="53">
        <v>9</v>
      </c>
      <c r="F501" s="14">
        <f t="shared" si="286"/>
        <v>945</v>
      </c>
      <c r="G501" s="14">
        <f t="shared" si="287"/>
        <v>2079</v>
      </c>
      <c r="H501" s="14">
        <f t="shared" si="288"/>
        <v>3024</v>
      </c>
      <c r="I501" s="45">
        <v>105</v>
      </c>
      <c r="J501" s="53">
        <v>231</v>
      </c>
      <c r="K501" s="53"/>
      <c r="L501" s="51"/>
      <c r="M501" s="51"/>
      <c r="N501" s="51"/>
      <c r="O501" s="451">
        <f t="shared" si="307"/>
        <v>147</v>
      </c>
      <c r="P501" s="180">
        <f t="shared" si="297"/>
        <v>231</v>
      </c>
      <c r="Q501" s="180">
        <f t="shared" si="298"/>
        <v>1323</v>
      </c>
      <c r="R501" s="180">
        <f t="shared" si="299"/>
        <v>2079</v>
      </c>
      <c r="S501" s="180">
        <f t="shared" si="300"/>
        <v>3402</v>
      </c>
      <c r="T501" s="394">
        <f t="shared" si="294"/>
        <v>1694.34</v>
      </c>
      <c r="U501" s="394">
        <f t="shared" si="295"/>
        <v>2662.56</v>
      </c>
      <c r="V501" s="142">
        <f t="shared" si="301"/>
        <v>4356.8999999999996</v>
      </c>
      <c r="W501" s="142">
        <f t="shared" si="302"/>
        <v>188.26</v>
      </c>
      <c r="X501" s="142">
        <f t="shared" si="302"/>
        <v>295.83999999999997</v>
      </c>
      <c r="Y501" s="142">
        <f t="shared" si="303"/>
        <v>484.1</v>
      </c>
      <c r="Z501" s="51" t="s">
        <v>306</v>
      </c>
      <c r="AA501" s="35"/>
      <c r="AB501" s="226"/>
      <c r="AC501" s="226"/>
      <c r="AD501" s="226"/>
      <c r="AE501" s="226"/>
      <c r="AF501" s="226"/>
      <c r="AG501" s="226"/>
      <c r="AH501" s="226"/>
      <c r="AI501" s="226"/>
      <c r="AJ501" s="226"/>
      <c r="AK501" s="226"/>
      <c r="AL501" s="226"/>
      <c r="AM501" s="226"/>
      <c r="AN501" s="226"/>
      <c r="AO501" s="226"/>
    </row>
    <row r="502" spans="1:41" ht="45" outlineLevel="1">
      <c r="A502" s="44">
        <v>426</v>
      </c>
      <c r="B502" s="73">
        <v>361</v>
      </c>
      <c r="C502" s="42" t="s">
        <v>265</v>
      </c>
      <c r="D502" s="44" t="s">
        <v>34</v>
      </c>
      <c r="E502" s="53">
        <v>7.0000000000000007E-2</v>
      </c>
      <c r="F502" s="14">
        <f t="shared" si="286"/>
        <v>813.68</v>
      </c>
      <c r="G502" s="14">
        <f t="shared" si="287"/>
        <v>0</v>
      </c>
      <c r="H502" s="14">
        <f t="shared" si="288"/>
        <v>813.68</v>
      </c>
      <c r="I502" s="45">
        <v>11624</v>
      </c>
      <c r="J502" s="53"/>
      <c r="K502" s="53"/>
      <c r="L502" s="51"/>
      <c r="M502" s="51"/>
      <c r="N502" s="51"/>
      <c r="O502" s="451">
        <f t="shared" si="307"/>
        <v>16273.6</v>
      </c>
      <c r="P502" s="180">
        <f t="shared" si="297"/>
        <v>0</v>
      </c>
      <c r="Q502" s="180">
        <f t="shared" si="298"/>
        <v>1139.1500000000001</v>
      </c>
      <c r="R502" s="180">
        <f t="shared" si="299"/>
        <v>0</v>
      </c>
      <c r="S502" s="180">
        <f t="shared" si="300"/>
        <v>1139.1500000000001</v>
      </c>
      <c r="T502" s="394">
        <f t="shared" si="294"/>
        <v>1458.91</v>
      </c>
      <c r="U502" s="394">
        <f t="shared" si="295"/>
        <v>0</v>
      </c>
      <c r="V502" s="142">
        <f t="shared" si="301"/>
        <v>1458.91</v>
      </c>
      <c r="W502" s="142">
        <f t="shared" si="302"/>
        <v>20841.52</v>
      </c>
      <c r="X502" s="142">
        <f t="shared" si="302"/>
        <v>0</v>
      </c>
      <c r="Y502" s="142">
        <f t="shared" si="303"/>
        <v>20841.52</v>
      </c>
      <c r="Z502" s="51"/>
      <c r="AA502" s="35"/>
      <c r="AB502" s="226"/>
      <c r="AC502" s="226"/>
      <c r="AD502" s="226"/>
      <c r="AE502" s="226"/>
      <c r="AF502" s="226"/>
      <c r="AG502" s="226"/>
      <c r="AH502" s="226"/>
      <c r="AI502" s="226"/>
      <c r="AJ502" s="226"/>
      <c r="AK502" s="226"/>
      <c r="AL502" s="226"/>
      <c r="AM502" s="226"/>
      <c r="AN502" s="226"/>
      <c r="AO502" s="226"/>
    </row>
    <row r="503" spans="1:41" ht="30" outlineLevel="1">
      <c r="A503" s="44">
        <v>427</v>
      </c>
      <c r="B503" s="73">
        <v>362</v>
      </c>
      <c r="C503" s="42" t="s">
        <v>274</v>
      </c>
      <c r="D503" s="44" t="s">
        <v>26</v>
      </c>
      <c r="E503" s="53">
        <v>6.9</v>
      </c>
      <c r="F503" s="14">
        <f t="shared" si="286"/>
        <v>4609.2</v>
      </c>
      <c r="G503" s="14">
        <f t="shared" si="287"/>
        <v>21252</v>
      </c>
      <c r="H503" s="14">
        <f t="shared" si="288"/>
        <v>25861.200000000001</v>
      </c>
      <c r="I503" s="45">
        <v>668</v>
      </c>
      <c r="J503" s="53">
        <v>3080</v>
      </c>
      <c r="K503" s="53"/>
      <c r="L503" s="51"/>
      <c r="M503" s="51"/>
      <c r="N503" s="51"/>
      <c r="O503" s="451">
        <f t="shared" si="307"/>
        <v>935.2</v>
      </c>
      <c r="P503" s="180">
        <f t="shared" si="297"/>
        <v>3080</v>
      </c>
      <c r="Q503" s="180">
        <f t="shared" si="298"/>
        <v>6452.88</v>
      </c>
      <c r="R503" s="180">
        <f t="shared" si="299"/>
        <v>21252</v>
      </c>
      <c r="S503" s="180">
        <f t="shared" si="300"/>
        <v>27704.880000000001</v>
      </c>
      <c r="T503" s="394">
        <f t="shared" si="294"/>
        <v>8264.2000000000007</v>
      </c>
      <c r="U503" s="394">
        <f t="shared" si="295"/>
        <v>27217.33</v>
      </c>
      <c r="V503" s="142">
        <f t="shared" si="301"/>
        <v>35481.53</v>
      </c>
      <c r="W503" s="142">
        <f t="shared" si="302"/>
        <v>1197.71</v>
      </c>
      <c r="X503" s="142">
        <f t="shared" si="302"/>
        <v>3944.54</v>
      </c>
      <c r="Y503" s="142">
        <f t="shared" si="303"/>
        <v>5142.25</v>
      </c>
      <c r="Z503" s="51" t="s">
        <v>307</v>
      </c>
      <c r="AA503" s="35"/>
      <c r="AB503" s="226"/>
      <c r="AC503" s="226"/>
      <c r="AD503" s="226"/>
      <c r="AE503" s="226"/>
      <c r="AF503" s="226"/>
      <c r="AG503" s="226"/>
      <c r="AH503" s="226"/>
      <c r="AI503" s="226"/>
      <c r="AJ503" s="226"/>
      <c r="AK503" s="226"/>
      <c r="AL503" s="226"/>
      <c r="AM503" s="226"/>
      <c r="AN503" s="226"/>
      <c r="AO503" s="226"/>
    </row>
    <row r="504" spans="1:41" ht="45" outlineLevel="1">
      <c r="A504" s="44">
        <v>428</v>
      </c>
      <c r="B504" s="73">
        <v>363</v>
      </c>
      <c r="C504" s="42" t="s">
        <v>265</v>
      </c>
      <c r="D504" s="44" t="s">
        <v>34</v>
      </c>
      <c r="E504" s="53">
        <v>0.03</v>
      </c>
      <c r="F504" s="14">
        <f t="shared" si="286"/>
        <v>348.72</v>
      </c>
      <c r="G504" s="14">
        <f t="shared" si="287"/>
        <v>0</v>
      </c>
      <c r="H504" s="14">
        <f t="shared" si="288"/>
        <v>348.72</v>
      </c>
      <c r="I504" s="45">
        <v>11624</v>
      </c>
      <c r="J504" s="53"/>
      <c r="K504" s="53"/>
      <c r="L504" s="51"/>
      <c r="M504" s="51"/>
      <c r="N504" s="51"/>
      <c r="O504" s="451">
        <f t="shared" si="307"/>
        <v>16273.6</v>
      </c>
      <c r="P504" s="180">
        <f t="shared" si="297"/>
        <v>0</v>
      </c>
      <c r="Q504" s="180">
        <f t="shared" si="298"/>
        <v>488.21</v>
      </c>
      <c r="R504" s="180">
        <f t="shared" si="299"/>
        <v>0</v>
      </c>
      <c r="S504" s="180">
        <f t="shared" si="300"/>
        <v>488.21</v>
      </c>
      <c r="T504" s="394">
        <f t="shared" si="294"/>
        <v>625.25</v>
      </c>
      <c r="U504" s="394">
        <f t="shared" si="295"/>
        <v>0</v>
      </c>
      <c r="V504" s="142">
        <f t="shared" si="301"/>
        <v>625.25</v>
      </c>
      <c r="W504" s="142">
        <f t="shared" si="302"/>
        <v>20841.52</v>
      </c>
      <c r="X504" s="142">
        <f t="shared" si="302"/>
        <v>0</v>
      </c>
      <c r="Y504" s="142">
        <f t="shared" si="303"/>
        <v>20841.52</v>
      </c>
      <c r="Z504" s="51"/>
      <c r="AA504" s="35"/>
      <c r="AB504" s="226"/>
      <c r="AC504" s="226"/>
      <c r="AD504" s="226"/>
      <c r="AE504" s="226"/>
      <c r="AF504" s="226"/>
      <c r="AG504" s="226"/>
      <c r="AH504" s="226"/>
      <c r="AI504" s="226"/>
      <c r="AJ504" s="226"/>
      <c r="AK504" s="226"/>
      <c r="AL504" s="226"/>
      <c r="AM504" s="226"/>
      <c r="AN504" s="226"/>
      <c r="AO504" s="226"/>
    </row>
    <row r="505" spans="1:41" ht="30" outlineLevel="1">
      <c r="A505" s="44">
        <v>429</v>
      </c>
      <c r="B505" s="73">
        <v>364</v>
      </c>
      <c r="C505" s="42" t="s">
        <v>270</v>
      </c>
      <c r="D505" s="44" t="s">
        <v>26</v>
      </c>
      <c r="E505" s="53">
        <v>6.9</v>
      </c>
      <c r="F505" s="14">
        <f t="shared" si="286"/>
        <v>1966.5</v>
      </c>
      <c r="G505" s="14">
        <f t="shared" si="287"/>
        <v>7307.1</v>
      </c>
      <c r="H505" s="14">
        <f t="shared" si="288"/>
        <v>9273.6</v>
      </c>
      <c r="I505" s="45">
        <v>285</v>
      </c>
      <c r="J505" s="53">
        <v>1059</v>
      </c>
      <c r="K505" s="53"/>
      <c r="L505" s="51"/>
      <c r="M505" s="51"/>
      <c r="N505" s="51"/>
      <c r="O505" s="451">
        <f t="shared" si="307"/>
        <v>399</v>
      </c>
      <c r="P505" s="180">
        <f t="shared" si="297"/>
        <v>1059</v>
      </c>
      <c r="Q505" s="180">
        <f t="shared" si="298"/>
        <v>2753.1</v>
      </c>
      <c r="R505" s="180">
        <f t="shared" si="299"/>
        <v>7307.1</v>
      </c>
      <c r="S505" s="180">
        <f t="shared" si="300"/>
        <v>10060.200000000001</v>
      </c>
      <c r="T505" s="394">
        <f t="shared" si="294"/>
        <v>3525.9</v>
      </c>
      <c r="U505" s="394">
        <f t="shared" si="295"/>
        <v>9358.19</v>
      </c>
      <c r="V505" s="142">
        <f t="shared" si="301"/>
        <v>12884.09</v>
      </c>
      <c r="W505" s="142">
        <f t="shared" si="302"/>
        <v>511</v>
      </c>
      <c r="X505" s="142">
        <f t="shared" si="302"/>
        <v>1356.26</v>
      </c>
      <c r="Y505" s="142">
        <f t="shared" si="303"/>
        <v>1867.26</v>
      </c>
      <c r="Z505" s="51" t="s">
        <v>308</v>
      </c>
      <c r="AA505" s="35"/>
      <c r="AB505" s="226"/>
      <c r="AC505" s="226"/>
      <c r="AD505" s="226"/>
      <c r="AE505" s="226"/>
      <c r="AF505" s="226"/>
      <c r="AG505" s="226"/>
      <c r="AH505" s="226"/>
      <c r="AI505" s="226"/>
      <c r="AJ505" s="226"/>
      <c r="AK505" s="226"/>
      <c r="AL505" s="226"/>
      <c r="AM505" s="226"/>
      <c r="AN505" s="226"/>
      <c r="AO505" s="226"/>
    </row>
    <row r="506" spans="1:41" ht="15" outlineLevel="1">
      <c r="A506" s="44"/>
      <c r="B506" s="73"/>
      <c r="C506" s="290" t="s">
        <v>277</v>
      </c>
      <c r="D506" s="291"/>
      <c r="E506" s="292"/>
      <c r="F506" s="14">
        <f t="shared" si="286"/>
        <v>0</v>
      </c>
      <c r="G506" s="14">
        <f t="shared" si="287"/>
        <v>0</v>
      </c>
      <c r="H506" s="14">
        <f t="shared" si="288"/>
        <v>0</v>
      </c>
      <c r="I506" s="45"/>
      <c r="J506" s="53"/>
      <c r="K506" s="53"/>
      <c r="L506" s="51"/>
      <c r="M506" s="51"/>
      <c r="N506" s="51"/>
      <c r="O506" s="186"/>
      <c r="P506" s="180">
        <f t="shared" si="297"/>
        <v>0</v>
      </c>
      <c r="Q506" s="180">
        <f t="shared" si="298"/>
        <v>0</v>
      </c>
      <c r="R506" s="180">
        <f t="shared" si="299"/>
        <v>0</v>
      </c>
      <c r="S506" s="180">
        <f t="shared" si="300"/>
        <v>0</v>
      </c>
      <c r="T506" s="394">
        <f t="shared" si="294"/>
        <v>0</v>
      </c>
      <c r="U506" s="394">
        <f t="shared" si="295"/>
        <v>0</v>
      </c>
      <c r="V506" s="142">
        <f t="shared" si="301"/>
        <v>0</v>
      </c>
      <c r="W506" s="142">
        <f t="shared" si="302"/>
        <v>0</v>
      </c>
      <c r="X506" s="142">
        <f t="shared" si="302"/>
        <v>0</v>
      </c>
      <c r="Y506" s="142">
        <f t="shared" si="303"/>
        <v>0</v>
      </c>
      <c r="Z506" s="51"/>
      <c r="AA506" s="35"/>
      <c r="AB506" s="226"/>
      <c r="AC506" s="226"/>
      <c r="AD506" s="226"/>
      <c r="AE506" s="226"/>
      <c r="AF506" s="226"/>
      <c r="AG506" s="226"/>
      <c r="AH506" s="226"/>
      <c r="AI506" s="226"/>
      <c r="AJ506" s="226"/>
      <c r="AK506" s="226"/>
      <c r="AL506" s="226"/>
      <c r="AM506" s="226"/>
      <c r="AN506" s="226"/>
      <c r="AO506" s="226"/>
    </row>
    <row r="507" spans="1:41" ht="15" outlineLevel="1">
      <c r="A507" s="44">
        <v>430</v>
      </c>
      <c r="B507" s="73">
        <v>365</v>
      </c>
      <c r="C507" s="42" t="s">
        <v>264</v>
      </c>
      <c r="D507" s="44" t="s">
        <v>34</v>
      </c>
      <c r="E507" s="53">
        <v>7.0000000000000007E-2</v>
      </c>
      <c r="F507" s="14">
        <f t="shared" si="286"/>
        <v>1662.99</v>
      </c>
      <c r="G507" s="14">
        <f t="shared" si="287"/>
        <v>0</v>
      </c>
      <c r="H507" s="14">
        <f t="shared" si="288"/>
        <v>1662.99</v>
      </c>
      <c r="I507" s="45">
        <v>23757</v>
      </c>
      <c r="J507" s="53"/>
      <c r="K507" s="53"/>
      <c r="L507" s="51"/>
      <c r="M507" s="51"/>
      <c r="N507" s="51"/>
      <c r="O507" s="448">
        <f>I507*$L$3</f>
        <v>40386.9</v>
      </c>
      <c r="P507" s="180">
        <f t="shared" si="297"/>
        <v>0</v>
      </c>
      <c r="Q507" s="180">
        <f t="shared" si="298"/>
        <v>2827.08</v>
      </c>
      <c r="R507" s="180">
        <f t="shared" si="299"/>
        <v>0</v>
      </c>
      <c r="S507" s="180">
        <f t="shared" si="300"/>
        <v>2827.08</v>
      </c>
      <c r="T507" s="394">
        <f t="shared" si="294"/>
        <v>3620.63</v>
      </c>
      <c r="U507" s="394">
        <f t="shared" si="295"/>
        <v>0</v>
      </c>
      <c r="V507" s="142">
        <f t="shared" si="301"/>
        <v>3620.63</v>
      </c>
      <c r="W507" s="142">
        <f t="shared" si="302"/>
        <v>51723.3</v>
      </c>
      <c r="X507" s="142">
        <f t="shared" si="302"/>
        <v>0</v>
      </c>
      <c r="Y507" s="142">
        <f t="shared" si="303"/>
        <v>51723.3</v>
      </c>
      <c r="Z507" s="51"/>
      <c r="AA507" s="35"/>
      <c r="AB507" s="226"/>
      <c r="AC507" s="226"/>
      <c r="AD507" s="226"/>
      <c r="AE507" s="226"/>
      <c r="AF507" s="226"/>
      <c r="AG507" s="226"/>
      <c r="AH507" s="226"/>
      <c r="AI507" s="226"/>
      <c r="AJ507" s="226"/>
      <c r="AK507" s="226"/>
      <c r="AL507" s="226"/>
      <c r="AM507" s="226"/>
      <c r="AN507" s="226"/>
      <c r="AO507" s="226"/>
    </row>
    <row r="508" spans="1:41" ht="15" outlineLevel="1">
      <c r="A508" s="44">
        <v>431</v>
      </c>
      <c r="B508" s="73">
        <v>366</v>
      </c>
      <c r="C508" s="42" t="s">
        <v>56</v>
      </c>
      <c r="D508" s="44" t="s">
        <v>26</v>
      </c>
      <c r="E508" s="53">
        <v>3.2</v>
      </c>
      <c r="F508" s="14">
        <f t="shared" si="286"/>
        <v>5638.53</v>
      </c>
      <c r="G508" s="14">
        <f t="shared" si="287"/>
        <v>0</v>
      </c>
      <c r="H508" s="14">
        <f t="shared" si="288"/>
        <v>5638.53</v>
      </c>
      <c r="I508" s="45">
        <v>1762.04</v>
      </c>
      <c r="J508" s="53"/>
      <c r="K508" s="53"/>
      <c r="L508" s="51"/>
      <c r="M508" s="51"/>
      <c r="N508" s="51"/>
      <c r="O508" s="451">
        <f t="shared" ref="O508:O515" si="308">I508*$M$3</f>
        <v>2466.86</v>
      </c>
      <c r="P508" s="180">
        <f t="shared" si="297"/>
        <v>0</v>
      </c>
      <c r="Q508" s="180">
        <f t="shared" si="298"/>
        <v>7893.95</v>
      </c>
      <c r="R508" s="180">
        <f t="shared" si="299"/>
        <v>0</v>
      </c>
      <c r="S508" s="180">
        <f t="shared" si="300"/>
        <v>7893.95</v>
      </c>
      <c r="T508" s="394">
        <f t="shared" si="294"/>
        <v>10109.76</v>
      </c>
      <c r="U508" s="394">
        <f t="shared" si="295"/>
        <v>0</v>
      </c>
      <c r="V508" s="142">
        <f t="shared" si="301"/>
        <v>10109.76</v>
      </c>
      <c r="W508" s="142">
        <f t="shared" si="302"/>
        <v>3159.3</v>
      </c>
      <c r="X508" s="142">
        <f t="shared" si="302"/>
        <v>0</v>
      </c>
      <c r="Y508" s="142">
        <f t="shared" si="303"/>
        <v>3159.3</v>
      </c>
      <c r="Z508" s="51"/>
      <c r="AA508" s="35"/>
      <c r="AB508" s="226"/>
      <c r="AC508" s="226"/>
      <c r="AD508" s="226"/>
      <c r="AE508" s="226"/>
      <c r="AF508" s="226"/>
      <c r="AG508" s="226"/>
      <c r="AH508" s="226"/>
      <c r="AI508" s="226"/>
      <c r="AJ508" s="226"/>
      <c r="AK508" s="226"/>
      <c r="AL508" s="226"/>
      <c r="AM508" s="226"/>
      <c r="AN508" s="226"/>
      <c r="AO508" s="226"/>
    </row>
    <row r="509" spans="1:41" ht="15" outlineLevel="1">
      <c r="A509" s="44">
        <v>432</v>
      </c>
      <c r="B509" s="73">
        <v>367</v>
      </c>
      <c r="C509" s="42" t="s">
        <v>218</v>
      </c>
      <c r="D509" s="44" t="s">
        <v>26</v>
      </c>
      <c r="E509" s="53">
        <v>3.2</v>
      </c>
      <c r="F509" s="14">
        <f t="shared" si="286"/>
        <v>473.86</v>
      </c>
      <c r="G509" s="14">
        <f t="shared" si="287"/>
        <v>0</v>
      </c>
      <c r="H509" s="14">
        <f t="shared" si="288"/>
        <v>473.86</v>
      </c>
      <c r="I509" s="45">
        <v>148.08000000000001</v>
      </c>
      <c r="J509" s="53"/>
      <c r="K509" s="53"/>
      <c r="L509" s="51"/>
      <c r="M509" s="51"/>
      <c r="N509" s="51"/>
      <c r="O509" s="451">
        <f t="shared" si="308"/>
        <v>207.31</v>
      </c>
      <c r="P509" s="180">
        <f t="shared" si="297"/>
        <v>0</v>
      </c>
      <c r="Q509" s="180">
        <f t="shared" si="298"/>
        <v>663.39</v>
      </c>
      <c r="R509" s="180">
        <f t="shared" si="299"/>
        <v>0</v>
      </c>
      <c r="S509" s="180">
        <f t="shared" si="300"/>
        <v>663.39</v>
      </c>
      <c r="T509" s="394">
        <f t="shared" si="294"/>
        <v>849.6</v>
      </c>
      <c r="U509" s="394">
        <f t="shared" si="295"/>
        <v>0</v>
      </c>
      <c r="V509" s="142">
        <f t="shared" si="301"/>
        <v>849.6</v>
      </c>
      <c r="W509" s="142">
        <f t="shared" si="302"/>
        <v>265.5</v>
      </c>
      <c r="X509" s="142">
        <f t="shared" si="302"/>
        <v>0</v>
      </c>
      <c r="Y509" s="142">
        <f t="shared" si="303"/>
        <v>265.5</v>
      </c>
      <c r="Z509" s="51"/>
      <c r="AA509" s="35"/>
      <c r="AB509" s="226"/>
      <c r="AC509" s="226"/>
      <c r="AD509" s="226"/>
      <c r="AE509" s="226"/>
      <c r="AF509" s="226"/>
      <c r="AG509" s="226"/>
      <c r="AH509" s="226"/>
      <c r="AI509" s="226"/>
      <c r="AJ509" s="226"/>
      <c r="AK509" s="226"/>
      <c r="AL509" s="226"/>
      <c r="AM509" s="226"/>
      <c r="AN509" s="226"/>
      <c r="AO509" s="226"/>
    </row>
    <row r="510" spans="1:41" ht="45" outlineLevel="1">
      <c r="A510" s="44">
        <v>433</v>
      </c>
      <c r="B510" s="73">
        <v>368</v>
      </c>
      <c r="C510" s="42" t="s">
        <v>265</v>
      </c>
      <c r="D510" s="44" t="s">
        <v>34</v>
      </c>
      <c r="E510" s="53">
        <v>0</v>
      </c>
      <c r="F510" s="14">
        <f t="shared" si="286"/>
        <v>0</v>
      </c>
      <c r="G510" s="14">
        <f t="shared" si="287"/>
        <v>0</v>
      </c>
      <c r="H510" s="14">
        <f t="shared" si="288"/>
        <v>0</v>
      </c>
      <c r="I510" s="45">
        <v>11624</v>
      </c>
      <c r="J510" s="53"/>
      <c r="K510" s="53"/>
      <c r="L510" s="51"/>
      <c r="M510" s="51"/>
      <c r="N510" s="51"/>
      <c r="O510" s="451">
        <f t="shared" si="308"/>
        <v>16273.6</v>
      </c>
      <c r="P510" s="180">
        <f t="shared" si="297"/>
        <v>0</v>
      </c>
      <c r="Q510" s="180">
        <f t="shared" si="298"/>
        <v>0</v>
      </c>
      <c r="R510" s="180">
        <f t="shared" si="299"/>
        <v>0</v>
      </c>
      <c r="S510" s="180">
        <f t="shared" si="300"/>
        <v>0</v>
      </c>
      <c r="T510" s="394">
        <f t="shared" si="294"/>
        <v>0</v>
      </c>
      <c r="U510" s="394">
        <f t="shared" si="295"/>
        <v>0</v>
      </c>
      <c r="V510" s="142">
        <f t="shared" si="301"/>
        <v>0</v>
      </c>
      <c r="W510" s="142">
        <f t="shared" si="302"/>
        <v>20841.52</v>
      </c>
      <c r="X510" s="142">
        <f t="shared" si="302"/>
        <v>0</v>
      </c>
      <c r="Y510" s="142">
        <f t="shared" si="303"/>
        <v>20841.52</v>
      </c>
      <c r="Z510" s="51"/>
      <c r="AA510" s="35"/>
      <c r="AB510" s="226"/>
      <c r="AC510" s="226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</row>
    <row r="511" spans="1:41" ht="30" outlineLevel="1">
      <c r="A511" s="44">
        <v>434</v>
      </c>
      <c r="B511" s="73">
        <v>369</v>
      </c>
      <c r="C511" s="42" t="s">
        <v>266</v>
      </c>
      <c r="D511" s="44" t="s">
        <v>26</v>
      </c>
      <c r="E511" s="53">
        <v>4.8</v>
      </c>
      <c r="F511" s="14">
        <f t="shared" si="286"/>
        <v>504</v>
      </c>
      <c r="G511" s="14">
        <f t="shared" si="287"/>
        <v>1108.8</v>
      </c>
      <c r="H511" s="14">
        <f t="shared" si="288"/>
        <v>1612.8</v>
      </c>
      <c r="I511" s="45">
        <v>105</v>
      </c>
      <c r="J511" s="53">
        <v>231</v>
      </c>
      <c r="K511" s="53"/>
      <c r="L511" s="51"/>
      <c r="M511" s="51"/>
      <c r="N511" s="51"/>
      <c r="O511" s="451">
        <f t="shared" si="308"/>
        <v>147</v>
      </c>
      <c r="P511" s="180">
        <f t="shared" si="297"/>
        <v>231</v>
      </c>
      <c r="Q511" s="180">
        <f t="shared" si="298"/>
        <v>705.6</v>
      </c>
      <c r="R511" s="180">
        <f t="shared" si="299"/>
        <v>1108.8</v>
      </c>
      <c r="S511" s="180">
        <f t="shared" si="300"/>
        <v>1814.4</v>
      </c>
      <c r="T511" s="394">
        <f t="shared" si="294"/>
        <v>903.65</v>
      </c>
      <c r="U511" s="394">
        <f t="shared" si="295"/>
        <v>1420.03</v>
      </c>
      <c r="V511" s="142">
        <f t="shared" si="301"/>
        <v>2323.6799999999998</v>
      </c>
      <c r="W511" s="142">
        <f t="shared" si="302"/>
        <v>188.26</v>
      </c>
      <c r="X511" s="142">
        <f t="shared" si="302"/>
        <v>295.83999999999997</v>
      </c>
      <c r="Y511" s="142">
        <f t="shared" si="303"/>
        <v>484.1</v>
      </c>
      <c r="Z511" s="51" t="s">
        <v>309</v>
      </c>
      <c r="AA511" s="35"/>
      <c r="AB511" s="226"/>
      <c r="AC511" s="226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</row>
    <row r="512" spans="1:41" ht="45" outlineLevel="1">
      <c r="A512" s="44">
        <v>435</v>
      </c>
      <c r="B512" s="73">
        <v>370</v>
      </c>
      <c r="C512" s="42" t="s">
        <v>265</v>
      </c>
      <c r="D512" s="44" t="s">
        <v>34</v>
      </c>
      <c r="E512" s="53">
        <v>7.0000000000000007E-2</v>
      </c>
      <c r="F512" s="14">
        <f t="shared" si="286"/>
        <v>813.68</v>
      </c>
      <c r="G512" s="14">
        <f t="shared" si="287"/>
        <v>0</v>
      </c>
      <c r="H512" s="14">
        <f t="shared" si="288"/>
        <v>813.68</v>
      </c>
      <c r="I512" s="45">
        <v>11624</v>
      </c>
      <c r="J512" s="53"/>
      <c r="K512" s="53"/>
      <c r="L512" s="51"/>
      <c r="M512" s="51"/>
      <c r="N512" s="51"/>
      <c r="O512" s="451">
        <f t="shared" si="308"/>
        <v>16273.6</v>
      </c>
      <c r="P512" s="180">
        <f t="shared" si="297"/>
        <v>0</v>
      </c>
      <c r="Q512" s="180">
        <f t="shared" si="298"/>
        <v>1139.1500000000001</v>
      </c>
      <c r="R512" s="180">
        <f t="shared" si="299"/>
        <v>0</v>
      </c>
      <c r="S512" s="180">
        <f t="shared" si="300"/>
        <v>1139.1500000000001</v>
      </c>
      <c r="T512" s="394">
        <f t="shared" si="294"/>
        <v>1458.91</v>
      </c>
      <c r="U512" s="394">
        <f t="shared" si="295"/>
        <v>0</v>
      </c>
      <c r="V512" s="142">
        <f t="shared" si="301"/>
        <v>1458.91</v>
      </c>
      <c r="W512" s="142">
        <f t="shared" si="302"/>
        <v>20841.52</v>
      </c>
      <c r="X512" s="142">
        <f t="shared" si="302"/>
        <v>0</v>
      </c>
      <c r="Y512" s="142">
        <f t="shared" si="303"/>
        <v>20841.52</v>
      </c>
      <c r="Z512" s="51"/>
      <c r="AA512" s="35"/>
      <c r="AB512" s="226"/>
      <c r="AC512" s="226"/>
      <c r="AD512" s="226"/>
      <c r="AE512" s="226"/>
      <c r="AF512" s="226"/>
      <c r="AG512" s="226"/>
      <c r="AH512" s="226"/>
      <c r="AI512" s="226"/>
      <c r="AJ512" s="226"/>
      <c r="AK512" s="226"/>
      <c r="AL512" s="226"/>
      <c r="AM512" s="226"/>
      <c r="AN512" s="226"/>
      <c r="AO512" s="226"/>
    </row>
    <row r="513" spans="1:41" ht="30" outlineLevel="1">
      <c r="A513" s="44">
        <v>436</v>
      </c>
      <c r="B513" s="73">
        <v>371</v>
      </c>
      <c r="C513" s="42" t="s">
        <v>303</v>
      </c>
      <c r="D513" s="44" t="s">
        <v>26</v>
      </c>
      <c r="E513" s="53">
        <v>0.7</v>
      </c>
      <c r="F513" s="14">
        <f t="shared" si="286"/>
        <v>4485.6000000000004</v>
      </c>
      <c r="G513" s="14">
        <f t="shared" si="287"/>
        <v>21560</v>
      </c>
      <c r="H513" s="14">
        <f t="shared" si="288"/>
        <v>26045.599999999999</v>
      </c>
      <c r="I513" s="45">
        <v>6408</v>
      </c>
      <c r="J513" s="23">
        <f>30800</f>
        <v>30800</v>
      </c>
      <c r="K513" s="53"/>
      <c r="L513" s="51"/>
      <c r="M513" s="51"/>
      <c r="N513" s="51"/>
      <c r="O513" s="451">
        <f t="shared" si="308"/>
        <v>8971.2000000000007</v>
      </c>
      <c r="P513" s="180">
        <f t="shared" si="297"/>
        <v>30800</v>
      </c>
      <c r="Q513" s="180">
        <f t="shared" si="298"/>
        <v>6279.84</v>
      </c>
      <c r="R513" s="180">
        <f t="shared" si="299"/>
        <v>21560</v>
      </c>
      <c r="S513" s="180">
        <f t="shared" si="300"/>
        <v>27839.84</v>
      </c>
      <c r="T513" s="394">
        <f t="shared" si="294"/>
        <v>8042.56</v>
      </c>
      <c r="U513" s="394">
        <f t="shared" si="295"/>
        <v>27611.78</v>
      </c>
      <c r="V513" s="142">
        <f t="shared" si="301"/>
        <v>35654.339999999997</v>
      </c>
      <c r="W513" s="142">
        <f t="shared" si="302"/>
        <v>11489.37</v>
      </c>
      <c r="X513" s="142">
        <f t="shared" si="302"/>
        <v>39445.4</v>
      </c>
      <c r="Y513" s="142">
        <f t="shared" si="303"/>
        <v>50934.77</v>
      </c>
      <c r="Z513" s="51" t="s">
        <v>310</v>
      </c>
      <c r="AA513" s="35"/>
      <c r="AB513" s="226"/>
      <c r="AC513" s="226"/>
      <c r="AD513" s="226"/>
      <c r="AE513" s="226"/>
      <c r="AF513" s="226"/>
      <c r="AG513" s="226"/>
      <c r="AH513" s="226"/>
      <c r="AI513" s="226"/>
      <c r="AJ513" s="226"/>
      <c r="AK513" s="226"/>
      <c r="AL513" s="226"/>
      <c r="AM513" s="226"/>
      <c r="AN513" s="226"/>
      <c r="AO513" s="226"/>
    </row>
    <row r="514" spans="1:41" ht="45" outlineLevel="1">
      <c r="A514" s="44">
        <v>437</v>
      </c>
      <c r="B514" s="73">
        <v>372</v>
      </c>
      <c r="C514" s="42" t="s">
        <v>265</v>
      </c>
      <c r="D514" s="44" t="s">
        <v>34</v>
      </c>
      <c r="E514" s="53">
        <v>0.01</v>
      </c>
      <c r="F514" s="14">
        <f t="shared" si="286"/>
        <v>116.24</v>
      </c>
      <c r="G514" s="14">
        <f t="shared" si="287"/>
        <v>0</v>
      </c>
      <c r="H514" s="14">
        <f t="shared" si="288"/>
        <v>116.24</v>
      </c>
      <c r="I514" s="45">
        <v>11624</v>
      </c>
      <c r="J514" s="53"/>
      <c r="K514" s="53"/>
      <c r="L514" s="51"/>
      <c r="M514" s="51"/>
      <c r="N514" s="51"/>
      <c r="O514" s="451">
        <f t="shared" si="308"/>
        <v>16273.6</v>
      </c>
      <c r="P514" s="180">
        <f t="shared" si="297"/>
        <v>0</v>
      </c>
      <c r="Q514" s="180">
        <f t="shared" si="298"/>
        <v>162.74</v>
      </c>
      <c r="R514" s="180">
        <f t="shared" si="299"/>
        <v>0</v>
      </c>
      <c r="S514" s="180">
        <f t="shared" si="300"/>
        <v>162.74</v>
      </c>
      <c r="T514" s="394">
        <f t="shared" si="294"/>
        <v>208.42</v>
      </c>
      <c r="U514" s="394">
        <f t="shared" si="295"/>
        <v>0</v>
      </c>
      <c r="V514" s="142">
        <f t="shared" si="301"/>
        <v>208.42</v>
      </c>
      <c r="W514" s="142">
        <f t="shared" si="302"/>
        <v>20841.52</v>
      </c>
      <c r="X514" s="142">
        <f t="shared" si="302"/>
        <v>0</v>
      </c>
      <c r="Y514" s="142">
        <f t="shared" si="303"/>
        <v>20841.52</v>
      </c>
      <c r="Z514" s="51"/>
      <c r="AA514" s="35"/>
      <c r="AB514" s="226"/>
      <c r="AC514" s="226"/>
      <c r="AD514" s="226"/>
      <c r="AE514" s="226"/>
      <c r="AF514" s="226"/>
      <c r="AG514" s="226"/>
      <c r="AH514" s="226"/>
      <c r="AI514" s="226"/>
      <c r="AJ514" s="226"/>
      <c r="AK514" s="226"/>
      <c r="AL514" s="226"/>
      <c r="AM514" s="226"/>
      <c r="AN514" s="226"/>
      <c r="AO514" s="226"/>
    </row>
    <row r="515" spans="1:41" ht="30" outlineLevel="1">
      <c r="A515" s="44">
        <v>438</v>
      </c>
      <c r="B515" s="73">
        <v>373</v>
      </c>
      <c r="C515" s="42" t="s">
        <v>270</v>
      </c>
      <c r="D515" s="44" t="s">
        <v>26</v>
      </c>
      <c r="E515" s="53">
        <v>1.3</v>
      </c>
      <c r="F515" s="14">
        <f t="shared" si="286"/>
        <v>370.5</v>
      </c>
      <c r="G515" s="14">
        <f t="shared" si="287"/>
        <v>1376.7</v>
      </c>
      <c r="H515" s="14">
        <f t="shared" si="288"/>
        <v>1747.2</v>
      </c>
      <c r="I515" s="45">
        <v>285</v>
      </c>
      <c r="J515" s="53">
        <v>1059</v>
      </c>
      <c r="K515" s="53"/>
      <c r="L515" s="51"/>
      <c r="M515" s="51"/>
      <c r="N515" s="51"/>
      <c r="O515" s="451">
        <f t="shared" si="308"/>
        <v>399</v>
      </c>
      <c r="P515" s="180">
        <f t="shared" si="297"/>
        <v>1059</v>
      </c>
      <c r="Q515" s="180">
        <f t="shared" si="298"/>
        <v>518.70000000000005</v>
      </c>
      <c r="R515" s="180">
        <f t="shared" si="299"/>
        <v>1376.7</v>
      </c>
      <c r="S515" s="180">
        <f t="shared" si="300"/>
        <v>1895.4</v>
      </c>
      <c r="T515" s="394">
        <f t="shared" si="294"/>
        <v>664.3</v>
      </c>
      <c r="U515" s="394">
        <f t="shared" si="295"/>
        <v>1763.14</v>
      </c>
      <c r="V515" s="142">
        <f t="shared" si="301"/>
        <v>2427.44</v>
      </c>
      <c r="W515" s="142">
        <f t="shared" si="302"/>
        <v>511</v>
      </c>
      <c r="X515" s="142">
        <f t="shared" si="302"/>
        <v>1356.26</v>
      </c>
      <c r="Y515" s="142">
        <f t="shared" si="303"/>
        <v>1867.26</v>
      </c>
      <c r="Z515" s="51" t="s">
        <v>311</v>
      </c>
      <c r="AA515" s="35"/>
      <c r="AB515" s="226"/>
      <c r="AC515" s="226"/>
      <c r="AD515" s="226"/>
      <c r="AE515" s="226"/>
      <c r="AF515" s="226"/>
      <c r="AG515" s="226"/>
      <c r="AH515" s="226"/>
      <c r="AI515" s="226"/>
      <c r="AJ515" s="226"/>
      <c r="AK515" s="226"/>
      <c r="AL515" s="226"/>
      <c r="AM515" s="226"/>
      <c r="AN515" s="226"/>
      <c r="AO515" s="226"/>
    </row>
    <row r="516" spans="1:41" ht="15" outlineLevel="1">
      <c r="A516" s="44"/>
      <c r="B516" s="73"/>
      <c r="C516" s="290" t="s">
        <v>281</v>
      </c>
      <c r="D516" s="291"/>
      <c r="E516" s="292"/>
      <c r="F516" s="14">
        <f t="shared" si="286"/>
        <v>0</v>
      </c>
      <c r="G516" s="14">
        <f t="shared" si="287"/>
        <v>0</v>
      </c>
      <c r="H516" s="14">
        <f t="shared" si="288"/>
        <v>0</v>
      </c>
      <c r="I516" s="45"/>
      <c r="J516" s="53"/>
      <c r="K516" s="53"/>
      <c r="L516" s="51"/>
      <c r="M516" s="51"/>
      <c r="N516" s="51"/>
      <c r="O516" s="186"/>
      <c r="P516" s="180">
        <f t="shared" si="297"/>
        <v>0</v>
      </c>
      <c r="Q516" s="180">
        <f t="shared" si="298"/>
        <v>0</v>
      </c>
      <c r="R516" s="180">
        <f t="shared" si="299"/>
        <v>0</v>
      </c>
      <c r="S516" s="180">
        <f t="shared" si="300"/>
        <v>0</v>
      </c>
      <c r="T516" s="394">
        <f t="shared" si="294"/>
        <v>0</v>
      </c>
      <c r="U516" s="394">
        <f t="shared" si="295"/>
        <v>0</v>
      </c>
      <c r="V516" s="142">
        <f t="shared" si="301"/>
        <v>0</v>
      </c>
      <c r="W516" s="142">
        <f t="shared" si="302"/>
        <v>0</v>
      </c>
      <c r="X516" s="142">
        <f t="shared" si="302"/>
        <v>0</v>
      </c>
      <c r="Y516" s="142">
        <f t="shared" si="303"/>
        <v>0</v>
      </c>
      <c r="Z516" s="51"/>
      <c r="AA516" s="35"/>
      <c r="AB516" s="226"/>
      <c r="AC516" s="226"/>
      <c r="AD516" s="226"/>
      <c r="AE516" s="226"/>
      <c r="AF516" s="226"/>
      <c r="AG516" s="226"/>
      <c r="AH516" s="226"/>
      <c r="AI516" s="226"/>
      <c r="AJ516" s="226"/>
      <c r="AK516" s="226"/>
      <c r="AL516" s="226"/>
      <c r="AM516" s="226"/>
      <c r="AN516" s="226"/>
      <c r="AO516" s="226"/>
    </row>
    <row r="517" spans="1:41" ht="15" outlineLevel="1">
      <c r="A517" s="44">
        <v>439</v>
      </c>
      <c r="B517" s="73">
        <v>374</v>
      </c>
      <c r="C517" s="42" t="s">
        <v>264</v>
      </c>
      <c r="D517" s="44" t="s">
        <v>34</v>
      </c>
      <c r="E517" s="53">
        <v>0.18</v>
      </c>
      <c r="F517" s="14">
        <f t="shared" si="286"/>
        <v>4276.26</v>
      </c>
      <c r="G517" s="14">
        <f t="shared" si="287"/>
        <v>0</v>
      </c>
      <c r="H517" s="14">
        <f t="shared" si="288"/>
        <v>4276.26</v>
      </c>
      <c r="I517" s="45">
        <v>23757</v>
      </c>
      <c r="J517" s="53"/>
      <c r="K517" s="53"/>
      <c r="L517" s="51"/>
      <c r="M517" s="51"/>
      <c r="N517" s="51"/>
      <c r="O517" s="448">
        <f>I517*$L$3</f>
        <v>40386.9</v>
      </c>
      <c r="P517" s="180">
        <f t="shared" si="297"/>
        <v>0</v>
      </c>
      <c r="Q517" s="180">
        <f t="shared" si="298"/>
        <v>7269.64</v>
      </c>
      <c r="R517" s="180">
        <f t="shared" si="299"/>
        <v>0</v>
      </c>
      <c r="S517" s="180">
        <f t="shared" si="300"/>
        <v>7269.64</v>
      </c>
      <c r="T517" s="394">
        <f t="shared" si="294"/>
        <v>9310.19</v>
      </c>
      <c r="U517" s="394">
        <f t="shared" si="295"/>
        <v>0</v>
      </c>
      <c r="V517" s="142">
        <f t="shared" si="301"/>
        <v>9310.19</v>
      </c>
      <c r="W517" s="142">
        <f t="shared" si="302"/>
        <v>51723.3</v>
      </c>
      <c r="X517" s="142">
        <f t="shared" si="302"/>
        <v>0</v>
      </c>
      <c r="Y517" s="142">
        <f t="shared" si="303"/>
        <v>51723.3</v>
      </c>
      <c r="Z517" s="51"/>
      <c r="AA517" s="35"/>
      <c r="AB517" s="226"/>
      <c r="AC517" s="226"/>
      <c r="AD517" s="226"/>
      <c r="AE517" s="226"/>
      <c r="AF517" s="226"/>
      <c r="AG517" s="226"/>
      <c r="AH517" s="226"/>
      <c r="AI517" s="226"/>
      <c r="AJ517" s="226"/>
      <c r="AK517" s="226"/>
      <c r="AL517" s="226"/>
      <c r="AM517" s="226"/>
      <c r="AN517" s="226"/>
      <c r="AO517" s="226"/>
    </row>
    <row r="518" spans="1:41" ht="15" outlineLevel="1">
      <c r="A518" s="44">
        <v>440</v>
      </c>
      <c r="B518" s="73">
        <v>375</v>
      </c>
      <c r="C518" s="42" t="s">
        <v>56</v>
      </c>
      <c r="D518" s="44" t="s">
        <v>26</v>
      </c>
      <c r="E518" s="53">
        <v>46</v>
      </c>
      <c r="F518" s="14">
        <f t="shared" si="286"/>
        <v>81053.84</v>
      </c>
      <c r="G518" s="14">
        <f t="shared" si="287"/>
        <v>0</v>
      </c>
      <c r="H518" s="14">
        <f t="shared" si="288"/>
        <v>81053.84</v>
      </c>
      <c r="I518" s="45">
        <v>1762.04</v>
      </c>
      <c r="J518" s="53"/>
      <c r="K518" s="53"/>
      <c r="L518" s="51"/>
      <c r="M518" s="51"/>
      <c r="N518" s="51"/>
      <c r="O518" s="451">
        <f t="shared" ref="O518:O525" si="309">I518*$M$3</f>
        <v>2466.86</v>
      </c>
      <c r="P518" s="180">
        <f t="shared" si="297"/>
        <v>0</v>
      </c>
      <c r="Q518" s="180">
        <f t="shared" si="298"/>
        <v>113475.56</v>
      </c>
      <c r="R518" s="180">
        <f t="shared" si="299"/>
        <v>0</v>
      </c>
      <c r="S518" s="180">
        <f t="shared" si="300"/>
        <v>113475.56</v>
      </c>
      <c r="T518" s="394">
        <f t="shared" si="294"/>
        <v>145327.79999999999</v>
      </c>
      <c r="U518" s="394">
        <f t="shared" si="295"/>
        <v>0</v>
      </c>
      <c r="V518" s="142">
        <f t="shared" si="301"/>
        <v>145327.79999999999</v>
      </c>
      <c r="W518" s="142">
        <f t="shared" si="302"/>
        <v>3159.3</v>
      </c>
      <c r="X518" s="142">
        <f t="shared" si="302"/>
        <v>0</v>
      </c>
      <c r="Y518" s="142">
        <f t="shared" si="303"/>
        <v>3159.3</v>
      </c>
      <c r="Z518" s="51"/>
      <c r="AA518" s="35"/>
      <c r="AB518" s="226"/>
      <c r="AC518" s="226"/>
      <c r="AD518" s="226"/>
      <c r="AE518" s="226"/>
      <c r="AF518" s="226"/>
      <c r="AG518" s="226"/>
      <c r="AH518" s="226"/>
      <c r="AI518" s="226"/>
      <c r="AJ518" s="226"/>
      <c r="AK518" s="226"/>
      <c r="AL518" s="226"/>
      <c r="AM518" s="226"/>
      <c r="AN518" s="226"/>
      <c r="AO518" s="226"/>
    </row>
    <row r="519" spans="1:41" ht="15" outlineLevel="1">
      <c r="A519" s="44">
        <v>441</v>
      </c>
      <c r="B519" s="73">
        <v>376</v>
      </c>
      <c r="C519" s="42" t="s">
        <v>218</v>
      </c>
      <c r="D519" s="44" t="s">
        <v>26</v>
      </c>
      <c r="E519" s="53">
        <v>46</v>
      </c>
      <c r="F519" s="14">
        <f t="shared" si="286"/>
        <v>6811.68</v>
      </c>
      <c r="G519" s="14">
        <f t="shared" si="287"/>
        <v>0</v>
      </c>
      <c r="H519" s="14">
        <f t="shared" si="288"/>
        <v>6811.68</v>
      </c>
      <c r="I519" s="45">
        <v>148.08000000000001</v>
      </c>
      <c r="J519" s="53"/>
      <c r="K519" s="53"/>
      <c r="L519" s="51"/>
      <c r="M519" s="51"/>
      <c r="N519" s="51"/>
      <c r="O519" s="451">
        <f t="shared" si="309"/>
        <v>207.31</v>
      </c>
      <c r="P519" s="180">
        <f t="shared" si="297"/>
        <v>0</v>
      </c>
      <c r="Q519" s="180">
        <f t="shared" si="298"/>
        <v>9536.26</v>
      </c>
      <c r="R519" s="180">
        <f t="shared" si="299"/>
        <v>0</v>
      </c>
      <c r="S519" s="180">
        <f t="shared" si="300"/>
        <v>9536.26</v>
      </c>
      <c r="T519" s="394">
        <f t="shared" si="294"/>
        <v>12213</v>
      </c>
      <c r="U519" s="394">
        <f t="shared" si="295"/>
        <v>0</v>
      </c>
      <c r="V519" s="142">
        <f t="shared" si="301"/>
        <v>12213</v>
      </c>
      <c r="W519" s="142">
        <f t="shared" si="302"/>
        <v>265.5</v>
      </c>
      <c r="X519" s="142">
        <f t="shared" si="302"/>
        <v>0</v>
      </c>
      <c r="Y519" s="142">
        <f t="shared" si="303"/>
        <v>265.5</v>
      </c>
      <c r="Z519" s="51"/>
      <c r="AA519" s="35"/>
      <c r="AB519" s="226"/>
      <c r="AC519" s="226"/>
      <c r="AD519" s="226"/>
      <c r="AE519" s="226"/>
      <c r="AF519" s="226"/>
      <c r="AG519" s="226"/>
      <c r="AH519" s="226"/>
      <c r="AI519" s="226"/>
      <c r="AJ519" s="226"/>
      <c r="AK519" s="226"/>
      <c r="AL519" s="226"/>
      <c r="AM519" s="226"/>
      <c r="AN519" s="226"/>
      <c r="AO519" s="226"/>
    </row>
    <row r="520" spans="1:41" ht="45" outlineLevel="1">
      <c r="A520" s="44">
        <v>442</v>
      </c>
      <c r="B520" s="73">
        <v>377</v>
      </c>
      <c r="C520" s="42" t="s">
        <v>265</v>
      </c>
      <c r="D520" s="44" t="s">
        <v>34</v>
      </c>
      <c r="E520" s="53">
        <v>0.02</v>
      </c>
      <c r="F520" s="14">
        <f t="shared" si="286"/>
        <v>232.48</v>
      </c>
      <c r="G520" s="14">
        <f t="shared" si="287"/>
        <v>0</v>
      </c>
      <c r="H520" s="14">
        <f t="shared" si="288"/>
        <v>232.48</v>
      </c>
      <c r="I520" s="45">
        <v>11624</v>
      </c>
      <c r="J520" s="53"/>
      <c r="K520" s="53"/>
      <c r="L520" s="51"/>
      <c r="M520" s="51"/>
      <c r="N520" s="51"/>
      <c r="O520" s="451">
        <f t="shared" si="309"/>
        <v>16273.6</v>
      </c>
      <c r="P520" s="180">
        <f t="shared" si="297"/>
        <v>0</v>
      </c>
      <c r="Q520" s="180">
        <f t="shared" si="298"/>
        <v>325.47000000000003</v>
      </c>
      <c r="R520" s="180">
        <f t="shared" si="299"/>
        <v>0</v>
      </c>
      <c r="S520" s="180">
        <f t="shared" si="300"/>
        <v>325.47000000000003</v>
      </c>
      <c r="T520" s="394">
        <f t="shared" ref="T520:T583" si="310">E520*W520</f>
        <v>416.83</v>
      </c>
      <c r="U520" s="394">
        <f t="shared" ref="U520:U583" si="311">E520*X520</f>
        <v>0</v>
      </c>
      <c r="V520" s="142">
        <f t="shared" si="301"/>
        <v>416.83</v>
      </c>
      <c r="W520" s="142">
        <f t="shared" si="302"/>
        <v>20841.52</v>
      </c>
      <c r="X520" s="142">
        <f t="shared" si="302"/>
        <v>0</v>
      </c>
      <c r="Y520" s="142">
        <f t="shared" si="303"/>
        <v>20841.52</v>
      </c>
      <c r="Z520" s="51"/>
      <c r="AA520" s="35"/>
      <c r="AB520" s="226"/>
      <c r="AC520" s="226"/>
      <c r="AD520" s="226"/>
      <c r="AE520" s="226"/>
      <c r="AF520" s="226"/>
      <c r="AG520" s="226"/>
      <c r="AH520" s="226"/>
      <c r="AI520" s="226"/>
      <c r="AJ520" s="226"/>
      <c r="AK520" s="226"/>
      <c r="AL520" s="226"/>
      <c r="AM520" s="226"/>
      <c r="AN520" s="226"/>
      <c r="AO520" s="226"/>
    </row>
    <row r="521" spans="1:41" ht="30" outlineLevel="1">
      <c r="A521" s="44">
        <v>443</v>
      </c>
      <c r="B521" s="73">
        <v>378</v>
      </c>
      <c r="C521" s="42" t="s">
        <v>266</v>
      </c>
      <c r="D521" s="44" t="s">
        <v>26</v>
      </c>
      <c r="E521" s="53">
        <v>23</v>
      </c>
      <c r="F521" s="14">
        <f t="shared" si="286"/>
        <v>2415</v>
      </c>
      <c r="G521" s="14">
        <f t="shared" si="287"/>
        <v>5313</v>
      </c>
      <c r="H521" s="14">
        <f t="shared" si="288"/>
        <v>7728</v>
      </c>
      <c r="I521" s="45">
        <v>105</v>
      </c>
      <c r="J521" s="53">
        <v>231</v>
      </c>
      <c r="K521" s="53"/>
      <c r="L521" s="51"/>
      <c r="M521" s="51"/>
      <c r="N521" s="51"/>
      <c r="O521" s="451">
        <f t="shared" si="309"/>
        <v>147</v>
      </c>
      <c r="P521" s="180">
        <f t="shared" ref="P521:P584" si="312">J521</f>
        <v>231</v>
      </c>
      <c r="Q521" s="180">
        <f t="shared" ref="Q521:Q584" si="313">O521*E521</f>
        <v>3381</v>
      </c>
      <c r="R521" s="180">
        <f t="shared" ref="R521:R584" si="314">P521*E521</f>
        <v>5313</v>
      </c>
      <c r="S521" s="180">
        <f t="shared" ref="S521:S584" si="315">Q521+R521</f>
        <v>8694</v>
      </c>
      <c r="T521" s="394">
        <f t="shared" si="310"/>
        <v>4329.9799999999996</v>
      </c>
      <c r="U521" s="394">
        <f t="shared" si="311"/>
        <v>6804.32</v>
      </c>
      <c r="V521" s="142">
        <f t="shared" ref="V521:V584" si="316">T521+U521</f>
        <v>11134.3</v>
      </c>
      <c r="W521" s="142">
        <f t="shared" ref="W521:X584" si="317">O521*0.9*$X$1259</f>
        <v>188.26</v>
      </c>
      <c r="X521" s="142">
        <f t="shared" si="317"/>
        <v>295.83999999999997</v>
      </c>
      <c r="Y521" s="142">
        <f t="shared" ref="Y521:Y584" si="318">W521+X521</f>
        <v>484.1</v>
      </c>
      <c r="Z521" s="51" t="s">
        <v>312</v>
      </c>
      <c r="AA521" s="35"/>
      <c r="AB521" s="226"/>
      <c r="AC521" s="226"/>
      <c r="AD521" s="226"/>
      <c r="AE521" s="226"/>
      <c r="AF521" s="226"/>
      <c r="AG521" s="226"/>
      <c r="AH521" s="226"/>
      <c r="AI521" s="226"/>
      <c r="AJ521" s="226"/>
      <c r="AK521" s="226"/>
      <c r="AL521" s="226"/>
      <c r="AM521" s="226"/>
      <c r="AN521" s="226"/>
      <c r="AO521" s="226"/>
    </row>
    <row r="522" spans="1:41" ht="45" outlineLevel="1">
      <c r="A522" s="44">
        <v>444</v>
      </c>
      <c r="B522" s="73">
        <v>379</v>
      </c>
      <c r="C522" s="42" t="s">
        <v>265</v>
      </c>
      <c r="D522" s="44" t="s">
        <v>34</v>
      </c>
      <c r="E522" s="53">
        <v>0.18</v>
      </c>
      <c r="F522" s="14">
        <f t="shared" si="286"/>
        <v>2092.3200000000002</v>
      </c>
      <c r="G522" s="14">
        <f t="shared" si="287"/>
        <v>0</v>
      </c>
      <c r="H522" s="14">
        <f t="shared" si="288"/>
        <v>2092.3200000000002</v>
      </c>
      <c r="I522" s="45">
        <v>11624</v>
      </c>
      <c r="J522" s="53"/>
      <c r="K522" s="53"/>
      <c r="L522" s="51"/>
      <c r="M522" s="51"/>
      <c r="N522" s="51"/>
      <c r="O522" s="451">
        <f t="shared" si="309"/>
        <v>16273.6</v>
      </c>
      <c r="P522" s="180">
        <f t="shared" si="312"/>
        <v>0</v>
      </c>
      <c r="Q522" s="180">
        <f t="shared" si="313"/>
        <v>2929.25</v>
      </c>
      <c r="R522" s="180">
        <f t="shared" si="314"/>
        <v>0</v>
      </c>
      <c r="S522" s="180">
        <f t="shared" si="315"/>
        <v>2929.25</v>
      </c>
      <c r="T522" s="394">
        <f t="shared" si="310"/>
        <v>3751.47</v>
      </c>
      <c r="U522" s="394">
        <f t="shared" si="311"/>
        <v>0</v>
      </c>
      <c r="V522" s="142">
        <f t="shared" si="316"/>
        <v>3751.47</v>
      </c>
      <c r="W522" s="142">
        <f t="shared" si="317"/>
        <v>20841.52</v>
      </c>
      <c r="X522" s="142">
        <f t="shared" si="317"/>
        <v>0</v>
      </c>
      <c r="Y522" s="142">
        <f t="shared" si="318"/>
        <v>20841.52</v>
      </c>
      <c r="Z522" s="51"/>
      <c r="AA522" s="35"/>
      <c r="AB522" s="226"/>
      <c r="AC522" s="226"/>
      <c r="AD522" s="226"/>
      <c r="AE522" s="226"/>
      <c r="AF522" s="226"/>
      <c r="AG522" s="226"/>
      <c r="AH522" s="226"/>
      <c r="AI522" s="226"/>
      <c r="AJ522" s="226"/>
      <c r="AK522" s="226"/>
      <c r="AL522" s="226"/>
      <c r="AM522" s="226"/>
      <c r="AN522" s="226"/>
      <c r="AO522" s="226"/>
    </row>
    <row r="523" spans="1:41" ht="30" outlineLevel="1">
      <c r="A523" s="44">
        <v>445</v>
      </c>
      <c r="B523" s="73">
        <v>380</v>
      </c>
      <c r="C523" s="42" t="s">
        <v>274</v>
      </c>
      <c r="D523" s="44" t="s">
        <v>26</v>
      </c>
      <c r="E523" s="53">
        <v>17.5</v>
      </c>
      <c r="F523" s="14">
        <f t="shared" si="286"/>
        <v>11690</v>
      </c>
      <c r="G523" s="14">
        <f t="shared" si="287"/>
        <v>53900</v>
      </c>
      <c r="H523" s="14">
        <f t="shared" si="288"/>
        <v>65590</v>
      </c>
      <c r="I523" s="45">
        <v>668</v>
      </c>
      <c r="J523" s="53">
        <v>3080</v>
      </c>
      <c r="K523" s="53"/>
      <c r="L523" s="51"/>
      <c r="M523" s="51"/>
      <c r="N523" s="51"/>
      <c r="O523" s="451">
        <f t="shared" si="309"/>
        <v>935.2</v>
      </c>
      <c r="P523" s="180">
        <f t="shared" si="312"/>
        <v>3080</v>
      </c>
      <c r="Q523" s="180">
        <f t="shared" si="313"/>
        <v>16366</v>
      </c>
      <c r="R523" s="180">
        <f t="shared" si="314"/>
        <v>53900</v>
      </c>
      <c r="S523" s="180">
        <f t="shared" si="315"/>
        <v>70266</v>
      </c>
      <c r="T523" s="394">
        <f t="shared" si="310"/>
        <v>20959.93</v>
      </c>
      <c r="U523" s="394">
        <f t="shared" si="311"/>
        <v>69029.45</v>
      </c>
      <c r="V523" s="142">
        <f t="shared" si="316"/>
        <v>89989.38</v>
      </c>
      <c r="W523" s="142">
        <f t="shared" si="317"/>
        <v>1197.71</v>
      </c>
      <c r="X523" s="142">
        <f t="shared" si="317"/>
        <v>3944.54</v>
      </c>
      <c r="Y523" s="142">
        <f t="shared" si="318"/>
        <v>5142.25</v>
      </c>
      <c r="Z523" s="51" t="s">
        <v>313</v>
      </c>
      <c r="AA523" s="35"/>
      <c r="AB523" s="226"/>
      <c r="AC523" s="226"/>
      <c r="AD523" s="226"/>
      <c r="AE523" s="226"/>
      <c r="AF523" s="226"/>
      <c r="AG523" s="226"/>
      <c r="AH523" s="226"/>
      <c r="AI523" s="226"/>
      <c r="AJ523" s="226"/>
      <c r="AK523" s="226"/>
      <c r="AL523" s="226"/>
      <c r="AM523" s="226"/>
      <c r="AN523" s="226"/>
      <c r="AO523" s="226"/>
    </row>
    <row r="524" spans="1:41" ht="45" outlineLevel="1">
      <c r="A524" s="44">
        <v>446</v>
      </c>
      <c r="B524" s="73">
        <v>381</v>
      </c>
      <c r="C524" s="42" t="s">
        <v>265</v>
      </c>
      <c r="D524" s="44" t="s">
        <v>34</v>
      </c>
      <c r="E524" s="53">
        <v>0.09</v>
      </c>
      <c r="F524" s="14">
        <f t="shared" si="286"/>
        <v>1046.1600000000001</v>
      </c>
      <c r="G524" s="14">
        <f t="shared" si="287"/>
        <v>0</v>
      </c>
      <c r="H524" s="14">
        <f t="shared" si="288"/>
        <v>1046.1600000000001</v>
      </c>
      <c r="I524" s="45">
        <v>11624</v>
      </c>
      <c r="J524" s="53"/>
      <c r="K524" s="53"/>
      <c r="L524" s="51"/>
      <c r="M524" s="51"/>
      <c r="N524" s="51"/>
      <c r="O524" s="451">
        <f t="shared" si="309"/>
        <v>16273.6</v>
      </c>
      <c r="P524" s="180">
        <f t="shared" si="312"/>
        <v>0</v>
      </c>
      <c r="Q524" s="180">
        <f t="shared" si="313"/>
        <v>1464.62</v>
      </c>
      <c r="R524" s="180">
        <f t="shared" si="314"/>
        <v>0</v>
      </c>
      <c r="S524" s="180">
        <f t="shared" si="315"/>
        <v>1464.62</v>
      </c>
      <c r="T524" s="394">
        <f t="shared" si="310"/>
        <v>1875.74</v>
      </c>
      <c r="U524" s="394">
        <f t="shared" si="311"/>
        <v>0</v>
      </c>
      <c r="V524" s="142">
        <f t="shared" si="316"/>
        <v>1875.74</v>
      </c>
      <c r="W524" s="142">
        <f t="shared" si="317"/>
        <v>20841.52</v>
      </c>
      <c r="X524" s="142">
        <f t="shared" si="317"/>
        <v>0</v>
      </c>
      <c r="Y524" s="142">
        <f t="shared" si="318"/>
        <v>20841.52</v>
      </c>
      <c r="Z524" s="51"/>
      <c r="AA524" s="35"/>
      <c r="AB524" s="226"/>
      <c r="AC524" s="226"/>
      <c r="AD524" s="226"/>
      <c r="AE524" s="226"/>
      <c r="AF524" s="226"/>
      <c r="AG524" s="226"/>
      <c r="AH524" s="226"/>
      <c r="AI524" s="226"/>
      <c r="AJ524" s="226"/>
      <c r="AK524" s="226"/>
      <c r="AL524" s="226"/>
      <c r="AM524" s="226"/>
      <c r="AN524" s="226"/>
      <c r="AO524" s="226"/>
    </row>
    <row r="525" spans="1:41" ht="30" outlineLevel="1">
      <c r="A525" s="44">
        <v>447</v>
      </c>
      <c r="B525" s="73">
        <v>382</v>
      </c>
      <c r="C525" s="42" t="s">
        <v>270</v>
      </c>
      <c r="D525" s="44" t="s">
        <v>26</v>
      </c>
      <c r="E525" s="53">
        <v>17.5</v>
      </c>
      <c r="F525" s="14">
        <f t="shared" si="286"/>
        <v>4987.5</v>
      </c>
      <c r="G525" s="14">
        <f t="shared" si="287"/>
        <v>18532.5</v>
      </c>
      <c r="H525" s="14">
        <f t="shared" si="288"/>
        <v>23520</v>
      </c>
      <c r="I525" s="45">
        <v>285</v>
      </c>
      <c r="J525" s="53">
        <v>1059</v>
      </c>
      <c r="K525" s="53"/>
      <c r="L525" s="51"/>
      <c r="M525" s="51"/>
      <c r="N525" s="51"/>
      <c r="O525" s="451">
        <f t="shared" si="309"/>
        <v>399</v>
      </c>
      <c r="P525" s="180">
        <f t="shared" si="312"/>
        <v>1059</v>
      </c>
      <c r="Q525" s="180">
        <f t="shared" si="313"/>
        <v>6982.5</v>
      </c>
      <c r="R525" s="180">
        <f t="shared" si="314"/>
        <v>18532.5</v>
      </c>
      <c r="S525" s="180">
        <f t="shared" si="315"/>
        <v>25515</v>
      </c>
      <c r="T525" s="394">
        <f t="shared" si="310"/>
        <v>8942.5</v>
      </c>
      <c r="U525" s="394">
        <f t="shared" si="311"/>
        <v>23734.55</v>
      </c>
      <c r="V525" s="142">
        <f t="shared" si="316"/>
        <v>32677.05</v>
      </c>
      <c r="W525" s="142">
        <f t="shared" si="317"/>
        <v>511</v>
      </c>
      <c r="X525" s="142">
        <f t="shared" si="317"/>
        <v>1356.26</v>
      </c>
      <c r="Y525" s="142">
        <f t="shared" si="318"/>
        <v>1867.26</v>
      </c>
      <c r="Z525" s="51" t="s">
        <v>314</v>
      </c>
      <c r="AA525" s="35"/>
      <c r="AB525" s="226"/>
      <c r="AC525" s="226"/>
      <c r="AD525" s="226"/>
      <c r="AE525" s="226"/>
      <c r="AF525" s="226"/>
      <c r="AG525" s="226"/>
      <c r="AH525" s="226"/>
      <c r="AI525" s="226"/>
      <c r="AJ525" s="226"/>
      <c r="AK525" s="226"/>
      <c r="AL525" s="226"/>
      <c r="AM525" s="226"/>
      <c r="AN525" s="226"/>
      <c r="AO525" s="226"/>
    </row>
    <row r="526" spans="1:41" ht="15" outlineLevel="1">
      <c r="A526" s="44"/>
      <c r="B526" s="73"/>
      <c r="C526" s="290" t="s">
        <v>285</v>
      </c>
      <c r="D526" s="291"/>
      <c r="E526" s="292"/>
      <c r="F526" s="14">
        <f t="shared" si="286"/>
        <v>0</v>
      </c>
      <c r="G526" s="14">
        <f t="shared" si="287"/>
        <v>0</v>
      </c>
      <c r="H526" s="14">
        <f t="shared" si="288"/>
        <v>0</v>
      </c>
      <c r="I526" s="45"/>
      <c r="J526" s="53"/>
      <c r="K526" s="53"/>
      <c r="L526" s="51"/>
      <c r="M526" s="51"/>
      <c r="N526" s="51"/>
      <c r="O526" s="186"/>
      <c r="P526" s="180">
        <f t="shared" si="312"/>
        <v>0</v>
      </c>
      <c r="Q526" s="180">
        <f t="shared" si="313"/>
        <v>0</v>
      </c>
      <c r="R526" s="180">
        <f t="shared" si="314"/>
        <v>0</v>
      </c>
      <c r="S526" s="180">
        <f t="shared" si="315"/>
        <v>0</v>
      </c>
      <c r="T526" s="394">
        <f t="shared" si="310"/>
        <v>0</v>
      </c>
      <c r="U526" s="394">
        <f t="shared" si="311"/>
        <v>0</v>
      </c>
      <c r="V526" s="142">
        <f t="shared" si="316"/>
        <v>0</v>
      </c>
      <c r="W526" s="142">
        <f t="shared" si="317"/>
        <v>0</v>
      </c>
      <c r="X526" s="142">
        <f t="shared" si="317"/>
        <v>0</v>
      </c>
      <c r="Y526" s="142">
        <f t="shared" si="318"/>
        <v>0</v>
      </c>
      <c r="Z526" s="51"/>
      <c r="AA526" s="35"/>
      <c r="AB526" s="226"/>
      <c r="AC526" s="226"/>
      <c r="AD526" s="226"/>
      <c r="AE526" s="226"/>
      <c r="AF526" s="226"/>
      <c r="AG526" s="226"/>
      <c r="AH526" s="226"/>
      <c r="AI526" s="226"/>
      <c r="AJ526" s="226"/>
      <c r="AK526" s="226"/>
      <c r="AL526" s="226"/>
      <c r="AM526" s="226"/>
      <c r="AN526" s="226"/>
      <c r="AO526" s="226"/>
    </row>
    <row r="527" spans="1:41" ht="15" outlineLevel="1">
      <c r="A527" s="44">
        <v>448</v>
      </c>
      <c r="B527" s="73">
        <v>383</v>
      </c>
      <c r="C527" s="42" t="s">
        <v>264</v>
      </c>
      <c r="D527" s="44" t="s">
        <v>34</v>
      </c>
      <c r="E527" s="53">
        <v>0.12</v>
      </c>
      <c r="F527" s="14">
        <f t="shared" si="286"/>
        <v>2850.84</v>
      </c>
      <c r="G527" s="14">
        <f t="shared" si="287"/>
        <v>0</v>
      </c>
      <c r="H527" s="14">
        <f t="shared" si="288"/>
        <v>2850.84</v>
      </c>
      <c r="I527" s="45">
        <v>23757</v>
      </c>
      <c r="J527" s="53"/>
      <c r="K527" s="53"/>
      <c r="L527" s="51"/>
      <c r="M527" s="51"/>
      <c r="N527" s="51"/>
      <c r="O527" s="448">
        <f>I527*$L$3</f>
        <v>40386.9</v>
      </c>
      <c r="P527" s="180">
        <f t="shared" si="312"/>
        <v>0</v>
      </c>
      <c r="Q527" s="180">
        <f t="shared" si="313"/>
        <v>4846.43</v>
      </c>
      <c r="R527" s="180">
        <f t="shared" si="314"/>
        <v>0</v>
      </c>
      <c r="S527" s="180">
        <f t="shared" si="315"/>
        <v>4846.43</v>
      </c>
      <c r="T527" s="394">
        <f t="shared" si="310"/>
        <v>6206.8</v>
      </c>
      <c r="U527" s="394">
        <f t="shared" si="311"/>
        <v>0</v>
      </c>
      <c r="V527" s="142">
        <f t="shared" si="316"/>
        <v>6206.8</v>
      </c>
      <c r="W527" s="142">
        <f t="shared" si="317"/>
        <v>51723.3</v>
      </c>
      <c r="X527" s="142">
        <f t="shared" si="317"/>
        <v>0</v>
      </c>
      <c r="Y527" s="142">
        <f t="shared" si="318"/>
        <v>51723.3</v>
      </c>
      <c r="Z527" s="51"/>
      <c r="AA527" s="35"/>
      <c r="AB527" s="226"/>
      <c r="AC527" s="226"/>
      <c r="AD527" s="226"/>
      <c r="AE527" s="226"/>
      <c r="AF527" s="226"/>
      <c r="AG527" s="226"/>
      <c r="AH527" s="226"/>
      <c r="AI527" s="226"/>
      <c r="AJ527" s="226"/>
      <c r="AK527" s="226"/>
      <c r="AL527" s="226"/>
      <c r="AM527" s="226"/>
      <c r="AN527" s="226"/>
      <c r="AO527" s="226"/>
    </row>
    <row r="528" spans="1:41" ht="15" outlineLevel="1">
      <c r="A528" s="44">
        <v>449</v>
      </c>
      <c r="B528" s="73">
        <v>384</v>
      </c>
      <c r="C528" s="42" t="s">
        <v>56</v>
      </c>
      <c r="D528" s="44" t="s">
        <v>26</v>
      </c>
      <c r="E528" s="53">
        <v>5.8</v>
      </c>
      <c r="F528" s="14">
        <f t="shared" si="286"/>
        <v>10219.83</v>
      </c>
      <c r="G528" s="14">
        <f t="shared" si="287"/>
        <v>0</v>
      </c>
      <c r="H528" s="14">
        <f t="shared" si="288"/>
        <v>10219.83</v>
      </c>
      <c r="I528" s="45">
        <v>1762.04</v>
      </c>
      <c r="J528" s="53"/>
      <c r="K528" s="53"/>
      <c r="L528" s="51"/>
      <c r="M528" s="51"/>
      <c r="N528" s="51"/>
      <c r="O528" s="451">
        <f t="shared" ref="O528:O535" si="319">I528*$M$3</f>
        <v>2466.86</v>
      </c>
      <c r="P528" s="180">
        <f t="shared" si="312"/>
        <v>0</v>
      </c>
      <c r="Q528" s="180">
        <f t="shared" si="313"/>
        <v>14307.79</v>
      </c>
      <c r="R528" s="180">
        <f t="shared" si="314"/>
        <v>0</v>
      </c>
      <c r="S528" s="180">
        <f t="shared" si="315"/>
        <v>14307.79</v>
      </c>
      <c r="T528" s="394">
        <f t="shared" si="310"/>
        <v>18323.939999999999</v>
      </c>
      <c r="U528" s="394">
        <f t="shared" si="311"/>
        <v>0</v>
      </c>
      <c r="V528" s="142">
        <f t="shared" si="316"/>
        <v>18323.939999999999</v>
      </c>
      <c r="W528" s="142">
        <f t="shared" si="317"/>
        <v>3159.3</v>
      </c>
      <c r="X528" s="142">
        <f t="shared" si="317"/>
        <v>0</v>
      </c>
      <c r="Y528" s="142">
        <f t="shared" si="318"/>
        <v>3159.3</v>
      </c>
      <c r="Z528" s="51"/>
      <c r="AA528" s="35"/>
      <c r="AB528" s="226"/>
      <c r="AC528" s="226"/>
      <c r="AD528" s="226"/>
      <c r="AE528" s="226"/>
      <c r="AF528" s="226"/>
      <c r="AG528" s="226"/>
      <c r="AH528" s="226"/>
      <c r="AI528" s="226"/>
      <c r="AJ528" s="226"/>
      <c r="AK528" s="226"/>
      <c r="AL528" s="226"/>
      <c r="AM528" s="226"/>
      <c r="AN528" s="226"/>
      <c r="AO528" s="226"/>
    </row>
    <row r="529" spans="1:41" ht="15" outlineLevel="1">
      <c r="A529" s="44">
        <v>450</v>
      </c>
      <c r="B529" s="73">
        <v>385</v>
      </c>
      <c r="C529" s="42" t="s">
        <v>218</v>
      </c>
      <c r="D529" s="44" t="s">
        <v>26</v>
      </c>
      <c r="E529" s="53">
        <v>5.8</v>
      </c>
      <c r="F529" s="14">
        <f t="shared" si="286"/>
        <v>858.86</v>
      </c>
      <c r="G529" s="14">
        <f t="shared" si="287"/>
        <v>0</v>
      </c>
      <c r="H529" s="14">
        <f t="shared" si="288"/>
        <v>858.86</v>
      </c>
      <c r="I529" s="45">
        <v>148.08000000000001</v>
      </c>
      <c r="J529" s="53"/>
      <c r="K529" s="53"/>
      <c r="L529" s="51"/>
      <c r="M529" s="51"/>
      <c r="N529" s="51"/>
      <c r="O529" s="451">
        <f t="shared" si="319"/>
        <v>207.31</v>
      </c>
      <c r="P529" s="180">
        <f t="shared" si="312"/>
        <v>0</v>
      </c>
      <c r="Q529" s="180">
        <f t="shared" si="313"/>
        <v>1202.4000000000001</v>
      </c>
      <c r="R529" s="180">
        <f t="shared" si="314"/>
        <v>0</v>
      </c>
      <c r="S529" s="180">
        <f t="shared" si="315"/>
        <v>1202.4000000000001</v>
      </c>
      <c r="T529" s="394">
        <f t="shared" si="310"/>
        <v>1539.9</v>
      </c>
      <c r="U529" s="394">
        <f t="shared" si="311"/>
        <v>0</v>
      </c>
      <c r="V529" s="142">
        <f t="shared" si="316"/>
        <v>1539.9</v>
      </c>
      <c r="W529" s="142">
        <f t="shared" si="317"/>
        <v>265.5</v>
      </c>
      <c r="X529" s="142">
        <f t="shared" si="317"/>
        <v>0</v>
      </c>
      <c r="Y529" s="142">
        <f t="shared" si="318"/>
        <v>265.5</v>
      </c>
      <c r="Z529" s="51"/>
      <c r="AA529" s="35"/>
      <c r="AB529" s="226"/>
      <c r="AC529" s="226"/>
      <c r="AD529" s="226"/>
      <c r="AE529" s="226"/>
      <c r="AF529" s="226"/>
      <c r="AG529" s="226"/>
      <c r="AH529" s="226"/>
      <c r="AI529" s="226"/>
      <c r="AJ529" s="226"/>
      <c r="AK529" s="226"/>
      <c r="AL529" s="226"/>
      <c r="AM529" s="226"/>
      <c r="AN529" s="226"/>
      <c r="AO529" s="226"/>
    </row>
    <row r="530" spans="1:41" ht="45" outlineLevel="1">
      <c r="A530" s="44">
        <v>451</v>
      </c>
      <c r="B530" s="73">
        <v>386</v>
      </c>
      <c r="C530" s="42" t="s">
        <v>265</v>
      </c>
      <c r="D530" s="44" t="s">
        <v>34</v>
      </c>
      <c r="E530" s="53">
        <v>0.01</v>
      </c>
      <c r="F530" s="14">
        <f t="shared" si="286"/>
        <v>116.24</v>
      </c>
      <c r="G530" s="14">
        <f t="shared" si="287"/>
        <v>0</v>
      </c>
      <c r="H530" s="14">
        <f t="shared" si="288"/>
        <v>116.24</v>
      </c>
      <c r="I530" s="45">
        <v>11624</v>
      </c>
      <c r="J530" s="53"/>
      <c r="K530" s="53"/>
      <c r="L530" s="51"/>
      <c r="M530" s="51"/>
      <c r="N530" s="51"/>
      <c r="O530" s="451">
        <f t="shared" si="319"/>
        <v>16273.6</v>
      </c>
      <c r="P530" s="180">
        <f t="shared" si="312"/>
        <v>0</v>
      </c>
      <c r="Q530" s="180">
        <f t="shared" si="313"/>
        <v>162.74</v>
      </c>
      <c r="R530" s="180">
        <f t="shared" si="314"/>
        <v>0</v>
      </c>
      <c r="S530" s="180">
        <f t="shared" si="315"/>
        <v>162.74</v>
      </c>
      <c r="T530" s="394">
        <f t="shared" si="310"/>
        <v>208.42</v>
      </c>
      <c r="U530" s="394">
        <f t="shared" si="311"/>
        <v>0</v>
      </c>
      <c r="V530" s="142">
        <f t="shared" si="316"/>
        <v>208.42</v>
      </c>
      <c r="W530" s="142">
        <f t="shared" si="317"/>
        <v>20841.52</v>
      </c>
      <c r="X530" s="142">
        <f t="shared" si="317"/>
        <v>0</v>
      </c>
      <c r="Y530" s="142">
        <f t="shared" si="318"/>
        <v>20841.52</v>
      </c>
      <c r="Z530" s="51"/>
      <c r="AA530" s="35"/>
      <c r="AB530" s="226"/>
      <c r="AC530" s="226"/>
      <c r="AD530" s="226"/>
      <c r="AE530" s="226"/>
      <c r="AF530" s="226"/>
      <c r="AG530" s="226"/>
      <c r="AH530" s="226"/>
      <c r="AI530" s="226"/>
      <c r="AJ530" s="226"/>
      <c r="AK530" s="226"/>
      <c r="AL530" s="226"/>
      <c r="AM530" s="226"/>
      <c r="AN530" s="226"/>
      <c r="AO530" s="226"/>
    </row>
    <row r="531" spans="1:41" ht="30" outlineLevel="1">
      <c r="A531" s="44">
        <v>452</v>
      </c>
      <c r="B531" s="73">
        <v>387</v>
      </c>
      <c r="C531" s="42" t="s">
        <v>266</v>
      </c>
      <c r="D531" s="44" t="s">
        <v>26</v>
      </c>
      <c r="E531" s="53">
        <v>8.6999999999999993</v>
      </c>
      <c r="F531" s="14">
        <f t="shared" si="286"/>
        <v>913.5</v>
      </c>
      <c r="G531" s="14">
        <f t="shared" si="287"/>
        <v>2009.7</v>
      </c>
      <c r="H531" s="14">
        <f t="shared" si="288"/>
        <v>2923.2</v>
      </c>
      <c r="I531" s="45">
        <v>105</v>
      </c>
      <c r="J531" s="53">
        <v>231</v>
      </c>
      <c r="K531" s="53"/>
      <c r="L531" s="51"/>
      <c r="M531" s="51"/>
      <c r="N531" s="51"/>
      <c r="O531" s="451">
        <f t="shared" si="319"/>
        <v>147</v>
      </c>
      <c r="P531" s="180">
        <f t="shared" si="312"/>
        <v>231</v>
      </c>
      <c r="Q531" s="180">
        <f t="shared" si="313"/>
        <v>1278.9000000000001</v>
      </c>
      <c r="R531" s="180">
        <f t="shared" si="314"/>
        <v>2009.7</v>
      </c>
      <c r="S531" s="180">
        <f t="shared" si="315"/>
        <v>3288.6</v>
      </c>
      <c r="T531" s="394">
        <f t="shared" si="310"/>
        <v>1637.86</v>
      </c>
      <c r="U531" s="394">
        <f t="shared" si="311"/>
        <v>2573.81</v>
      </c>
      <c r="V531" s="142">
        <f t="shared" si="316"/>
        <v>4211.67</v>
      </c>
      <c r="W531" s="142">
        <f t="shared" si="317"/>
        <v>188.26</v>
      </c>
      <c r="X531" s="142">
        <f t="shared" si="317"/>
        <v>295.83999999999997</v>
      </c>
      <c r="Y531" s="142">
        <f t="shared" si="318"/>
        <v>484.1</v>
      </c>
      <c r="Z531" s="51" t="s">
        <v>315</v>
      </c>
      <c r="AA531" s="35"/>
      <c r="AB531" s="226"/>
      <c r="AC531" s="226"/>
      <c r="AD531" s="226"/>
      <c r="AE531" s="226"/>
      <c r="AF531" s="226"/>
      <c r="AG531" s="226"/>
      <c r="AH531" s="226"/>
      <c r="AI531" s="226"/>
      <c r="AJ531" s="226"/>
      <c r="AK531" s="226"/>
      <c r="AL531" s="226"/>
      <c r="AM531" s="226"/>
      <c r="AN531" s="226"/>
      <c r="AO531" s="226"/>
    </row>
    <row r="532" spans="1:41" ht="45" outlineLevel="1">
      <c r="A532" s="44">
        <v>453</v>
      </c>
      <c r="B532" s="73">
        <v>388</v>
      </c>
      <c r="C532" s="42" t="s">
        <v>265</v>
      </c>
      <c r="D532" s="44" t="s">
        <v>34</v>
      </c>
      <c r="E532" s="53">
        <v>0.12</v>
      </c>
      <c r="F532" s="14">
        <f t="shared" si="286"/>
        <v>1394.88</v>
      </c>
      <c r="G532" s="14">
        <f t="shared" si="287"/>
        <v>0</v>
      </c>
      <c r="H532" s="14">
        <f t="shared" si="288"/>
        <v>1394.88</v>
      </c>
      <c r="I532" s="45">
        <v>11624</v>
      </c>
      <c r="J532" s="53"/>
      <c r="K532" s="53"/>
      <c r="L532" s="51"/>
      <c r="M532" s="51"/>
      <c r="N532" s="51"/>
      <c r="O532" s="451">
        <f t="shared" si="319"/>
        <v>16273.6</v>
      </c>
      <c r="P532" s="180">
        <f t="shared" si="312"/>
        <v>0</v>
      </c>
      <c r="Q532" s="180">
        <f t="shared" si="313"/>
        <v>1952.83</v>
      </c>
      <c r="R532" s="180">
        <f t="shared" si="314"/>
        <v>0</v>
      </c>
      <c r="S532" s="180">
        <f t="shared" si="315"/>
        <v>1952.83</v>
      </c>
      <c r="T532" s="394">
        <f t="shared" si="310"/>
        <v>2500.98</v>
      </c>
      <c r="U532" s="394">
        <f t="shared" si="311"/>
        <v>0</v>
      </c>
      <c r="V532" s="142">
        <f t="shared" si="316"/>
        <v>2500.98</v>
      </c>
      <c r="W532" s="142">
        <f t="shared" si="317"/>
        <v>20841.52</v>
      </c>
      <c r="X532" s="142">
        <f t="shared" si="317"/>
        <v>0</v>
      </c>
      <c r="Y532" s="142">
        <f t="shared" si="318"/>
        <v>20841.52</v>
      </c>
      <c r="Z532" s="51"/>
      <c r="AA532" s="35"/>
      <c r="AB532" s="226"/>
      <c r="AC532" s="226"/>
      <c r="AD532" s="226"/>
      <c r="AE532" s="226"/>
      <c r="AF532" s="226"/>
      <c r="AG532" s="226"/>
      <c r="AH532" s="226"/>
      <c r="AI532" s="226"/>
      <c r="AJ532" s="226"/>
      <c r="AK532" s="226"/>
      <c r="AL532" s="226"/>
      <c r="AM532" s="226"/>
      <c r="AN532" s="226"/>
      <c r="AO532" s="226"/>
    </row>
    <row r="533" spans="1:41" ht="30" outlineLevel="1">
      <c r="A533" s="44">
        <v>454</v>
      </c>
      <c r="B533" s="73">
        <v>389</v>
      </c>
      <c r="C533" s="42" t="s">
        <v>303</v>
      </c>
      <c r="D533" s="44" t="s">
        <v>26</v>
      </c>
      <c r="E533" s="53">
        <v>1.2</v>
      </c>
      <c r="F533" s="14">
        <f t="shared" si="286"/>
        <v>7689.6</v>
      </c>
      <c r="G533" s="58">
        <f t="shared" si="287"/>
        <v>36960</v>
      </c>
      <c r="H533" s="14">
        <f t="shared" si="288"/>
        <v>44649.599999999999</v>
      </c>
      <c r="I533" s="45">
        <v>6408</v>
      </c>
      <c r="J533" s="53">
        <v>30800</v>
      </c>
      <c r="K533" s="53"/>
      <c r="L533" s="51"/>
      <c r="M533" s="51"/>
      <c r="N533" s="51"/>
      <c r="O533" s="451">
        <f t="shared" si="319"/>
        <v>8971.2000000000007</v>
      </c>
      <c r="P533" s="180">
        <f t="shared" si="312"/>
        <v>30800</v>
      </c>
      <c r="Q533" s="180">
        <f t="shared" si="313"/>
        <v>10765.44</v>
      </c>
      <c r="R533" s="180">
        <f t="shared" si="314"/>
        <v>36960</v>
      </c>
      <c r="S533" s="180">
        <f t="shared" si="315"/>
        <v>47725.440000000002</v>
      </c>
      <c r="T533" s="394">
        <f t="shared" si="310"/>
        <v>13787.24</v>
      </c>
      <c r="U533" s="394">
        <f t="shared" si="311"/>
        <v>47334.48</v>
      </c>
      <c r="V533" s="142">
        <f t="shared" si="316"/>
        <v>61121.72</v>
      </c>
      <c r="W533" s="142">
        <f t="shared" si="317"/>
        <v>11489.37</v>
      </c>
      <c r="X533" s="142">
        <f t="shared" si="317"/>
        <v>39445.4</v>
      </c>
      <c r="Y533" s="142">
        <f t="shared" si="318"/>
        <v>50934.77</v>
      </c>
      <c r="Z533" s="51" t="s">
        <v>316</v>
      </c>
      <c r="AA533" s="35"/>
      <c r="AB533" s="226"/>
      <c r="AC533" s="226"/>
      <c r="AD533" s="226"/>
      <c r="AE533" s="226"/>
      <c r="AF533" s="226"/>
      <c r="AG533" s="226"/>
      <c r="AH533" s="226"/>
      <c r="AI533" s="226"/>
      <c r="AJ533" s="226"/>
      <c r="AK533" s="226"/>
      <c r="AL533" s="226"/>
      <c r="AM533" s="226"/>
      <c r="AN533" s="226"/>
      <c r="AO533" s="226"/>
    </row>
    <row r="534" spans="1:41" ht="45" outlineLevel="1">
      <c r="A534" s="44">
        <v>455</v>
      </c>
      <c r="B534" s="73">
        <v>390</v>
      </c>
      <c r="C534" s="42" t="s">
        <v>265</v>
      </c>
      <c r="D534" s="44" t="s">
        <v>34</v>
      </c>
      <c r="E534" s="53">
        <v>0.01</v>
      </c>
      <c r="F534" s="14">
        <f t="shared" si="286"/>
        <v>116.24</v>
      </c>
      <c r="G534" s="14">
        <f t="shared" si="287"/>
        <v>0</v>
      </c>
      <c r="H534" s="14">
        <f t="shared" si="288"/>
        <v>116.24</v>
      </c>
      <c r="I534" s="45">
        <v>11624</v>
      </c>
      <c r="J534" s="53"/>
      <c r="K534" s="53"/>
      <c r="L534" s="51"/>
      <c r="M534" s="51"/>
      <c r="N534" s="51"/>
      <c r="O534" s="451">
        <f t="shared" si="319"/>
        <v>16273.6</v>
      </c>
      <c r="P534" s="180">
        <f t="shared" si="312"/>
        <v>0</v>
      </c>
      <c r="Q534" s="180">
        <f t="shared" si="313"/>
        <v>162.74</v>
      </c>
      <c r="R534" s="180">
        <f t="shared" si="314"/>
        <v>0</v>
      </c>
      <c r="S534" s="180">
        <f t="shared" si="315"/>
        <v>162.74</v>
      </c>
      <c r="T534" s="394">
        <f t="shared" si="310"/>
        <v>208.42</v>
      </c>
      <c r="U534" s="394">
        <f t="shared" si="311"/>
        <v>0</v>
      </c>
      <c r="V534" s="142">
        <f t="shared" si="316"/>
        <v>208.42</v>
      </c>
      <c r="W534" s="142">
        <f t="shared" si="317"/>
        <v>20841.52</v>
      </c>
      <c r="X534" s="142">
        <f t="shared" si="317"/>
        <v>0</v>
      </c>
      <c r="Y534" s="142">
        <f t="shared" si="318"/>
        <v>20841.52</v>
      </c>
      <c r="Z534" s="51"/>
      <c r="AA534" s="35"/>
      <c r="AB534" s="226"/>
      <c r="AC534" s="226"/>
      <c r="AD534" s="226"/>
      <c r="AE534" s="226"/>
      <c r="AF534" s="226"/>
      <c r="AG534" s="226"/>
      <c r="AH534" s="226"/>
      <c r="AI534" s="226"/>
      <c r="AJ534" s="226"/>
      <c r="AK534" s="226"/>
      <c r="AL534" s="226"/>
      <c r="AM534" s="226"/>
      <c r="AN534" s="226"/>
      <c r="AO534" s="226"/>
    </row>
    <row r="535" spans="1:41" ht="30" outlineLevel="1">
      <c r="A535" s="44">
        <v>456</v>
      </c>
      <c r="B535" s="73">
        <v>391</v>
      </c>
      <c r="C535" s="42" t="s">
        <v>270</v>
      </c>
      <c r="D535" s="44" t="s">
        <v>26</v>
      </c>
      <c r="E535" s="53">
        <v>2.2999999999999998</v>
      </c>
      <c r="F535" s="14">
        <f t="shared" si="286"/>
        <v>655.5</v>
      </c>
      <c r="G535" s="14">
        <f t="shared" si="287"/>
        <v>2435.6999999999998</v>
      </c>
      <c r="H535" s="14">
        <f t="shared" si="288"/>
        <v>3091.2</v>
      </c>
      <c r="I535" s="45">
        <v>285</v>
      </c>
      <c r="J535" s="53">
        <v>1059</v>
      </c>
      <c r="K535" s="53"/>
      <c r="L535" s="51"/>
      <c r="M535" s="51"/>
      <c r="N535" s="51"/>
      <c r="O535" s="451">
        <f t="shared" si="319"/>
        <v>399</v>
      </c>
      <c r="P535" s="180">
        <f t="shared" si="312"/>
        <v>1059</v>
      </c>
      <c r="Q535" s="180">
        <f t="shared" si="313"/>
        <v>917.7</v>
      </c>
      <c r="R535" s="180">
        <f t="shared" si="314"/>
        <v>2435.6999999999998</v>
      </c>
      <c r="S535" s="180">
        <f t="shared" si="315"/>
        <v>3353.4</v>
      </c>
      <c r="T535" s="394">
        <f t="shared" si="310"/>
        <v>1175.3</v>
      </c>
      <c r="U535" s="394">
        <f t="shared" si="311"/>
        <v>3119.4</v>
      </c>
      <c r="V535" s="142">
        <f t="shared" si="316"/>
        <v>4294.7</v>
      </c>
      <c r="W535" s="142">
        <f t="shared" si="317"/>
        <v>511</v>
      </c>
      <c r="X535" s="142">
        <f t="shared" si="317"/>
        <v>1356.26</v>
      </c>
      <c r="Y535" s="142">
        <f t="shared" si="318"/>
        <v>1867.26</v>
      </c>
      <c r="Z535" s="51" t="s">
        <v>317</v>
      </c>
      <c r="AA535" s="35"/>
      <c r="AB535" s="226"/>
      <c r="AC535" s="226"/>
      <c r="AD535" s="226"/>
      <c r="AE535" s="226"/>
      <c r="AF535" s="226"/>
      <c r="AG535" s="226"/>
      <c r="AH535" s="226"/>
      <c r="AI535" s="226"/>
      <c r="AJ535" s="226"/>
      <c r="AK535" s="226"/>
      <c r="AL535" s="226"/>
      <c r="AM535" s="226"/>
      <c r="AN535" s="226"/>
      <c r="AO535" s="226"/>
    </row>
    <row r="536" spans="1:41" ht="15" outlineLevel="1">
      <c r="A536" s="44"/>
      <c r="B536" s="73"/>
      <c r="C536" s="290" t="s">
        <v>289</v>
      </c>
      <c r="D536" s="291"/>
      <c r="E536" s="292"/>
      <c r="F536" s="14">
        <f t="shared" si="286"/>
        <v>0</v>
      </c>
      <c r="G536" s="14">
        <f t="shared" si="287"/>
        <v>0</v>
      </c>
      <c r="H536" s="14">
        <f t="shared" si="288"/>
        <v>0</v>
      </c>
      <c r="I536" s="45"/>
      <c r="J536" s="53"/>
      <c r="K536" s="53"/>
      <c r="L536" s="51"/>
      <c r="M536" s="51"/>
      <c r="N536" s="51"/>
      <c r="O536" s="186"/>
      <c r="P536" s="180">
        <f t="shared" si="312"/>
        <v>0</v>
      </c>
      <c r="Q536" s="180">
        <f t="shared" si="313"/>
        <v>0</v>
      </c>
      <c r="R536" s="180">
        <f t="shared" si="314"/>
        <v>0</v>
      </c>
      <c r="S536" s="180">
        <f t="shared" si="315"/>
        <v>0</v>
      </c>
      <c r="T536" s="394">
        <f t="shared" si="310"/>
        <v>0</v>
      </c>
      <c r="U536" s="394">
        <f t="shared" si="311"/>
        <v>0</v>
      </c>
      <c r="V536" s="142">
        <f t="shared" si="316"/>
        <v>0</v>
      </c>
      <c r="W536" s="142">
        <f t="shared" si="317"/>
        <v>0</v>
      </c>
      <c r="X536" s="142">
        <f t="shared" si="317"/>
        <v>0</v>
      </c>
      <c r="Y536" s="142">
        <f t="shared" si="318"/>
        <v>0</v>
      </c>
      <c r="Z536" s="51"/>
      <c r="AA536" s="35"/>
      <c r="AB536" s="226"/>
      <c r="AC536" s="226"/>
      <c r="AD536" s="226"/>
      <c r="AE536" s="226"/>
      <c r="AF536" s="226"/>
      <c r="AG536" s="226"/>
      <c r="AH536" s="226"/>
      <c r="AI536" s="226"/>
      <c r="AJ536" s="226"/>
      <c r="AK536" s="226"/>
      <c r="AL536" s="226"/>
      <c r="AM536" s="226"/>
      <c r="AN536" s="226"/>
      <c r="AO536" s="226"/>
    </row>
    <row r="537" spans="1:41" ht="15" outlineLevel="1">
      <c r="A537" s="44">
        <v>457</v>
      </c>
      <c r="B537" s="73">
        <v>392</v>
      </c>
      <c r="C537" s="42" t="s">
        <v>264</v>
      </c>
      <c r="D537" s="44" t="s">
        <v>34</v>
      </c>
      <c r="E537" s="53">
        <v>0.05</v>
      </c>
      <c r="F537" s="14">
        <f t="shared" si="286"/>
        <v>1187.8499999999999</v>
      </c>
      <c r="G537" s="14">
        <f t="shared" si="287"/>
        <v>0</v>
      </c>
      <c r="H537" s="14">
        <f t="shared" si="288"/>
        <v>1187.8499999999999</v>
      </c>
      <c r="I537" s="45">
        <v>23757</v>
      </c>
      <c r="J537" s="53"/>
      <c r="K537" s="53"/>
      <c r="L537" s="51"/>
      <c r="M537" s="51"/>
      <c r="N537" s="51"/>
      <c r="O537" s="448">
        <f>I537*$L$3</f>
        <v>40386.9</v>
      </c>
      <c r="P537" s="180">
        <f t="shared" si="312"/>
        <v>0</v>
      </c>
      <c r="Q537" s="180">
        <f t="shared" si="313"/>
        <v>2019.35</v>
      </c>
      <c r="R537" s="180">
        <f t="shared" si="314"/>
        <v>0</v>
      </c>
      <c r="S537" s="180">
        <f t="shared" si="315"/>
        <v>2019.35</v>
      </c>
      <c r="T537" s="394">
        <f t="shared" si="310"/>
        <v>2586.17</v>
      </c>
      <c r="U537" s="394">
        <f t="shared" si="311"/>
        <v>0</v>
      </c>
      <c r="V537" s="142">
        <f t="shared" si="316"/>
        <v>2586.17</v>
      </c>
      <c r="W537" s="142">
        <f t="shared" si="317"/>
        <v>51723.3</v>
      </c>
      <c r="X537" s="142">
        <f t="shared" si="317"/>
        <v>0</v>
      </c>
      <c r="Y537" s="142">
        <f t="shared" si="318"/>
        <v>51723.3</v>
      </c>
      <c r="Z537" s="51"/>
      <c r="AA537" s="35"/>
      <c r="AB537" s="226"/>
      <c r="AC537" s="226"/>
      <c r="AD537" s="226"/>
      <c r="AE537" s="226"/>
      <c r="AF537" s="226"/>
      <c r="AG537" s="226"/>
      <c r="AH537" s="226"/>
      <c r="AI537" s="226"/>
      <c r="AJ537" s="226"/>
      <c r="AK537" s="226"/>
      <c r="AL537" s="226"/>
      <c r="AM537" s="226"/>
      <c r="AN537" s="226"/>
      <c r="AO537" s="226"/>
    </row>
    <row r="538" spans="1:41" ht="15" outlineLevel="1">
      <c r="A538" s="44">
        <v>458</v>
      </c>
      <c r="B538" s="73">
        <v>393</v>
      </c>
      <c r="C538" s="42" t="s">
        <v>56</v>
      </c>
      <c r="D538" s="44" t="s">
        <v>26</v>
      </c>
      <c r="E538" s="53">
        <v>12</v>
      </c>
      <c r="F538" s="14">
        <f t="shared" si="286"/>
        <v>21144.48</v>
      </c>
      <c r="G538" s="14">
        <f t="shared" si="287"/>
        <v>0</v>
      </c>
      <c r="H538" s="14">
        <f t="shared" si="288"/>
        <v>21144.48</v>
      </c>
      <c r="I538" s="45">
        <v>1762.04</v>
      </c>
      <c r="J538" s="53"/>
      <c r="K538" s="53"/>
      <c r="L538" s="51"/>
      <c r="M538" s="51"/>
      <c r="N538" s="51"/>
      <c r="O538" s="451">
        <f t="shared" ref="O538:O545" si="320">I538*$M$3</f>
        <v>2466.86</v>
      </c>
      <c r="P538" s="180">
        <f t="shared" si="312"/>
        <v>0</v>
      </c>
      <c r="Q538" s="180">
        <f t="shared" si="313"/>
        <v>29602.32</v>
      </c>
      <c r="R538" s="180">
        <f t="shared" si="314"/>
        <v>0</v>
      </c>
      <c r="S538" s="180">
        <f t="shared" si="315"/>
        <v>29602.32</v>
      </c>
      <c r="T538" s="394">
        <f t="shared" si="310"/>
        <v>37911.599999999999</v>
      </c>
      <c r="U538" s="394">
        <f t="shared" si="311"/>
        <v>0</v>
      </c>
      <c r="V538" s="142">
        <f t="shared" si="316"/>
        <v>37911.599999999999</v>
      </c>
      <c r="W538" s="142">
        <f t="shared" si="317"/>
        <v>3159.3</v>
      </c>
      <c r="X538" s="142">
        <f t="shared" si="317"/>
        <v>0</v>
      </c>
      <c r="Y538" s="142">
        <f t="shared" si="318"/>
        <v>3159.3</v>
      </c>
      <c r="Z538" s="51"/>
      <c r="AA538" s="35"/>
      <c r="AB538" s="226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</row>
    <row r="539" spans="1:41" ht="15" outlineLevel="1">
      <c r="A539" s="44">
        <v>459</v>
      </c>
      <c r="B539" s="73">
        <v>394</v>
      </c>
      <c r="C539" s="42" t="s">
        <v>218</v>
      </c>
      <c r="D539" s="44" t="s">
        <v>26</v>
      </c>
      <c r="E539" s="53">
        <v>12</v>
      </c>
      <c r="F539" s="14">
        <f t="shared" si="286"/>
        <v>1776.96</v>
      </c>
      <c r="G539" s="14">
        <f t="shared" si="287"/>
        <v>0</v>
      </c>
      <c r="H539" s="14">
        <f t="shared" si="288"/>
        <v>1776.96</v>
      </c>
      <c r="I539" s="45">
        <v>148.08000000000001</v>
      </c>
      <c r="J539" s="53"/>
      <c r="K539" s="53"/>
      <c r="L539" s="51"/>
      <c r="M539" s="51"/>
      <c r="N539" s="51"/>
      <c r="O539" s="451">
        <f t="shared" si="320"/>
        <v>207.31</v>
      </c>
      <c r="P539" s="180">
        <f t="shared" si="312"/>
        <v>0</v>
      </c>
      <c r="Q539" s="180">
        <f t="shared" si="313"/>
        <v>2487.7199999999998</v>
      </c>
      <c r="R539" s="180">
        <f t="shared" si="314"/>
        <v>0</v>
      </c>
      <c r="S539" s="180">
        <f t="shared" si="315"/>
        <v>2487.7199999999998</v>
      </c>
      <c r="T539" s="394">
        <f t="shared" si="310"/>
        <v>3186</v>
      </c>
      <c r="U539" s="394">
        <f t="shared" si="311"/>
        <v>0</v>
      </c>
      <c r="V539" s="142">
        <f t="shared" si="316"/>
        <v>3186</v>
      </c>
      <c r="W539" s="142">
        <f t="shared" si="317"/>
        <v>265.5</v>
      </c>
      <c r="X539" s="142">
        <f t="shared" si="317"/>
        <v>0</v>
      </c>
      <c r="Y539" s="142">
        <f t="shared" si="318"/>
        <v>265.5</v>
      </c>
      <c r="Z539" s="51"/>
      <c r="AA539" s="35"/>
      <c r="AB539" s="226"/>
      <c r="AC539" s="226"/>
      <c r="AD539" s="226"/>
      <c r="AE539" s="226"/>
      <c r="AF539" s="226"/>
      <c r="AG539" s="226"/>
      <c r="AH539" s="226"/>
      <c r="AI539" s="226"/>
      <c r="AJ539" s="226"/>
      <c r="AK539" s="226"/>
      <c r="AL539" s="226"/>
      <c r="AM539" s="226"/>
      <c r="AN539" s="226"/>
      <c r="AO539" s="226"/>
    </row>
    <row r="540" spans="1:41" ht="45" outlineLevel="1">
      <c r="A540" s="44">
        <v>460</v>
      </c>
      <c r="B540" s="73">
        <v>395</v>
      </c>
      <c r="C540" s="42" t="s">
        <v>265</v>
      </c>
      <c r="D540" s="44" t="s">
        <v>34</v>
      </c>
      <c r="E540" s="53">
        <v>0.01</v>
      </c>
      <c r="F540" s="14">
        <f t="shared" si="286"/>
        <v>116.24</v>
      </c>
      <c r="G540" s="14">
        <f t="shared" si="287"/>
        <v>0</v>
      </c>
      <c r="H540" s="14">
        <f t="shared" si="288"/>
        <v>116.24</v>
      </c>
      <c r="I540" s="45">
        <v>11624</v>
      </c>
      <c r="J540" s="53"/>
      <c r="K540" s="53"/>
      <c r="L540" s="51"/>
      <c r="M540" s="51"/>
      <c r="N540" s="51"/>
      <c r="O540" s="451">
        <f t="shared" si="320"/>
        <v>16273.6</v>
      </c>
      <c r="P540" s="180">
        <f t="shared" si="312"/>
        <v>0</v>
      </c>
      <c r="Q540" s="180">
        <f t="shared" si="313"/>
        <v>162.74</v>
      </c>
      <c r="R540" s="180">
        <f t="shared" si="314"/>
        <v>0</v>
      </c>
      <c r="S540" s="180">
        <f t="shared" si="315"/>
        <v>162.74</v>
      </c>
      <c r="T540" s="394">
        <f t="shared" si="310"/>
        <v>208.42</v>
      </c>
      <c r="U540" s="394">
        <f t="shared" si="311"/>
        <v>0</v>
      </c>
      <c r="V540" s="142">
        <f t="shared" si="316"/>
        <v>208.42</v>
      </c>
      <c r="W540" s="142">
        <f t="shared" si="317"/>
        <v>20841.52</v>
      </c>
      <c r="X540" s="142">
        <f t="shared" si="317"/>
        <v>0</v>
      </c>
      <c r="Y540" s="142">
        <f t="shared" si="318"/>
        <v>20841.52</v>
      </c>
      <c r="Z540" s="51"/>
      <c r="AA540" s="35"/>
      <c r="AB540" s="226"/>
      <c r="AC540" s="226"/>
      <c r="AD540" s="226"/>
      <c r="AE540" s="226"/>
      <c r="AF540" s="226"/>
      <c r="AG540" s="226"/>
      <c r="AH540" s="226"/>
      <c r="AI540" s="226"/>
      <c r="AJ540" s="226"/>
      <c r="AK540" s="226"/>
      <c r="AL540" s="226"/>
      <c r="AM540" s="226"/>
      <c r="AN540" s="226"/>
      <c r="AO540" s="226"/>
    </row>
    <row r="541" spans="1:41" ht="30" outlineLevel="1">
      <c r="A541" s="44">
        <v>461</v>
      </c>
      <c r="B541" s="73">
        <v>396</v>
      </c>
      <c r="C541" s="42" t="s">
        <v>266</v>
      </c>
      <c r="D541" s="44" t="s">
        <v>26</v>
      </c>
      <c r="E541" s="53">
        <v>6</v>
      </c>
      <c r="F541" s="14">
        <f t="shared" si="286"/>
        <v>630</v>
      </c>
      <c r="G541" s="14">
        <f t="shared" si="287"/>
        <v>1386</v>
      </c>
      <c r="H541" s="14">
        <f t="shared" si="288"/>
        <v>2016</v>
      </c>
      <c r="I541" s="45">
        <v>105</v>
      </c>
      <c r="J541" s="53">
        <v>231</v>
      </c>
      <c r="K541" s="53"/>
      <c r="L541" s="51"/>
      <c r="M541" s="51"/>
      <c r="N541" s="51"/>
      <c r="O541" s="451">
        <f t="shared" si="320"/>
        <v>147</v>
      </c>
      <c r="P541" s="180">
        <f t="shared" si="312"/>
        <v>231</v>
      </c>
      <c r="Q541" s="180">
        <f t="shared" si="313"/>
        <v>882</v>
      </c>
      <c r="R541" s="180">
        <f t="shared" si="314"/>
        <v>1386</v>
      </c>
      <c r="S541" s="180">
        <f t="shared" si="315"/>
        <v>2268</v>
      </c>
      <c r="T541" s="394">
        <f t="shared" si="310"/>
        <v>1129.56</v>
      </c>
      <c r="U541" s="394">
        <f t="shared" si="311"/>
        <v>1775.04</v>
      </c>
      <c r="V541" s="142">
        <f t="shared" si="316"/>
        <v>2904.6</v>
      </c>
      <c r="W541" s="142">
        <f t="shared" si="317"/>
        <v>188.26</v>
      </c>
      <c r="X541" s="142">
        <f t="shared" si="317"/>
        <v>295.83999999999997</v>
      </c>
      <c r="Y541" s="142">
        <f t="shared" si="318"/>
        <v>484.1</v>
      </c>
      <c r="Z541" s="51" t="s">
        <v>318</v>
      </c>
      <c r="AA541" s="35"/>
      <c r="AB541" s="226"/>
      <c r="AC541" s="226"/>
      <c r="AD541" s="226"/>
      <c r="AE541" s="226"/>
      <c r="AF541" s="226"/>
      <c r="AG541" s="226"/>
      <c r="AH541" s="226"/>
      <c r="AI541" s="226"/>
      <c r="AJ541" s="226"/>
      <c r="AK541" s="226"/>
      <c r="AL541" s="226"/>
      <c r="AM541" s="226"/>
      <c r="AN541" s="226"/>
      <c r="AO541" s="226"/>
    </row>
    <row r="542" spans="1:41" ht="45" outlineLevel="1">
      <c r="A542" s="44">
        <v>462</v>
      </c>
      <c r="B542" s="73">
        <v>397</v>
      </c>
      <c r="C542" s="42" t="s">
        <v>265</v>
      </c>
      <c r="D542" s="44" t="s">
        <v>34</v>
      </c>
      <c r="E542" s="53">
        <v>0.05</v>
      </c>
      <c r="F542" s="14">
        <f t="shared" si="286"/>
        <v>581.20000000000005</v>
      </c>
      <c r="G542" s="14">
        <f t="shared" si="287"/>
        <v>0</v>
      </c>
      <c r="H542" s="14">
        <f t="shared" si="288"/>
        <v>581.20000000000005</v>
      </c>
      <c r="I542" s="45">
        <v>11624</v>
      </c>
      <c r="J542" s="53"/>
      <c r="K542" s="53"/>
      <c r="L542" s="51"/>
      <c r="M542" s="51"/>
      <c r="N542" s="51"/>
      <c r="O542" s="451">
        <f t="shared" si="320"/>
        <v>16273.6</v>
      </c>
      <c r="P542" s="180">
        <f t="shared" si="312"/>
        <v>0</v>
      </c>
      <c r="Q542" s="180">
        <f t="shared" si="313"/>
        <v>813.68</v>
      </c>
      <c r="R542" s="180">
        <f t="shared" si="314"/>
        <v>0</v>
      </c>
      <c r="S542" s="180">
        <f t="shared" si="315"/>
        <v>813.68</v>
      </c>
      <c r="T542" s="394">
        <f t="shared" si="310"/>
        <v>1042.08</v>
      </c>
      <c r="U542" s="394">
        <f t="shared" si="311"/>
        <v>0</v>
      </c>
      <c r="V542" s="142">
        <f t="shared" si="316"/>
        <v>1042.08</v>
      </c>
      <c r="W542" s="142">
        <f t="shared" si="317"/>
        <v>20841.52</v>
      </c>
      <c r="X542" s="142">
        <f t="shared" si="317"/>
        <v>0</v>
      </c>
      <c r="Y542" s="142">
        <f t="shared" si="318"/>
        <v>20841.52</v>
      </c>
      <c r="Z542" s="51"/>
      <c r="AA542" s="35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</row>
    <row r="543" spans="1:41" ht="30" outlineLevel="1">
      <c r="A543" s="44">
        <v>463</v>
      </c>
      <c r="B543" s="73">
        <v>398</v>
      </c>
      <c r="C543" s="42" t="s">
        <v>274</v>
      </c>
      <c r="D543" s="44" t="s">
        <v>26</v>
      </c>
      <c r="E543" s="53">
        <v>4.5999999999999996</v>
      </c>
      <c r="F543" s="14">
        <f t="shared" si="286"/>
        <v>3072.8</v>
      </c>
      <c r="G543" s="14">
        <f t="shared" si="287"/>
        <v>14168</v>
      </c>
      <c r="H543" s="14">
        <f t="shared" si="288"/>
        <v>17240.8</v>
      </c>
      <c r="I543" s="45">
        <v>668</v>
      </c>
      <c r="J543" s="53">
        <v>3080</v>
      </c>
      <c r="K543" s="53"/>
      <c r="L543" s="51"/>
      <c r="M543" s="51"/>
      <c r="N543" s="51"/>
      <c r="O543" s="451">
        <f t="shared" si="320"/>
        <v>935.2</v>
      </c>
      <c r="P543" s="180">
        <f t="shared" si="312"/>
        <v>3080</v>
      </c>
      <c r="Q543" s="180">
        <f t="shared" si="313"/>
        <v>4301.92</v>
      </c>
      <c r="R543" s="180">
        <f t="shared" si="314"/>
        <v>14168</v>
      </c>
      <c r="S543" s="180">
        <f t="shared" si="315"/>
        <v>18469.919999999998</v>
      </c>
      <c r="T543" s="394">
        <f t="shared" si="310"/>
        <v>5509.47</v>
      </c>
      <c r="U543" s="394">
        <f t="shared" si="311"/>
        <v>18144.88</v>
      </c>
      <c r="V543" s="142">
        <f t="shared" si="316"/>
        <v>23654.35</v>
      </c>
      <c r="W543" s="142">
        <f t="shared" si="317"/>
        <v>1197.71</v>
      </c>
      <c r="X543" s="142">
        <f t="shared" si="317"/>
        <v>3944.54</v>
      </c>
      <c r="Y543" s="142">
        <f t="shared" si="318"/>
        <v>5142.25</v>
      </c>
      <c r="Z543" s="51" t="s">
        <v>319</v>
      </c>
      <c r="AA543" s="35"/>
      <c r="AB543" s="226"/>
      <c r="AC543" s="226"/>
      <c r="AD543" s="226"/>
      <c r="AE543" s="226"/>
      <c r="AF543" s="226"/>
      <c r="AG543" s="226"/>
      <c r="AH543" s="226"/>
      <c r="AI543" s="226"/>
      <c r="AJ543" s="226"/>
      <c r="AK543" s="226"/>
      <c r="AL543" s="226"/>
      <c r="AM543" s="226"/>
      <c r="AN543" s="226"/>
      <c r="AO543" s="226"/>
    </row>
    <row r="544" spans="1:41" ht="45" outlineLevel="1">
      <c r="A544" s="44">
        <v>464</v>
      </c>
      <c r="B544" s="73">
        <v>399</v>
      </c>
      <c r="C544" s="42" t="s">
        <v>265</v>
      </c>
      <c r="D544" s="44" t="s">
        <v>34</v>
      </c>
      <c r="E544" s="53">
        <v>0.02</v>
      </c>
      <c r="F544" s="14">
        <f t="shared" si="286"/>
        <v>232.48</v>
      </c>
      <c r="G544" s="14">
        <f t="shared" si="287"/>
        <v>0</v>
      </c>
      <c r="H544" s="14">
        <f t="shared" si="288"/>
        <v>232.48</v>
      </c>
      <c r="I544" s="45">
        <v>11624</v>
      </c>
      <c r="J544" s="53"/>
      <c r="K544" s="53"/>
      <c r="L544" s="51"/>
      <c r="M544" s="51"/>
      <c r="N544" s="51"/>
      <c r="O544" s="451">
        <f t="shared" si="320"/>
        <v>16273.6</v>
      </c>
      <c r="P544" s="180">
        <f t="shared" si="312"/>
        <v>0</v>
      </c>
      <c r="Q544" s="180">
        <f t="shared" si="313"/>
        <v>325.47000000000003</v>
      </c>
      <c r="R544" s="180">
        <f t="shared" si="314"/>
        <v>0</v>
      </c>
      <c r="S544" s="180">
        <f t="shared" si="315"/>
        <v>325.47000000000003</v>
      </c>
      <c r="T544" s="394">
        <f t="shared" si="310"/>
        <v>416.83</v>
      </c>
      <c r="U544" s="394">
        <f t="shared" si="311"/>
        <v>0</v>
      </c>
      <c r="V544" s="142">
        <f t="shared" si="316"/>
        <v>416.83</v>
      </c>
      <c r="W544" s="142">
        <f t="shared" si="317"/>
        <v>20841.52</v>
      </c>
      <c r="X544" s="142">
        <f t="shared" si="317"/>
        <v>0</v>
      </c>
      <c r="Y544" s="142">
        <f t="shared" si="318"/>
        <v>20841.52</v>
      </c>
      <c r="Z544" s="51"/>
      <c r="AA544" s="35"/>
      <c r="AB544" s="226"/>
      <c r="AC544" s="226"/>
      <c r="AD544" s="226"/>
      <c r="AE544" s="226"/>
      <c r="AF544" s="226"/>
      <c r="AG544" s="226"/>
      <c r="AH544" s="226"/>
      <c r="AI544" s="226"/>
      <c r="AJ544" s="226"/>
      <c r="AK544" s="226"/>
      <c r="AL544" s="226"/>
      <c r="AM544" s="226"/>
      <c r="AN544" s="226"/>
      <c r="AO544" s="226"/>
    </row>
    <row r="545" spans="1:41" ht="30" outlineLevel="1">
      <c r="A545" s="44">
        <v>465</v>
      </c>
      <c r="B545" s="73">
        <v>400</v>
      </c>
      <c r="C545" s="42" t="s">
        <v>270</v>
      </c>
      <c r="D545" s="44" t="s">
        <v>26</v>
      </c>
      <c r="E545" s="53">
        <v>4.5999999999999996</v>
      </c>
      <c r="F545" s="14">
        <f t="shared" si="286"/>
        <v>1311</v>
      </c>
      <c r="G545" s="14">
        <f t="shared" si="287"/>
        <v>4871.3999999999996</v>
      </c>
      <c r="H545" s="14">
        <f t="shared" si="288"/>
        <v>6182.4</v>
      </c>
      <c r="I545" s="45">
        <v>285</v>
      </c>
      <c r="J545" s="53">
        <v>1059</v>
      </c>
      <c r="K545" s="53"/>
      <c r="L545" s="51"/>
      <c r="M545" s="51"/>
      <c r="N545" s="51"/>
      <c r="O545" s="451">
        <f t="shared" si="320"/>
        <v>399</v>
      </c>
      <c r="P545" s="180">
        <f t="shared" si="312"/>
        <v>1059</v>
      </c>
      <c r="Q545" s="180">
        <f t="shared" si="313"/>
        <v>1835.4</v>
      </c>
      <c r="R545" s="180">
        <f t="shared" si="314"/>
        <v>4871.3999999999996</v>
      </c>
      <c r="S545" s="180">
        <f t="shared" si="315"/>
        <v>6706.8</v>
      </c>
      <c r="T545" s="394">
        <f t="shared" si="310"/>
        <v>2350.6</v>
      </c>
      <c r="U545" s="394">
        <f t="shared" si="311"/>
        <v>6238.8</v>
      </c>
      <c r="V545" s="142">
        <f t="shared" si="316"/>
        <v>8589.4</v>
      </c>
      <c r="W545" s="142">
        <f t="shared" si="317"/>
        <v>511</v>
      </c>
      <c r="X545" s="142">
        <f t="shared" si="317"/>
        <v>1356.26</v>
      </c>
      <c r="Y545" s="142">
        <f t="shared" si="318"/>
        <v>1867.26</v>
      </c>
      <c r="Z545" s="51" t="s">
        <v>320</v>
      </c>
      <c r="AA545" s="35"/>
      <c r="AB545" s="226"/>
      <c r="AC545" s="226"/>
      <c r="AD545" s="226"/>
      <c r="AE545" s="226"/>
      <c r="AF545" s="226"/>
      <c r="AG545" s="226"/>
      <c r="AH545" s="226"/>
      <c r="AI545" s="226"/>
      <c r="AJ545" s="226"/>
      <c r="AK545" s="226"/>
      <c r="AL545" s="226"/>
      <c r="AM545" s="226"/>
      <c r="AN545" s="226"/>
      <c r="AO545" s="226"/>
    </row>
    <row r="546" spans="1:41" ht="15" outlineLevel="1">
      <c r="A546" s="44"/>
      <c r="B546" s="73"/>
      <c r="C546" s="59" t="s">
        <v>293</v>
      </c>
      <c r="D546" s="291"/>
      <c r="E546" s="292"/>
      <c r="F546" s="14">
        <f t="shared" si="286"/>
        <v>0</v>
      </c>
      <c r="G546" s="14">
        <f t="shared" si="287"/>
        <v>0</v>
      </c>
      <c r="H546" s="14">
        <f t="shared" si="288"/>
        <v>0</v>
      </c>
      <c r="I546" s="45"/>
      <c r="J546" s="53"/>
      <c r="K546" s="53"/>
      <c r="L546" s="51"/>
      <c r="M546" s="51"/>
      <c r="N546" s="51"/>
      <c r="O546" s="186"/>
      <c r="P546" s="180">
        <f t="shared" si="312"/>
        <v>0</v>
      </c>
      <c r="Q546" s="180">
        <f t="shared" si="313"/>
        <v>0</v>
      </c>
      <c r="R546" s="180">
        <f t="shared" si="314"/>
        <v>0</v>
      </c>
      <c r="S546" s="180">
        <f t="shared" si="315"/>
        <v>0</v>
      </c>
      <c r="T546" s="394">
        <f t="shared" si="310"/>
        <v>0</v>
      </c>
      <c r="U546" s="394">
        <f t="shared" si="311"/>
        <v>0</v>
      </c>
      <c r="V546" s="142">
        <f t="shared" si="316"/>
        <v>0</v>
      </c>
      <c r="W546" s="142">
        <f t="shared" si="317"/>
        <v>0</v>
      </c>
      <c r="X546" s="142">
        <f t="shared" si="317"/>
        <v>0</v>
      </c>
      <c r="Y546" s="142">
        <f t="shared" si="318"/>
        <v>0</v>
      </c>
      <c r="Z546" s="51"/>
      <c r="AA546" s="35"/>
      <c r="AB546" s="226"/>
      <c r="AC546" s="226"/>
      <c r="AD546" s="226"/>
      <c r="AE546" s="226"/>
      <c r="AF546" s="226"/>
      <c r="AG546" s="226"/>
      <c r="AH546" s="226"/>
      <c r="AI546" s="226"/>
      <c r="AJ546" s="226"/>
      <c r="AK546" s="226"/>
      <c r="AL546" s="226"/>
      <c r="AM546" s="226"/>
      <c r="AN546" s="226"/>
      <c r="AO546" s="226"/>
    </row>
    <row r="547" spans="1:41" ht="15" outlineLevel="1">
      <c r="A547" s="44">
        <v>466</v>
      </c>
      <c r="B547" s="73">
        <v>401</v>
      </c>
      <c r="C547" s="42" t="s">
        <v>264</v>
      </c>
      <c r="D547" s="44" t="s">
        <v>34</v>
      </c>
      <c r="E547" s="53">
        <v>0.25</v>
      </c>
      <c r="F547" s="14">
        <f t="shared" si="286"/>
        <v>5939.25</v>
      </c>
      <c r="G547" s="14">
        <f t="shared" si="287"/>
        <v>0</v>
      </c>
      <c r="H547" s="14">
        <f t="shared" si="288"/>
        <v>5939.25</v>
      </c>
      <c r="I547" s="45">
        <v>23757</v>
      </c>
      <c r="J547" s="53"/>
      <c r="K547" s="53"/>
      <c r="L547" s="51"/>
      <c r="M547" s="51"/>
      <c r="N547" s="51"/>
      <c r="O547" s="448">
        <f>I547*$L$3</f>
        <v>40386.9</v>
      </c>
      <c r="P547" s="180">
        <f t="shared" si="312"/>
        <v>0</v>
      </c>
      <c r="Q547" s="180">
        <f t="shared" si="313"/>
        <v>10096.73</v>
      </c>
      <c r="R547" s="180">
        <f t="shared" si="314"/>
        <v>0</v>
      </c>
      <c r="S547" s="180">
        <f t="shared" si="315"/>
        <v>10096.73</v>
      </c>
      <c r="T547" s="394">
        <f t="shared" si="310"/>
        <v>12930.83</v>
      </c>
      <c r="U547" s="394">
        <f t="shared" si="311"/>
        <v>0</v>
      </c>
      <c r="V547" s="142">
        <f t="shared" si="316"/>
        <v>12930.83</v>
      </c>
      <c r="W547" s="142">
        <f t="shared" si="317"/>
        <v>51723.3</v>
      </c>
      <c r="X547" s="142">
        <f t="shared" si="317"/>
        <v>0</v>
      </c>
      <c r="Y547" s="142">
        <f t="shared" si="318"/>
        <v>51723.3</v>
      </c>
      <c r="Z547" s="51"/>
      <c r="AA547" s="35"/>
      <c r="AB547" s="226"/>
      <c r="AC547" s="226"/>
      <c r="AD547" s="226"/>
      <c r="AE547" s="226"/>
      <c r="AF547" s="226"/>
      <c r="AG547" s="226"/>
      <c r="AH547" s="226"/>
      <c r="AI547" s="226"/>
      <c r="AJ547" s="226"/>
      <c r="AK547" s="226"/>
      <c r="AL547" s="226"/>
      <c r="AM547" s="226"/>
      <c r="AN547" s="226"/>
      <c r="AO547" s="226"/>
    </row>
    <row r="548" spans="1:41" ht="15" outlineLevel="1">
      <c r="A548" s="44">
        <v>467</v>
      </c>
      <c r="B548" s="73">
        <v>402</v>
      </c>
      <c r="C548" s="42" t="s">
        <v>56</v>
      </c>
      <c r="D548" s="44" t="s">
        <v>26</v>
      </c>
      <c r="E548" s="53">
        <v>13</v>
      </c>
      <c r="F548" s="14">
        <f t="shared" si="286"/>
        <v>22906.52</v>
      </c>
      <c r="G548" s="14">
        <f t="shared" si="287"/>
        <v>0</v>
      </c>
      <c r="H548" s="14">
        <f t="shared" si="288"/>
        <v>22906.52</v>
      </c>
      <c r="I548" s="45">
        <v>1762.04</v>
      </c>
      <c r="J548" s="53"/>
      <c r="K548" s="53"/>
      <c r="L548" s="51"/>
      <c r="M548" s="51"/>
      <c r="N548" s="51"/>
      <c r="O548" s="451">
        <f t="shared" ref="O548:O555" si="321">I548*$M$3</f>
        <v>2466.86</v>
      </c>
      <c r="P548" s="180">
        <f t="shared" si="312"/>
        <v>0</v>
      </c>
      <c r="Q548" s="180">
        <f t="shared" si="313"/>
        <v>32069.18</v>
      </c>
      <c r="R548" s="180">
        <f t="shared" si="314"/>
        <v>0</v>
      </c>
      <c r="S548" s="180">
        <f t="shared" si="315"/>
        <v>32069.18</v>
      </c>
      <c r="T548" s="394">
        <f t="shared" si="310"/>
        <v>41070.9</v>
      </c>
      <c r="U548" s="394">
        <f t="shared" si="311"/>
        <v>0</v>
      </c>
      <c r="V548" s="142">
        <f t="shared" si="316"/>
        <v>41070.9</v>
      </c>
      <c r="W548" s="142">
        <f t="shared" si="317"/>
        <v>3159.3</v>
      </c>
      <c r="X548" s="142">
        <f t="shared" si="317"/>
        <v>0</v>
      </c>
      <c r="Y548" s="142">
        <f t="shared" si="318"/>
        <v>3159.3</v>
      </c>
      <c r="Z548" s="51"/>
      <c r="AA548" s="35"/>
      <c r="AB548" s="226"/>
      <c r="AC548" s="226"/>
      <c r="AD548" s="226"/>
      <c r="AE548" s="226"/>
      <c r="AF548" s="226"/>
      <c r="AG548" s="226"/>
      <c r="AH548" s="226"/>
      <c r="AI548" s="226"/>
      <c r="AJ548" s="226"/>
      <c r="AK548" s="226"/>
      <c r="AL548" s="226"/>
      <c r="AM548" s="226"/>
      <c r="AN548" s="226"/>
      <c r="AO548" s="226"/>
    </row>
    <row r="549" spans="1:41" ht="15" outlineLevel="1">
      <c r="A549" s="44">
        <v>468</v>
      </c>
      <c r="B549" s="73">
        <v>403</v>
      </c>
      <c r="C549" s="42" t="s">
        <v>218</v>
      </c>
      <c r="D549" s="44" t="s">
        <v>26</v>
      </c>
      <c r="E549" s="53">
        <v>13</v>
      </c>
      <c r="F549" s="14">
        <f t="shared" si="286"/>
        <v>1925.04</v>
      </c>
      <c r="G549" s="14">
        <f t="shared" si="287"/>
        <v>0</v>
      </c>
      <c r="H549" s="14">
        <f t="shared" si="288"/>
        <v>1925.04</v>
      </c>
      <c r="I549" s="45">
        <v>148.08000000000001</v>
      </c>
      <c r="J549" s="53"/>
      <c r="K549" s="53"/>
      <c r="L549" s="51"/>
      <c r="M549" s="51"/>
      <c r="N549" s="51"/>
      <c r="O549" s="451">
        <f t="shared" si="321"/>
        <v>207.31</v>
      </c>
      <c r="P549" s="180">
        <f t="shared" si="312"/>
        <v>0</v>
      </c>
      <c r="Q549" s="180">
        <f t="shared" si="313"/>
        <v>2695.03</v>
      </c>
      <c r="R549" s="180">
        <f t="shared" si="314"/>
        <v>0</v>
      </c>
      <c r="S549" s="180">
        <f t="shared" si="315"/>
        <v>2695.03</v>
      </c>
      <c r="T549" s="394">
        <f t="shared" si="310"/>
        <v>3451.5</v>
      </c>
      <c r="U549" s="394">
        <f t="shared" si="311"/>
        <v>0</v>
      </c>
      <c r="V549" s="142">
        <f t="shared" si="316"/>
        <v>3451.5</v>
      </c>
      <c r="W549" s="142">
        <f t="shared" si="317"/>
        <v>265.5</v>
      </c>
      <c r="X549" s="142">
        <f t="shared" si="317"/>
        <v>0</v>
      </c>
      <c r="Y549" s="142">
        <f t="shared" si="318"/>
        <v>265.5</v>
      </c>
      <c r="Z549" s="51"/>
      <c r="AA549" s="35"/>
      <c r="AB549" s="226"/>
      <c r="AC549" s="226"/>
      <c r="AD549" s="226"/>
      <c r="AE549" s="226"/>
      <c r="AF549" s="226"/>
      <c r="AG549" s="226"/>
      <c r="AH549" s="226"/>
      <c r="AI549" s="226"/>
      <c r="AJ549" s="226"/>
      <c r="AK549" s="226"/>
      <c r="AL549" s="226"/>
      <c r="AM549" s="226"/>
      <c r="AN549" s="226"/>
      <c r="AO549" s="226"/>
    </row>
    <row r="550" spans="1:41" ht="45" outlineLevel="1">
      <c r="A550" s="44">
        <v>469</v>
      </c>
      <c r="B550" s="73">
        <v>404</v>
      </c>
      <c r="C550" s="42" t="s">
        <v>265</v>
      </c>
      <c r="D550" s="44" t="s">
        <v>34</v>
      </c>
      <c r="E550" s="53">
        <v>0.02</v>
      </c>
      <c r="F550" s="14">
        <f t="shared" si="286"/>
        <v>232.48</v>
      </c>
      <c r="G550" s="14">
        <f t="shared" si="287"/>
        <v>0</v>
      </c>
      <c r="H550" s="14">
        <f t="shared" si="288"/>
        <v>232.48</v>
      </c>
      <c r="I550" s="45">
        <v>11624</v>
      </c>
      <c r="J550" s="53"/>
      <c r="K550" s="53"/>
      <c r="L550" s="51"/>
      <c r="M550" s="51"/>
      <c r="N550" s="51"/>
      <c r="O550" s="451">
        <f t="shared" si="321"/>
        <v>16273.6</v>
      </c>
      <c r="P550" s="180">
        <f t="shared" si="312"/>
        <v>0</v>
      </c>
      <c r="Q550" s="180">
        <f t="shared" si="313"/>
        <v>325.47000000000003</v>
      </c>
      <c r="R550" s="180">
        <f t="shared" si="314"/>
        <v>0</v>
      </c>
      <c r="S550" s="180">
        <f t="shared" si="315"/>
        <v>325.47000000000003</v>
      </c>
      <c r="T550" s="394">
        <f t="shared" si="310"/>
        <v>416.83</v>
      </c>
      <c r="U550" s="394">
        <f t="shared" si="311"/>
        <v>0</v>
      </c>
      <c r="V550" s="142">
        <f t="shared" si="316"/>
        <v>416.83</v>
      </c>
      <c r="W550" s="142">
        <f t="shared" si="317"/>
        <v>20841.52</v>
      </c>
      <c r="X550" s="142">
        <f t="shared" si="317"/>
        <v>0</v>
      </c>
      <c r="Y550" s="142">
        <f t="shared" si="318"/>
        <v>20841.52</v>
      </c>
      <c r="Z550" s="51"/>
      <c r="AA550" s="35"/>
      <c r="AB550" s="226"/>
      <c r="AC550" s="226"/>
      <c r="AD550" s="226"/>
      <c r="AE550" s="226"/>
      <c r="AF550" s="226"/>
      <c r="AG550" s="226"/>
      <c r="AH550" s="226"/>
      <c r="AI550" s="226"/>
      <c r="AJ550" s="226"/>
      <c r="AK550" s="226"/>
      <c r="AL550" s="226"/>
      <c r="AM550" s="226"/>
      <c r="AN550" s="226"/>
      <c r="AO550" s="226"/>
    </row>
    <row r="551" spans="1:41" ht="30" outlineLevel="1">
      <c r="A551" s="44">
        <v>470</v>
      </c>
      <c r="B551" s="73">
        <v>405</v>
      </c>
      <c r="C551" s="42" t="s">
        <v>266</v>
      </c>
      <c r="D551" s="44" t="s">
        <v>26</v>
      </c>
      <c r="E551" s="53">
        <v>19.5</v>
      </c>
      <c r="F551" s="14">
        <f t="shared" si="286"/>
        <v>2047.5</v>
      </c>
      <c r="G551" s="14">
        <f t="shared" si="287"/>
        <v>4504.5</v>
      </c>
      <c r="H551" s="14">
        <f t="shared" si="288"/>
        <v>6552</v>
      </c>
      <c r="I551" s="45">
        <v>105</v>
      </c>
      <c r="J551" s="53">
        <v>231</v>
      </c>
      <c r="K551" s="53"/>
      <c r="L551" s="51"/>
      <c r="M551" s="51"/>
      <c r="N551" s="51"/>
      <c r="O551" s="451">
        <f t="shared" si="321"/>
        <v>147</v>
      </c>
      <c r="P551" s="180">
        <f t="shared" si="312"/>
        <v>231</v>
      </c>
      <c r="Q551" s="180">
        <f t="shared" si="313"/>
        <v>2866.5</v>
      </c>
      <c r="R551" s="180">
        <f t="shared" si="314"/>
        <v>4504.5</v>
      </c>
      <c r="S551" s="180">
        <f t="shared" si="315"/>
        <v>7371</v>
      </c>
      <c r="T551" s="394">
        <f t="shared" si="310"/>
        <v>3671.07</v>
      </c>
      <c r="U551" s="394">
        <f t="shared" si="311"/>
        <v>5768.88</v>
      </c>
      <c r="V551" s="142">
        <f t="shared" si="316"/>
        <v>9439.9500000000007</v>
      </c>
      <c r="W551" s="142">
        <f t="shared" si="317"/>
        <v>188.26</v>
      </c>
      <c r="X551" s="142">
        <f t="shared" si="317"/>
        <v>295.83999999999997</v>
      </c>
      <c r="Y551" s="142">
        <f t="shared" si="318"/>
        <v>484.1</v>
      </c>
      <c r="Z551" s="51" t="s">
        <v>321</v>
      </c>
      <c r="AA551" s="35"/>
      <c r="AB551" s="226"/>
      <c r="AC551" s="226"/>
      <c r="AD551" s="226"/>
      <c r="AE551" s="226"/>
      <c r="AF551" s="226"/>
      <c r="AG551" s="226"/>
      <c r="AH551" s="226"/>
      <c r="AI551" s="226"/>
      <c r="AJ551" s="226"/>
      <c r="AK551" s="226"/>
      <c r="AL551" s="226"/>
      <c r="AM551" s="226"/>
      <c r="AN551" s="226"/>
      <c r="AO551" s="226"/>
    </row>
    <row r="552" spans="1:41" ht="45" outlineLevel="1">
      <c r="A552" s="44">
        <v>471</v>
      </c>
      <c r="B552" s="73">
        <v>406</v>
      </c>
      <c r="C552" s="42" t="s">
        <v>265</v>
      </c>
      <c r="D552" s="44" t="s">
        <v>34</v>
      </c>
      <c r="E552" s="53">
        <v>0.25</v>
      </c>
      <c r="F552" s="14">
        <f t="shared" si="286"/>
        <v>2906</v>
      </c>
      <c r="G552" s="14">
        <f t="shared" si="287"/>
        <v>0</v>
      </c>
      <c r="H552" s="14">
        <f t="shared" si="288"/>
        <v>2906</v>
      </c>
      <c r="I552" s="45">
        <v>11624</v>
      </c>
      <c r="J552" s="53"/>
      <c r="K552" s="53"/>
      <c r="L552" s="51"/>
      <c r="M552" s="51"/>
      <c r="N552" s="51"/>
      <c r="O552" s="451">
        <f t="shared" si="321"/>
        <v>16273.6</v>
      </c>
      <c r="P552" s="180">
        <f t="shared" si="312"/>
        <v>0</v>
      </c>
      <c r="Q552" s="180">
        <f t="shared" si="313"/>
        <v>4068.4</v>
      </c>
      <c r="R552" s="180">
        <f t="shared" si="314"/>
        <v>0</v>
      </c>
      <c r="S552" s="180">
        <f t="shared" si="315"/>
        <v>4068.4</v>
      </c>
      <c r="T552" s="394">
        <f t="shared" si="310"/>
        <v>5210.38</v>
      </c>
      <c r="U552" s="394">
        <f t="shared" si="311"/>
        <v>0</v>
      </c>
      <c r="V552" s="142">
        <f t="shared" si="316"/>
        <v>5210.38</v>
      </c>
      <c r="W552" s="142">
        <f t="shared" si="317"/>
        <v>20841.52</v>
      </c>
      <c r="X552" s="142">
        <f t="shared" si="317"/>
        <v>0</v>
      </c>
      <c r="Y552" s="142">
        <f t="shared" si="318"/>
        <v>20841.52</v>
      </c>
      <c r="Z552" s="51"/>
      <c r="AA552" s="35"/>
      <c r="AB552" s="226"/>
      <c r="AC552" s="226"/>
      <c r="AD552" s="226"/>
      <c r="AE552" s="226"/>
      <c r="AF552" s="226"/>
      <c r="AG552" s="226"/>
      <c r="AH552" s="226"/>
      <c r="AI552" s="226"/>
      <c r="AJ552" s="226"/>
      <c r="AK552" s="226"/>
      <c r="AL552" s="226"/>
      <c r="AM552" s="226"/>
      <c r="AN552" s="226"/>
      <c r="AO552" s="226"/>
    </row>
    <row r="553" spans="1:41" ht="30" outlineLevel="1">
      <c r="A553" s="44">
        <v>472</v>
      </c>
      <c r="B553" s="73">
        <v>407</v>
      </c>
      <c r="C553" s="42" t="s">
        <v>303</v>
      </c>
      <c r="D553" s="44" t="s">
        <v>26</v>
      </c>
      <c r="E553" s="53">
        <v>2.5</v>
      </c>
      <c r="F553" s="14">
        <f t="shared" si="286"/>
        <v>16020</v>
      </c>
      <c r="G553" s="14">
        <f t="shared" si="287"/>
        <v>77000</v>
      </c>
      <c r="H553" s="14">
        <f t="shared" si="288"/>
        <v>93020</v>
      </c>
      <c r="I553" s="45">
        <v>6408</v>
      </c>
      <c r="J553" s="53">
        <v>30800</v>
      </c>
      <c r="K553" s="53"/>
      <c r="L553" s="51"/>
      <c r="M553" s="51"/>
      <c r="N553" s="51"/>
      <c r="O553" s="451">
        <f t="shared" si="321"/>
        <v>8971.2000000000007</v>
      </c>
      <c r="P553" s="180">
        <f t="shared" si="312"/>
        <v>30800</v>
      </c>
      <c r="Q553" s="180">
        <f t="shared" si="313"/>
        <v>22428</v>
      </c>
      <c r="R553" s="180">
        <f t="shared" si="314"/>
        <v>77000</v>
      </c>
      <c r="S553" s="180">
        <f t="shared" si="315"/>
        <v>99428</v>
      </c>
      <c r="T553" s="394">
        <f t="shared" si="310"/>
        <v>28723.43</v>
      </c>
      <c r="U553" s="394">
        <f t="shared" si="311"/>
        <v>98613.5</v>
      </c>
      <c r="V553" s="142">
        <f t="shared" si="316"/>
        <v>127336.93</v>
      </c>
      <c r="W553" s="142">
        <f t="shared" si="317"/>
        <v>11489.37</v>
      </c>
      <c r="X553" s="142">
        <f t="shared" si="317"/>
        <v>39445.4</v>
      </c>
      <c r="Y553" s="142">
        <f t="shared" si="318"/>
        <v>50934.77</v>
      </c>
      <c r="Z553" s="51" t="s">
        <v>322</v>
      </c>
      <c r="AA553" s="35"/>
      <c r="AB553" s="226"/>
      <c r="AC553" s="226"/>
      <c r="AD553" s="226"/>
      <c r="AE553" s="226"/>
      <c r="AF553" s="226"/>
      <c r="AG553" s="226"/>
      <c r="AH553" s="226"/>
      <c r="AI553" s="226"/>
      <c r="AJ553" s="226"/>
      <c r="AK553" s="226"/>
      <c r="AL553" s="226"/>
      <c r="AM553" s="226"/>
      <c r="AN553" s="226"/>
      <c r="AO553" s="226"/>
    </row>
    <row r="554" spans="1:41" ht="45" outlineLevel="1">
      <c r="A554" s="44">
        <v>473</v>
      </c>
      <c r="B554" s="73">
        <v>408</v>
      </c>
      <c r="C554" s="42" t="s">
        <v>265</v>
      </c>
      <c r="D554" s="44" t="s">
        <v>34</v>
      </c>
      <c r="E554" s="53">
        <v>0.03</v>
      </c>
      <c r="F554" s="14">
        <f t="shared" si="286"/>
        <v>348.72</v>
      </c>
      <c r="G554" s="14">
        <f t="shared" si="287"/>
        <v>0</v>
      </c>
      <c r="H554" s="14">
        <f t="shared" si="288"/>
        <v>348.72</v>
      </c>
      <c r="I554" s="45">
        <v>11624</v>
      </c>
      <c r="J554" s="53"/>
      <c r="K554" s="53"/>
      <c r="L554" s="51"/>
      <c r="M554" s="51"/>
      <c r="N554" s="51"/>
      <c r="O554" s="451">
        <f t="shared" si="321"/>
        <v>16273.6</v>
      </c>
      <c r="P554" s="180">
        <f t="shared" si="312"/>
        <v>0</v>
      </c>
      <c r="Q554" s="180">
        <f t="shared" si="313"/>
        <v>488.21</v>
      </c>
      <c r="R554" s="180">
        <f t="shared" si="314"/>
        <v>0</v>
      </c>
      <c r="S554" s="180">
        <f t="shared" si="315"/>
        <v>488.21</v>
      </c>
      <c r="T554" s="394">
        <f t="shared" si="310"/>
        <v>625.25</v>
      </c>
      <c r="U554" s="394">
        <f t="shared" si="311"/>
        <v>0</v>
      </c>
      <c r="V554" s="142">
        <f t="shared" si="316"/>
        <v>625.25</v>
      </c>
      <c r="W554" s="142">
        <f t="shared" si="317"/>
        <v>20841.52</v>
      </c>
      <c r="X554" s="142">
        <f t="shared" si="317"/>
        <v>0</v>
      </c>
      <c r="Y554" s="142">
        <f t="shared" si="318"/>
        <v>20841.52</v>
      </c>
      <c r="Z554" s="51"/>
      <c r="AA554" s="35"/>
      <c r="AB554" s="226"/>
      <c r="AC554" s="226"/>
      <c r="AD554" s="226"/>
      <c r="AE554" s="226"/>
      <c r="AF554" s="226"/>
      <c r="AG554" s="226"/>
      <c r="AH554" s="226"/>
      <c r="AI554" s="226"/>
      <c r="AJ554" s="226"/>
      <c r="AK554" s="226"/>
      <c r="AL554" s="226"/>
      <c r="AM554" s="226"/>
      <c r="AN554" s="226"/>
      <c r="AO554" s="226"/>
    </row>
    <row r="555" spans="1:41" ht="30" outlineLevel="1">
      <c r="A555" s="44">
        <v>474</v>
      </c>
      <c r="B555" s="73">
        <v>409</v>
      </c>
      <c r="C555" s="42" t="s">
        <v>270</v>
      </c>
      <c r="D555" s="44" t="s">
        <v>26</v>
      </c>
      <c r="E555" s="53">
        <v>5</v>
      </c>
      <c r="F555" s="14">
        <f t="shared" si="286"/>
        <v>1425</v>
      </c>
      <c r="G555" s="14">
        <f t="shared" si="287"/>
        <v>5295</v>
      </c>
      <c r="H555" s="14">
        <f t="shared" si="288"/>
        <v>6720</v>
      </c>
      <c r="I555" s="45">
        <v>285</v>
      </c>
      <c r="J555" s="53">
        <v>1059</v>
      </c>
      <c r="K555" s="53"/>
      <c r="L555" s="51"/>
      <c r="M555" s="51"/>
      <c r="N555" s="51"/>
      <c r="O555" s="451">
        <f t="shared" si="321"/>
        <v>399</v>
      </c>
      <c r="P555" s="180">
        <f t="shared" si="312"/>
        <v>1059</v>
      </c>
      <c r="Q555" s="180">
        <f t="shared" si="313"/>
        <v>1995</v>
      </c>
      <c r="R555" s="180">
        <f t="shared" si="314"/>
        <v>5295</v>
      </c>
      <c r="S555" s="180">
        <f t="shared" si="315"/>
        <v>7290</v>
      </c>
      <c r="T555" s="394">
        <f t="shared" si="310"/>
        <v>2555</v>
      </c>
      <c r="U555" s="394">
        <f t="shared" si="311"/>
        <v>6781.3</v>
      </c>
      <c r="V555" s="142">
        <f t="shared" si="316"/>
        <v>9336.2999999999993</v>
      </c>
      <c r="W555" s="142">
        <f t="shared" si="317"/>
        <v>511</v>
      </c>
      <c r="X555" s="142">
        <f t="shared" si="317"/>
        <v>1356.26</v>
      </c>
      <c r="Y555" s="142">
        <f t="shared" si="318"/>
        <v>1867.26</v>
      </c>
      <c r="Z555" s="51" t="s">
        <v>323</v>
      </c>
      <c r="AA555" s="35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</row>
    <row r="556" spans="1:41" ht="15" outlineLevel="1">
      <c r="A556" s="44"/>
      <c r="B556" s="73"/>
      <c r="C556" s="290" t="s">
        <v>296</v>
      </c>
      <c r="D556" s="291"/>
      <c r="E556" s="292"/>
      <c r="F556" s="14">
        <f t="shared" si="286"/>
        <v>0</v>
      </c>
      <c r="G556" s="14">
        <f t="shared" si="287"/>
        <v>0</v>
      </c>
      <c r="H556" s="14">
        <f t="shared" si="288"/>
        <v>0</v>
      </c>
      <c r="I556" s="45"/>
      <c r="J556" s="53"/>
      <c r="K556" s="53"/>
      <c r="L556" s="51"/>
      <c r="M556" s="51"/>
      <c r="N556" s="51"/>
      <c r="O556" s="186"/>
      <c r="P556" s="180">
        <f t="shared" si="312"/>
        <v>0</v>
      </c>
      <c r="Q556" s="180">
        <f t="shared" si="313"/>
        <v>0</v>
      </c>
      <c r="R556" s="180">
        <f t="shared" si="314"/>
        <v>0</v>
      </c>
      <c r="S556" s="180">
        <f t="shared" si="315"/>
        <v>0</v>
      </c>
      <c r="T556" s="394">
        <f t="shared" si="310"/>
        <v>0</v>
      </c>
      <c r="U556" s="394">
        <f t="shared" si="311"/>
        <v>0</v>
      </c>
      <c r="V556" s="142">
        <f t="shared" si="316"/>
        <v>0</v>
      </c>
      <c r="W556" s="142">
        <f t="shared" si="317"/>
        <v>0</v>
      </c>
      <c r="X556" s="142">
        <f t="shared" si="317"/>
        <v>0</v>
      </c>
      <c r="Y556" s="142">
        <f t="shared" si="318"/>
        <v>0</v>
      </c>
      <c r="Z556" s="51"/>
      <c r="AA556" s="35"/>
      <c r="AB556" s="226"/>
      <c r="AC556" s="226"/>
      <c r="AD556" s="226"/>
      <c r="AE556" s="226"/>
      <c r="AF556" s="226"/>
      <c r="AG556" s="226"/>
      <c r="AH556" s="226"/>
      <c r="AI556" s="226"/>
      <c r="AJ556" s="226"/>
      <c r="AK556" s="226"/>
      <c r="AL556" s="226"/>
      <c r="AM556" s="226"/>
      <c r="AN556" s="226"/>
      <c r="AO556" s="226"/>
    </row>
    <row r="557" spans="1:41" ht="15" outlineLevel="1">
      <c r="A557" s="44">
        <v>475</v>
      </c>
      <c r="B557" s="73">
        <v>410</v>
      </c>
      <c r="C557" s="42" t="s">
        <v>264</v>
      </c>
      <c r="D557" s="44" t="s">
        <v>34</v>
      </c>
      <c r="E557" s="53">
        <v>0.22</v>
      </c>
      <c r="F557" s="14">
        <f t="shared" si="286"/>
        <v>5226.54</v>
      </c>
      <c r="G557" s="14">
        <f t="shared" si="287"/>
        <v>0</v>
      </c>
      <c r="H557" s="14">
        <f t="shared" si="288"/>
        <v>5226.54</v>
      </c>
      <c r="I557" s="45">
        <v>23757</v>
      </c>
      <c r="J557" s="53"/>
      <c r="K557" s="53"/>
      <c r="L557" s="51"/>
      <c r="M557" s="51"/>
      <c r="N557" s="51"/>
      <c r="O557" s="448">
        <f>I557*$L$3</f>
        <v>40386.9</v>
      </c>
      <c r="P557" s="180">
        <f t="shared" si="312"/>
        <v>0</v>
      </c>
      <c r="Q557" s="180">
        <f t="shared" si="313"/>
        <v>8885.1200000000008</v>
      </c>
      <c r="R557" s="180">
        <f t="shared" si="314"/>
        <v>0</v>
      </c>
      <c r="S557" s="180">
        <f t="shared" si="315"/>
        <v>8885.1200000000008</v>
      </c>
      <c r="T557" s="394">
        <f t="shared" si="310"/>
        <v>11379.13</v>
      </c>
      <c r="U557" s="394">
        <f t="shared" si="311"/>
        <v>0</v>
      </c>
      <c r="V557" s="142">
        <f t="shared" si="316"/>
        <v>11379.13</v>
      </c>
      <c r="W557" s="142">
        <f t="shared" si="317"/>
        <v>51723.3</v>
      </c>
      <c r="X557" s="142">
        <f t="shared" si="317"/>
        <v>0</v>
      </c>
      <c r="Y557" s="142">
        <f t="shared" si="318"/>
        <v>51723.3</v>
      </c>
      <c r="Z557" s="51"/>
      <c r="AA557" s="35"/>
      <c r="AB557" s="226"/>
      <c r="AC557" s="226"/>
      <c r="AD557" s="226"/>
      <c r="AE557" s="226"/>
      <c r="AF557" s="226"/>
      <c r="AG557" s="226"/>
      <c r="AH557" s="226"/>
      <c r="AI557" s="226"/>
      <c r="AJ557" s="226"/>
      <c r="AK557" s="226"/>
      <c r="AL557" s="226"/>
      <c r="AM557" s="226"/>
      <c r="AN557" s="226"/>
      <c r="AO557" s="226"/>
    </row>
    <row r="558" spans="1:41" ht="15" outlineLevel="1">
      <c r="A558" s="44">
        <v>476</v>
      </c>
      <c r="B558" s="73">
        <v>411</v>
      </c>
      <c r="C558" s="42" t="s">
        <v>56</v>
      </c>
      <c r="D558" s="44" t="s">
        <v>26</v>
      </c>
      <c r="E558" s="53">
        <v>56.4</v>
      </c>
      <c r="F558" s="14">
        <f t="shared" si="286"/>
        <v>99379.06</v>
      </c>
      <c r="G558" s="14">
        <f t="shared" si="287"/>
        <v>0</v>
      </c>
      <c r="H558" s="14">
        <f t="shared" si="288"/>
        <v>99379.06</v>
      </c>
      <c r="I558" s="45">
        <v>1762.04</v>
      </c>
      <c r="J558" s="53"/>
      <c r="K558" s="53"/>
      <c r="L558" s="51"/>
      <c r="M558" s="51"/>
      <c r="N558" s="51"/>
      <c r="O558" s="451">
        <f t="shared" ref="O558:O565" si="322">I558*$M$3</f>
        <v>2466.86</v>
      </c>
      <c r="P558" s="180">
        <f t="shared" si="312"/>
        <v>0</v>
      </c>
      <c r="Q558" s="180">
        <f t="shared" si="313"/>
        <v>139130.9</v>
      </c>
      <c r="R558" s="180">
        <f t="shared" si="314"/>
        <v>0</v>
      </c>
      <c r="S558" s="180">
        <f t="shared" si="315"/>
        <v>139130.9</v>
      </c>
      <c r="T558" s="394">
        <f t="shared" si="310"/>
        <v>178184.52</v>
      </c>
      <c r="U558" s="394">
        <f t="shared" si="311"/>
        <v>0</v>
      </c>
      <c r="V558" s="142">
        <f t="shared" si="316"/>
        <v>178184.52</v>
      </c>
      <c r="W558" s="142">
        <f t="shared" si="317"/>
        <v>3159.3</v>
      </c>
      <c r="X558" s="142">
        <f t="shared" si="317"/>
        <v>0</v>
      </c>
      <c r="Y558" s="142">
        <f t="shared" si="318"/>
        <v>3159.3</v>
      </c>
      <c r="Z558" s="51"/>
      <c r="AA558" s="35"/>
      <c r="AB558" s="226"/>
      <c r="AC558" s="226"/>
      <c r="AD558" s="226"/>
      <c r="AE558" s="226"/>
      <c r="AF558" s="226"/>
      <c r="AG558" s="226"/>
      <c r="AH558" s="226"/>
      <c r="AI558" s="226"/>
      <c r="AJ558" s="226"/>
      <c r="AK558" s="226"/>
      <c r="AL558" s="226"/>
      <c r="AM558" s="226"/>
      <c r="AN558" s="226"/>
      <c r="AO558" s="226"/>
    </row>
    <row r="559" spans="1:41" ht="15" outlineLevel="1">
      <c r="A559" s="44">
        <v>477</v>
      </c>
      <c r="B559" s="73">
        <v>412</v>
      </c>
      <c r="C559" s="42" t="s">
        <v>218</v>
      </c>
      <c r="D559" s="44" t="s">
        <v>26</v>
      </c>
      <c r="E559" s="53">
        <v>56.4</v>
      </c>
      <c r="F559" s="14">
        <f t="shared" si="286"/>
        <v>8351.7099999999991</v>
      </c>
      <c r="G559" s="14">
        <f t="shared" si="287"/>
        <v>0</v>
      </c>
      <c r="H559" s="14">
        <f t="shared" si="288"/>
        <v>8351.7099999999991</v>
      </c>
      <c r="I559" s="45">
        <v>148.08000000000001</v>
      </c>
      <c r="J559" s="53"/>
      <c r="K559" s="53"/>
      <c r="L559" s="51"/>
      <c r="M559" s="51"/>
      <c r="N559" s="51"/>
      <c r="O559" s="451">
        <f t="shared" si="322"/>
        <v>207.31</v>
      </c>
      <c r="P559" s="180">
        <f t="shared" si="312"/>
        <v>0</v>
      </c>
      <c r="Q559" s="180">
        <f t="shared" si="313"/>
        <v>11692.28</v>
      </c>
      <c r="R559" s="180">
        <f t="shared" si="314"/>
        <v>0</v>
      </c>
      <c r="S559" s="180">
        <f t="shared" si="315"/>
        <v>11692.28</v>
      </c>
      <c r="T559" s="394">
        <f t="shared" si="310"/>
        <v>14974.2</v>
      </c>
      <c r="U559" s="394">
        <f t="shared" si="311"/>
        <v>0</v>
      </c>
      <c r="V559" s="142">
        <f t="shared" si="316"/>
        <v>14974.2</v>
      </c>
      <c r="W559" s="142">
        <f t="shared" si="317"/>
        <v>265.5</v>
      </c>
      <c r="X559" s="142">
        <f t="shared" si="317"/>
        <v>0</v>
      </c>
      <c r="Y559" s="142">
        <f t="shared" si="318"/>
        <v>265.5</v>
      </c>
      <c r="Z559" s="51"/>
      <c r="AA559" s="35"/>
      <c r="AB559" s="226"/>
      <c r="AC559" s="226"/>
      <c r="AD559" s="226"/>
      <c r="AE559" s="226"/>
      <c r="AF559" s="226"/>
      <c r="AG559" s="226"/>
      <c r="AH559" s="226"/>
      <c r="AI559" s="226"/>
      <c r="AJ559" s="226"/>
      <c r="AK559" s="226"/>
      <c r="AL559" s="226"/>
      <c r="AM559" s="226"/>
      <c r="AN559" s="226"/>
      <c r="AO559" s="226"/>
    </row>
    <row r="560" spans="1:41" ht="45" outlineLevel="1">
      <c r="A560" s="44">
        <v>478</v>
      </c>
      <c r="B560" s="73">
        <v>413</v>
      </c>
      <c r="C560" s="42" t="s">
        <v>265</v>
      </c>
      <c r="D560" s="44" t="s">
        <v>34</v>
      </c>
      <c r="E560" s="53">
        <v>0.03</v>
      </c>
      <c r="F560" s="14">
        <f t="shared" si="286"/>
        <v>348.72</v>
      </c>
      <c r="G560" s="14">
        <f t="shared" si="287"/>
        <v>0</v>
      </c>
      <c r="H560" s="14">
        <f t="shared" si="288"/>
        <v>348.72</v>
      </c>
      <c r="I560" s="45">
        <v>11624</v>
      </c>
      <c r="J560" s="53"/>
      <c r="K560" s="53"/>
      <c r="L560" s="51"/>
      <c r="M560" s="51"/>
      <c r="N560" s="51"/>
      <c r="O560" s="451">
        <f t="shared" si="322"/>
        <v>16273.6</v>
      </c>
      <c r="P560" s="180">
        <f t="shared" si="312"/>
        <v>0</v>
      </c>
      <c r="Q560" s="180">
        <f t="shared" si="313"/>
        <v>488.21</v>
      </c>
      <c r="R560" s="180">
        <f t="shared" si="314"/>
        <v>0</v>
      </c>
      <c r="S560" s="180">
        <f t="shared" si="315"/>
        <v>488.21</v>
      </c>
      <c r="T560" s="394">
        <f t="shared" si="310"/>
        <v>625.25</v>
      </c>
      <c r="U560" s="394">
        <f t="shared" si="311"/>
        <v>0</v>
      </c>
      <c r="V560" s="142">
        <f t="shared" si="316"/>
        <v>625.25</v>
      </c>
      <c r="W560" s="142">
        <f t="shared" si="317"/>
        <v>20841.52</v>
      </c>
      <c r="X560" s="142">
        <f t="shared" si="317"/>
        <v>0</v>
      </c>
      <c r="Y560" s="142">
        <f t="shared" si="318"/>
        <v>20841.52</v>
      </c>
      <c r="Z560" s="51"/>
      <c r="AA560" s="35"/>
      <c r="AB560" s="226"/>
      <c r="AC560" s="226"/>
      <c r="AD560" s="226"/>
      <c r="AE560" s="226"/>
      <c r="AF560" s="226"/>
      <c r="AG560" s="226"/>
      <c r="AH560" s="226"/>
      <c r="AI560" s="226"/>
      <c r="AJ560" s="226"/>
      <c r="AK560" s="226"/>
      <c r="AL560" s="226"/>
      <c r="AM560" s="226"/>
      <c r="AN560" s="226"/>
      <c r="AO560" s="226"/>
    </row>
    <row r="561" spans="1:41" ht="30" outlineLevel="1">
      <c r="A561" s="44">
        <v>479</v>
      </c>
      <c r="B561" s="73">
        <v>414</v>
      </c>
      <c r="C561" s="42" t="s">
        <v>266</v>
      </c>
      <c r="D561" s="44" t="s">
        <v>26</v>
      </c>
      <c r="E561" s="53">
        <v>28.2</v>
      </c>
      <c r="F561" s="14">
        <f t="shared" si="286"/>
        <v>2961</v>
      </c>
      <c r="G561" s="14">
        <f t="shared" si="287"/>
        <v>6514.2</v>
      </c>
      <c r="H561" s="14">
        <f t="shared" si="288"/>
        <v>9475.2000000000007</v>
      </c>
      <c r="I561" s="45">
        <v>105</v>
      </c>
      <c r="J561" s="53">
        <v>231</v>
      </c>
      <c r="K561" s="53"/>
      <c r="L561" s="51"/>
      <c r="M561" s="51"/>
      <c r="N561" s="51"/>
      <c r="O561" s="451">
        <f t="shared" si="322"/>
        <v>147</v>
      </c>
      <c r="P561" s="180">
        <f t="shared" si="312"/>
        <v>231</v>
      </c>
      <c r="Q561" s="180">
        <f t="shared" si="313"/>
        <v>4145.3999999999996</v>
      </c>
      <c r="R561" s="180">
        <f t="shared" si="314"/>
        <v>6514.2</v>
      </c>
      <c r="S561" s="180">
        <f t="shared" si="315"/>
        <v>10659.6</v>
      </c>
      <c r="T561" s="394">
        <f t="shared" si="310"/>
        <v>5308.93</v>
      </c>
      <c r="U561" s="394">
        <f t="shared" si="311"/>
        <v>8342.69</v>
      </c>
      <c r="V561" s="142">
        <f t="shared" si="316"/>
        <v>13651.62</v>
      </c>
      <c r="W561" s="142">
        <f t="shared" si="317"/>
        <v>188.26</v>
      </c>
      <c r="X561" s="142">
        <f t="shared" si="317"/>
        <v>295.83999999999997</v>
      </c>
      <c r="Y561" s="142">
        <f t="shared" si="318"/>
        <v>484.1</v>
      </c>
      <c r="Z561" s="51" t="s">
        <v>324</v>
      </c>
      <c r="AA561" s="35"/>
      <c r="AB561" s="226"/>
      <c r="AC561" s="226"/>
      <c r="AD561" s="226"/>
      <c r="AE561" s="226"/>
      <c r="AF561" s="226"/>
      <c r="AG561" s="226"/>
      <c r="AH561" s="226"/>
      <c r="AI561" s="226"/>
      <c r="AJ561" s="226"/>
      <c r="AK561" s="226"/>
      <c r="AL561" s="226"/>
      <c r="AM561" s="226"/>
      <c r="AN561" s="226"/>
      <c r="AO561" s="226"/>
    </row>
    <row r="562" spans="1:41" ht="45" outlineLevel="1">
      <c r="A562" s="44">
        <v>480</v>
      </c>
      <c r="B562" s="73">
        <v>415</v>
      </c>
      <c r="C562" s="42" t="s">
        <v>265</v>
      </c>
      <c r="D562" s="44" t="s">
        <v>34</v>
      </c>
      <c r="E562" s="53">
        <v>0.22</v>
      </c>
      <c r="F562" s="14">
        <f t="shared" si="286"/>
        <v>2557.2800000000002</v>
      </c>
      <c r="G562" s="14">
        <f t="shared" si="287"/>
        <v>0</v>
      </c>
      <c r="H562" s="14">
        <f t="shared" si="288"/>
        <v>2557.2800000000002</v>
      </c>
      <c r="I562" s="45">
        <v>11624</v>
      </c>
      <c r="J562" s="53"/>
      <c r="K562" s="53"/>
      <c r="L562" s="51"/>
      <c r="M562" s="51"/>
      <c r="N562" s="51"/>
      <c r="O562" s="451">
        <f t="shared" si="322"/>
        <v>16273.6</v>
      </c>
      <c r="P562" s="180">
        <f t="shared" si="312"/>
        <v>0</v>
      </c>
      <c r="Q562" s="180">
        <f t="shared" si="313"/>
        <v>3580.19</v>
      </c>
      <c r="R562" s="180">
        <f t="shared" si="314"/>
        <v>0</v>
      </c>
      <c r="S562" s="180">
        <f t="shared" si="315"/>
        <v>3580.19</v>
      </c>
      <c r="T562" s="394">
        <f t="shared" si="310"/>
        <v>4585.13</v>
      </c>
      <c r="U562" s="394">
        <f t="shared" si="311"/>
        <v>0</v>
      </c>
      <c r="V562" s="142">
        <f t="shared" si="316"/>
        <v>4585.13</v>
      </c>
      <c r="W562" s="142">
        <f t="shared" si="317"/>
        <v>20841.52</v>
      </c>
      <c r="X562" s="142">
        <f t="shared" si="317"/>
        <v>0</v>
      </c>
      <c r="Y562" s="142">
        <f t="shared" si="318"/>
        <v>20841.52</v>
      </c>
      <c r="Z562" s="51"/>
      <c r="AA562" s="35"/>
      <c r="AB562" s="226"/>
      <c r="AC562" s="226"/>
      <c r="AD562" s="226"/>
      <c r="AE562" s="226"/>
      <c r="AF562" s="226"/>
      <c r="AG562" s="226"/>
      <c r="AH562" s="226"/>
      <c r="AI562" s="226"/>
      <c r="AJ562" s="226"/>
      <c r="AK562" s="226"/>
      <c r="AL562" s="226"/>
      <c r="AM562" s="226"/>
      <c r="AN562" s="226"/>
      <c r="AO562" s="226"/>
    </row>
    <row r="563" spans="1:41" ht="30" outlineLevel="1">
      <c r="A563" s="44">
        <v>481</v>
      </c>
      <c r="B563" s="73">
        <v>416</v>
      </c>
      <c r="C563" s="42" t="s">
        <v>274</v>
      </c>
      <c r="D563" s="44" t="s">
        <v>26</v>
      </c>
      <c r="E563" s="53">
        <v>21.5</v>
      </c>
      <c r="F563" s="14">
        <f t="shared" si="286"/>
        <v>14362</v>
      </c>
      <c r="G563" s="14">
        <f t="shared" si="287"/>
        <v>66220</v>
      </c>
      <c r="H563" s="14">
        <f t="shared" si="288"/>
        <v>80582</v>
      </c>
      <c r="I563" s="45">
        <v>668</v>
      </c>
      <c r="J563" s="53">
        <v>3080</v>
      </c>
      <c r="K563" s="53"/>
      <c r="L563" s="51"/>
      <c r="M563" s="51"/>
      <c r="N563" s="51"/>
      <c r="O563" s="451">
        <f t="shared" si="322"/>
        <v>935.2</v>
      </c>
      <c r="P563" s="180">
        <f t="shared" si="312"/>
        <v>3080</v>
      </c>
      <c r="Q563" s="180">
        <f t="shared" si="313"/>
        <v>20106.8</v>
      </c>
      <c r="R563" s="180">
        <f t="shared" si="314"/>
        <v>66220</v>
      </c>
      <c r="S563" s="180">
        <f t="shared" si="315"/>
        <v>86326.8</v>
      </c>
      <c r="T563" s="394">
        <f t="shared" si="310"/>
        <v>25750.77</v>
      </c>
      <c r="U563" s="394">
        <f t="shared" si="311"/>
        <v>84807.61</v>
      </c>
      <c r="V563" s="142">
        <f t="shared" si="316"/>
        <v>110558.38</v>
      </c>
      <c r="W563" s="142">
        <f t="shared" si="317"/>
        <v>1197.71</v>
      </c>
      <c r="X563" s="142">
        <f t="shared" si="317"/>
        <v>3944.54</v>
      </c>
      <c r="Y563" s="142">
        <f t="shared" si="318"/>
        <v>5142.25</v>
      </c>
      <c r="Z563" s="51" t="s">
        <v>325</v>
      </c>
      <c r="AA563" s="35"/>
      <c r="AB563" s="226"/>
      <c r="AC563" s="226"/>
      <c r="AD563" s="226"/>
      <c r="AE563" s="226"/>
      <c r="AF563" s="226"/>
      <c r="AG563" s="226"/>
      <c r="AH563" s="226"/>
      <c r="AI563" s="226"/>
      <c r="AJ563" s="226"/>
      <c r="AK563" s="226"/>
      <c r="AL563" s="226"/>
      <c r="AM563" s="226"/>
      <c r="AN563" s="226"/>
      <c r="AO563" s="226"/>
    </row>
    <row r="564" spans="1:41" ht="45" outlineLevel="1">
      <c r="A564" s="44">
        <v>482</v>
      </c>
      <c r="B564" s="73">
        <v>417</v>
      </c>
      <c r="C564" s="42" t="s">
        <v>265</v>
      </c>
      <c r="D564" s="44" t="s">
        <v>34</v>
      </c>
      <c r="E564" s="53">
        <v>0.11</v>
      </c>
      <c r="F564" s="14">
        <f t="shared" si="286"/>
        <v>1278.6400000000001</v>
      </c>
      <c r="G564" s="14">
        <f t="shared" si="287"/>
        <v>0</v>
      </c>
      <c r="H564" s="14">
        <f t="shared" si="288"/>
        <v>1278.6400000000001</v>
      </c>
      <c r="I564" s="45">
        <v>11624</v>
      </c>
      <c r="J564" s="53"/>
      <c r="K564" s="53"/>
      <c r="L564" s="51"/>
      <c r="M564" s="51"/>
      <c r="N564" s="51"/>
      <c r="O564" s="451">
        <f t="shared" si="322"/>
        <v>16273.6</v>
      </c>
      <c r="P564" s="180">
        <f t="shared" si="312"/>
        <v>0</v>
      </c>
      <c r="Q564" s="180">
        <f t="shared" si="313"/>
        <v>1790.1</v>
      </c>
      <c r="R564" s="180">
        <f t="shared" si="314"/>
        <v>0</v>
      </c>
      <c r="S564" s="180">
        <f t="shared" si="315"/>
        <v>1790.1</v>
      </c>
      <c r="T564" s="394">
        <f t="shared" si="310"/>
        <v>2292.5700000000002</v>
      </c>
      <c r="U564" s="394">
        <f t="shared" si="311"/>
        <v>0</v>
      </c>
      <c r="V564" s="142">
        <f t="shared" si="316"/>
        <v>2292.5700000000002</v>
      </c>
      <c r="W564" s="142">
        <f t="shared" si="317"/>
        <v>20841.52</v>
      </c>
      <c r="X564" s="142">
        <f t="shared" si="317"/>
        <v>0</v>
      </c>
      <c r="Y564" s="142">
        <f t="shared" si="318"/>
        <v>20841.52</v>
      </c>
      <c r="Z564" s="51"/>
      <c r="AA564" s="35"/>
      <c r="AB564" s="226"/>
      <c r="AC564" s="226"/>
      <c r="AD564" s="226"/>
      <c r="AE564" s="226"/>
      <c r="AF564" s="226"/>
      <c r="AG564" s="226"/>
      <c r="AH564" s="226"/>
      <c r="AI564" s="226"/>
      <c r="AJ564" s="226"/>
      <c r="AK564" s="226"/>
      <c r="AL564" s="226"/>
      <c r="AM564" s="226"/>
      <c r="AN564" s="226"/>
      <c r="AO564" s="226"/>
    </row>
    <row r="565" spans="1:41" ht="30" outlineLevel="1">
      <c r="A565" s="44">
        <v>483</v>
      </c>
      <c r="B565" s="73">
        <v>418</v>
      </c>
      <c r="C565" s="42" t="s">
        <v>270</v>
      </c>
      <c r="D565" s="44" t="s">
        <v>26</v>
      </c>
      <c r="E565" s="53">
        <v>21.5</v>
      </c>
      <c r="F565" s="14">
        <f t="shared" si="286"/>
        <v>6127.5</v>
      </c>
      <c r="G565" s="14">
        <f t="shared" si="287"/>
        <v>22768.5</v>
      </c>
      <c r="H565" s="14">
        <f t="shared" si="288"/>
        <v>28896</v>
      </c>
      <c r="I565" s="45">
        <v>285</v>
      </c>
      <c r="J565" s="53">
        <v>1059</v>
      </c>
      <c r="K565" s="53"/>
      <c r="L565" s="51"/>
      <c r="M565" s="51"/>
      <c r="N565" s="51"/>
      <c r="O565" s="451">
        <f t="shared" si="322"/>
        <v>399</v>
      </c>
      <c r="P565" s="180">
        <f t="shared" si="312"/>
        <v>1059</v>
      </c>
      <c r="Q565" s="180">
        <f t="shared" si="313"/>
        <v>8578.5</v>
      </c>
      <c r="R565" s="180">
        <f t="shared" si="314"/>
        <v>22768.5</v>
      </c>
      <c r="S565" s="180">
        <f t="shared" si="315"/>
        <v>31347</v>
      </c>
      <c r="T565" s="394">
        <f t="shared" si="310"/>
        <v>10986.5</v>
      </c>
      <c r="U565" s="394">
        <f t="shared" si="311"/>
        <v>29159.59</v>
      </c>
      <c r="V565" s="142">
        <f t="shared" si="316"/>
        <v>40146.089999999997</v>
      </c>
      <c r="W565" s="142">
        <f t="shared" si="317"/>
        <v>511</v>
      </c>
      <c r="X565" s="142">
        <f t="shared" si="317"/>
        <v>1356.26</v>
      </c>
      <c r="Y565" s="142">
        <f t="shared" si="318"/>
        <v>1867.26</v>
      </c>
      <c r="Z565" s="51" t="s">
        <v>326</v>
      </c>
      <c r="AA565" s="35"/>
      <c r="AB565" s="226"/>
      <c r="AC565" s="226"/>
      <c r="AD565" s="226"/>
      <c r="AE565" s="226"/>
      <c r="AF565" s="226"/>
      <c r="AG565" s="226"/>
      <c r="AH565" s="226"/>
      <c r="AI565" s="226"/>
      <c r="AJ565" s="226"/>
      <c r="AK565" s="226"/>
      <c r="AL565" s="226"/>
      <c r="AM565" s="226"/>
      <c r="AN565" s="226"/>
      <c r="AO565" s="226"/>
    </row>
    <row r="566" spans="1:41" ht="15" outlineLevel="1">
      <c r="A566" s="44"/>
      <c r="B566" s="73"/>
      <c r="C566" s="290" t="s">
        <v>327</v>
      </c>
      <c r="D566" s="291"/>
      <c r="E566" s="292"/>
      <c r="F566" s="14">
        <f t="shared" si="286"/>
        <v>0</v>
      </c>
      <c r="G566" s="14">
        <f t="shared" si="287"/>
        <v>0</v>
      </c>
      <c r="H566" s="14">
        <f t="shared" si="288"/>
        <v>0</v>
      </c>
      <c r="I566" s="45"/>
      <c r="J566" s="53"/>
      <c r="K566" s="53"/>
      <c r="L566" s="51"/>
      <c r="M566" s="51"/>
      <c r="N566" s="51"/>
      <c r="O566" s="186"/>
      <c r="P566" s="180">
        <f t="shared" si="312"/>
        <v>0</v>
      </c>
      <c r="Q566" s="180">
        <f t="shared" si="313"/>
        <v>0</v>
      </c>
      <c r="R566" s="180">
        <f t="shared" si="314"/>
        <v>0</v>
      </c>
      <c r="S566" s="180">
        <f t="shared" si="315"/>
        <v>0</v>
      </c>
      <c r="T566" s="394">
        <f t="shared" si="310"/>
        <v>0</v>
      </c>
      <c r="U566" s="394">
        <f t="shared" si="311"/>
        <v>0</v>
      </c>
      <c r="V566" s="142">
        <f t="shared" si="316"/>
        <v>0</v>
      </c>
      <c r="W566" s="142">
        <f t="shared" si="317"/>
        <v>0</v>
      </c>
      <c r="X566" s="142">
        <f t="shared" si="317"/>
        <v>0</v>
      </c>
      <c r="Y566" s="142">
        <f t="shared" si="318"/>
        <v>0</v>
      </c>
      <c r="Z566" s="51"/>
      <c r="AA566" s="35"/>
      <c r="AB566" s="226"/>
      <c r="AC566" s="226"/>
      <c r="AD566" s="226"/>
      <c r="AE566" s="226"/>
      <c r="AF566" s="226"/>
      <c r="AG566" s="226"/>
      <c r="AH566" s="226"/>
      <c r="AI566" s="226"/>
      <c r="AJ566" s="226"/>
      <c r="AK566" s="226"/>
      <c r="AL566" s="226"/>
      <c r="AM566" s="226"/>
      <c r="AN566" s="226"/>
      <c r="AO566" s="226"/>
    </row>
    <row r="567" spans="1:41" ht="30" outlineLevel="1">
      <c r="A567" s="44"/>
      <c r="B567" s="73"/>
      <c r="C567" s="290" t="s">
        <v>328</v>
      </c>
      <c r="D567" s="291"/>
      <c r="E567" s="292"/>
      <c r="F567" s="14">
        <f t="shared" si="286"/>
        <v>0</v>
      </c>
      <c r="G567" s="14">
        <f t="shared" si="287"/>
        <v>0</v>
      </c>
      <c r="H567" s="14">
        <f t="shared" si="288"/>
        <v>0</v>
      </c>
      <c r="I567" s="45"/>
      <c r="J567" s="53"/>
      <c r="K567" s="53"/>
      <c r="L567" s="51"/>
      <c r="M567" s="51"/>
      <c r="N567" s="51"/>
      <c r="O567" s="186"/>
      <c r="P567" s="180">
        <f t="shared" si="312"/>
        <v>0</v>
      </c>
      <c r="Q567" s="180">
        <f t="shared" si="313"/>
        <v>0</v>
      </c>
      <c r="R567" s="180">
        <f t="shared" si="314"/>
        <v>0</v>
      </c>
      <c r="S567" s="180">
        <f t="shared" si="315"/>
        <v>0</v>
      </c>
      <c r="T567" s="394">
        <f t="shared" si="310"/>
        <v>0</v>
      </c>
      <c r="U567" s="394">
        <f t="shared" si="311"/>
        <v>0</v>
      </c>
      <c r="V567" s="142">
        <f t="shared" si="316"/>
        <v>0</v>
      </c>
      <c r="W567" s="142">
        <f t="shared" si="317"/>
        <v>0</v>
      </c>
      <c r="X567" s="142">
        <f t="shared" si="317"/>
        <v>0</v>
      </c>
      <c r="Y567" s="142">
        <f t="shared" si="318"/>
        <v>0</v>
      </c>
      <c r="Z567" s="51"/>
      <c r="AA567" s="35"/>
      <c r="AB567" s="226"/>
      <c r="AC567" s="226"/>
      <c r="AD567" s="226"/>
      <c r="AE567" s="226"/>
      <c r="AF567" s="226"/>
      <c r="AG567" s="226"/>
      <c r="AH567" s="226"/>
      <c r="AI567" s="226"/>
      <c r="AJ567" s="226"/>
      <c r="AK567" s="226"/>
      <c r="AL567" s="226"/>
      <c r="AM567" s="226"/>
      <c r="AN567" s="226"/>
      <c r="AO567" s="226"/>
    </row>
    <row r="568" spans="1:41" ht="15" outlineLevel="1">
      <c r="A568" s="44">
        <v>484</v>
      </c>
      <c r="B568" s="73">
        <v>419</v>
      </c>
      <c r="C568" s="42" t="s">
        <v>264</v>
      </c>
      <c r="D568" s="44" t="s">
        <v>34</v>
      </c>
      <c r="E568" s="53">
        <v>0.06</v>
      </c>
      <c r="F568" s="14">
        <f t="shared" si="286"/>
        <v>1425.42</v>
      </c>
      <c r="G568" s="14">
        <f t="shared" si="287"/>
        <v>0</v>
      </c>
      <c r="H568" s="14">
        <f t="shared" si="288"/>
        <v>1425.42</v>
      </c>
      <c r="I568" s="45">
        <v>23757</v>
      </c>
      <c r="J568" s="53"/>
      <c r="K568" s="53"/>
      <c r="L568" s="51"/>
      <c r="M568" s="51"/>
      <c r="N568" s="51"/>
      <c r="O568" s="448">
        <f>I568*$L$3</f>
        <v>40386.9</v>
      </c>
      <c r="P568" s="180">
        <f t="shared" si="312"/>
        <v>0</v>
      </c>
      <c r="Q568" s="180">
        <f t="shared" si="313"/>
        <v>2423.21</v>
      </c>
      <c r="R568" s="180">
        <f t="shared" si="314"/>
        <v>0</v>
      </c>
      <c r="S568" s="180">
        <f t="shared" si="315"/>
        <v>2423.21</v>
      </c>
      <c r="T568" s="394">
        <f t="shared" si="310"/>
        <v>3103.4</v>
      </c>
      <c r="U568" s="394">
        <f t="shared" si="311"/>
        <v>0</v>
      </c>
      <c r="V568" s="142">
        <f t="shared" si="316"/>
        <v>3103.4</v>
      </c>
      <c r="W568" s="142">
        <f t="shared" si="317"/>
        <v>51723.3</v>
      </c>
      <c r="X568" s="142">
        <f t="shared" si="317"/>
        <v>0</v>
      </c>
      <c r="Y568" s="142">
        <f t="shared" si="318"/>
        <v>51723.3</v>
      </c>
      <c r="Z568" s="51"/>
      <c r="AA568" s="35"/>
      <c r="AB568" s="226"/>
      <c r="AC568" s="226"/>
      <c r="AD568" s="226"/>
      <c r="AE568" s="226"/>
      <c r="AF568" s="226"/>
      <c r="AG568" s="226"/>
      <c r="AH568" s="226"/>
      <c r="AI568" s="226"/>
      <c r="AJ568" s="226"/>
      <c r="AK568" s="226"/>
      <c r="AL568" s="226"/>
      <c r="AM568" s="226"/>
      <c r="AN568" s="226"/>
      <c r="AO568" s="226"/>
    </row>
    <row r="569" spans="1:41" ht="15" outlineLevel="1">
      <c r="A569" s="44">
        <v>485</v>
      </c>
      <c r="B569" s="73">
        <v>420</v>
      </c>
      <c r="C569" s="42" t="s">
        <v>56</v>
      </c>
      <c r="D569" s="44" t="s">
        <v>26</v>
      </c>
      <c r="E569" s="53">
        <v>3.4</v>
      </c>
      <c r="F569" s="14">
        <f t="shared" si="286"/>
        <v>5990.94</v>
      </c>
      <c r="G569" s="14">
        <f t="shared" si="287"/>
        <v>0</v>
      </c>
      <c r="H569" s="14">
        <f t="shared" si="288"/>
        <v>5990.94</v>
      </c>
      <c r="I569" s="45">
        <v>1762.04</v>
      </c>
      <c r="J569" s="53"/>
      <c r="K569" s="53"/>
      <c r="L569" s="51"/>
      <c r="M569" s="51"/>
      <c r="N569" s="51"/>
      <c r="O569" s="451">
        <f t="shared" ref="O569:O576" si="323">I569*$M$3</f>
        <v>2466.86</v>
      </c>
      <c r="P569" s="180">
        <f t="shared" si="312"/>
        <v>0</v>
      </c>
      <c r="Q569" s="180">
        <f t="shared" si="313"/>
        <v>8387.32</v>
      </c>
      <c r="R569" s="180">
        <f t="shared" si="314"/>
        <v>0</v>
      </c>
      <c r="S569" s="180">
        <f t="shared" si="315"/>
        <v>8387.32</v>
      </c>
      <c r="T569" s="394">
        <f t="shared" si="310"/>
        <v>10741.62</v>
      </c>
      <c r="U569" s="394">
        <f t="shared" si="311"/>
        <v>0</v>
      </c>
      <c r="V569" s="142">
        <f t="shared" si="316"/>
        <v>10741.62</v>
      </c>
      <c r="W569" s="142">
        <f t="shared" si="317"/>
        <v>3159.3</v>
      </c>
      <c r="X569" s="142">
        <f t="shared" si="317"/>
        <v>0</v>
      </c>
      <c r="Y569" s="142">
        <f t="shared" si="318"/>
        <v>3159.3</v>
      </c>
      <c r="Z569" s="51"/>
      <c r="AA569" s="35"/>
      <c r="AB569" s="226"/>
      <c r="AC569" s="226"/>
      <c r="AD569" s="226"/>
      <c r="AE569" s="226"/>
      <c r="AF569" s="226"/>
      <c r="AG569" s="226"/>
      <c r="AH569" s="226"/>
      <c r="AI569" s="226"/>
      <c r="AJ569" s="226"/>
      <c r="AK569" s="226"/>
      <c r="AL569" s="226"/>
      <c r="AM569" s="226"/>
      <c r="AN569" s="226"/>
      <c r="AO569" s="226"/>
    </row>
    <row r="570" spans="1:41" ht="15" outlineLevel="1">
      <c r="A570" s="44">
        <v>486</v>
      </c>
      <c r="B570" s="73">
        <v>421</v>
      </c>
      <c r="C570" s="42" t="s">
        <v>218</v>
      </c>
      <c r="D570" s="44" t="s">
        <v>26</v>
      </c>
      <c r="E570" s="53">
        <v>3.4</v>
      </c>
      <c r="F570" s="14">
        <f t="shared" si="286"/>
        <v>503.47</v>
      </c>
      <c r="G570" s="14">
        <f t="shared" si="287"/>
        <v>0</v>
      </c>
      <c r="H570" s="14">
        <f t="shared" si="288"/>
        <v>503.47</v>
      </c>
      <c r="I570" s="45">
        <v>148.08000000000001</v>
      </c>
      <c r="J570" s="53"/>
      <c r="K570" s="53"/>
      <c r="L570" s="51"/>
      <c r="M570" s="51"/>
      <c r="N570" s="51"/>
      <c r="O570" s="451">
        <f t="shared" si="323"/>
        <v>207.31</v>
      </c>
      <c r="P570" s="180">
        <f t="shared" si="312"/>
        <v>0</v>
      </c>
      <c r="Q570" s="180">
        <f t="shared" si="313"/>
        <v>704.85</v>
      </c>
      <c r="R570" s="180">
        <f t="shared" si="314"/>
        <v>0</v>
      </c>
      <c r="S570" s="180">
        <f t="shared" si="315"/>
        <v>704.85</v>
      </c>
      <c r="T570" s="394">
        <f t="shared" si="310"/>
        <v>902.7</v>
      </c>
      <c r="U570" s="394">
        <f t="shared" si="311"/>
        <v>0</v>
      </c>
      <c r="V570" s="142">
        <f t="shared" si="316"/>
        <v>902.7</v>
      </c>
      <c r="W570" s="142">
        <f t="shared" si="317"/>
        <v>265.5</v>
      </c>
      <c r="X570" s="142">
        <f t="shared" si="317"/>
        <v>0</v>
      </c>
      <c r="Y570" s="142">
        <f t="shared" si="318"/>
        <v>265.5</v>
      </c>
      <c r="Z570" s="51"/>
      <c r="AA570" s="35"/>
      <c r="AB570" s="226"/>
      <c r="AC570" s="226"/>
      <c r="AD570" s="226"/>
      <c r="AE570" s="226"/>
      <c r="AF570" s="226"/>
      <c r="AG570" s="226"/>
      <c r="AH570" s="226"/>
      <c r="AI570" s="226"/>
      <c r="AJ570" s="226"/>
      <c r="AK570" s="226"/>
      <c r="AL570" s="226"/>
      <c r="AM570" s="226"/>
      <c r="AN570" s="226"/>
      <c r="AO570" s="226"/>
    </row>
    <row r="571" spans="1:41" ht="45" outlineLevel="1">
      <c r="A571" s="44">
        <v>487</v>
      </c>
      <c r="B571" s="73">
        <v>422</v>
      </c>
      <c r="C571" s="42" t="s">
        <v>265</v>
      </c>
      <c r="D571" s="44" t="s">
        <v>34</v>
      </c>
      <c r="E571" s="53">
        <v>0</v>
      </c>
      <c r="F571" s="14">
        <f t="shared" si="286"/>
        <v>0</v>
      </c>
      <c r="G571" s="14">
        <f t="shared" si="287"/>
        <v>0</v>
      </c>
      <c r="H571" s="14">
        <f t="shared" si="288"/>
        <v>0</v>
      </c>
      <c r="I571" s="45">
        <v>11624</v>
      </c>
      <c r="J571" s="53"/>
      <c r="K571" s="53"/>
      <c r="L571" s="51"/>
      <c r="M571" s="51"/>
      <c r="N571" s="51"/>
      <c r="O571" s="451">
        <f t="shared" si="323"/>
        <v>16273.6</v>
      </c>
      <c r="P571" s="180">
        <f t="shared" si="312"/>
        <v>0</v>
      </c>
      <c r="Q571" s="180">
        <f t="shared" si="313"/>
        <v>0</v>
      </c>
      <c r="R571" s="180">
        <f t="shared" si="314"/>
        <v>0</v>
      </c>
      <c r="S571" s="180">
        <f t="shared" si="315"/>
        <v>0</v>
      </c>
      <c r="T571" s="394">
        <f t="shared" si="310"/>
        <v>0</v>
      </c>
      <c r="U571" s="394">
        <f t="shared" si="311"/>
        <v>0</v>
      </c>
      <c r="V571" s="142">
        <f t="shared" si="316"/>
        <v>0</v>
      </c>
      <c r="W571" s="142">
        <f t="shared" si="317"/>
        <v>20841.52</v>
      </c>
      <c r="X571" s="142">
        <f t="shared" si="317"/>
        <v>0</v>
      </c>
      <c r="Y571" s="142">
        <f t="shared" si="318"/>
        <v>20841.52</v>
      </c>
      <c r="Z571" s="51"/>
      <c r="AA571" s="35"/>
      <c r="AB571" s="226"/>
      <c r="AC571" s="226"/>
      <c r="AD571" s="226"/>
      <c r="AE571" s="226"/>
      <c r="AF571" s="226"/>
      <c r="AG571" s="226"/>
      <c r="AH571" s="226"/>
      <c r="AI571" s="226"/>
      <c r="AJ571" s="226"/>
      <c r="AK571" s="226"/>
      <c r="AL571" s="226"/>
      <c r="AM571" s="226"/>
      <c r="AN571" s="226"/>
      <c r="AO571" s="226"/>
    </row>
    <row r="572" spans="1:41" ht="30" outlineLevel="1">
      <c r="A572" s="44">
        <v>488</v>
      </c>
      <c r="B572" s="73">
        <v>423</v>
      </c>
      <c r="C572" s="42" t="s">
        <v>266</v>
      </c>
      <c r="D572" s="44" t="s">
        <v>26</v>
      </c>
      <c r="E572" s="53">
        <v>1.7</v>
      </c>
      <c r="F572" s="14">
        <f t="shared" si="286"/>
        <v>178.5</v>
      </c>
      <c r="G572" s="14">
        <f t="shared" si="287"/>
        <v>392.7</v>
      </c>
      <c r="H572" s="14">
        <f t="shared" si="288"/>
        <v>571.20000000000005</v>
      </c>
      <c r="I572" s="45">
        <v>105</v>
      </c>
      <c r="J572" s="53">
        <v>231</v>
      </c>
      <c r="K572" s="53"/>
      <c r="L572" s="51"/>
      <c r="M572" s="51"/>
      <c r="N572" s="51"/>
      <c r="O572" s="451">
        <f t="shared" si="323"/>
        <v>147</v>
      </c>
      <c r="P572" s="180">
        <f t="shared" si="312"/>
        <v>231</v>
      </c>
      <c r="Q572" s="180">
        <f t="shared" si="313"/>
        <v>249.9</v>
      </c>
      <c r="R572" s="180">
        <f t="shared" si="314"/>
        <v>392.7</v>
      </c>
      <c r="S572" s="180">
        <f t="shared" si="315"/>
        <v>642.6</v>
      </c>
      <c r="T572" s="394">
        <f t="shared" si="310"/>
        <v>320.04000000000002</v>
      </c>
      <c r="U572" s="394">
        <f t="shared" si="311"/>
        <v>502.93</v>
      </c>
      <c r="V572" s="142">
        <f t="shared" si="316"/>
        <v>822.97</v>
      </c>
      <c r="W572" s="142">
        <f t="shared" si="317"/>
        <v>188.26</v>
      </c>
      <c r="X572" s="142">
        <f t="shared" si="317"/>
        <v>295.83999999999997</v>
      </c>
      <c r="Y572" s="142">
        <f t="shared" si="318"/>
        <v>484.1</v>
      </c>
      <c r="Z572" s="51" t="s">
        <v>329</v>
      </c>
      <c r="AA572" s="35"/>
      <c r="AB572" s="226"/>
      <c r="AC572" s="226"/>
      <c r="AD572" s="226"/>
      <c r="AE572" s="226"/>
      <c r="AF572" s="226"/>
      <c r="AG572" s="226"/>
      <c r="AH572" s="226"/>
      <c r="AI572" s="226"/>
      <c r="AJ572" s="226"/>
      <c r="AK572" s="226"/>
      <c r="AL572" s="226"/>
      <c r="AM572" s="226"/>
      <c r="AN572" s="226"/>
      <c r="AO572" s="226"/>
    </row>
    <row r="573" spans="1:41" ht="45" outlineLevel="1">
      <c r="A573" s="44">
        <v>489</v>
      </c>
      <c r="B573" s="73">
        <v>424</v>
      </c>
      <c r="C573" s="42" t="s">
        <v>265</v>
      </c>
      <c r="D573" s="44" t="s">
        <v>34</v>
      </c>
      <c r="E573" s="53">
        <v>0.06</v>
      </c>
      <c r="F573" s="14">
        <f t="shared" si="286"/>
        <v>697.44</v>
      </c>
      <c r="G573" s="14">
        <f t="shared" si="287"/>
        <v>0</v>
      </c>
      <c r="H573" s="14">
        <f t="shared" si="288"/>
        <v>697.44</v>
      </c>
      <c r="I573" s="45">
        <v>11624</v>
      </c>
      <c r="J573" s="53"/>
      <c r="K573" s="53"/>
      <c r="L573" s="51"/>
      <c r="M573" s="51"/>
      <c r="N573" s="51"/>
      <c r="O573" s="451">
        <f t="shared" si="323"/>
        <v>16273.6</v>
      </c>
      <c r="P573" s="180">
        <f t="shared" si="312"/>
        <v>0</v>
      </c>
      <c r="Q573" s="180">
        <f t="shared" si="313"/>
        <v>976.42</v>
      </c>
      <c r="R573" s="180">
        <f t="shared" si="314"/>
        <v>0</v>
      </c>
      <c r="S573" s="180">
        <f t="shared" si="315"/>
        <v>976.42</v>
      </c>
      <c r="T573" s="394">
        <f t="shared" si="310"/>
        <v>1250.49</v>
      </c>
      <c r="U573" s="394">
        <f t="shared" si="311"/>
        <v>0</v>
      </c>
      <c r="V573" s="142">
        <f t="shared" si="316"/>
        <v>1250.49</v>
      </c>
      <c r="W573" s="142">
        <f t="shared" si="317"/>
        <v>20841.52</v>
      </c>
      <c r="X573" s="142">
        <f t="shared" si="317"/>
        <v>0</v>
      </c>
      <c r="Y573" s="142">
        <f t="shared" si="318"/>
        <v>20841.52</v>
      </c>
      <c r="Z573" s="51"/>
      <c r="AA573" s="35"/>
      <c r="AB573" s="226"/>
      <c r="AC573" s="226"/>
      <c r="AD573" s="226"/>
      <c r="AE573" s="226"/>
      <c r="AF573" s="226"/>
      <c r="AG573" s="226"/>
      <c r="AH573" s="226"/>
      <c r="AI573" s="226"/>
      <c r="AJ573" s="226"/>
      <c r="AK573" s="226"/>
      <c r="AL573" s="226"/>
      <c r="AM573" s="226"/>
      <c r="AN573" s="226"/>
      <c r="AO573" s="226"/>
    </row>
    <row r="574" spans="1:41" ht="30" outlineLevel="1">
      <c r="A574" s="44">
        <v>490</v>
      </c>
      <c r="B574" s="73">
        <v>425</v>
      </c>
      <c r="C574" s="42" t="s">
        <v>330</v>
      </c>
      <c r="D574" s="44" t="s">
        <v>26</v>
      </c>
      <c r="E574" s="53">
        <v>0.7</v>
      </c>
      <c r="F574" s="14">
        <f t="shared" si="286"/>
        <v>3592.4</v>
      </c>
      <c r="G574" s="14">
        <f t="shared" si="287"/>
        <v>17248</v>
      </c>
      <c r="H574" s="14">
        <f t="shared" si="288"/>
        <v>20840.400000000001</v>
      </c>
      <c r="I574" s="45">
        <v>5132</v>
      </c>
      <c r="J574" s="53">
        <v>24640</v>
      </c>
      <c r="K574" s="53"/>
      <c r="L574" s="51"/>
      <c r="M574" s="51"/>
      <c r="N574" s="51"/>
      <c r="O574" s="451">
        <f t="shared" si="323"/>
        <v>7184.8</v>
      </c>
      <c r="P574" s="180">
        <f t="shared" si="312"/>
        <v>24640</v>
      </c>
      <c r="Q574" s="180">
        <f t="shared" si="313"/>
        <v>5029.3599999999997</v>
      </c>
      <c r="R574" s="180">
        <f t="shared" si="314"/>
        <v>17248</v>
      </c>
      <c r="S574" s="180">
        <f t="shared" si="315"/>
        <v>22277.360000000001</v>
      </c>
      <c r="T574" s="394">
        <f t="shared" si="310"/>
        <v>6441.08</v>
      </c>
      <c r="U574" s="394">
        <f t="shared" si="311"/>
        <v>22089.42</v>
      </c>
      <c r="V574" s="142">
        <f t="shared" si="316"/>
        <v>28530.5</v>
      </c>
      <c r="W574" s="142">
        <f t="shared" si="317"/>
        <v>9201.5400000000009</v>
      </c>
      <c r="X574" s="142">
        <f t="shared" si="317"/>
        <v>31556.32</v>
      </c>
      <c r="Y574" s="142">
        <f t="shared" si="318"/>
        <v>40757.86</v>
      </c>
      <c r="Z574" s="51" t="s">
        <v>331</v>
      </c>
      <c r="AA574" s="35"/>
      <c r="AB574" s="226"/>
      <c r="AC574" s="226"/>
      <c r="AD574" s="226"/>
      <c r="AE574" s="226"/>
      <c r="AF574" s="226"/>
      <c r="AG574" s="226"/>
      <c r="AH574" s="226"/>
      <c r="AI574" s="226"/>
      <c r="AJ574" s="226"/>
      <c r="AK574" s="226"/>
      <c r="AL574" s="226"/>
      <c r="AM574" s="226"/>
      <c r="AN574" s="226"/>
      <c r="AO574" s="226"/>
    </row>
    <row r="575" spans="1:41" ht="45" outlineLevel="1">
      <c r="A575" s="44">
        <v>491</v>
      </c>
      <c r="B575" s="73">
        <v>426</v>
      </c>
      <c r="C575" s="42" t="s">
        <v>265</v>
      </c>
      <c r="D575" s="44" t="s">
        <v>34</v>
      </c>
      <c r="E575" s="53">
        <v>0.01</v>
      </c>
      <c r="F575" s="14">
        <f t="shared" si="286"/>
        <v>116.24</v>
      </c>
      <c r="G575" s="14">
        <f t="shared" si="287"/>
        <v>0</v>
      </c>
      <c r="H575" s="14">
        <f t="shared" si="288"/>
        <v>116.24</v>
      </c>
      <c r="I575" s="45">
        <v>11624</v>
      </c>
      <c r="J575" s="53"/>
      <c r="K575" s="53"/>
      <c r="L575" s="51"/>
      <c r="M575" s="51"/>
      <c r="N575" s="51"/>
      <c r="O575" s="451">
        <f t="shared" si="323"/>
        <v>16273.6</v>
      </c>
      <c r="P575" s="180">
        <f t="shared" si="312"/>
        <v>0</v>
      </c>
      <c r="Q575" s="180">
        <f t="shared" si="313"/>
        <v>162.74</v>
      </c>
      <c r="R575" s="180">
        <f t="shared" si="314"/>
        <v>0</v>
      </c>
      <c r="S575" s="180">
        <f t="shared" si="315"/>
        <v>162.74</v>
      </c>
      <c r="T575" s="394">
        <f t="shared" si="310"/>
        <v>208.42</v>
      </c>
      <c r="U575" s="394">
        <f t="shared" si="311"/>
        <v>0</v>
      </c>
      <c r="V575" s="142">
        <f t="shared" si="316"/>
        <v>208.42</v>
      </c>
      <c r="W575" s="142">
        <f t="shared" si="317"/>
        <v>20841.52</v>
      </c>
      <c r="X575" s="142">
        <f t="shared" si="317"/>
        <v>0</v>
      </c>
      <c r="Y575" s="142">
        <f t="shared" si="318"/>
        <v>20841.52</v>
      </c>
      <c r="Z575" s="51"/>
      <c r="AA575" s="35"/>
      <c r="AB575" s="226"/>
      <c r="AC575" s="226"/>
      <c r="AD575" s="226"/>
      <c r="AE575" s="226"/>
      <c r="AF575" s="226"/>
      <c r="AG575" s="226"/>
      <c r="AH575" s="226"/>
      <c r="AI575" s="226"/>
      <c r="AJ575" s="226"/>
      <c r="AK575" s="226"/>
      <c r="AL575" s="226"/>
      <c r="AM575" s="226"/>
      <c r="AN575" s="226"/>
      <c r="AO575" s="226"/>
    </row>
    <row r="576" spans="1:41" ht="30" outlineLevel="1">
      <c r="A576" s="44">
        <v>492</v>
      </c>
      <c r="B576" s="73">
        <v>427</v>
      </c>
      <c r="C576" s="42" t="s">
        <v>270</v>
      </c>
      <c r="D576" s="44" t="s">
        <v>26</v>
      </c>
      <c r="E576" s="53">
        <v>1.4</v>
      </c>
      <c r="F576" s="14">
        <f t="shared" si="286"/>
        <v>399</v>
      </c>
      <c r="G576" s="14">
        <f t="shared" si="287"/>
        <v>1482.6</v>
      </c>
      <c r="H576" s="14">
        <f t="shared" si="288"/>
        <v>1881.6</v>
      </c>
      <c r="I576" s="45">
        <v>285</v>
      </c>
      <c r="J576" s="53">
        <v>1059</v>
      </c>
      <c r="K576" s="53"/>
      <c r="L576" s="51"/>
      <c r="M576" s="51"/>
      <c r="N576" s="51"/>
      <c r="O576" s="451">
        <f t="shared" si="323"/>
        <v>399</v>
      </c>
      <c r="P576" s="180">
        <f t="shared" si="312"/>
        <v>1059</v>
      </c>
      <c r="Q576" s="180">
        <f t="shared" si="313"/>
        <v>558.6</v>
      </c>
      <c r="R576" s="180">
        <f t="shared" si="314"/>
        <v>1482.6</v>
      </c>
      <c r="S576" s="180">
        <f t="shared" si="315"/>
        <v>2041.2</v>
      </c>
      <c r="T576" s="394">
        <f t="shared" si="310"/>
        <v>715.4</v>
      </c>
      <c r="U576" s="394">
        <f t="shared" si="311"/>
        <v>1898.76</v>
      </c>
      <c r="V576" s="142">
        <f t="shared" si="316"/>
        <v>2614.16</v>
      </c>
      <c r="W576" s="142">
        <f t="shared" si="317"/>
        <v>511</v>
      </c>
      <c r="X576" s="142">
        <f t="shared" si="317"/>
        <v>1356.26</v>
      </c>
      <c r="Y576" s="142">
        <f t="shared" si="318"/>
        <v>1867.26</v>
      </c>
      <c r="Z576" s="51" t="s">
        <v>332</v>
      </c>
      <c r="AA576" s="35"/>
      <c r="AB576" s="226"/>
      <c r="AC576" s="226"/>
      <c r="AD576" s="226"/>
      <c r="AE576" s="226"/>
      <c r="AF576" s="226"/>
      <c r="AG576" s="226"/>
      <c r="AH576" s="226"/>
      <c r="AI576" s="226"/>
      <c r="AJ576" s="226"/>
      <c r="AK576" s="226"/>
      <c r="AL576" s="226"/>
      <c r="AM576" s="226"/>
      <c r="AN576" s="226"/>
      <c r="AO576" s="226"/>
    </row>
    <row r="577" spans="1:41" ht="30" outlineLevel="1">
      <c r="A577" s="44"/>
      <c r="B577" s="73"/>
      <c r="C577" s="290" t="s">
        <v>333</v>
      </c>
      <c r="D577" s="291"/>
      <c r="E577" s="292"/>
      <c r="F577" s="14">
        <f t="shared" si="286"/>
        <v>0</v>
      </c>
      <c r="G577" s="14">
        <f t="shared" si="287"/>
        <v>0</v>
      </c>
      <c r="H577" s="14">
        <f t="shared" si="288"/>
        <v>0</v>
      </c>
      <c r="I577" s="45"/>
      <c r="J577" s="53"/>
      <c r="K577" s="53"/>
      <c r="L577" s="51"/>
      <c r="M577" s="51"/>
      <c r="N577" s="51"/>
      <c r="O577" s="186"/>
      <c r="P577" s="180">
        <f t="shared" si="312"/>
        <v>0</v>
      </c>
      <c r="Q577" s="180">
        <f t="shared" si="313"/>
        <v>0</v>
      </c>
      <c r="R577" s="180">
        <f t="shared" si="314"/>
        <v>0</v>
      </c>
      <c r="S577" s="180">
        <f t="shared" si="315"/>
        <v>0</v>
      </c>
      <c r="T577" s="394">
        <f t="shared" si="310"/>
        <v>0</v>
      </c>
      <c r="U577" s="394">
        <f t="shared" si="311"/>
        <v>0</v>
      </c>
      <c r="V577" s="142">
        <f t="shared" si="316"/>
        <v>0</v>
      </c>
      <c r="W577" s="142">
        <f t="shared" si="317"/>
        <v>0</v>
      </c>
      <c r="X577" s="142">
        <f t="shared" si="317"/>
        <v>0</v>
      </c>
      <c r="Y577" s="142">
        <f t="shared" si="318"/>
        <v>0</v>
      </c>
      <c r="Z577" s="51"/>
      <c r="AA577" s="35"/>
      <c r="AB577" s="226"/>
      <c r="AC577" s="226"/>
      <c r="AD577" s="226"/>
      <c r="AE577" s="226"/>
      <c r="AF577" s="226"/>
      <c r="AG577" s="226"/>
      <c r="AH577" s="226"/>
      <c r="AI577" s="226"/>
      <c r="AJ577" s="226"/>
      <c r="AK577" s="226"/>
      <c r="AL577" s="226"/>
      <c r="AM577" s="226"/>
      <c r="AN577" s="226"/>
      <c r="AO577" s="226"/>
    </row>
    <row r="578" spans="1:41" ht="15" outlineLevel="1">
      <c r="A578" s="44">
        <v>493</v>
      </c>
      <c r="B578" s="73">
        <v>428</v>
      </c>
      <c r="C578" s="42" t="s">
        <v>264</v>
      </c>
      <c r="D578" s="44" t="s">
        <v>34</v>
      </c>
      <c r="E578" s="53">
        <v>0.31</v>
      </c>
      <c r="F578" s="14">
        <f t="shared" si="286"/>
        <v>7364.67</v>
      </c>
      <c r="G578" s="14">
        <f t="shared" si="287"/>
        <v>0</v>
      </c>
      <c r="H578" s="14">
        <f t="shared" si="288"/>
        <v>7364.67</v>
      </c>
      <c r="I578" s="45">
        <v>23757</v>
      </c>
      <c r="J578" s="53"/>
      <c r="K578" s="53"/>
      <c r="L578" s="51"/>
      <c r="M578" s="51"/>
      <c r="N578" s="51"/>
      <c r="O578" s="448">
        <f>I578*$L$3</f>
        <v>40386.9</v>
      </c>
      <c r="P578" s="180">
        <f t="shared" si="312"/>
        <v>0</v>
      </c>
      <c r="Q578" s="180">
        <f t="shared" si="313"/>
        <v>12519.94</v>
      </c>
      <c r="R578" s="180">
        <f t="shared" si="314"/>
        <v>0</v>
      </c>
      <c r="S578" s="180">
        <f t="shared" si="315"/>
        <v>12519.94</v>
      </c>
      <c r="T578" s="394">
        <f t="shared" si="310"/>
        <v>16034.22</v>
      </c>
      <c r="U578" s="394">
        <f t="shared" si="311"/>
        <v>0</v>
      </c>
      <c r="V578" s="142">
        <f t="shared" si="316"/>
        <v>16034.22</v>
      </c>
      <c r="W578" s="142">
        <f t="shared" si="317"/>
        <v>51723.3</v>
      </c>
      <c r="X578" s="142">
        <f t="shared" si="317"/>
        <v>0</v>
      </c>
      <c r="Y578" s="142">
        <f t="shared" si="318"/>
        <v>51723.3</v>
      </c>
      <c r="Z578" s="51"/>
      <c r="AA578" s="35"/>
      <c r="AB578" s="226"/>
      <c r="AC578" s="226"/>
      <c r="AD578" s="226"/>
      <c r="AE578" s="226"/>
      <c r="AF578" s="226"/>
      <c r="AG578" s="226"/>
      <c r="AH578" s="226"/>
      <c r="AI578" s="226"/>
      <c r="AJ578" s="226"/>
      <c r="AK578" s="226"/>
      <c r="AL578" s="226"/>
      <c r="AM578" s="226"/>
      <c r="AN578" s="226"/>
      <c r="AO578" s="226"/>
    </row>
    <row r="579" spans="1:41" ht="15" outlineLevel="1">
      <c r="A579" s="44">
        <v>494</v>
      </c>
      <c r="B579" s="73">
        <v>429</v>
      </c>
      <c r="C579" s="42" t="s">
        <v>56</v>
      </c>
      <c r="D579" s="44" t="s">
        <v>26</v>
      </c>
      <c r="E579" s="53">
        <v>29.4</v>
      </c>
      <c r="F579" s="14">
        <f t="shared" si="286"/>
        <v>51803.98</v>
      </c>
      <c r="G579" s="14">
        <f t="shared" si="287"/>
        <v>0</v>
      </c>
      <c r="H579" s="14">
        <f t="shared" si="288"/>
        <v>51803.98</v>
      </c>
      <c r="I579" s="45">
        <v>1762.04</v>
      </c>
      <c r="J579" s="53"/>
      <c r="K579" s="53"/>
      <c r="L579" s="51"/>
      <c r="M579" s="51"/>
      <c r="N579" s="51"/>
      <c r="O579" s="451">
        <f t="shared" ref="O579:O586" si="324">I579*$M$3</f>
        <v>2466.86</v>
      </c>
      <c r="P579" s="180">
        <f t="shared" si="312"/>
        <v>0</v>
      </c>
      <c r="Q579" s="180">
        <f t="shared" si="313"/>
        <v>72525.679999999993</v>
      </c>
      <c r="R579" s="180">
        <f t="shared" si="314"/>
        <v>0</v>
      </c>
      <c r="S579" s="180">
        <f t="shared" si="315"/>
        <v>72525.679999999993</v>
      </c>
      <c r="T579" s="394">
        <f t="shared" si="310"/>
        <v>92883.42</v>
      </c>
      <c r="U579" s="394">
        <f t="shared" si="311"/>
        <v>0</v>
      </c>
      <c r="V579" s="142">
        <f t="shared" si="316"/>
        <v>92883.42</v>
      </c>
      <c r="W579" s="142">
        <f t="shared" si="317"/>
        <v>3159.3</v>
      </c>
      <c r="X579" s="142">
        <f t="shared" si="317"/>
        <v>0</v>
      </c>
      <c r="Y579" s="142">
        <f t="shared" si="318"/>
        <v>3159.3</v>
      </c>
      <c r="Z579" s="51"/>
      <c r="AA579" s="35"/>
      <c r="AB579" s="226"/>
      <c r="AC579" s="226"/>
      <c r="AD579" s="226"/>
      <c r="AE579" s="226"/>
      <c r="AF579" s="226"/>
      <c r="AG579" s="226"/>
      <c r="AH579" s="226"/>
      <c r="AI579" s="226"/>
      <c r="AJ579" s="226"/>
      <c r="AK579" s="226"/>
      <c r="AL579" s="226"/>
      <c r="AM579" s="226"/>
      <c r="AN579" s="226"/>
      <c r="AO579" s="226"/>
    </row>
    <row r="580" spans="1:41" ht="15" outlineLevel="1">
      <c r="A580" s="44">
        <v>495</v>
      </c>
      <c r="B580" s="73">
        <v>430</v>
      </c>
      <c r="C580" s="42" t="s">
        <v>218</v>
      </c>
      <c r="D580" s="44" t="s">
        <v>26</v>
      </c>
      <c r="E580" s="53">
        <v>29.4</v>
      </c>
      <c r="F580" s="14">
        <f t="shared" si="286"/>
        <v>4353.55</v>
      </c>
      <c r="G580" s="14">
        <f t="shared" si="287"/>
        <v>0</v>
      </c>
      <c r="H580" s="14">
        <f t="shared" si="288"/>
        <v>4353.55</v>
      </c>
      <c r="I580" s="45">
        <v>148.08000000000001</v>
      </c>
      <c r="J580" s="53"/>
      <c r="K580" s="53"/>
      <c r="L580" s="51"/>
      <c r="M580" s="51"/>
      <c r="N580" s="51"/>
      <c r="O580" s="451">
        <f t="shared" si="324"/>
        <v>207.31</v>
      </c>
      <c r="P580" s="180">
        <f t="shared" si="312"/>
        <v>0</v>
      </c>
      <c r="Q580" s="180">
        <f t="shared" si="313"/>
        <v>6094.91</v>
      </c>
      <c r="R580" s="180">
        <f t="shared" si="314"/>
        <v>0</v>
      </c>
      <c r="S580" s="180">
        <f t="shared" si="315"/>
        <v>6094.91</v>
      </c>
      <c r="T580" s="394">
        <f t="shared" si="310"/>
        <v>7805.7</v>
      </c>
      <c r="U580" s="394">
        <f t="shared" si="311"/>
        <v>0</v>
      </c>
      <c r="V580" s="142">
        <f t="shared" si="316"/>
        <v>7805.7</v>
      </c>
      <c r="W580" s="142">
        <f t="shared" si="317"/>
        <v>265.5</v>
      </c>
      <c r="X580" s="142">
        <f t="shared" si="317"/>
        <v>0</v>
      </c>
      <c r="Y580" s="142">
        <f t="shared" si="318"/>
        <v>265.5</v>
      </c>
      <c r="Z580" s="51"/>
      <c r="AA580" s="35"/>
      <c r="AB580" s="226"/>
      <c r="AC580" s="226"/>
      <c r="AD580" s="226"/>
      <c r="AE580" s="226"/>
      <c r="AF580" s="226"/>
      <c r="AG580" s="226"/>
      <c r="AH580" s="226"/>
      <c r="AI580" s="226"/>
      <c r="AJ580" s="226"/>
      <c r="AK580" s="226"/>
      <c r="AL580" s="226"/>
      <c r="AM580" s="226"/>
      <c r="AN580" s="226"/>
      <c r="AO580" s="226"/>
    </row>
    <row r="581" spans="1:41" ht="45" outlineLevel="1">
      <c r="A581" s="44">
        <v>496</v>
      </c>
      <c r="B581" s="73">
        <v>431</v>
      </c>
      <c r="C581" s="42" t="s">
        <v>265</v>
      </c>
      <c r="D581" s="44" t="s">
        <v>34</v>
      </c>
      <c r="E581" s="53">
        <v>0.01</v>
      </c>
      <c r="F581" s="14">
        <f t="shared" si="286"/>
        <v>116.24</v>
      </c>
      <c r="G581" s="14">
        <f t="shared" si="287"/>
        <v>0</v>
      </c>
      <c r="H581" s="14">
        <f t="shared" si="288"/>
        <v>116.24</v>
      </c>
      <c r="I581" s="45">
        <v>11624</v>
      </c>
      <c r="J581" s="53"/>
      <c r="K581" s="53"/>
      <c r="L581" s="51"/>
      <c r="M581" s="51"/>
      <c r="N581" s="51"/>
      <c r="O581" s="451">
        <f t="shared" si="324"/>
        <v>16273.6</v>
      </c>
      <c r="P581" s="180">
        <f t="shared" si="312"/>
        <v>0</v>
      </c>
      <c r="Q581" s="180">
        <f t="shared" si="313"/>
        <v>162.74</v>
      </c>
      <c r="R581" s="180">
        <f t="shared" si="314"/>
        <v>0</v>
      </c>
      <c r="S581" s="180">
        <f t="shared" si="315"/>
        <v>162.74</v>
      </c>
      <c r="T581" s="394">
        <f t="shared" si="310"/>
        <v>208.42</v>
      </c>
      <c r="U581" s="394">
        <f t="shared" si="311"/>
        <v>0</v>
      </c>
      <c r="V581" s="142">
        <f t="shared" si="316"/>
        <v>208.42</v>
      </c>
      <c r="W581" s="142">
        <f t="shared" si="317"/>
        <v>20841.52</v>
      </c>
      <c r="X581" s="142">
        <f t="shared" si="317"/>
        <v>0</v>
      </c>
      <c r="Y581" s="142">
        <f t="shared" si="318"/>
        <v>20841.52</v>
      </c>
      <c r="Z581" s="51"/>
      <c r="AA581" s="35"/>
      <c r="AB581" s="226"/>
      <c r="AC581" s="226"/>
      <c r="AD581" s="226"/>
      <c r="AE581" s="226"/>
      <c r="AF581" s="226"/>
      <c r="AG581" s="226"/>
      <c r="AH581" s="226"/>
      <c r="AI581" s="226"/>
      <c r="AJ581" s="226"/>
      <c r="AK581" s="226"/>
      <c r="AL581" s="226"/>
      <c r="AM581" s="226"/>
      <c r="AN581" s="226"/>
      <c r="AO581" s="226"/>
    </row>
    <row r="582" spans="1:41" ht="30" outlineLevel="1">
      <c r="A582" s="44">
        <v>497</v>
      </c>
      <c r="B582" s="73">
        <v>432</v>
      </c>
      <c r="C582" s="42" t="s">
        <v>266</v>
      </c>
      <c r="D582" s="44" t="s">
        <v>26</v>
      </c>
      <c r="E582" s="53">
        <v>5.3</v>
      </c>
      <c r="F582" s="14">
        <f t="shared" si="286"/>
        <v>556.5</v>
      </c>
      <c r="G582" s="14">
        <f t="shared" si="287"/>
        <v>1224.3</v>
      </c>
      <c r="H582" s="14">
        <f t="shared" si="288"/>
        <v>1780.8</v>
      </c>
      <c r="I582" s="45">
        <v>105</v>
      </c>
      <c r="J582" s="53">
        <v>231</v>
      </c>
      <c r="K582" s="53"/>
      <c r="L582" s="51"/>
      <c r="M582" s="51"/>
      <c r="N582" s="51"/>
      <c r="O582" s="451">
        <f t="shared" si="324"/>
        <v>147</v>
      </c>
      <c r="P582" s="180">
        <f t="shared" si="312"/>
        <v>231</v>
      </c>
      <c r="Q582" s="180">
        <f t="shared" si="313"/>
        <v>779.1</v>
      </c>
      <c r="R582" s="180">
        <f t="shared" si="314"/>
        <v>1224.3</v>
      </c>
      <c r="S582" s="180">
        <f t="shared" si="315"/>
        <v>2003.4</v>
      </c>
      <c r="T582" s="394">
        <f t="shared" si="310"/>
        <v>997.78</v>
      </c>
      <c r="U582" s="394">
        <f t="shared" si="311"/>
        <v>1567.95</v>
      </c>
      <c r="V582" s="142">
        <f t="shared" si="316"/>
        <v>2565.73</v>
      </c>
      <c r="W582" s="142">
        <f t="shared" si="317"/>
        <v>188.26</v>
      </c>
      <c r="X582" s="142">
        <f t="shared" si="317"/>
        <v>295.83999999999997</v>
      </c>
      <c r="Y582" s="142">
        <f t="shared" si="318"/>
        <v>484.1</v>
      </c>
      <c r="Z582" s="51" t="s">
        <v>334</v>
      </c>
      <c r="AA582" s="35"/>
      <c r="AB582" s="226"/>
      <c r="AC582" s="226"/>
      <c r="AD582" s="226"/>
      <c r="AE582" s="226"/>
      <c r="AF582" s="226"/>
      <c r="AG582" s="226"/>
      <c r="AH582" s="226"/>
      <c r="AI582" s="226"/>
      <c r="AJ582" s="226"/>
      <c r="AK582" s="226"/>
      <c r="AL582" s="226"/>
      <c r="AM582" s="226"/>
      <c r="AN582" s="226"/>
      <c r="AO582" s="226"/>
    </row>
    <row r="583" spans="1:41" ht="45" outlineLevel="1">
      <c r="A583" s="44">
        <v>498</v>
      </c>
      <c r="B583" s="73">
        <v>433</v>
      </c>
      <c r="C583" s="42" t="s">
        <v>265</v>
      </c>
      <c r="D583" s="44" t="s">
        <v>34</v>
      </c>
      <c r="E583" s="53">
        <v>0.31</v>
      </c>
      <c r="F583" s="14">
        <f t="shared" si="286"/>
        <v>3603.44</v>
      </c>
      <c r="G583" s="14">
        <f t="shared" si="287"/>
        <v>0</v>
      </c>
      <c r="H583" s="14">
        <f t="shared" si="288"/>
        <v>3603.44</v>
      </c>
      <c r="I583" s="45">
        <v>11624</v>
      </c>
      <c r="J583" s="53"/>
      <c r="K583" s="53"/>
      <c r="L583" s="51"/>
      <c r="M583" s="51"/>
      <c r="N583" s="51"/>
      <c r="O583" s="451">
        <f t="shared" si="324"/>
        <v>16273.6</v>
      </c>
      <c r="P583" s="180">
        <f t="shared" si="312"/>
        <v>0</v>
      </c>
      <c r="Q583" s="180">
        <f t="shared" si="313"/>
        <v>5044.82</v>
      </c>
      <c r="R583" s="180">
        <f t="shared" si="314"/>
        <v>0</v>
      </c>
      <c r="S583" s="180">
        <f t="shared" si="315"/>
        <v>5044.82</v>
      </c>
      <c r="T583" s="394">
        <f t="shared" si="310"/>
        <v>6460.87</v>
      </c>
      <c r="U583" s="394">
        <f t="shared" si="311"/>
        <v>0</v>
      </c>
      <c r="V583" s="142">
        <f t="shared" si="316"/>
        <v>6460.87</v>
      </c>
      <c r="W583" s="142">
        <f t="shared" si="317"/>
        <v>20841.52</v>
      </c>
      <c r="X583" s="142">
        <f t="shared" si="317"/>
        <v>0</v>
      </c>
      <c r="Y583" s="142">
        <f t="shared" si="318"/>
        <v>20841.52</v>
      </c>
      <c r="Z583" s="51"/>
      <c r="AA583" s="35"/>
      <c r="AB583" s="226"/>
      <c r="AC583" s="226"/>
      <c r="AD583" s="226"/>
      <c r="AE583" s="226"/>
      <c r="AF583" s="226"/>
      <c r="AG583" s="226"/>
      <c r="AH583" s="226"/>
      <c r="AI583" s="226"/>
      <c r="AJ583" s="226"/>
      <c r="AK583" s="226"/>
      <c r="AL583" s="226"/>
      <c r="AM583" s="226"/>
      <c r="AN583" s="226"/>
      <c r="AO583" s="226"/>
    </row>
    <row r="584" spans="1:41" ht="30" outlineLevel="1">
      <c r="A584" s="44">
        <v>499</v>
      </c>
      <c r="B584" s="73">
        <v>434</v>
      </c>
      <c r="C584" s="42" t="s">
        <v>268</v>
      </c>
      <c r="D584" s="44" t="s">
        <v>26</v>
      </c>
      <c r="E584" s="53">
        <v>6.2</v>
      </c>
      <c r="F584" s="14">
        <f t="shared" si="286"/>
        <v>19951.599999999999</v>
      </c>
      <c r="G584" s="14">
        <f t="shared" si="287"/>
        <v>95480</v>
      </c>
      <c r="H584" s="14">
        <f t="shared" si="288"/>
        <v>115431.6</v>
      </c>
      <c r="I584" s="45">
        <v>3218</v>
      </c>
      <c r="J584" s="53">
        <v>15400</v>
      </c>
      <c r="K584" s="53"/>
      <c r="L584" s="51"/>
      <c r="M584" s="51"/>
      <c r="N584" s="51"/>
      <c r="O584" s="451">
        <f t="shared" si="324"/>
        <v>4505.2</v>
      </c>
      <c r="P584" s="180">
        <f t="shared" si="312"/>
        <v>15400</v>
      </c>
      <c r="Q584" s="180">
        <f t="shared" si="313"/>
        <v>27932.240000000002</v>
      </c>
      <c r="R584" s="180">
        <f t="shared" si="314"/>
        <v>95480</v>
      </c>
      <c r="S584" s="180">
        <f t="shared" si="315"/>
        <v>123412.24</v>
      </c>
      <c r="T584" s="394">
        <f t="shared" ref="T584:T647" si="325">E584*W584</f>
        <v>35772.699999999997</v>
      </c>
      <c r="U584" s="394">
        <f t="shared" ref="U584:U647" si="326">E584*X584</f>
        <v>122280.74</v>
      </c>
      <c r="V584" s="142">
        <f t="shared" si="316"/>
        <v>158053.44</v>
      </c>
      <c r="W584" s="142">
        <f t="shared" si="317"/>
        <v>5769.79</v>
      </c>
      <c r="X584" s="142">
        <f t="shared" si="317"/>
        <v>19722.7</v>
      </c>
      <c r="Y584" s="142">
        <f t="shared" si="318"/>
        <v>25492.49</v>
      </c>
      <c r="Z584" s="51" t="s">
        <v>335</v>
      </c>
      <c r="AA584" s="35"/>
      <c r="AB584" s="226"/>
      <c r="AC584" s="226"/>
      <c r="AD584" s="226"/>
      <c r="AE584" s="226"/>
      <c r="AF584" s="226"/>
      <c r="AG584" s="226"/>
      <c r="AH584" s="226"/>
      <c r="AI584" s="226"/>
      <c r="AJ584" s="226"/>
      <c r="AK584" s="226"/>
      <c r="AL584" s="226"/>
      <c r="AM584" s="226"/>
      <c r="AN584" s="226"/>
      <c r="AO584" s="226"/>
    </row>
    <row r="585" spans="1:41" ht="45" outlineLevel="1">
      <c r="A585" s="44">
        <v>500</v>
      </c>
      <c r="B585" s="73">
        <v>435</v>
      </c>
      <c r="C585" s="42" t="s">
        <v>265</v>
      </c>
      <c r="D585" s="44" t="s">
        <v>34</v>
      </c>
      <c r="E585" s="53">
        <v>0.03</v>
      </c>
      <c r="F585" s="14">
        <f t="shared" si="286"/>
        <v>348.72</v>
      </c>
      <c r="G585" s="14">
        <f t="shared" si="287"/>
        <v>0</v>
      </c>
      <c r="H585" s="14">
        <f t="shared" si="288"/>
        <v>348.72</v>
      </c>
      <c r="I585" s="45">
        <v>11624</v>
      </c>
      <c r="J585" s="53"/>
      <c r="K585" s="53"/>
      <c r="L585" s="51"/>
      <c r="M585" s="51"/>
      <c r="N585" s="51"/>
      <c r="O585" s="451">
        <f t="shared" si="324"/>
        <v>16273.6</v>
      </c>
      <c r="P585" s="180">
        <f t="shared" ref="P585:P648" si="327">J585</f>
        <v>0</v>
      </c>
      <c r="Q585" s="180">
        <f t="shared" ref="Q585:Q648" si="328">O585*E585</f>
        <v>488.21</v>
      </c>
      <c r="R585" s="180">
        <f t="shared" ref="R585:R648" si="329">P585*E585</f>
        <v>0</v>
      </c>
      <c r="S585" s="180">
        <f t="shared" ref="S585:S648" si="330">Q585+R585</f>
        <v>488.21</v>
      </c>
      <c r="T585" s="394">
        <f t="shared" si="325"/>
        <v>625.25</v>
      </c>
      <c r="U585" s="394">
        <f t="shared" si="326"/>
        <v>0</v>
      </c>
      <c r="V585" s="142">
        <f t="shared" ref="V585:V648" si="331">T585+U585</f>
        <v>625.25</v>
      </c>
      <c r="W585" s="142">
        <f t="shared" ref="W585:X648" si="332">O585*0.9*$X$1259</f>
        <v>20841.52</v>
      </c>
      <c r="X585" s="142">
        <f t="shared" si="332"/>
        <v>0</v>
      </c>
      <c r="Y585" s="142">
        <f t="shared" ref="Y585:Y648" si="333">W585+X585</f>
        <v>20841.52</v>
      </c>
      <c r="Z585" s="51"/>
      <c r="AA585" s="35"/>
      <c r="AB585" s="226"/>
      <c r="AC585" s="226"/>
      <c r="AD585" s="226"/>
      <c r="AE585" s="226"/>
      <c r="AF585" s="226"/>
      <c r="AG585" s="226"/>
      <c r="AH585" s="226"/>
      <c r="AI585" s="226"/>
      <c r="AJ585" s="226"/>
      <c r="AK585" s="226"/>
      <c r="AL585" s="226"/>
      <c r="AM585" s="226"/>
      <c r="AN585" s="226"/>
      <c r="AO585" s="226"/>
    </row>
    <row r="586" spans="1:41" ht="30" outlineLevel="1">
      <c r="A586" s="44">
        <v>501</v>
      </c>
      <c r="B586" s="73">
        <v>436</v>
      </c>
      <c r="C586" s="42" t="s">
        <v>270</v>
      </c>
      <c r="D586" s="44" t="s">
        <v>26</v>
      </c>
      <c r="E586" s="53">
        <v>6.2</v>
      </c>
      <c r="F586" s="14">
        <f t="shared" si="286"/>
        <v>1767</v>
      </c>
      <c r="G586" s="14">
        <f t="shared" si="287"/>
        <v>6565.8</v>
      </c>
      <c r="H586" s="14">
        <f t="shared" si="288"/>
        <v>8332.7999999999993</v>
      </c>
      <c r="I586" s="45">
        <v>285</v>
      </c>
      <c r="J586" s="53">
        <v>1059</v>
      </c>
      <c r="K586" s="53"/>
      <c r="L586" s="51"/>
      <c r="M586" s="51"/>
      <c r="N586" s="51"/>
      <c r="O586" s="451">
        <f t="shared" si="324"/>
        <v>399</v>
      </c>
      <c r="P586" s="180">
        <f t="shared" si="327"/>
        <v>1059</v>
      </c>
      <c r="Q586" s="180">
        <f t="shared" si="328"/>
        <v>2473.8000000000002</v>
      </c>
      <c r="R586" s="180">
        <f t="shared" si="329"/>
        <v>6565.8</v>
      </c>
      <c r="S586" s="180">
        <f t="shared" si="330"/>
        <v>9039.6</v>
      </c>
      <c r="T586" s="394">
        <f t="shared" si="325"/>
        <v>3168.2</v>
      </c>
      <c r="U586" s="394">
        <f t="shared" si="326"/>
        <v>8408.81</v>
      </c>
      <c r="V586" s="142">
        <f t="shared" si="331"/>
        <v>11577.01</v>
      </c>
      <c r="W586" s="142">
        <f t="shared" si="332"/>
        <v>511</v>
      </c>
      <c r="X586" s="142">
        <f t="shared" si="332"/>
        <v>1356.26</v>
      </c>
      <c r="Y586" s="142">
        <f t="shared" si="333"/>
        <v>1867.26</v>
      </c>
      <c r="Z586" s="51" t="s">
        <v>336</v>
      </c>
      <c r="AA586" s="35"/>
      <c r="AB586" s="226"/>
      <c r="AC586" s="226"/>
      <c r="AD586" s="226"/>
      <c r="AE586" s="226"/>
      <c r="AF586" s="226"/>
      <c r="AG586" s="226"/>
      <c r="AH586" s="226"/>
      <c r="AI586" s="226"/>
      <c r="AJ586" s="226"/>
      <c r="AK586" s="226"/>
      <c r="AL586" s="226"/>
      <c r="AM586" s="226"/>
      <c r="AN586" s="226"/>
      <c r="AO586" s="226"/>
    </row>
    <row r="587" spans="1:41" ht="30" outlineLevel="1">
      <c r="A587" s="44"/>
      <c r="B587" s="73"/>
      <c r="C587" s="290" t="s">
        <v>337</v>
      </c>
      <c r="D587" s="291"/>
      <c r="E587" s="292"/>
      <c r="F587" s="14">
        <f t="shared" si="286"/>
        <v>0</v>
      </c>
      <c r="G587" s="14">
        <f t="shared" si="287"/>
        <v>0</v>
      </c>
      <c r="H587" s="14">
        <f t="shared" si="288"/>
        <v>0</v>
      </c>
      <c r="I587" s="45"/>
      <c r="J587" s="53"/>
      <c r="K587" s="53"/>
      <c r="L587" s="51"/>
      <c r="M587" s="51"/>
      <c r="N587" s="51"/>
      <c r="O587" s="186"/>
      <c r="P587" s="180">
        <f t="shared" si="327"/>
        <v>0</v>
      </c>
      <c r="Q587" s="180">
        <f t="shared" si="328"/>
        <v>0</v>
      </c>
      <c r="R587" s="180">
        <f t="shared" si="329"/>
        <v>0</v>
      </c>
      <c r="S587" s="180">
        <f t="shared" si="330"/>
        <v>0</v>
      </c>
      <c r="T587" s="394">
        <f t="shared" si="325"/>
        <v>0</v>
      </c>
      <c r="U587" s="394">
        <f t="shared" si="326"/>
        <v>0</v>
      </c>
      <c r="V587" s="142">
        <f t="shared" si="331"/>
        <v>0</v>
      </c>
      <c r="W587" s="142">
        <f t="shared" si="332"/>
        <v>0</v>
      </c>
      <c r="X587" s="142">
        <f t="shared" si="332"/>
        <v>0</v>
      </c>
      <c r="Y587" s="142">
        <f t="shared" si="333"/>
        <v>0</v>
      </c>
      <c r="Z587" s="51"/>
      <c r="AA587" s="35"/>
      <c r="AB587" s="226"/>
      <c r="AC587" s="226"/>
      <c r="AD587" s="226"/>
      <c r="AE587" s="226"/>
      <c r="AF587" s="226"/>
      <c r="AG587" s="226"/>
      <c r="AH587" s="226"/>
      <c r="AI587" s="226"/>
      <c r="AJ587" s="226"/>
      <c r="AK587" s="226"/>
      <c r="AL587" s="226"/>
      <c r="AM587" s="226"/>
      <c r="AN587" s="226"/>
      <c r="AO587" s="226"/>
    </row>
    <row r="588" spans="1:41" ht="15" outlineLevel="1">
      <c r="A588" s="44">
        <v>502</v>
      </c>
      <c r="B588" s="73">
        <v>437</v>
      </c>
      <c r="C588" s="42" t="s">
        <v>264</v>
      </c>
      <c r="D588" s="44" t="s">
        <v>34</v>
      </c>
      <c r="E588" s="53">
        <v>0.03</v>
      </c>
      <c r="F588" s="14">
        <f t="shared" si="286"/>
        <v>712.71</v>
      </c>
      <c r="G588" s="14">
        <f t="shared" si="287"/>
        <v>0</v>
      </c>
      <c r="H588" s="14">
        <f t="shared" si="288"/>
        <v>712.71</v>
      </c>
      <c r="I588" s="45">
        <v>23757</v>
      </c>
      <c r="J588" s="53"/>
      <c r="K588" s="53"/>
      <c r="L588" s="51"/>
      <c r="M588" s="51"/>
      <c r="N588" s="51"/>
      <c r="O588" s="448">
        <f>I588*$L$3</f>
        <v>40386.9</v>
      </c>
      <c r="P588" s="180">
        <f t="shared" si="327"/>
        <v>0</v>
      </c>
      <c r="Q588" s="180">
        <f t="shared" si="328"/>
        <v>1211.6099999999999</v>
      </c>
      <c r="R588" s="180">
        <f t="shared" si="329"/>
        <v>0</v>
      </c>
      <c r="S588" s="180">
        <f t="shared" si="330"/>
        <v>1211.6099999999999</v>
      </c>
      <c r="T588" s="394">
        <f t="shared" si="325"/>
        <v>1551.7</v>
      </c>
      <c r="U588" s="394">
        <f t="shared" si="326"/>
        <v>0</v>
      </c>
      <c r="V588" s="142">
        <f t="shared" si="331"/>
        <v>1551.7</v>
      </c>
      <c r="W588" s="142">
        <f t="shared" si="332"/>
        <v>51723.3</v>
      </c>
      <c r="X588" s="142">
        <f t="shared" si="332"/>
        <v>0</v>
      </c>
      <c r="Y588" s="142">
        <f t="shared" si="333"/>
        <v>51723.3</v>
      </c>
      <c r="Z588" s="51"/>
      <c r="AA588" s="35"/>
      <c r="AB588" s="226"/>
      <c r="AC588" s="226"/>
      <c r="AD588" s="226"/>
      <c r="AE588" s="226"/>
      <c r="AF588" s="226"/>
      <c r="AG588" s="226"/>
      <c r="AH588" s="226"/>
      <c r="AI588" s="226"/>
      <c r="AJ588" s="226"/>
      <c r="AK588" s="226"/>
      <c r="AL588" s="226"/>
      <c r="AM588" s="226"/>
      <c r="AN588" s="226"/>
      <c r="AO588" s="226"/>
    </row>
    <row r="589" spans="1:41" ht="15" outlineLevel="1">
      <c r="A589" s="44">
        <v>503</v>
      </c>
      <c r="B589" s="73">
        <v>438</v>
      </c>
      <c r="C589" s="42" t="s">
        <v>56</v>
      </c>
      <c r="D589" s="44" t="s">
        <v>26</v>
      </c>
      <c r="E589" s="53">
        <v>1.1000000000000001</v>
      </c>
      <c r="F589" s="14">
        <f t="shared" si="286"/>
        <v>1938.24</v>
      </c>
      <c r="G589" s="14">
        <f t="shared" si="287"/>
        <v>0</v>
      </c>
      <c r="H589" s="14">
        <f t="shared" si="288"/>
        <v>1938.24</v>
      </c>
      <c r="I589" s="45">
        <v>1762.04</v>
      </c>
      <c r="J589" s="53"/>
      <c r="K589" s="53"/>
      <c r="L589" s="51"/>
      <c r="M589" s="51"/>
      <c r="N589" s="51"/>
      <c r="O589" s="451">
        <f t="shared" ref="O589:O596" si="334">I589*$M$3</f>
        <v>2466.86</v>
      </c>
      <c r="P589" s="180">
        <f t="shared" si="327"/>
        <v>0</v>
      </c>
      <c r="Q589" s="180">
        <f t="shared" si="328"/>
        <v>2713.55</v>
      </c>
      <c r="R589" s="180">
        <f t="shared" si="329"/>
        <v>0</v>
      </c>
      <c r="S589" s="180">
        <f t="shared" si="330"/>
        <v>2713.55</v>
      </c>
      <c r="T589" s="394">
        <f t="shared" si="325"/>
        <v>3475.23</v>
      </c>
      <c r="U589" s="394">
        <f t="shared" si="326"/>
        <v>0</v>
      </c>
      <c r="V589" s="142">
        <f t="shared" si="331"/>
        <v>3475.23</v>
      </c>
      <c r="W589" s="142">
        <f t="shared" si="332"/>
        <v>3159.3</v>
      </c>
      <c r="X589" s="142">
        <f t="shared" si="332"/>
        <v>0</v>
      </c>
      <c r="Y589" s="142">
        <f t="shared" si="333"/>
        <v>3159.3</v>
      </c>
      <c r="Z589" s="51"/>
      <c r="AA589" s="35"/>
      <c r="AB589" s="226"/>
      <c r="AC589" s="226"/>
      <c r="AD589" s="226"/>
      <c r="AE589" s="226"/>
      <c r="AF589" s="226"/>
      <c r="AG589" s="226"/>
      <c r="AH589" s="226"/>
      <c r="AI589" s="226"/>
      <c r="AJ589" s="226"/>
      <c r="AK589" s="226"/>
      <c r="AL589" s="226"/>
      <c r="AM589" s="226"/>
      <c r="AN589" s="226"/>
      <c r="AO589" s="226"/>
    </row>
    <row r="590" spans="1:41" ht="15" outlineLevel="1">
      <c r="A590" s="44">
        <v>504</v>
      </c>
      <c r="B590" s="73">
        <v>439</v>
      </c>
      <c r="C590" s="42" t="s">
        <v>218</v>
      </c>
      <c r="D590" s="44" t="s">
        <v>26</v>
      </c>
      <c r="E590" s="53">
        <v>1.1000000000000001</v>
      </c>
      <c r="F590" s="14">
        <f t="shared" si="286"/>
        <v>162.88999999999999</v>
      </c>
      <c r="G590" s="14">
        <f t="shared" si="287"/>
        <v>0</v>
      </c>
      <c r="H590" s="14">
        <f t="shared" si="288"/>
        <v>162.88999999999999</v>
      </c>
      <c r="I590" s="45">
        <v>148.08000000000001</v>
      </c>
      <c r="J590" s="53"/>
      <c r="K590" s="53"/>
      <c r="L590" s="51"/>
      <c r="M590" s="51"/>
      <c r="N590" s="51"/>
      <c r="O590" s="451">
        <f t="shared" si="334"/>
        <v>207.31</v>
      </c>
      <c r="P590" s="180">
        <f t="shared" si="327"/>
        <v>0</v>
      </c>
      <c r="Q590" s="180">
        <f t="shared" si="328"/>
        <v>228.04</v>
      </c>
      <c r="R590" s="180">
        <f t="shared" si="329"/>
        <v>0</v>
      </c>
      <c r="S590" s="180">
        <f t="shared" si="330"/>
        <v>228.04</v>
      </c>
      <c r="T590" s="394">
        <f t="shared" si="325"/>
        <v>292.05</v>
      </c>
      <c r="U590" s="394">
        <f t="shared" si="326"/>
        <v>0</v>
      </c>
      <c r="V590" s="142">
        <f t="shared" si="331"/>
        <v>292.05</v>
      </c>
      <c r="W590" s="142">
        <f t="shared" si="332"/>
        <v>265.5</v>
      </c>
      <c r="X590" s="142">
        <f t="shared" si="332"/>
        <v>0</v>
      </c>
      <c r="Y590" s="142">
        <f t="shared" si="333"/>
        <v>265.5</v>
      </c>
      <c r="Z590" s="51"/>
      <c r="AA590" s="35"/>
      <c r="AB590" s="226"/>
      <c r="AC590" s="226"/>
      <c r="AD590" s="226"/>
      <c r="AE590" s="226"/>
      <c r="AF590" s="226"/>
      <c r="AG590" s="226"/>
      <c r="AH590" s="226"/>
      <c r="AI590" s="226"/>
      <c r="AJ590" s="226"/>
      <c r="AK590" s="226"/>
      <c r="AL590" s="226"/>
      <c r="AM590" s="226"/>
      <c r="AN590" s="226"/>
      <c r="AO590" s="226"/>
    </row>
    <row r="591" spans="1:41" ht="45" outlineLevel="1">
      <c r="A591" s="44">
        <v>505</v>
      </c>
      <c r="B591" s="73">
        <v>440</v>
      </c>
      <c r="C591" s="42" t="s">
        <v>265</v>
      </c>
      <c r="D591" s="44" t="s">
        <v>34</v>
      </c>
      <c r="E591" s="53">
        <v>0</v>
      </c>
      <c r="F591" s="14">
        <f t="shared" si="286"/>
        <v>0</v>
      </c>
      <c r="G591" s="14">
        <f t="shared" si="287"/>
        <v>0</v>
      </c>
      <c r="H591" s="14">
        <f t="shared" si="288"/>
        <v>0</v>
      </c>
      <c r="I591" s="45">
        <v>11624</v>
      </c>
      <c r="J591" s="53"/>
      <c r="K591" s="53"/>
      <c r="L591" s="51"/>
      <c r="M591" s="51"/>
      <c r="N591" s="51"/>
      <c r="O591" s="451">
        <f t="shared" si="334"/>
        <v>16273.6</v>
      </c>
      <c r="P591" s="180">
        <f t="shared" si="327"/>
        <v>0</v>
      </c>
      <c r="Q591" s="180">
        <f t="shared" si="328"/>
        <v>0</v>
      </c>
      <c r="R591" s="180">
        <f t="shared" si="329"/>
        <v>0</v>
      </c>
      <c r="S591" s="180">
        <f t="shared" si="330"/>
        <v>0</v>
      </c>
      <c r="T591" s="394">
        <f t="shared" si="325"/>
        <v>0</v>
      </c>
      <c r="U591" s="394">
        <f t="shared" si="326"/>
        <v>0</v>
      </c>
      <c r="V591" s="142">
        <f t="shared" si="331"/>
        <v>0</v>
      </c>
      <c r="W591" s="142">
        <f t="shared" si="332"/>
        <v>20841.52</v>
      </c>
      <c r="X591" s="142">
        <f t="shared" si="332"/>
        <v>0</v>
      </c>
      <c r="Y591" s="142">
        <f t="shared" si="333"/>
        <v>20841.52</v>
      </c>
      <c r="Z591" s="51"/>
      <c r="AA591" s="35"/>
      <c r="AB591" s="226"/>
      <c r="AC591" s="226"/>
      <c r="AD591" s="226"/>
      <c r="AE591" s="226"/>
      <c r="AF591" s="226"/>
      <c r="AG591" s="226"/>
      <c r="AH591" s="226"/>
      <c r="AI591" s="226"/>
      <c r="AJ591" s="226"/>
      <c r="AK591" s="226"/>
      <c r="AL591" s="226"/>
      <c r="AM591" s="226"/>
      <c r="AN591" s="226"/>
      <c r="AO591" s="226"/>
    </row>
    <row r="592" spans="1:41" ht="30" outlineLevel="1">
      <c r="A592" s="44">
        <v>506</v>
      </c>
      <c r="B592" s="73">
        <v>441</v>
      </c>
      <c r="C592" s="42" t="s">
        <v>266</v>
      </c>
      <c r="D592" s="44" t="s">
        <v>26</v>
      </c>
      <c r="E592" s="53">
        <v>0.6</v>
      </c>
      <c r="F592" s="14">
        <f t="shared" si="286"/>
        <v>63</v>
      </c>
      <c r="G592" s="14">
        <f t="shared" si="287"/>
        <v>138.6</v>
      </c>
      <c r="H592" s="14">
        <f t="shared" si="288"/>
        <v>201.6</v>
      </c>
      <c r="I592" s="45">
        <v>105</v>
      </c>
      <c r="J592" s="53">
        <v>231</v>
      </c>
      <c r="K592" s="53"/>
      <c r="L592" s="51"/>
      <c r="M592" s="51"/>
      <c r="N592" s="51"/>
      <c r="O592" s="451">
        <f t="shared" si="334"/>
        <v>147</v>
      </c>
      <c r="P592" s="180">
        <f t="shared" si="327"/>
        <v>231</v>
      </c>
      <c r="Q592" s="180">
        <f t="shared" si="328"/>
        <v>88.2</v>
      </c>
      <c r="R592" s="180">
        <f t="shared" si="329"/>
        <v>138.6</v>
      </c>
      <c r="S592" s="180">
        <f t="shared" si="330"/>
        <v>226.8</v>
      </c>
      <c r="T592" s="394">
        <f t="shared" si="325"/>
        <v>112.96</v>
      </c>
      <c r="U592" s="394">
        <f t="shared" si="326"/>
        <v>177.5</v>
      </c>
      <c r="V592" s="142">
        <f t="shared" si="331"/>
        <v>290.45999999999998</v>
      </c>
      <c r="W592" s="142">
        <f t="shared" si="332"/>
        <v>188.26</v>
      </c>
      <c r="X592" s="142">
        <f t="shared" si="332"/>
        <v>295.83999999999997</v>
      </c>
      <c r="Y592" s="142">
        <f t="shared" si="333"/>
        <v>484.1</v>
      </c>
      <c r="Z592" s="51" t="s">
        <v>338</v>
      </c>
      <c r="AA592" s="35"/>
      <c r="AB592" s="226"/>
      <c r="AC592" s="226"/>
      <c r="AD592" s="226"/>
      <c r="AE592" s="226"/>
      <c r="AF592" s="226"/>
      <c r="AG592" s="226"/>
      <c r="AH592" s="226"/>
      <c r="AI592" s="226"/>
      <c r="AJ592" s="226"/>
      <c r="AK592" s="226"/>
      <c r="AL592" s="226"/>
      <c r="AM592" s="226"/>
      <c r="AN592" s="226"/>
      <c r="AO592" s="226"/>
    </row>
    <row r="593" spans="1:41" ht="45" outlineLevel="1">
      <c r="A593" s="44">
        <v>507</v>
      </c>
      <c r="B593" s="73">
        <v>442</v>
      </c>
      <c r="C593" s="42" t="s">
        <v>265</v>
      </c>
      <c r="D593" s="44" t="s">
        <v>34</v>
      </c>
      <c r="E593" s="53">
        <v>0.02</v>
      </c>
      <c r="F593" s="14">
        <f t="shared" si="286"/>
        <v>232.48</v>
      </c>
      <c r="G593" s="14">
        <f t="shared" si="287"/>
        <v>0</v>
      </c>
      <c r="H593" s="14">
        <f t="shared" si="288"/>
        <v>232.48</v>
      </c>
      <c r="I593" s="45">
        <v>11624</v>
      </c>
      <c r="J593" s="53"/>
      <c r="K593" s="53"/>
      <c r="L593" s="51"/>
      <c r="M593" s="51"/>
      <c r="N593" s="51"/>
      <c r="O593" s="451">
        <f t="shared" si="334"/>
        <v>16273.6</v>
      </c>
      <c r="P593" s="180">
        <f t="shared" si="327"/>
        <v>0</v>
      </c>
      <c r="Q593" s="180">
        <f t="shared" si="328"/>
        <v>325.47000000000003</v>
      </c>
      <c r="R593" s="180">
        <f t="shared" si="329"/>
        <v>0</v>
      </c>
      <c r="S593" s="180">
        <f t="shared" si="330"/>
        <v>325.47000000000003</v>
      </c>
      <c r="T593" s="394">
        <f t="shared" si="325"/>
        <v>416.83</v>
      </c>
      <c r="U593" s="394">
        <f t="shared" si="326"/>
        <v>0</v>
      </c>
      <c r="V593" s="142">
        <f t="shared" si="331"/>
        <v>416.83</v>
      </c>
      <c r="W593" s="142">
        <f t="shared" si="332"/>
        <v>20841.52</v>
      </c>
      <c r="X593" s="142">
        <f t="shared" si="332"/>
        <v>0</v>
      </c>
      <c r="Y593" s="142">
        <f t="shared" si="333"/>
        <v>20841.52</v>
      </c>
      <c r="Z593" s="51"/>
      <c r="AA593" s="35"/>
      <c r="AB593" s="226"/>
      <c r="AC593" s="226"/>
      <c r="AD593" s="226"/>
      <c r="AE593" s="226"/>
      <c r="AF593" s="226"/>
      <c r="AG593" s="226"/>
      <c r="AH593" s="226"/>
      <c r="AI593" s="226"/>
      <c r="AJ593" s="226"/>
      <c r="AK593" s="226"/>
      <c r="AL593" s="226"/>
      <c r="AM593" s="226"/>
      <c r="AN593" s="226"/>
      <c r="AO593" s="226"/>
    </row>
    <row r="594" spans="1:41" ht="30" outlineLevel="1">
      <c r="A594" s="44">
        <v>508</v>
      </c>
      <c r="B594" s="73">
        <v>443</v>
      </c>
      <c r="C594" s="42" t="s">
        <v>330</v>
      </c>
      <c r="D594" s="44" t="s">
        <v>26</v>
      </c>
      <c r="E594" s="53">
        <v>0.3</v>
      </c>
      <c r="F594" s="14">
        <f t="shared" si="286"/>
        <v>1539.6</v>
      </c>
      <c r="G594" s="14">
        <f t="shared" si="287"/>
        <v>7392</v>
      </c>
      <c r="H594" s="14">
        <f t="shared" si="288"/>
        <v>8931.6</v>
      </c>
      <c r="I594" s="45">
        <v>5132</v>
      </c>
      <c r="J594" s="53">
        <v>24640</v>
      </c>
      <c r="K594" s="53"/>
      <c r="L594" s="51"/>
      <c r="M594" s="51"/>
      <c r="N594" s="51"/>
      <c r="O594" s="451">
        <f t="shared" si="334"/>
        <v>7184.8</v>
      </c>
      <c r="P594" s="180">
        <f t="shared" si="327"/>
        <v>24640</v>
      </c>
      <c r="Q594" s="180">
        <f t="shared" si="328"/>
        <v>2155.44</v>
      </c>
      <c r="R594" s="180">
        <f t="shared" si="329"/>
        <v>7392</v>
      </c>
      <c r="S594" s="180">
        <f t="shared" si="330"/>
        <v>9547.44</v>
      </c>
      <c r="T594" s="394">
        <f t="shared" si="325"/>
        <v>2760.46</v>
      </c>
      <c r="U594" s="394">
        <f t="shared" si="326"/>
        <v>9466.9</v>
      </c>
      <c r="V594" s="142">
        <f t="shared" si="331"/>
        <v>12227.36</v>
      </c>
      <c r="W594" s="142">
        <f t="shared" si="332"/>
        <v>9201.5400000000009</v>
      </c>
      <c r="X594" s="142">
        <f t="shared" si="332"/>
        <v>31556.32</v>
      </c>
      <c r="Y594" s="142">
        <f t="shared" si="333"/>
        <v>40757.86</v>
      </c>
      <c r="Z594" s="51" t="s">
        <v>339</v>
      </c>
      <c r="AA594" s="35"/>
      <c r="AB594" s="226"/>
      <c r="AC594" s="226"/>
      <c r="AD594" s="226"/>
      <c r="AE594" s="226"/>
      <c r="AF594" s="226"/>
      <c r="AG594" s="226"/>
      <c r="AH594" s="226"/>
      <c r="AI594" s="226"/>
      <c r="AJ594" s="226"/>
      <c r="AK594" s="226"/>
      <c r="AL594" s="226"/>
      <c r="AM594" s="226"/>
      <c r="AN594" s="226"/>
      <c r="AO594" s="226"/>
    </row>
    <row r="595" spans="1:41" ht="45" outlineLevel="1">
      <c r="A595" s="44">
        <v>509</v>
      </c>
      <c r="B595" s="73">
        <v>444</v>
      </c>
      <c r="C595" s="42" t="s">
        <v>265</v>
      </c>
      <c r="D595" s="44" t="s">
        <v>34</v>
      </c>
      <c r="E595" s="53">
        <v>0</v>
      </c>
      <c r="F595" s="14">
        <f t="shared" si="286"/>
        <v>0</v>
      </c>
      <c r="G595" s="14">
        <f t="shared" si="287"/>
        <v>0</v>
      </c>
      <c r="H595" s="14">
        <f t="shared" si="288"/>
        <v>0</v>
      </c>
      <c r="I595" s="45">
        <v>11624</v>
      </c>
      <c r="J595" s="53"/>
      <c r="K595" s="53"/>
      <c r="L595" s="51"/>
      <c r="M595" s="51"/>
      <c r="N595" s="51"/>
      <c r="O595" s="451">
        <f t="shared" si="334"/>
        <v>16273.6</v>
      </c>
      <c r="P595" s="180">
        <f t="shared" si="327"/>
        <v>0</v>
      </c>
      <c r="Q595" s="180">
        <f t="shared" si="328"/>
        <v>0</v>
      </c>
      <c r="R595" s="180">
        <f t="shared" si="329"/>
        <v>0</v>
      </c>
      <c r="S595" s="180">
        <f t="shared" si="330"/>
        <v>0</v>
      </c>
      <c r="T595" s="394">
        <f t="shared" si="325"/>
        <v>0</v>
      </c>
      <c r="U595" s="394">
        <f t="shared" si="326"/>
        <v>0</v>
      </c>
      <c r="V595" s="142">
        <f t="shared" si="331"/>
        <v>0</v>
      </c>
      <c r="W595" s="142">
        <f t="shared" si="332"/>
        <v>20841.52</v>
      </c>
      <c r="X595" s="142">
        <f t="shared" si="332"/>
        <v>0</v>
      </c>
      <c r="Y595" s="142">
        <f t="shared" si="333"/>
        <v>20841.52</v>
      </c>
      <c r="Z595" s="51"/>
      <c r="AA595" s="35"/>
      <c r="AB595" s="226"/>
      <c r="AC595" s="226"/>
      <c r="AD595" s="226"/>
      <c r="AE595" s="226"/>
      <c r="AF595" s="226"/>
      <c r="AG595" s="226"/>
      <c r="AH595" s="226"/>
      <c r="AI595" s="226"/>
      <c r="AJ595" s="226"/>
      <c r="AK595" s="226"/>
      <c r="AL595" s="226"/>
      <c r="AM595" s="226"/>
      <c r="AN595" s="226"/>
      <c r="AO595" s="226"/>
    </row>
    <row r="596" spans="1:41" ht="30" outlineLevel="1">
      <c r="A596" s="44">
        <v>510</v>
      </c>
      <c r="B596" s="73">
        <v>445</v>
      </c>
      <c r="C596" s="42" t="s">
        <v>270</v>
      </c>
      <c r="D596" s="44" t="s">
        <v>26</v>
      </c>
      <c r="E596" s="53">
        <v>0.5</v>
      </c>
      <c r="F596" s="14">
        <f t="shared" si="286"/>
        <v>142.5</v>
      </c>
      <c r="G596" s="14">
        <f t="shared" si="287"/>
        <v>529.5</v>
      </c>
      <c r="H596" s="14">
        <f t="shared" si="288"/>
        <v>672</v>
      </c>
      <c r="I596" s="45">
        <v>285</v>
      </c>
      <c r="J596" s="53">
        <v>1059</v>
      </c>
      <c r="K596" s="53"/>
      <c r="L596" s="51"/>
      <c r="M596" s="51"/>
      <c r="N596" s="51"/>
      <c r="O596" s="451">
        <f t="shared" si="334"/>
        <v>399</v>
      </c>
      <c r="P596" s="180">
        <f t="shared" si="327"/>
        <v>1059</v>
      </c>
      <c r="Q596" s="180">
        <f t="shared" si="328"/>
        <v>199.5</v>
      </c>
      <c r="R596" s="180">
        <f t="shared" si="329"/>
        <v>529.5</v>
      </c>
      <c r="S596" s="180">
        <f t="shared" si="330"/>
        <v>729</v>
      </c>
      <c r="T596" s="394">
        <f t="shared" si="325"/>
        <v>255.5</v>
      </c>
      <c r="U596" s="394">
        <f t="shared" si="326"/>
        <v>678.13</v>
      </c>
      <c r="V596" s="142">
        <f t="shared" si="331"/>
        <v>933.63</v>
      </c>
      <c r="W596" s="142">
        <f t="shared" si="332"/>
        <v>511</v>
      </c>
      <c r="X596" s="142">
        <f t="shared" si="332"/>
        <v>1356.26</v>
      </c>
      <c r="Y596" s="142">
        <f t="shared" si="333"/>
        <v>1867.26</v>
      </c>
      <c r="Z596" s="51" t="s">
        <v>340</v>
      </c>
      <c r="AA596" s="35"/>
      <c r="AB596" s="226"/>
      <c r="AC596" s="226"/>
      <c r="AD596" s="226"/>
      <c r="AE596" s="226"/>
      <c r="AF596" s="226"/>
      <c r="AG596" s="226"/>
      <c r="AH596" s="226"/>
      <c r="AI596" s="226"/>
      <c r="AJ596" s="226"/>
      <c r="AK596" s="226"/>
      <c r="AL596" s="226"/>
      <c r="AM596" s="226"/>
      <c r="AN596" s="226"/>
      <c r="AO596" s="226"/>
    </row>
    <row r="597" spans="1:41" ht="30" outlineLevel="1">
      <c r="A597" s="44"/>
      <c r="B597" s="73"/>
      <c r="C597" s="290" t="s">
        <v>341</v>
      </c>
      <c r="D597" s="291"/>
      <c r="E597" s="292"/>
      <c r="F597" s="14">
        <f t="shared" si="286"/>
        <v>0</v>
      </c>
      <c r="G597" s="14">
        <f t="shared" si="287"/>
        <v>0</v>
      </c>
      <c r="H597" s="14">
        <f t="shared" si="288"/>
        <v>0</v>
      </c>
      <c r="I597" s="45"/>
      <c r="J597" s="53"/>
      <c r="K597" s="53"/>
      <c r="L597" s="51"/>
      <c r="M597" s="51"/>
      <c r="N597" s="51"/>
      <c r="O597" s="186"/>
      <c r="P597" s="180">
        <f t="shared" si="327"/>
        <v>0</v>
      </c>
      <c r="Q597" s="180">
        <f t="shared" si="328"/>
        <v>0</v>
      </c>
      <c r="R597" s="180">
        <f t="shared" si="329"/>
        <v>0</v>
      </c>
      <c r="S597" s="180">
        <f t="shared" si="330"/>
        <v>0</v>
      </c>
      <c r="T597" s="394">
        <f t="shared" si="325"/>
        <v>0</v>
      </c>
      <c r="U597" s="394">
        <f t="shared" si="326"/>
        <v>0</v>
      </c>
      <c r="V597" s="142">
        <f t="shared" si="331"/>
        <v>0</v>
      </c>
      <c r="W597" s="142">
        <f t="shared" si="332"/>
        <v>0</v>
      </c>
      <c r="X597" s="142">
        <f t="shared" si="332"/>
        <v>0</v>
      </c>
      <c r="Y597" s="142">
        <f t="shared" si="333"/>
        <v>0</v>
      </c>
      <c r="Z597" s="51"/>
      <c r="AA597" s="35"/>
      <c r="AB597" s="226"/>
      <c r="AC597" s="226"/>
      <c r="AD597" s="226"/>
      <c r="AE597" s="226"/>
      <c r="AF597" s="226"/>
      <c r="AG597" s="226"/>
      <c r="AH597" s="226"/>
      <c r="AI597" s="226"/>
      <c r="AJ597" s="226"/>
      <c r="AK597" s="226"/>
      <c r="AL597" s="226"/>
      <c r="AM597" s="226"/>
      <c r="AN597" s="226"/>
      <c r="AO597" s="226"/>
    </row>
    <row r="598" spans="1:41" ht="15" outlineLevel="1">
      <c r="A598" s="44">
        <v>511</v>
      </c>
      <c r="B598" s="73">
        <v>446</v>
      </c>
      <c r="C598" s="42" t="s">
        <v>264</v>
      </c>
      <c r="D598" s="44" t="s">
        <v>34</v>
      </c>
      <c r="E598" s="53">
        <v>0.33</v>
      </c>
      <c r="F598" s="14">
        <f t="shared" si="286"/>
        <v>7839.81</v>
      </c>
      <c r="G598" s="14">
        <f t="shared" si="287"/>
        <v>0</v>
      </c>
      <c r="H598" s="14">
        <f t="shared" si="288"/>
        <v>7839.81</v>
      </c>
      <c r="I598" s="45">
        <v>23757</v>
      </c>
      <c r="J598" s="53"/>
      <c r="K598" s="53"/>
      <c r="L598" s="51"/>
      <c r="M598" s="51"/>
      <c r="N598" s="51"/>
      <c r="O598" s="448">
        <f>I598*$L$3</f>
        <v>40386.9</v>
      </c>
      <c r="P598" s="180">
        <f t="shared" si="327"/>
        <v>0</v>
      </c>
      <c r="Q598" s="180">
        <f t="shared" si="328"/>
        <v>13327.68</v>
      </c>
      <c r="R598" s="180">
        <f t="shared" si="329"/>
        <v>0</v>
      </c>
      <c r="S598" s="180">
        <f t="shared" si="330"/>
        <v>13327.68</v>
      </c>
      <c r="T598" s="394">
        <f t="shared" si="325"/>
        <v>17068.689999999999</v>
      </c>
      <c r="U598" s="394">
        <f t="shared" si="326"/>
        <v>0</v>
      </c>
      <c r="V598" s="142">
        <f t="shared" si="331"/>
        <v>17068.689999999999</v>
      </c>
      <c r="W598" s="142">
        <f t="shared" si="332"/>
        <v>51723.3</v>
      </c>
      <c r="X598" s="142">
        <f t="shared" si="332"/>
        <v>0</v>
      </c>
      <c r="Y598" s="142">
        <f t="shared" si="333"/>
        <v>51723.3</v>
      </c>
      <c r="Z598" s="51"/>
      <c r="AA598" s="35"/>
      <c r="AB598" s="226"/>
      <c r="AC598" s="226"/>
      <c r="AD598" s="226"/>
      <c r="AE598" s="226"/>
      <c r="AF598" s="226"/>
      <c r="AG598" s="226"/>
      <c r="AH598" s="226"/>
      <c r="AI598" s="226"/>
      <c r="AJ598" s="226"/>
      <c r="AK598" s="226"/>
      <c r="AL598" s="226"/>
      <c r="AM598" s="226"/>
      <c r="AN598" s="226"/>
      <c r="AO598" s="226"/>
    </row>
    <row r="599" spans="1:41" ht="15" outlineLevel="1">
      <c r="A599" s="44">
        <v>512</v>
      </c>
      <c r="B599" s="73">
        <v>447</v>
      </c>
      <c r="C599" s="42" t="s">
        <v>56</v>
      </c>
      <c r="D599" s="44" t="s">
        <v>26</v>
      </c>
      <c r="E599" s="53">
        <v>31.1</v>
      </c>
      <c r="F599" s="14">
        <f t="shared" si="286"/>
        <v>54799.44</v>
      </c>
      <c r="G599" s="14">
        <f t="shared" si="287"/>
        <v>0</v>
      </c>
      <c r="H599" s="14">
        <f t="shared" si="288"/>
        <v>54799.44</v>
      </c>
      <c r="I599" s="45">
        <v>1762.04</v>
      </c>
      <c r="J599" s="53"/>
      <c r="K599" s="53"/>
      <c r="L599" s="51"/>
      <c r="M599" s="51"/>
      <c r="N599" s="51"/>
      <c r="O599" s="451">
        <f t="shared" ref="O599:O606" si="335">I599*$M$3</f>
        <v>2466.86</v>
      </c>
      <c r="P599" s="180">
        <f t="shared" si="327"/>
        <v>0</v>
      </c>
      <c r="Q599" s="180">
        <f t="shared" si="328"/>
        <v>76719.350000000006</v>
      </c>
      <c r="R599" s="180">
        <f t="shared" si="329"/>
        <v>0</v>
      </c>
      <c r="S599" s="180">
        <f t="shared" si="330"/>
        <v>76719.350000000006</v>
      </c>
      <c r="T599" s="394">
        <f t="shared" si="325"/>
        <v>98254.23</v>
      </c>
      <c r="U599" s="394">
        <f t="shared" si="326"/>
        <v>0</v>
      </c>
      <c r="V599" s="142">
        <f t="shared" si="331"/>
        <v>98254.23</v>
      </c>
      <c r="W599" s="142">
        <f t="shared" si="332"/>
        <v>3159.3</v>
      </c>
      <c r="X599" s="142">
        <f t="shared" si="332"/>
        <v>0</v>
      </c>
      <c r="Y599" s="142">
        <f t="shared" si="333"/>
        <v>3159.3</v>
      </c>
      <c r="Z599" s="51"/>
      <c r="AA599" s="35"/>
      <c r="AB599" s="226"/>
      <c r="AC599" s="226"/>
      <c r="AD599" s="226"/>
      <c r="AE599" s="226"/>
      <c r="AF599" s="226"/>
      <c r="AG599" s="226"/>
      <c r="AH599" s="226"/>
      <c r="AI599" s="226"/>
      <c r="AJ599" s="226"/>
      <c r="AK599" s="226"/>
      <c r="AL599" s="226"/>
      <c r="AM599" s="226"/>
      <c r="AN599" s="226"/>
      <c r="AO599" s="226"/>
    </row>
    <row r="600" spans="1:41" ht="15" outlineLevel="1">
      <c r="A600" s="44">
        <v>513</v>
      </c>
      <c r="B600" s="73">
        <v>448</v>
      </c>
      <c r="C600" s="42" t="s">
        <v>218</v>
      </c>
      <c r="D600" s="44" t="s">
        <v>26</v>
      </c>
      <c r="E600" s="53">
        <v>31.1</v>
      </c>
      <c r="F600" s="14">
        <f t="shared" si="286"/>
        <v>4605.29</v>
      </c>
      <c r="G600" s="14">
        <f t="shared" si="287"/>
        <v>0</v>
      </c>
      <c r="H600" s="14">
        <f t="shared" si="288"/>
        <v>4605.29</v>
      </c>
      <c r="I600" s="45">
        <v>148.08000000000001</v>
      </c>
      <c r="J600" s="53"/>
      <c r="K600" s="53"/>
      <c r="L600" s="51"/>
      <c r="M600" s="51"/>
      <c r="N600" s="51"/>
      <c r="O600" s="451">
        <f t="shared" si="335"/>
        <v>207.31</v>
      </c>
      <c r="P600" s="180">
        <f t="shared" si="327"/>
        <v>0</v>
      </c>
      <c r="Q600" s="180">
        <f t="shared" si="328"/>
        <v>6447.34</v>
      </c>
      <c r="R600" s="180">
        <f t="shared" si="329"/>
        <v>0</v>
      </c>
      <c r="S600" s="180">
        <f t="shared" si="330"/>
        <v>6447.34</v>
      </c>
      <c r="T600" s="394">
        <f t="shared" si="325"/>
        <v>8257.0499999999993</v>
      </c>
      <c r="U600" s="394">
        <f t="shared" si="326"/>
        <v>0</v>
      </c>
      <c r="V600" s="142">
        <f t="shared" si="331"/>
        <v>8257.0499999999993</v>
      </c>
      <c r="W600" s="142">
        <f t="shared" si="332"/>
        <v>265.5</v>
      </c>
      <c r="X600" s="142">
        <f t="shared" si="332"/>
        <v>0</v>
      </c>
      <c r="Y600" s="142">
        <f t="shared" si="333"/>
        <v>265.5</v>
      </c>
      <c r="Z600" s="51"/>
      <c r="AA600" s="35"/>
      <c r="AB600" s="226"/>
      <c r="AC600" s="226"/>
      <c r="AD600" s="226"/>
      <c r="AE600" s="226"/>
      <c r="AF600" s="226"/>
      <c r="AG600" s="226"/>
      <c r="AH600" s="226"/>
      <c r="AI600" s="226"/>
      <c r="AJ600" s="226"/>
      <c r="AK600" s="226"/>
      <c r="AL600" s="226"/>
      <c r="AM600" s="226"/>
      <c r="AN600" s="226"/>
      <c r="AO600" s="226"/>
    </row>
    <row r="601" spans="1:41" ht="45" outlineLevel="1">
      <c r="A601" s="44">
        <v>514</v>
      </c>
      <c r="B601" s="73">
        <v>449</v>
      </c>
      <c r="C601" s="42" t="s">
        <v>265</v>
      </c>
      <c r="D601" s="44" t="s">
        <v>34</v>
      </c>
      <c r="E601" s="53">
        <v>0.01</v>
      </c>
      <c r="F601" s="14">
        <f t="shared" si="286"/>
        <v>116.24</v>
      </c>
      <c r="G601" s="14">
        <f t="shared" si="287"/>
        <v>0</v>
      </c>
      <c r="H601" s="14">
        <f t="shared" si="288"/>
        <v>116.24</v>
      </c>
      <c r="I601" s="45">
        <v>11624</v>
      </c>
      <c r="J601" s="53"/>
      <c r="K601" s="53"/>
      <c r="L601" s="51"/>
      <c r="M601" s="51"/>
      <c r="N601" s="51"/>
      <c r="O601" s="451">
        <f t="shared" si="335"/>
        <v>16273.6</v>
      </c>
      <c r="P601" s="180">
        <f t="shared" si="327"/>
        <v>0</v>
      </c>
      <c r="Q601" s="180">
        <f t="shared" si="328"/>
        <v>162.74</v>
      </c>
      <c r="R601" s="180">
        <f t="shared" si="329"/>
        <v>0</v>
      </c>
      <c r="S601" s="180">
        <f t="shared" si="330"/>
        <v>162.74</v>
      </c>
      <c r="T601" s="394">
        <f t="shared" si="325"/>
        <v>208.42</v>
      </c>
      <c r="U601" s="394">
        <f t="shared" si="326"/>
        <v>0</v>
      </c>
      <c r="V601" s="142">
        <f t="shared" si="331"/>
        <v>208.42</v>
      </c>
      <c r="W601" s="142">
        <f t="shared" si="332"/>
        <v>20841.52</v>
      </c>
      <c r="X601" s="142">
        <f t="shared" si="332"/>
        <v>0</v>
      </c>
      <c r="Y601" s="142">
        <f t="shared" si="333"/>
        <v>20841.52</v>
      </c>
      <c r="Z601" s="51"/>
      <c r="AA601" s="35"/>
      <c r="AB601" s="226"/>
      <c r="AC601" s="226"/>
      <c r="AD601" s="226"/>
      <c r="AE601" s="226"/>
      <c r="AF601" s="226"/>
      <c r="AG601" s="226"/>
      <c r="AH601" s="226"/>
      <c r="AI601" s="226"/>
      <c r="AJ601" s="226"/>
      <c r="AK601" s="226"/>
      <c r="AL601" s="226"/>
      <c r="AM601" s="226"/>
      <c r="AN601" s="226"/>
      <c r="AO601" s="226"/>
    </row>
    <row r="602" spans="1:41" ht="30" outlineLevel="1">
      <c r="A602" s="44">
        <v>515</v>
      </c>
      <c r="B602" s="73">
        <v>450</v>
      </c>
      <c r="C602" s="42" t="s">
        <v>266</v>
      </c>
      <c r="D602" s="44" t="s">
        <v>26</v>
      </c>
      <c r="E602" s="53">
        <v>5.6</v>
      </c>
      <c r="F602" s="14">
        <f t="shared" si="286"/>
        <v>588</v>
      </c>
      <c r="G602" s="14">
        <f t="shared" si="287"/>
        <v>1293.5999999999999</v>
      </c>
      <c r="H602" s="14">
        <f t="shared" si="288"/>
        <v>1881.6</v>
      </c>
      <c r="I602" s="45">
        <v>105</v>
      </c>
      <c r="J602" s="53">
        <v>231</v>
      </c>
      <c r="K602" s="53"/>
      <c r="L602" s="51"/>
      <c r="M602" s="51"/>
      <c r="N602" s="51"/>
      <c r="O602" s="451">
        <f t="shared" si="335"/>
        <v>147</v>
      </c>
      <c r="P602" s="180">
        <f t="shared" si="327"/>
        <v>231</v>
      </c>
      <c r="Q602" s="180">
        <f t="shared" si="328"/>
        <v>823.2</v>
      </c>
      <c r="R602" s="180">
        <f t="shared" si="329"/>
        <v>1293.5999999999999</v>
      </c>
      <c r="S602" s="180">
        <f t="shared" si="330"/>
        <v>2116.8000000000002</v>
      </c>
      <c r="T602" s="394">
        <f t="shared" si="325"/>
        <v>1054.26</v>
      </c>
      <c r="U602" s="394">
        <f t="shared" si="326"/>
        <v>1656.7</v>
      </c>
      <c r="V602" s="142">
        <f t="shared" si="331"/>
        <v>2710.96</v>
      </c>
      <c r="W602" s="142">
        <f t="shared" si="332"/>
        <v>188.26</v>
      </c>
      <c r="X602" s="142">
        <f t="shared" si="332"/>
        <v>295.83999999999997</v>
      </c>
      <c r="Y602" s="142">
        <f t="shared" si="333"/>
        <v>484.1</v>
      </c>
      <c r="Z602" s="51" t="s">
        <v>342</v>
      </c>
      <c r="AA602" s="35"/>
      <c r="AB602" s="226"/>
      <c r="AC602" s="226"/>
      <c r="AD602" s="226"/>
      <c r="AE602" s="226"/>
      <c r="AF602" s="226"/>
      <c r="AG602" s="226"/>
      <c r="AH602" s="226"/>
      <c r="AI602" s="226"/>
      <c r="AJ602" s="226"/>
      <c r="AK602" s="226"/>
      <c r="AL602" s="226"/>
      <c r="AM602" s="226"/>
      <c r="AN602" s="226"/>
      <c r="AO602" s="226"/>
    </row>
    <row r="603" spans="1:41" ht="45" outlineLevel="1">
      <c r="A603" s="44">
        <v>516</v>
      </c>
      <c r="B603" s="73">
        <v>451</v>
      </c>
      <c r="C603" s="42" t="s">
        <v>265</v>
      </c>
      <c r="D603" s="44" t="s">
        <v>34</v>
      </c>
      <c r="E603" s="53">
        <v>0.33</v>
      </c>
      <c r="F603" s="14">
        <f t="shared" si="286"/>
        <v>3835.92</v>
      </c>
      <c r="G603" s="14">
        <f t="shared" si="287"/>
        <v>0</v>
      </c>
      <c r="H603" s="14">
        <f t="shared" si="288"/>
        <v>3835.92</v>
      </c>
      <c r="I603" s="45">
        <v>11624</v>
      </c>
      <c r="J603" s="53"/>
      <c r="K603" s="53"/>
      <c r="L603" s="51"/>
      <c r="M603" s="51"/>
      <c r="N603" s="51"/>
      <c r="O603" s="451">
        <f t="shared" si="335"/>
        <v>16273.6</v>
      </c>
      <c r="P603" s="180">
        <f t="shared" si="327"/>
        <v>0</v>
      </c>
      <c r="Q603" s="180">
        <f t="shared" si="328"/>
        <v>5370.29</v>
      </c>
      <c r="R603" s="180">
        <f t="shared" si="329"/>
        <v>0</v>
      </c>
      <c r="S603" s="180">
        <f t="shared" si="330"/>
        <v>5370.29</v>
      </c>
      <c r="T603" s="394">
        <f t="shared" si="325"/>
        <v>6877.7</v>
      </c>
      <c r="U603" s="394">
        <f t="shared" si="326"/>
        <v>0</v>
      </c>
      <c r="V603" s="142">
        <f t="shared" si="331"/>
        <v>6877.7</v>
      </c>
      <c r="W603" s="142">
        <f t="shared" si="332"/>
        <v>20841.52</v>
      </c>
      <c r="X603" s="142">
        <f t="shared" si="332"/>
        <v>0</v>
      </c>
      <c r="Y603" s="142">
        <f t="shared" si="333"/>
        <v>20841.52</v>
      </c>
      <c r="Z603" s="51"/>
      <c r="AA603" s="35"/>
      <c r="AB603" s="226"/>
      <c r="AC603" s="226"/>
      <c r="AD603" s="226"/>
      <c r="AE603" s="226"/>
      <c r="AF603" s="226"/>
      <c r="AG603" s="226"/>
      <c r="AH603" s="226"/>
      <c r="AI603" s="226"/>
      <c r="AJ603" s="226"/>
      <c r="AK603" s="226"/>
      <c r="AL603" s="226"/>
      <c r="AM603" s="226"/>
      <c r="AN603" s="226"/>
      <c r="AO603" s="226"/>
    </row>
    <row r="604" spans="1:41" ht="30" outlineLevel="1">
      <c r="A604" s="44">
        <v>517</v>
      </c>
      <c r="B604" s="73">
        <v>452</v>
      </c>
      <c r="C604" s="42" t="s">
        <v>268</v>
      </c>
      <c r="D604" s="44" t="s">
        <v>26</v>
      </c>
      <c r="E604" s="53">
        <v>6.6</v>
      </c>
      <c r="F604" s="14">
        <f t="shared" si="286"/>
        <v>21238.799999999999</v>
      </c>
      <c r="G604" s="14">
        <f t="shared" si="287"/>
        <v>101640</v>
      </c>
      <c r="H604" s="14">
        <f t="shared" si="288"/>
        <v>122878.8</v>
      </c>
      <c r="I604" s="45">
        <v>3218</v>
      </c>
      <c r="J604" s="53">
        <v>15400</v>
      </c>
      <c r="K604" s="53"/>
      <c r="L604" s="51"/>
      <c r="M604" s="51"/>
      <c r="N604" s="51"/>
      <c r="O604" s="451">
        <f t="shared" si="335"/>
        <v>4505.2</v>
      </c>
      <c r="P604" s="180">
        <f t="shared" si="327"/>
        <v>15400</v>
      </c>
      <c r="Q604" s="180">
        <f t="shared" si="328"/>
        <v>29734.32</v>
      </c>
      <c r="R604" s="180">
        <f t="shared" si="329"/>
        <v>101640</v>
      </c>
      <c r="S604" s="180">
        <f t="shared" si="330"/>
        <v>131374.32</v>
      </c>
      <c r="T604" s="394">
        <f t="shared" si="325"/>
        <v>38080.61</v>
      </c>
      <c r="U604" s="394">
        <f t="shared" si="326"/>
        <v>130169.82</v>
      </c>
      <c r="V604" s="142">
        <f t="shared" si="331"/>
        <v>168250.43</v>
      </c>
      <c r="W604" s="142">
        <f t="shared" si="332"/>
        <v>5769.79</v>
      </c>
      <c r="X604" s="142">
        <f t="shared" si="332"/>
        <v>19722.7</v>
      </c>
      <c r="Y604" s="142">
        <f t="shared" si="333"/>
        <v>25492.49</v>
      </c>
      <c r="Z604" s="51" t="s">
        <v>343</v>
      </c>
      <c r="AA604" s="35"/>
      <c r="AB604" s="226"/>
      <c r="AC604" s="226"/>
      <c r="AD604" s="226"/>
      <c r="AE604" s="226"/>
      <c r="AF604" s="226"/>
      <c r="AG604" s="226"/>
      <c r="AH604" s="226"/>
      <c r="AI604" s="226"/>
      <c r="AJ604" s="226"/>
      <c r="AK604" s="226"/>
      <c r="AL604" s="226"/>
      <c r="AM604" s="226"/>
      <c r="AN604" s="226"/>
      <c r="AO604" s="226"/>
    </row>
    <row r="605" spans="1:41" ht="45" outlineLevel="1">
      <c r="A605" s="44">
        <v>518</v>
      </c>
      <c r="B605" s="73">
        <v>453</v>
      </c>
      <c r="C605" s="42" t="s">
        <v>265</v>
      </c>
      <c r="D605" s="44" t="s">
        <v>34</v>
      </c>
      <c r="E605" s="53">
        <v>0.03</v>
      </c>
      <c r="F605" s="14">
        <f t="shared" si="286"/>
        <v>348.72</v>
      </c>
      <c r="G605" s="14">
        <f t="shared" si="287"/>
        <v>0</v>
      </c>
      <c r="H605" s="14">
        <f t="shared" si="288"/>
        <v>348.72</v>
      </c>
      <c r="I605" s="45">
        <v>11624</v>
      </c>
      <c r="J605" s="53"/>
      <c r="K605" s="53"/>
      <c r="L605" s="51"/>
      <c r="M605" s="51"/>
      <c r="N605" s="51"/>
      <c r="O605" s="451">
        <f t="shared" si="335"/>
        <v>16273.6</v>
      </c>
      <c r="P605" s="180">
        <f t="shared" si="327"/>
        <v>0</v>
      </c>
      <c r="Q605" s="180">
        <f t="shared" si="328"/>
        <v>488.21</v>
      </c>
      <c r="R605" s="180">
        <f t="shared" si="329"/>
        <v>0</v>
      </c>
      <c r="S605" s="180">
        <f t="shared" si="330"/>
        <v>488.21</v>
      </c>
      <c r="T605" s="394">
        <f t="shared" si="325"/>
        <v>625.25</v>
      </c>
      <c r="U605" s="394">
        <f t="shared" si="326"/>
        <v>0</v>
      </c>
      <c r="V605" s="142">
        <f t="shared" si="331"/>
        <v>625.25</v>
      </c>
      <c r="W605" s="142">
        <f t="shared" si="332"/>
        <v>20841.52</v>
      </c>
      <c r="X605" s="142">
        <f t="shared" si="332"/>
        <v>0</v>
      </c>
      <c r="Y605" s="142">
        <f t="shared" si="333"/>
        <v>20841.52</v>
      </c>
      <c r="Z605" s="51"/>
      <c r="AA605" s="35"/>
      <c r="AB605" s="226"/>
      <c r="AC605" s="226"/>
      <c r="AD605" s="226"/>
      <c r="AE605" s="226"/>
      <c r="AF605" s="226"/>
      <c r="AG605" s="226"/>
      <c r="AH605" s="226"/>
      <c r="AI605" s="226"/>
      <c r="AJ605" s="226"/>
      <c r="AK605" s="226"/>
      <c r="AL605" s="226"/>
      <c r="AM605" s="226"/>
      <c r="AN605" s="226"/>
      <c r="AO605" s="226"/>
    </row>
    <row r="606" spans="1:41" ht="30" outlineLevel="1">
      <c r="A606" s="44">
        <v>519</v>
      </c>
      <c r="B606" s="73">
        <v>454</v>
      </c>
      <c r="C606" s="42" t="s">
        <v>270</v>
      </c>
      <c r="D606" s="44" t="s">
        <v>26</v>
      </c>
      <c r="E606" s="53">
        <v>6.6</v>
      </c>
      <c r="F606" s="14">
        <f t="shared" si="286"/>
        <v>1881</v>
      </c>
      <c r="G606" s="14">
        <f t="shared" si="287"/>
        <v>6989.4</v>
      </c>
      <c r="H606" s="14">
        <f t="shared" si="288"/>
        <v>8870.4</v>
      </c>
      <c r="I606" s="45">
        <v>285</v>
      </c>
      <c r="J606" s="53">
        <v>1059</v>
      </c>
      <c r="K606" s="53"/>
      <c r="L606" s="51"/>
      <c r="M606" s="51"/>
      <c r="N606" s="51"/>
      <c r="O606" s="451">
        <f t="shared" si="335"/>
        <v>399</v>
      </c>
      <c r="P606" s="180">
        <f t="shared" si="327"/>
        <v>1059</v>
      </c>
      <c r="Q606" s="180">
        <f t="shared" si="328"/>
        <v>2633.4</v>
      </c>
      <c r="R606" s="180">
        <f t="shared" si="329"/>
        <v>6989.4</v>
      </c>
      <c r="S606" s="180">
        <f t="shared" si="330"/>
        <v>9622.7999999999993</v>
      </c>
      <c r="T606" s="394">
        <f t="shared" si="325"/>
        <v>3372.6</v>
      </c>
      <c r="U606" s="394">
        <f t="shared" si="326"/>
        <v>8951.32</v>
      </c>
      <c r="V606" s="142">
        <f t="shared" si="331"/>
        <v>12323.92</v>
      </c>
      <c r="W606" s="142">
        <f t="shared" si="332"/>
        <v>511</v>
      </c>
      <c r="X606" s="142">
        <f t="shared" si="332"/>
        <v>1356.26</v>
      </c>
      <c r="Y606" s="142">
        <f t="shared" si="333"/>
        <v>1867.26</v>
      </c>
      <c r="Z606" s="51" t="s">
        <v>344</v>
      </c>
      <c r="AA606" s="35"/>
      <c r="AB606" s="226"/>
      <c r="AC606" s="226"/>
      <c r="AD606" s="226"/>
      <c r="AE606" s="226"/>
      <c r="AF606" s="226"/>
      <c r="AG606" s="226"/>
      <c r="AH606" s="226"/>
      <c r="AI606" s="226"/>
      <c r="AJ606" s="226"/>
      <c r="AK606" s="226"/>
      <c r="AL606" s="226"/>
      <c r="AM606" s="226"/>
      <c r="AN606" s="226"/>
      <c r="AO606" s="226"/>
    </row>
    <row r="607" spans="1:41" ht="30" outlineLevel="1">
      <c r="A607" s="44"/>
      <c r="B607" s="73"/>
      <c r="C607" s="290" t="s">
        <v>345</v>
      </c>
      <c r="D607" s="291"/>
      <c r="E607" s="292"/>
      <c r="F607" s="14">
        <f t="shared" si="286"/>
        <v>0</v>
      </c>
      <c r="G607" s="14">
        <f t="shared" si="287"/>
        <v>0</v>
      </c>
      <c r="H607" s="14">
        <f t="shared" si="288"/>
        <v>0</v>
      </c>
      <c r="I607" s="45"/>
      <c r="J607" s="53"/>
      <c r="K607" s="53"/>
      <c r="L607" s="51"/>
      <c r="M607" s="51"/>
      <c r="N607" s="51"/>
      <c r="O607" s="186"/>
      <c r="P607" s="180">
        <f t="shared" si="327"/>
        <v>0</v>
      </c>
      <c r="Q607" s="180">
        <f t="shared" si="328"/>
        <v>0</v>
      </c>
      <c r="R607" s="180">
        <f t="shared" si="329"/>
        <v>0</v>
      </c>
      <c r="S607" s="180">
        <f t="shared" si="330"/>
        <v>0</v>
      </c>
      <c r="T607" s="394">
        <f t="shared" si="325"/>
        <v>0</v>
      </c>
      <c r="U607" s="394">
        <f t="shared" si="326"/>
        <v>0</v>
      </c>
      <c r="V607" s="142">
        <f t="shared" si="331"/>
        <v>0</v>
      </c>
      <c r="W607" s="142">
        <f t="shared" si="332"/>
        <v>0</v>
      </c>
      <c r="X607" s="142">
        <f t="shared" si="332"/>
        <v>0</v>
      </c>
      <c r="Y607" s="142">
        <f t="shared" si="333"/>
        <v>0</v>
      </c>
      <c r="Z607" s="51"/>
      <c r="AA607" s="35"/>
      <c r="AB607" s="226"/>
      <c r="AC607" s="226"/>
      <c r="AD607" s="226"/>
      <c r="AE607" s="226"/>
      <c r="AF607" s="226"/>
      <c r="AG607" s="226"/>
      <c r="AH607" s="226"/>
      <c r="AI607" s="226"/>
      <c r="AJ607" s="226"/>
      <c r="AK607" s="226"/>
      <c r="AL607" s="226"/>
      <c r="AM607" s="226"/>
      <c r="AN607" s="226"/>
      <c r="AO607" s="226"/>
    </row>
    <row r="608" spans="1:41" ht="15" outlineLevel="1">
      <c r="A608" s="44">
        <v>520</v>
      </c>
      <c r="B608" s="73">
        <v>455</v>
      </c>
      <c r="C608" s="42" t="s">
        <v>264</v>
      </c>
      <c r="D608" s="44" t="s">
        <v>34</v>
      </c>
      <c r="E608" s="53">
        <v>0.02</v>
      </c>
      <c r="F608" s="14">
        <f t="shared" si="286"/>
        <v>475.14</v>
      </c>
      <c r="G608" s="14">
        <f t="shared" si="287"/>
        <v>0</v>
      </c>
      <c r="H608" s="14">
        <f t="shared" si="288"/>
        <v>475.14</v>
      </c>
      <c r="I608" s="45">
        <v>23757</v>
      </c>
      <c r="J608" s="53"/>
      <c r="K608" s="53"/>
      <c r="L608" s="51"/>
      <c r="M608" s="51"/>
      <c r="N608" s="51"/>
      <c r="O608" s="448">
        <f>I608*$L$3</f>
        <v>40386.9</v>
      </c>
      <c r="P608" s="180">
        <f t="shared" si="327"/>
        <v>0</v>
      </c>
      <c r="Q608" s="180">
        <f t="shared" si="328"/>
        <v>807.74</v>
      </c>
      <c r="R608" s="180">
        <f t="shared" si="329"/>
        <v>0</v>
      </c>
      <c r="S608" s="180">
        <f t="shared" si="330"/>
        <v>807.74</v>
      </c>
      <c r="T608" s="394">
        <f t="shared" si="325"/>
        <v>1034.47</v>
      </c>
      <c r="U608" s="394">
        <f t="shared" si="326"/>
        <v>0</v>
      </c>
      <c r="V608" s="142">
        <f t="shared" si="331"/>
        <v>1034.47</v>
      </c>
      <c r="W608" s="142">
        <f t="shared" si="332"/>
        <v>51723.3</v>
      </c>
      <c r="X608" s="142">
        <f t="shared" si="332"/>
        <v>0</v>
      </c>
      <c r="Y608" s="142">
        <f t="shared" si="333"/>
        <v>51723.3</v>
      </c>
      <c r="Z608" s="51"/>
      <c r="AA608" s="35"/>
      <c r="AB608" s="226"/>
      <c r="AC608" s="226"/>
      <c r="AD608" s="226"/>
      <c r="AE608" s="226"/>
      <c r="AF608" s="226"/>
      <c r="AG608" s="226"/>
      <c r="AH608" s="226"/>
      <c r="AI608" s="226"/>
      <c r="AJ608" s="226"/>
      <c r="AK608" s="226"/>
      <c r="AL608" s="226"/>
      <c r="AM608" s="226"/>
      <c r="AN608" s="226"/>
      <c r="AO608" s="226"/>
    </row>
    <row r="609" spans="1:41" ht="15" outlineLevel="1">
      <c r="A609" s="44">
        <v>521</v>
      </c>
      <c r="B609" s="73">
        <v>456</v>
      </c>
      <c r="C609" s="42" t="s">
        <v>56</v>
      </c>
      <c r="D609" s="44" t="s">
        <v>26</v>
      </c>
      <c r="E609" s="53">
        <v>0.6</v>
      </c>
      <c r="F609" s="14">
        <f t="shared" si="286"/>
        <v>1057.22</v>
      </c>
      <c r="G609" s="14">
        <f t="shared" si="287"/>
        <v>0</v>
      </c>
      <c r="H609" s="14">
        <f t="shared" si="288"/>
        <v>1057.22</v>
      </c>
      <c r="I609" s="45">
        <v>1762.04</v>
      </c>
      <c r="J609" s="53"/>
      <c r="K609" s="53"/>
      <c r="L609" s="51"/>
      <c r="M609" s="51"/>
      <c r="N609" s="51"/>
      <c r="O609" s="451">
        <f t="shared" ref="O609:O616" si="336">I609*$M$3</f>
        <v>2466.86</v>
      </c>
      <c r="P609" s="180">
        <f t="shared" si="327"/>
        <v>0</v>
      </c>
      <c r="Q609" s="180">
        <f t="shared" si="328"/>
        <v>1480.12</v>
      </c>
      <c r="R609" s="180">
        <f t="shared" si="329"/>
        <v>0</v>
      </c>
      <c r="S609" s="180">
        <f t="shared" si="330"/>
        <v>1480.12</v>
      </c>
      <c r="T609" s="394">
        <f t="shared" si="325"/>
        <v>1895.58</v>
      </c>
      <c r="U609" s="394">
        <f t="shared" si="326"/>
        <v>0</v>
      </c>
      <c r="V609" s="142">
        <f t="shared" si="331"/>
        <v>1895.58</v>
      </c>
      <c r="W609" s="142">
        <f t="shared" si="332"/>
        <v>3159.3</v>
      </c>
      <c r="X609" s="142">
        <f t="shared" si="332"/>
        <v>0</v>
      </c>
      <c r="Y609" s="142">
        <f t="shared" si="333"/>
        <v>3159.3</v>
      </c>
      <c r="Z609" s="51"/>
      <c r="AA609" s="35"/>
      <c r="AB609" s="226"/>
      <c r="AC609" s="226"/>
      <c r="AD609" s="226"/>
      <c r="AE609" s="226"/>
      <c r="AF609" s="226"/>
      <c r="AG609" s="226"/>
      <c r="AH609" s="226"/>
      <c r="AI609" s="226"/>
      <c r="AJ609" s="226"/>
      <c r="AK609" s="226"/>
      <c r="AL609" s="226"/>
      <c r="AM609" s="226"/>
      <c r="AN609" s="226"/>
      <c r="AO609" s="226"/>
    </row>
    <row r="610" spans="1:41" ht="15" outlineLevel="1">
      <c r="A610" s="44">
        <v>522</v>
      </c>
      <c r="B610" s="73">
        <v>457</v>
      </c>
      <c r="C610" s="42" t="s">
        <v>218</v>
      </c>
      <c r="D610" s="44" t="s">
        <v>26</v>
      </c>
      <c r="E610" s="53">
        <v>0.6</v>
      </c>
      <c r="F610" s="14">
        <f t="shared" si="286"/>
        <v>88.85</v>
      </c>
      <c r="G610" s="14">
        <f t="shared" si="287"/>
        <v>0</v>
      </c>
      <c r="H610" s="14">
        <f t="shared" si="288"/>
        <v>88.85</v>
      </c>
      <c r="I610" s="45">
        <v>148.08000000000001</v>
      </c>
      <c r="J610" s="53"/>
      <c r="K610" s="53"/>
      <c r="L610" s="51"/>
      <c r="M610" s="51"/>
      <c r="N610" s="51"/>
      <c r="O610" s="451">
        <f t="shared" si="336"/>
        <v>207.31</v>
      </c>
      <c r="P610" s="180">
        <f t="shared" si="327"/>
        <v>0</v>
      </c>
      <c r="Q610" s="180">
        <f t="shared" si="328"/>
        <v>124.39</v>
      </c>
      <c r="R610" s="180">
        <f t="shared" si="329"/>
        <v>0</v>
      </c>
      <c r="S610" s="180">
        <f t="shared" si="330"/>
        <v>124.39</v>
      </c>
      <c r="T610" s="394">
        <f t="shared" si="325"/>
        <v>159.30000000000001</v>
      </c>
      <c r="U610" s="394">
        <f t="shared" si="326"/>
        <v>0</v>
      </c>
      <c r="V610" s="142">
        <f t="shared" si="331"/>
        <v>159.30000000000001</v>
      </c>
      <c r="W610" s="142">
        <f t="shared" si="332"/>
        <v>265.5</v>
      </c>
      <c r="X610" s="142">
        <f t="shared" si="332"/>
        <v>0</v>
      </c>
      <c r="Y610" s="142">
        <f t="shared" si="333"/>
        <v>265.5</v>
      </c>
      <c r="Z610" s="51"/>
      <c r="AA610" s="35"/>
      <c r="AB610" s="226"/>
      <c r="AC610" s="226"/>
      <c r="AD610" s="226"/>
      <c r="AE610" s="226"/>
      <c r="AF610" s="226"/>
      <c r="AG610" s="226"/>
      <c r="AH610" s="226"/>
      <c r="AI610" s="226"/>
      <c r="AJ610" s="226"/>
      <c r="AK610" s="226"/>
      <c r="AL610" s="226"/>
      <c r="AM610" s="226"/>
      <c r="AN610" s="226"/>
      <c r="AO610" s="226"/>
    </row>
    <row r="611" spans="1:41" ht="45" outlineLevel="1">
      <c r="A611" s="44">
        <v>523</v>
      </c>
      <c r="B611" s="73">
        <v>458</v>
      </c>
      <c r="C611" s="42" t="s">
        <v>265</v>
      </c>
      <c r="D611" s="44" t="s">
        <v>34</v>
      </c>
      <c r="E611" s="53">
        <v>0</v>
      </c>
      <c r="F611" s="14">
        <f t="shared" si="286"/>
        <v>0</v>
      </c>
      <c r="G611" s="14">
        <f t="shared" si="287"/>
        <v>0</v>
      </c>
      <c r="H611" s="14">
        <f t="shared" si="288"/>
        <v>0</v>
      </c>
      <c r="I611" s="45">
        <v>11624</v>
      </c>
      <c r="J611" s="53"/>
      <c r="K611" s="53"/>
      <c r="L611" s="51"/>
      <c r="M611" s="51"/>
      <c r="N611" s="51"/>
      <c r="O611" s="451">
        <f t="shared" si="336"/>
        <v>16273.6</v>
      </c>
      <c r="P611" s="180">
        <f t="shared" si="327"/>
        <v>0</v>
      </c>
      <c r="Q611" s="180">
        <f t="shared" si="328"/>
        <v>0</v>
      </c>
      <c r="R611" s="180">
        <f t="shared" si="329"/>
        <v>0</v>
      </c>
      <c r="S611" s="180">
        <f t="shared" si="330"/>
        <v>0</v>
      </c>
      <c r="T611" s="394">
        <f t="shared" si="325"/>
        <v>0</v>
      </c>
      <c r="U611" s="394">
        <f t="shared" si="326"/>
        <v>0</v>
      </c>
      <c r="V611" s="142">
        <f t="shared" si="331"/>
        <v>0</v>
      </c>
      <c r="W611" s="142">
        <f t="shared" si="332"/>
        <v>20841.52</v>
      </c>
      <c r="X611" s="142">
        <f t="shared" si="332"/>
        <v>0</v>
      </c>
      <c r="Y611" s="142">
        <f t="shared" si="333"/>
        <v>20841.52</v>
      </c>
      <c r="Z611" s="51"/>
      <c r="AA611" s="35"/>
      <c r="AB611" s="226"/>
      <c r="AC611" s="226"/>
      <c r="AD611" s="226"/>
      <c r="AE611" s="226"/>
      <c r="AF611" s="226"/>
      <c r="AG611" s="226"/>
      <c r="AH611" s="226"/>
      <c r="AI611" s="226"/>
      <c r="AJ611" s="226"/>
      <c r="AK611" s="226"/>
      <c r="AL611" s="226"/>
      <c r="AM611" s="226"/>
      <c r="AN611" s="226"/>
      <c r="AO611" s="226"/>
    </row>
    <row r="612" spans="1:41" ht="30" outlineLevel="1">
      <c r="A612" s="44">
        <v>524</v>
      </c>
      <c r="B612" s="73">
        <v>459</v>
      </c>
      <c r="C612" s="42" t="s">
        <v>266</v>
      </c>
      <c r="D612" s="44" t="s">
        <v>26</v>
      </c>
      <c r="E612" s="53">
        <v>0.3</v>
      </c>
      <c r="F612" s="14">
        <f t="shared" si="286"/>
        <v>31.5</v>
      </c>
      <c r="G612" s="14">
        <f t="shared" si="287"/>
        <v>69.3</v>
      </c>
      <c r="H612" s="14">
        <f t="shared" si="288"/>
        <v>100.8</v>
      </c>
      <c r="I612" s="45">
        <v>105</v>
      </c>
      <c r="J612" s="53">
        <v>231</v>
      </c>
      <c r="K612" s="53"/>
      <c r="L612" s="51"/>
      <c r="M612" s="51"/>
      <c r="N612" s="51"/>
      <c r="O612" s="451">
        <f t="shared" si="336"/>
        <v>147</v>
      </c>
      <c r="P612" s="180">
        <f t="shared" si="327"/>
        <v>231</v>
      </c>
      <c r="Q612" s="180">
        <f t="shared" si="328"/>
        <v>44.1</v>
      </c>
      <c r="R612" s="180">
        <f t="shared" si="329"/>
        <v>69.3</v>
      </c>
      <c r="S612" s="180">
        <f t="shared" si="330"/>
        <v>113.4</v>
      </c>
      <c r="T612" s="394">
        <f t="shared" si="325"/>
        <v>56.48</v>
      </c>
      <c r="U612" s="394">
        <f t="shared" si="326"/>
        <v>88.75</v>
      </c>
      <c r="V612" s="142">
        <f t="shared" si="331"/>
        <v>145.22999999999999</v>
      </c>
      <c r="W612" s="142">
        <f t="shared" si="332"/>
        <v>188.26</v>
      </c>
      <c r="X612" s="142">
        <f t="shared" si="332"/>
        <v>295.83999999999997</v>
      </c>
      <c r="Y612" s="142">
        <f t="shared" si="333"/>
        <v>484.1</v>
      </c>
      <c r="Z612" s="51" t="s">
        <v>346</v>
      </c>
      <c r="AA612" s="35"/>
      <c r="AB612" s="226"/>
      <c r="AC612" s="226"/>
      <c r="AD612" s="226"/>
      <c r="AE612" s="226"/>
      <c r="AF612" s="226"/>
      <c r="AG612" s="226"/>
      <c r="AH612" s="226"/>
      <c r="AI612" s="226"/>
      <c r="AJ612" s="226"/>
      <c r="AK612" s="226"/>
      <c r="AL612" s="226"/>
      <c r="AM612" s="226"/>
      <c r="AN612" s="226"/>
      <c r="AO612" s="226"/>
    </row>
    <row r="613" spans="1:41" ht="45" outlineLevel="1">
      <c r="A613" s="44">
        <v>525</v>
      </c>
      <c r="B613" s="73">
        <v>460</v>
      </c>
      <c r="C613" s="42" t="s">
        <v>265</v>
      </c>
      <c r="D613" s="44" t="s">
        <v>34</v>
      </c>
      <c r="E613" s="53">
        <v>0.02</v>
      </c>
      <c r="F613" s="14">
        <f t="shared" si="286"/>
        <v>232.48</v>
      </c>
      <c r="G613" s="14">
        <f t="shared" si="287"/>
        <v>0</v>
      </c>
      <c r="H613" s="14">
        <f t="shared" si="288"/>
        <v>232.48</v>
      </c>
      <c r="I613" s="45">
        <v>11624</v>
      </c>
      <c r="J613" s="53"/>
      <c r="K613" s="53"/>
      <c r="L613" s="51"/>
      <c r="M613" s="51"/>
      <c r="N613" s="51"/>
      <c r="O613" s="451">
        <f t="shared" si="336"/>
        <v>16273.6</v>
      </c>
      <c r="P613" s="180">
        <f t="shared" si="327"/>
        <v>0</v>
      </c>
      <c r="Q613" s="180">
        <f t="shared" si="328"/>
        <v>325.47000000000003</v>
      </c>
      <c r="R613" s="180">
        <f t="shared" si="329"/>
        <v>0</v>
      </c>
      <c r="S613" s="180">
        <f t="shared" si="330"/>
        <v>325.47000000000003</v>
      </c>
      <c r="T613" s="394">
        <f t="shared" si="325"/>
        <v>416.83</v>
      </c>
      <c r="U613" s="394">
        <f t="shared" si="326"/>
        <v>0</v>
      </c>
      <c r="V613" s="142">
        <f t="shared" si="331"/>
        <v>416.83</v>
      </c>
      <c r="W613" s="142">
        <f t="shared" si="332"/>
        <v>20841.52</v>
      </c>
      <c r="X613" s="142">
        <f t="shared" si="332"/>
        <v>0</v>
      </c>
      <c r="Y613" s="142">
        <f t="shared" si="333"/>
        <v>20841.52</v>
      </c>
      <c r="Z613" s="51"/>
      <c r="AA613" s="35"/>
      <c r="AB613" s="226"/>
      <c r="AC613" s="226"/>
      <c r="AD613" s="226"/>
      <c r="AE613" s="226"/>
      <c r="AF613" s="226"/>
      <c r="AG613" s="226"/>
      <c r="AH613" s="226"/>
      <c r="AI613" s="226"/>
      <c r="AJ613" s="226"/>
      <c r="AK613" s="226"/>
      <c r="AL613" s="226"/>
      <c r="AM613" s="226"/>
      <c r="AN613" s="226"/>
      <c r="AO613" s="226"/>
    </row>
    <row r="614" spans="1:41" ht="30" outlineLevel="1">
      <c r="A614" s="44">
        <v>526</v>
      </c>
      <c r="B614" s="73">
        <v>461</v>
      </c>
      <c r="C614" s="42" t="s">
        <v>330</v>
      </c>
      <c r="D614" s="44" t="s">
        <v>26</v>
      </c>
      <c r="E614" s="53">
        <v>0.2</v>
      </c>
      <c r="F614" s="14">
        <f t="shared" si="286"/>
        <v>1026.4000000000001</v>
      </c>
      <c r="G614" s="14">
        <f t="shared" si="287"/>
        <v>4928</v>
      </c>
      <c r="H614" s="14">
        <f t="shared" si="288"/>
        <v>5954.4</v>
      </c>
      <c r="I614" s="45">
        <v>5132</v>
      </c>
      <c r="J614" s="53">
        <v>24640</v>
      </c>
      <c r="K614" s="53"/>
      <c r="L614" s="51"/>
      <c r="M614" s="51"/>
      <c r="N614" s="51"/>
      <c r="O614" s="451">
        <f t="shared" si="336"/>
        <v>7184.8</v>
      </c>
      <c r="P614" s="180">
        <f t="shared" si="327"/>
        <v>24640</v>
      </c>
      <c r="Q614" s="180">
        <f t="shared" si="328"/>
        <v>1436.96</v>
      </c>
      <c r="R614" s="180">
        <f t="shared" si="329"/>
        <v>4928</v>
      </c>
      <c r="S614" s="180">
        <f t="shared" si="330"/>
        <v>6364.96</v>
      </c>
      <c r="T614" s="394">
        <f t="shared" si="325"/>
        <v>1840.31</v>
      </c>
      <c r="U614" s="394">
        <f t="shared" si="326"/>
        <v>6311.26</v>
      </c>
      <c r="V614" s="142">
        <f t="shared" si="331"/>
        <v>8151.57</v>
      </c>
      <c r="W614" s="142">
        <f t="shared" si="332"/>
        <v>9201.5400000000009</v>
      </c>
      <c r="X614" s="142">
        <f t="shared" si="332"/>
        <v>31556.32</v>
      </c>
      <c r="Y614" s="142">
        <f t="shared" si="333"/>
        <v>40757.86</v>
      </c>
      <c r="Z614" s="51" t="s">
        <v>347</v>
      </c>
      <c r="AA614" s="35"/>
      <c r="AB614" s="226"/>
      <c r="AC614" s="226"/>
      <c r="AD614" s="226"/>
      <c r="AE614" s="226"/>
      <c r="AF614" s="226"/>
      <c r="AG614" s="226"/>
      <c r="AH614" s="226"/>
      <c r="AI614" s="226"/>
      <c r="AJ614" s="226"/>
      <c r="AK614" s="226"/>
      <c r="AL614" s="226"/>
      <c r="AM614" s="226"/>
      <c r="AN614" s="226"/>
      <c r="AO614" s="226"/>
    </row>
    <row r="615" spans="1:41" ht="45" outlineLevel="1">
      <c r="A615" s="44">
        <v>527</v>
      </c>
      <c r="B615" s="73">
        <v>462</v>
      </c>
      <c r="C615" s="42" t="s">
        <v>265</v>
      </c>
      <c r="D615" s="44" t="s">
        <v>34</v>
      </c>
      <c r="E615" s="53">
        <v>0</v>
      </c>
      <c r="F615" s="14">
        <f t="shared" si="286"/>
        <v>0</v>
      </c>
      <c r="G615" s="14">
        <f t="shared" si="287"/>
        <v>0</v>
      </c>
      <c r="H615" s="14">
        <f t="shared" si="288"/>
        <v>0</v>
      </c>
      <c r="I615" s="45">
        <v>11624</v>
      </c>
      <c r="J615" s="53"/>
      <c r="K615" s="53"/>
      <c r="L615" s="51"/>
      <c r="M615" s="51"/>
      <c r="N615" s="51"/>
      <c r="O615" s="451">
        <f t="shared" si="336"/>
        <v>16273.6</v>
      </c>
      <c r="P615" s="180">
        <f t="shared" si="327"/>
        <v>0</v>
      </c>
      <c r="Q615" s="180">
        <f t="shared" si="328"/>
        <v>0</v>
      </c>
      <c r="R615" s="180">
        <f t="shared" si="329"/>
        <v>0</v>
      </c>
      <c r="S615" s="180">
        <f t="shared" si="330"/>
        <v>0</v>
      </c>
      <c r="T615" s="394">
        <f t="shared" si="325"/>
        <v>0</v>
      </c>
      <c r="U615" s="394">
        <f t="shared" si="326"/>
        <v>0</v>
      </c>
      <c r="V615" s="142">
        <f t="shared" si="331"/>
        <v>0</v>
      </c>
      <c r="W615" s="142">
        <f t="shared" si="332"/>
        <v>20841.52</v>
      </c>
      <c r="X615" s="142">
        <f t="shared" si="332"/>
        <v>0</v>
      </c>
      <c r="Y615" s="142">
        <f t="shared" si="333"/>
        <v>20841.52</v>
      </c>
      <c r="Z615" s="51"/>
      <c r="AA615" s="35"/>
      <c r="AB615" s="226"/>
      <c r="AC615" s="226"/>
      <c r="AD615" s="226"/>
      <c r="AE615" s="226"/>
      <c r="AF615" s="226"/>
      <c r="AG615" s="226"/>
      <c r="AH615" s="226"/>
      <c r="AI615" s="226"/>
      <c r="AJ615" s="226"/>
      <c r="AK615" s="226"/>
      <c r="AL615" s="226"/>
      <c r="AM615" s="226"/>
      <c r="AN615" s="226"/>
      <c r="AO615" s="226"/>
    </row>
    <row r="616" spans="1:41" ht="30" outlineLevel="1">
      <c r="A616" s="44">
        <v>528</v>
      </c>
      <c r="B616" s="73">
        <v>463</v>
      </c>
      <c r="C616" s="42" t="s">
        <v>270</v>
      </c>
      <c r="D616" s="44" t="s">
        <v>26</v>
      </c>
      <c r="E616" s="53">
        <v>0.3</v>
      </c>
      <c r="F616" s="14">
        <f t="shared" si="286"/>
        <v>85.5</v>
      </c>
      <c r="G616" s="14">
        <f t="shared" si="287"/>
        <v>317.7</v>
      </c>
      <c r="H616" s="14">
        <f t="shared" si="288"/>
        <v>403.2</v>
      </c>
      <c r="I616" s="45">
        <v>285</v>
      </c>
      <c r="J616" s="53">
        <v>1059</v>
      </c>
      <c r="K616" s="53"/>
      <c r="L616" s="51"/>
      <c r="M616" s="51"/>
      <c r="N616" s="51"/>
      <c r="O616" s="451">
        <f t="shared" si="336"/>
        <v>399</v>
      </c>
      <c r="P616" s="180">
        <f t="shared" si="327"/>
        <v>1059</v>
      </c>
      <c r="Q616" s="180">
        <f t="shared" si="328"/>
        <v>119.7</v>
      </c>
      <c r="R616" s="180">
        <f t="shared" si="329"/>
        <v>317.7</v>
      </c>
      <c r="S616" s="180">
        <f t="shared" si="330"/>
        <v>437.4</v>
      </c>
      <c r="T616" s="394">
        <f t="shared" si="325"/>
        <v>153.30000000000001</v>
      </c>
      <c r="U616" s="394">
        <f t="shared" si="326"/>
        <v>406.88</v>
      </c>
      <c r="V616" s="142">
        <f t="shared" si="331"/>
        <v>560.17999999999995</v>
      </c>
      <c r="W616" s="142">
        <f t="shared" si="332"/>
        <v>511</v>
      </c>
      <c r="X616" s="142">
        <f t="shared" si="332"/>
        <v>1356.26</v>
      </c>
      <c r="Y616" s="142">
        <f t="shared" si="333"/>
        <v>1867.26</v>
      </c>
      <c r="Z616" s="51" t="s">
        <v>329</v>
      </c>
      <c r="AA616" s="35"/>
      <c r="AB616" s="226"/>
      <c r="AC616" s="226"/>
      <c r="AD616" s="226"/>
      <c r="AE616" s="226"/>
      <c r="AF616" s="226"/>
      <c r="AG616" s="226"/>
      <c r="AH616" s="226"/>
      <c r="AI616" s="226"/>
      <c r="AJ616" s="226"/>
      <c r="AK616" s="226"/>
      <c r="AL616" s="226"/>
      <c r="AM616" s="226"/>
      <c r="AN616" s="226"/>
      <c r="AO616" s="226"/>
    </row>
    <row r="617" spans="1:41" ht="30" outlineLevel="1">
      <c r="A617" s="44"/>
      <c r="B617" s="73"/>
      <c r="C617" s="290" t="s">
        <v>348</v>
      </c>
      <c r="D617" s="291"/>
      <c r="E617" s="292"/>
      <c r="F617" s="14">
        <f t="shared" si="286"/>
        <v>0</v>
      </c>
      <c r="G617" s="14">
        <f t="shared" si="287"/>
        <v>0</v>
      </c>
      <c r="H617" s="14">
        <f t="shared" si="288"/>
        <v>0</v>
      </c>
      <c r="I617" s="45"/>
      <c r="J617" s="53"/>
      <c r="K617" s="53"/>
      <c r="L617" s="51"/>
      <c r="M617" s="51"/>
      <c r="N617" s="51"/>
      <c r="O617" s="186"/>
      <c r="P617" s="180">
        <f t="shared" si="327"/>
        <v>0</v>
      </c>
      <c r="Q617" s="180">
        <f t="shared" si="328"/>
        <v>0</v>
      </c>
      <c r="R617" s="180">
        <f t="shared" si="329"/>
        <v>0</v>
      </c>
      <c r="S617" s="180">
        <f t="shared" si="330"/>
        <v>0</v>
      </c>
      <c r="T617" s="394">
        <f t="shared" si="325"/>
        <v>0</v>
      </c>
      <c r="U617" s="394">
        <f t="shared" si="326"/>
        <v>0</v>
      </c>
      <c r="V617" s="142">
        <f t="shared" si="331"/>
        <v>0</v>
      </c>
      <c r="W617" s="142">
        <f t="shared" si="332"/>
        <v>0</v>
      </c>
      <c r="X617" s="142">
        <f t="shared" si="332"/>
        <v>0</v>
      </c>
      <c r="Y617" s="142">
        <f t="shared" si="333"/>
        <v>0</v>
      </c>
      <c r="Z617" s="51"/>
      <c r="AA617" s="35"/>
      <c r="AB617" s="226"/>
      <c r="AC617" s="226"/>
      <c r="AD617" s="226"/>
      <c r="AE617" s="226"/>
      <c r="AF617" s="226"/>
      <c r="AG617" s="226"/>
      <c r="AH617" s="226"/>
      <c r="AI617" s="226"/>
      <c r="AJ617" s="226"/>
      <c r="AK617" s="226"/>
      <c r="AL617" s="226"/>
      <c r="AM617" s="226"/>
      <c r="AN617" s="226"/>
      <c r="AO617" s="226"/>
    </row>
    <row r="618" spans="1:41" ht="15" outlineLevel="1">
      <c r="A618" s="44">
        <v>529</v>
      </c>
      <c r="B618" s="73">
        <v>464</v>
      </c>
      <c r="C618" s="42" t="s">
        <v>264</v>
      </c>
      <c r="D618" s="44" t="s">
        <v>34</v>
      </c>
      <c r="E618" s="53">
        <v>0.31</v>
      </c>
      <c r="F618" s="14">
        <f t="shared" si="286"/>
        <v>7364.67</v>
      </c>
      <c r="G618" s="14">
        <f t="shared" si="287"/>
        <v>0</v>
      </c>
      <c r="H618" s="14">
        <f t="shared" si="288"/>
        <v>7364.67</v>
      </c>
      <c r="I618" s="45">
        <v>23757</v>
      </c>
      <c r="J618" s="53"/>
      <c r="K618" s="53"/>
      <c r="L618" s="51"/>
      <c r="M618" s="51"/>
      <c r="N618" s="51"/>
      <c r="O618" s="448">
        <f>I618*$L$3</f>
        <v>40386.9</v>
      </c>
      <c r="P618" s="180">
        <f t="shared" si="327"/>
        <v>0</v>
      </c>
      <c r="Q618" s="180">
        <f t="shared" si="328"/>
        <v>12519.94</v>
      </c>
      <c r="R618" s="180">
        <f t="shared" si="329"/>
        <v>0</v>
      </c>
      <c r="S618" s="180">
        <f t="shared" si="330"/>
        <v>12519.94</v>
      </c>
      <c r="T618" s="394">
        <f t="shared" si="325"/>
        <v>16034.22</v>
      </c>
      <c r="U618" s="394">
        <f t="shared" si="326"/>
        <v>0</v>
      </c>
      <c r="V618" s="142">
        <f t="shared" si="331"/>
        <v>16034.22</v>
      </c>
      <c r="W618" s="142">
        <f t="shared" si="332"/>
        <v>51723.3</v>
      </c>
      <c r="X618" s="142">
        <f t="shared" si="332"/>
        <v>0</v>
      </c>
      <c r="Y618" s="142">
        <f t="shared" si="333"/>
        <v>51723.3</v>
      </c>
      <c r="Z618" s="51"/>
      <c r="AA618" s="35"/>
      <c r="AB618" s="226"/>
      <c r="AC618" s="226"/>
      <c r="AD618" s="226"/>
      <c r="AE618" s="226"/>
      <c r="AF618" s="226"/>
      <c r="AG618" s="226"/>
      <c r="AH618" s="226"/>
      <c r="AI618" s="226"/>
      <c r="AJ618" s="226"/>
      <c r="AK618" s="226"/>
      <c r="AL618" s="226"/>
      <c r="AM618" s="226"/>
      <c r="AN618" s="226"/>
      <c r="AO618" s="226"/>
    </row>
    <row r="619" spans="1:41" ht="15" outlineLevel="1">
      <c r="A619" s="44">
        <v>530</v>
      </c>
      <c r="B619" s="73">
        <v>465</v>
      </c>
      <c r="C619" s="42" t="s">
        <v>56</v>
      </c>
      <c r="D619" s="44" t="s">
        <v>26</v>
      </c>
      <c r="E619" s="53">
        <v>29</v>
      </c>
      <c r="F619" s="14">
        <f t="shared" si="286"/>
        <v>51099.16</v>
      </c>
      <c r="G619" s="14">
        <f t="shared" si="287"/>
        <v>0</v>
      </c>
      <c r="H619" s="14">
        <f t="shared" si="288"/>
        <v>51099.16</v>
      </c>
      <c r="I619" s="45">
        <v>1762.04</v>
      </c>
      <c r="J619" s="53"/>
      <c r="K619" s="53"/>
      <c r="L619" s="51"/>
      <c r="M619" s="51"/>
      <c r="N619" s="51"/>
      <c r="O619" s="451">
        <f t="shared" ref="O619:O626" si="337">I619*$M$3</f>
        <v>2466.86</v>
      </c>
      <c r="P619" s="180">
        <f t="shared" si="327"/>
        <v>0</v>
      </c>
      <c r="Q619" s="180">
        <f t="shared" si="328"/>
        <v>71538.94</v>
      </c>
      <c r="R619" s="180">
        <f t="shared" si="329"/>
        <v>0</v>
      </c>
      <c r="S619" s="180">
        <f t="shared" si="330"/>
        <v>71538.94</v>
      </c>
      <c r="T619" s="394">
        <f t="shared" si="325"/>
        <v>91619.7</v>
      </c>
      <c r="U619" s="394">
        <f t="shared" si="326"/>
        <v>0</v>
      </c>
      <c r="V619" s="142">
        <f t="shared" si="331"/>
        <v>91619.7</v>
      </c>
      <c r="W619" s="142">
        <f t="shared" si="332"/>
        <v>3159.3</v>
      </c>
      <c r="X619" s="142">
        <f t="shared" si="332"/>
        <v>0</v>
      </c>
      <c r="Y619" s="142">
        <f t="shared" si="333"/>
        <v>3159.3</v>
      </c>
      <c r="Z619" s="51"/>
      <c r="AA619" s="35"/>
      <c r="AB619" s="226"/>
      <c r="AC619" s="226"/>
      <c r="AD619" s="226"/>
      <c r="AE619" s="226"/>
      <c r="AF619" s="226"/>
      <c r="AG619" s="226"/>
      <c r="AH619" s="226"/>
      <c r="AI619" s="226"/>
      <c r="AJ619" s="226"/>
      <c r="AK619" s="226"/>
      <c r="AL619" s="226"/>
      <c r="AM619" s="226"/>
      <c r="AN619" s="226"/>
      <c r="AO619" s="226"/>
    </row>
    <row r="620" spans="1:41" ht="15" outlineLevel="1">
      <c r="A620" s="44">
        <v>531</v>
      </c>
      <c r="B620" s="73">
        <v>466</v>
      </c>
      <c r="C620" s="42" t="s">
        <v>218</v>
      </c>
      <c r="D620" s="44" t="s">
        <v>26</v>
      </c>
      <c r="E620" s="53">
        <v>29</v>
      </c>
      <c r="F620" s="14">
        <f t="shared" si="286"/>
        <v>4294.32</v>
      </c>
      <c r="G620" s="14">
        <f t="shared" si="287"/>
        <v>0</v>
      </c>
      <c r="H620" s="14">
        <f t="shared" si="288"/>
        <v>4294.32</v>
      </c>
      <c r="I620" s="45">
        <v>148.08000000000001</v>
      </c>
      <c r="J620" s="53"/>
      <c r="K620" s="53"/>
      <c r="L620" s="51"/>
      <c r="M620" s="51"/>
      <c r="N620" s="51"/>
      <c r="O620" s="451">
        <f t="shared" si="337"/>
        <v>207.31</v>
      </c>
      <c r="P620" s="180">
        <f t="shared" si="327"/>
        <v>0</v>
      </c>
      <c r="Q620" s="180">
        <f t="shared" si="328"/>
        <v>6011.99</v>
      </c>
      <c r="R620" s="180">
        <f t="shared" si="329"/>
        <v>0</v>
      </c>
      <c r="S620" s="180">
        <f t="shared" si="330"/>
        <v>6011.99</v>
      </c>
      <c r="T620" s="394">
        <f t="shared" si="325"/>
        <v>7699.5</v>
      </c>
      <c r="U620" s="394">
        <f t="shared" si="326"/>
        <v>0</v>
      </c>
      <c r="V620" s="142">
        <f t="shared" si="331"/>
        <v>7699.5</v>
      </c>
      <c r="W620" s="142">
        <f t="shared" si="332"/>
        <v>265.5</v>
      </c>
      <c r="X620" s="142">
        <f t="shared" si="332"/>
        <v>0</v>
      </c>
      <c r="Y620" s="142">
        <f t="shared" si="333"/>
        <v>265.5</v>
      </c>
      <c r="Z620" s="51"/>
      <c r="AA620" s="35"/>
      <c r="AB620" s="226"/>
      <c r="AC620" s="226"/>
      <c r="AD620" s="226"/>
      <c r="AE620" s="226"/>
      <c r="AF620" s="226"/>
      <c r="AG620" s="226"/>
      <c r="AH620" s="226"/>
      <c r="AI620" s="226"/>
      <c r="AJ620" s="226"/>
      <c r="AK620" s="226"/>
      <c r="AL620" s="226"/>
      <c r="AM620" s="226"/>
      <c r="AN620" s="226"/>
      <c r="AO620" s="226"/>
    </row>
    <row r="621" spans="1:41" ht="45" outlineLevel="1">
      <c r="A621" s="44">
        <v>532</v>
      </c>
      <c r="B621" s="73">
        <v>467</v>
      </c>
      <c r="C621" s="42" t="s">
        <v>265</v>
      </c>
      <c r="D621" s="44" t="s">
        <v>34</v>
      </c>
      <c r="E621" s="53">
        <v>0.01</v>
      </c>
      <c r="F621" s="14">
        <f t="shared" si="286"/>
        <v>116.24</v>
      </c>
      <c r="G621" s="14">
        <f t="shared" si="287"/>
        <v>0</v>
      </c>
      <c r="H621" s="14">
        <f t="shared" si="288"/>
        <v>116.24</v>
      </c>
      <c r="I621" s="45">
        <v>11624</v>
      </c>
      <c r="J621" s="53"/>
      <c r="K621" s="53"/>
      <c r="L621" s="51"/>
      <c r="M621" s="51"/>
      <c r="N621" s="51"/>
      <c r="O621" s="451">
        <f t="shared" si="337"/>
        <v>16273.6</v>
      </c>
      <c r="P621" s="180">
        <f t="shared" si="327"/>
        <v>0</v>
      </c>
      <c r="Q621" s="180">
        <f t="shared" si="328"/>
        <v>162.74</v>
      </c>
      <c r="R621" s="180">
        <f t="shared" si="329"/>
        <v>0</v>
      </c>
      <c r="S621" s="180">
        <f t="shared" si="330"/>
        <v>162.74</v>
      </c>
      <c r="T621" s="394">
        <f t="shared" si="325"/>
        <v>208.42</v>
      </c>
      <c r="U621" s="394">
        <f t="shared" si="326"/>
        <v>0</v>
      </c>
      <c r="V621" s="142">
        <f t="shared" si="331"/>
        <v>208.42</v>
      </c>
      <c r="W621" s="142">
        <f t="shared" si="332"/>
        <v>20841.52</v>
      </c>
      <c r="X621" s="142">
        <f t="shared" si="332"/>
        <v>0</v>
      </c>
      <c r="Y621" s="142">
        <f t="shared" si="333"/>
        <v>20841.52</v>
      </c>
      <c r="Z621" s="51"/>
      <c r="AA621" s="35"/>
      <c r="AB621" s="226"/>
      <c r="AC621" s="226"/>
      <c r="AD621" s="226"/>
      <c r="AE621" s="226"/>
      <c r="AF621" s="226"/>
      <c r="AG621" s="226"/>
      <c r="AH621" s="226"/>
      <c r="AI621" s="226"/>
      <c r="AJ621" s="226"/>
      <c r="AK621" s="226"/>
      <c r="AL621" s="226"/>
      <c r="AM621" s="226"/>
      <c r="AN621" s="226"/>
      <c r="AO621" s="226"/>
    </row>
    <row r="622" spans="1:41" ht="30" outlineLevel="1">
      <c r="A622" s="44">
        <v>533</v>
      </c>
      <c r="B622" s="73">
        <v>468</v>
      </c>
      <c r="C622" s="42" t="s">
        <v>266</v>
      </c>
      <c r="D622" s="44" t="s">
        <v>26</v>
      </c>
      <c r="E622" s="53">
        <v>5.3</v>
      </c>
      <c r="F622" s="14">
        <f t="shared" si="286"/>
        <v>556.5</v>
      </c>
      <c r="G622" s="14">
        <f t="shared" si="287"/>
        <v>1224.3</v>
      </c>
      <c r="H622" s="14">
        <f t="shared" si="288"/>
        <v>1780.8</v>
      </c>
      <c r="I622" s="45">
        <v>105</v>
      </c>
      <c r="J622" s="53">
        <v>231</v>
      </c>
      <c r="K622" s="53"/>
      <c r="L622" s="51"/>
      <c r="M622" s="51"/>
      <c r="N622" s="51"/>
      <c r="O622" s="451">
        <f t="shared" si="337"/>
        <v>147</v>
      </c>
      <c r="P622" s="180">
        <f t="shared" si="327"/>
        <v>231</v>
      </c>
      <c r="Q622" s="180">
        <f t="shared" si="328"/>
        <v>779.1</v>
      </c>
      <c r="R622" s="180">
        <f t="shared" si="329"/>
        <v>1224.3</v>
      </c>
      <c r="S622" s="180">
        <f t="shared" si="330"/>
        <v>2003.4</v>
      </c>
      <c r="T622" s="394">
        <f t="shared" si="325"/>
        <v>997.78</v>
      </c>
      <c r="U622" s="394">
        <f t="shared" si="326"/>
        <v>1567.95</v>
      </c>
      <c r="V622" s="142">
        <f t="shared" si="331"/>
        <v>2565.73</v>
      </c>
      <c r="W622" s="142">
        <f t="shared" si="332"/>
        <v>188.26</v>
      </c>
      <c r="X622" s="142">
        <f t="shared" si="332"/>
        <v>295.83999999999997</v>
      </c>
      <c r="Y622" s="142">
        <f t="shared" si="333"/>
        <v>484.1</v>
      </c>
      <c r="Z622" s="51" t="s">
        <v>349</v>
      </c>
      <c r="AA622" s="35"/>
      <c r="AB622" s="226"/>
      <c r="AC622" s="226"/>
      <c r="AD622" s="226"/>
      <c r="AE622" s="226"/>
      <c r="AF622" s="226"/>
      <c r="AG622" s="226"/>
      <c r="AH622" s="226"/>
      <c r="AI622" s="226"/>
      <c r="AJ622" s="226"/>
      <c r="AK622" s="226"/>
      <c r="AL622" s="226"/>
      <c r="AM622" s="226"/>
      <c r="AN622" s="226"/>
      <c r="AO622" s="226"/>
    </row>
    <row r="623" spans="1:41" ht="45" outlineLevel="1">
      <c r="A623" s="44">
        <v>534</v>
      </c>
      <c r="B623" s="73">
        <v>469</v>
      </c>
      <c r="C623" s="42" t="s">
        <v>265</v>
      </c>
      <c r="D623" s="44" t="s">
        <v>34</v>
      </c>
      <c r="E623" s="53">
        <v>0.31</v>
      </c>
      <c r="F623" s="14">
        <f t="shared" si="286"/>
        <v>3603.44</v>
      </c>
      <c r="G623" s="14">
        <f t="shared" si="287"/>
        <v>0</v>
      </c>
      <c r="H623" s="14">
        <f t="shared" si="288"/>
        <v>3603.44</v>
      </c>
      <c r="I623" s="45">
        <v>11624</v>
      </c>
      <c r="J623" s="53"/>
      <c r="K623" s="53"/>
      <c r="L623" s="51"/>
      <c r="M623" s="51"/>
      <c r="N623" s="51"/>
      <c r="O623" s="451">
        <f t="shared" si="337"/>
        <v>16273.6</v>
      </c>
      <c r="P623" s="180">
        <f t="shared" si="327"/>
        <v>0</v>
      </c>
      <c r="Q623" s="180">
        <f t="shared" si="328"/>
        <v>5044.82</v>
      </c>
      <c r="R623" s="180">
        <f t="shared" si="329"/>
        <v>0</v>
      </c>
      <c r="S623" s="180">
        <f t="shared" si="330"/>
        <v>5044.82</v>
      </c>
      <c r="T623" s="394">
        <f t="shared" si="325"/>
        <v>6460.87</v>
      </c>
      <c r="U623" s="394">
        <f t="shared" si="326"/>
        <v>0</v>
      </c>
      <c r="V623" s="142">
        <f t="shared" si="331"/>
        <v>6460.87</v>
      </c>
      <c r="W623" s="142">
        <f t="shared" si="332"/>
        <v>20841.52</v>
      </c>
      <c r="X623" s="142">
        <f t="shared" si="332"/>
        <v>0</v>
      </c>
      <c r="Y623" s="142">
        <f t="shared" si="333"/>
        <v>20841.52</v>
      </c>
      <c r="Z623" s="51"/>
      <c r="AA623" s="35"/>
      <c r="AB623" s="226"/>
      <c r="AC623" s="226"/>
      <c r="AD623" s="226"/>
      <c r="AE623" s="226"/>
      <c r="AF623" s="226"/>
      <c r="AG623" s="226"/>
      <c r="AH623" s="226"/>
      <c r="AI623" s="226"/>
      <c r="AJ623" s="226"/>
      <c r="AK623" s="226"/>
      <c r="AL623" s="226"/>
      <c r="AM623" s="226"/>
      <c r="AN623" s="226"/>
      <c r="AO623" s="226"/>
    </row>
    <row r="624" spans="1:41" ht="30" outlineLevel="1">
      <c r="A624" s="44">
        <v>535</v>
      </c>
      <c r="B624" s="73">
        <v>470</v>
      </c>
      <c r="C624" s="42" t="s">
        <v>268</v>
      </c>
      <c r="D624" s="44" t="s">
        <v>26</v>
      </c>
      <c r="E624" s="53">
        <v>6.1</v>
      </c>
      <c r="F624" s="14">
        <f t="shared" si="286"/>
        <v>19629.8</v>
      </c>
      <c r="G624" s="14">
        <f t="shared" si="287"/>
        <v>93940</v>
      </c>
      <c r="H624" s="14">
        <f t="shared" si="288"/>
        <v>113569.8</v>
      </c>
      <c r="I624" s="45">
        <v>3218</v>
      </c>
      <c r="J624" s="53">
        <v>15400</v>
      </c>
      <c r="K624" s="53"/>
      <c r="L624" s="51"/>
      <c r="M624" s="51"/>
      <c r="N624" s="51"/>
      <c r="O624" s="451">
        <f t="shared" si="337"/>
        <v>4505.2</v>
      </c>
      <c r="P624" s="180">
        <f t="shared" si="327"/>
        <v>15400</v>
      </c>
      <c r="Q624" s="180">
        <f t="shared" si="328"/>
        <v>27481.72</v>
      </c>
      <c r="R624" s="180">
        <f t="shared" si="329"/>
        <v>93940</v>
      </c>
      <c r="S624" s="180">
        <f t="shared" si="330"/>
        <v>121421.72</v>
      </c>
      <c r="T624" s="394">
        <f t="shared" si="325"/>
        <v>35195.72</v>
      </c>
      <c r="U624" s="394">
        <f t="shared" si="326"/>
        <v>120308.47</v>
      </c>
      <c r="V624" s="142">
        <f t="shared" si="331"/>
        <v>155504.19</v>
      </c>
      <c r="W624" s="142">
        <f t="shared" si="332"/>
        <v>5769.79</v>
      </c>
      <c r="X624" s="142">
        <f t="shared" si="332"/>
        <v>19722.7</v>
      </c>
      <c r="Y624" s="142">
        <f t="shared" si="333"/>
        <v>25492.49</v>
      </c>
      <c r="Z624" s="51" t="s">
        <v>350</v>
      </c>
      <c r="AA624" s="35"/>
      <c r="AB624" s="226"/>
      <c r="AC624" s="226"/>
      <c r="AD624" s="226"/>
      <c r="AE624" s="226"/>
      <c r="AF624" s="226"/>
      <c r="AG624" s="226"/>
      <c r="AH624" s="226"/>
      <c r="AI624" s="226"/>
      <c r="AJ624" s="226"/>
      <c r="AK624" s="226"/>
      <c r="AL624" s="226"/>
      <c r="AM624" s="226"/>
      <c r="AN624" s="226"/>
      <c r="AO624" s="226"/>
    </row>
    <row r="625" spans="1:41" ht="45" outlineLevel="1">
      <c r="A625" s="44">
        <v>536</v>
      </c>
      <c r="B625" s="73">
        <v>471</v>
      </c>
      <c r="C625" s="42" t="s">
        <v>265</v>
      </c>
      <c r="D625" s="44" t="s">
        <v>34</v>
      </c>
      <c r="E625" s="53">
        <v>0.03</v>
      </c>
      <c r="F625" s="14">
        <f t="shared" si="286"/>
        <v>348.72</v>
      </c>
      <c r="G625" s="14">
        <f t="shared" si="287"/>
        <v>0</v>
      </c>
      <c r="H625" s="14">
        <f t="shared" si="288"/>
        <v>348.72</v>
      </c>
      <c r="I625" s="45">
        <v>11624</v>
      </c>
      <c r="J625" s="53"/>
      <c r="K625" s="53"/>
      <c r="L625" s="51"/>
      <c r="M625" s="51"/>
      <c r="N625" s="51"/>
      <c r="O625" s="451">
        <f t="shared" si="337"/>
        <v>16273.6</v>
      </c>
      <c r="P625" s="180">
        <f t="shared" si="327"/>
        <v>0</v>
      </c>
      <c r="Q625" s="180">
        <f t="shared" si="328"/>
        <v>488.21</v>
      </c>
      <c r="R625" s="180">
        <f t="shared" si="329"/>
        <v>0</v>
      </c>
      <c r="S625" s="180">
        <f t="shared" si="330"/>
        <v>488.21</v>
      </c>
      <c r="T625" s="394">
        <f t="shared" si="325"/>
        <v>625.25</v>
      </c>
      <c r="U625" s="394">
        <f t="shared" si="326"/>
        <v>0</v>
      </c>
      <c r="V625" s="142">
        <f t="shared" si="331"/>
        <v>625.25</v>
      </c>
      <c r="W625" s="142">
        <f t="shared" si="332"/>
        <v>20841.52</v>
      </c>
      <c r="X625" s="142">
        <f t="shared" si="332"/>
        <v>0</v>
      </c>
      <c r="Y625" s="142">
        <f t="shared" si="333"/>
        <v>20841.52</v>
      </c>
      <c r="Z625" s="51"/>
      <c r="AA625" s="35"/>
      <c r="AB625" s="226"/>
      <c r="AC625" s="226"/>
      <c r="AD625" s="226"/>
      <c r="AE625" s="226"/>
      <c r="AF625" s="226"/>
      <c r="AG625" s="226"/>
      <c r="AH625" s="226"/>
      <c r="AI625" s="226"/>
      <c r="AJ625" s="226"/>
      <c r="AK625" s="226"/>
      <c r="AL625" s="226"/>
      <c r="AM625" s="226"/>
      <c r="AN625" s="226"/>
      <c r="AO625" s="226"/>
    </row>
    <row r="626" spans="1:41" ht="30" outlineLevel="1">
      <c r="A626" s="44">
        <v>537</v>
      </c>
      <c r="B626" s="73">
        <v>472</v>
      </c>
      <c r="C626" s="42" t="s">
        <v>270</v>
      </c>
      <c r="D626" s="44" t="s">
        <v>26</v>
      </c>
      <c r="E626" s="53">
        <v>6.1</v>
      </c>
      <c r="F626" s="14">
        <f t="shared" si="286"/>
        <v>1738.5</v>
      </c>
      <c r="G626" s="14">
        <f t="shared" si="287"/>
        <v>6459.9</v>
      </c>
      <c r="H626" s="14">
        <f t="shared" si="288"/>
        <v>8198.4</v>
      </c>
      <c r="I626" s="45">
        <v>285</v>
      </c>
      <c r="J626" s="53">
        <v>1059</v>
      </c>
      <c r="K626" s="53"/>
      <c r="L626" s="51"/>
      <c r="M626" s="51"/>
      <c r="N626" s="51"/>
      <c r="O626" s="451">
        <f t="shared" si="337"/>
        <v>399</v>
      </c>
      <c r="P626" s="180">
        <f t="shared" si="327"/>
        <v>1059</v>
      </c>
      <c r="Q626" s="180">
        <f t="shared" si="328"/>
        <v>2433.9</v>
      </c>
      <c r="R626" s="180">
        <f t="shared" si="329"/>
        <v>6459.9</v>
      </c>
      <c r="S626" s="180">
        <f t="shared" si="330"/>
        <v>8893.7999999999993</v>
      </c>
      <c r="T626" s="394">
        <f t="shared" si="325"/>
        <v>3117.1</v>
      </c>
      <c r="U626" s="394">
        <f t="shared" si="326"/>
        <v>8273.19</v>
      </c>
      <c r="V626" s="142">
        <f t="shared" si="331"/>
        <v>11390.29</v>
      </c>
      <c r="W626" s="142">
        <f t="shared" si="332"/>
        <v>511</v>
      </c>
      <c r="X626" s="142">
        <f t="shared" si="332"/>
        <v>1356.26</v>
      </c>
      <c r="Y626" s="142">
        <f t="shared" si="333"/>
        <v>1867.26</v>
      </c>
      <c r="Z626" s="51" t="s">
        <v>351</v>
      </c>
      <c r="AA626" s="35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</row>
    <row r="627" spans="1:41" ht="30" outlineLevel="1">
      <c r="A627" s="44"/>
      <c r="B627" s="73"/>
      <c r="C627" s="290" t="s">
        <v>352</v>
      </c>
      <c r="D627" s="291"/>
      <c r="E627" s="292"/>
      <c r="F627" s="14">
        <f t="shared" si="286"/>
        <v>0</v>
      </c>
      <c r="G627" s="14">
        <f t="shared" si="287"/>
        <v>0</v>
      </c>
      <c r="H627" s="14">
        <f t="shared" si="288"/>
        <v>0</v>
      </c>
      <c r="I627" s="45"/>
      <c r="J627" s="53"/>
      <c r="K627" s="53"/>
      <c r="L627" s="51"/>
      <c r="M627" s="51"/>
      <c r="N627" s="51"/>
      <c r="O627" s="186"/>
      <c r="P627" s="180">
        <f t="shared" si="327"/>
        <v>0</v>
      </c>
      <c r="Q627" s="180">
        <f t="shared" si="328"/>
        <v>0</v>
      </c>
      <c r="R627" s="180">
        <f t="shared" si="329"/>
        <v>0</v>
      </c>
      <c r="S627" s="180">
        <f t="shared" si="330"/>
        <v>0</v>
      </c>
      <c r="T627" s="394">
        <f t="shared" si="325"/>
        <v>0</v>
      </c>
      <c r="U627" s="394">
        <f t="shared" si="326"/>
        <v>0</v>
      </c>
      <c r="V627" s="142">
        <f t="shared" si="331"/>
        <v>0</v>
      </c>
      <c r="W627" s="142">
        <f t="shared" si="332"/>
        <v>0</v>
      </c>
      <c r="X627" s="142">
        <f t="shared" si="332"/>
        <v>0</v>
      </c>
      <c r="Y627" s="142">
        <f t="shared" si="333"/>
        <v>0</v>
      </c>
      <c r="Z627" s="51"/>
      <c r="AA627" s="35"/>
      <c r="AB627" s="226"/>
      <c r="AC627" s="226"/>
      <c r="AD627" s="226"/>
      <c r="AE627" s="226"/>
      <c r="AF627" s="226"/>
      <c r="AG627" s="226"/>
      <c r="AH627" s="226"/>
      <c r="AI627" s="226"/>
      <c r="AJ627" s="226"/>
      <c r="AK627" s="226"/>
      <c r="AL627" s="226"/>
      <c r="AM627" s="226"/>
      <c r="AN627" s="226"/>
      <c r="AO627" s="226"/>
    </row>
    <row r="628" spans="1:41" ht="15" outlineLevel="1">
      <c r="A628" s="44">
        <v>538</v>
      </c>
      <c r="B628" s="73">
        <v>473</v>
      </c>
      <c r="C628" s="42" t="s">
        <v>264</v>
      </c>
      <c r="D628" s="44" t="s">
        <v>34</v>
      </c>
      <c r="E628" s="53">
        <v>0.02</v>
      </c>
      <c r="F628" s="14">
        <f t="shared" si="286"/>
        <v>475.14</v>
      </c>
      <c r="G628" s="14">
        <f t="shared" si="287"/>
        <v>0</v>
      </c>
      <c r="H628" s="14">
        <f t="shared" si="288"/>
        <v>475.14</v>
      </c>
      <c r="I628" s="45">
        <v>23757</v>
      </c>
      <c r="J628" s="53"/>
      <c r="K628" s="53"/>
      <c r="L628" s="51"/>
      <c r="M628" s="51"/>
      <c r="N628" s="51"/>
      <c r="O628" s="448">
        <f>I628*$L$3</f>
        <v>40386.9</v>
      </c>
      <c r="P628" s="180">
        <f t="shared" si="327"/>
        <v>0</v>
      </c>
      <c r="Q628" s="180">
        <f t="shared" si="328"/>
        <v>807.74</v>
      </c>
      <c r="R628" s="180">
        <f t="shared" si="329"/>
        <v>0</v>
      </c>
      <c r="S628" s="180">
        <f t="shared" si="330"/>
        <v>807.74</v>
      </c>
      <c r="T628" s="394">
        <f t="shared" si="325"/>
        <v>1034.47</v>
      </c>
      <c r="U628" s="394">
        <f t="shared" si="326"/>
        <v>0</v>
      </c>
      <c r="V628" s="142">
        <f t="shared" si="331"/>
        <v>1034.47</v>
      </c>
      <c r="W628" s="142">
        <f t="shared" si="332"/>
        <v>51723.3</v>
      </c>
      <c r="X628" s="142">
        <f t="shared" si="332"/>
        <v>0</v>
      </c>
      <c r="Y628" s="142">
        <f t="shared" si="333"/>
        <v>51723.3</v>
      </c>
      <c r="Z628" s="51"/>
      <c r="AA628" s="35"/>
      <c r="AB628" s="226"/>
      <c r="AC628" s="226"/>
      <c r="AD628" s="226"/>
      <c r="AE628" s="226"/>
      <c r="AF628" s="226"/>
      <c r="AG628" s="226"/>
      <c r="AH628" s="226"/>
      <c r="AI628" s="226"/>
      <c r="AJ628" s="226"/>
      <c r="AK628" s="226"/>
      <c r="AL628" s="226"/>
      <c r="AM628" s="226"/>
      <c r="AN628" s="226"/>
      <c r="AO628" s="226"/>
    </row>
    <row r="629" spans="1:41" ht="15" outlineLevel="1">
      <c r="A629" s="44">
        <v>539</v>
      </c>
      <c r="B629" s="73">
        <v>474</v>
      </c>
      <c r="C629" s="42" t="s">
        <v>56</v>
      </c>
      <c r="D629" s="44" t="s">
        <v>26</v>
      </c>
      <c r="E629" s="53">
        <v>0.6</v>
      </c>
      <c r="F629" s="14">
        <f t="shared" si="286"/>
        <v>1057.22</v>
      </c>
      <c r="G629" s="14">
        <f t="shared" si="287"/>
        <v>0</v>
      </c>
      <c r="H629" s="14">
        <f t="shared" si="288"/>
        <v>1057.22</v>
      </c>
      <c r="I629" s="45">
        <v>1762.04</v>
      </c>
      <c r="J629" s="53"/>
      <c r="K629" s="53"/>
      <c r="L629" s="51"/>
      <c r="M629" s="51"/>
      <c r="N629" s="51"/>
      <c r="O629" s="451">
        <f t="shared" ref="O629:O636" si="338">I629*$M$3</f>
        <v>2466.86</v>
      </c>
      <c r="P629" s="180">
        <f t="shared" si="327"/>
        <v>0</v>
      </c>
      <c r="Q629" s="180">
        <f t="shared" si="328"/>
        <v>1480.12</v>
      </c>
      <c r="R629" s="180">
        <f t="shared" si="329"/>
        <v>0</v>
      </c>
      <c r="S629" s="180">
        <f t="shared" si="330"/>
        <v>1480.12</v>
      </c>
      <c r="T629" s="394">
        <f t="shared" si="325"/>
        <v>1895.58</v>
      </c>
      <c r="U629" s="394">
        <f t="shared" si="326"/>
        <v>0</v>
      </c>
      <c r="V629" s="142">
        <f t="shared" si="331"/>
        <v>1895.58</v>
      </c>
      <c r="W629" s="142">
        <f t="shared" si="332"/>
        <v>3159.3</v>
      </c>
      <c r="X629" s="142">
        <f t="shared" si="332"/>
        <v>0</v>
      </c>
      <c r="Y629" s="142">
        <f t="shared" si="333"/>
        <v>3159.3</v>
      </c>
      <c r="Z629" s="51"/>
      <c r="AA629" s="35"/>
      <c r="AB629" s="226"/>
      <c r="AC629" s="226"/>
      <c r="AD629" s="226"/>
      <c r="AE629" s="226"/>
      <c r="AF629" s="226"/>
      <c r="AG629" s="226"/>
      <c r="AH629" s="226"/>
      <c r="AI629" s="226"/>
      <c r="AJ629" s="226"/>
      <c r="AK629" s="226"/>
      <c r="AL629" s="226"/>
      <c r="AM629" s="226"/>
      <c r="AN629" s="226"/>
      <c r="AO629" s="226"/>
    </row>
    <row r="630" spans="1:41" ht="15" outlineLevel="1">
      <c r="A630" s="44">
        <v>540</v>
      </c>
      <c r="B630" s="73">
        <v>475</v>
      </c>
      <c r="C630" s="42" t="s">
        <v>218</v>
      </c>
      <c r="D630" s="44" t="s">
        <v>26</v>
      </c>
      <c r="E630" s="53">
        <v>0.6</v>
      </c>
      <c r="F630" s="14">
        <f t="shared" si="286"/>
        <v>88.85</v>
      </c>
      <c r="G630" s="14">
        <f t="shared" si="287"/>
        <v>0</v>
      </c>
      <c r="H630" s="14">
        <f t="shared" si="288"/>
        <v>88.85</v>
      </c>
      <c r="I630" s="45">
        <v>148.08000000000001</v>
      </c>
      <c r="J630" s="53"/>
      <c r="K630" s="53"/>
      <c r="L630" s="51"/>
      <c r="M630" s="51"/>
      <c r="N630" s="51"/>
      <c r="O630" s="451">
        <f t="shared" si="338"/>
        <v>207.31</v>
      </c>
      <c r="P630" s="180">
        <f t="shared" si="327"/>
        <v>0</v>
      </c>
      <c r="Q630" s="180">
        <f t="shared" si="328"/>
        <v>124.39</v>
      </c>
      <c r="R630" s="180">
        <f t="shared" si="329"/>
        <v>0</v>
      </c>
      <c r="S630" s="180">
        <f t="shared" si="330"/>
        <v>124.39</v>
      </c>
      <c r="T630" s="394">
        <f t="shared" si="325"/>
        <v>159.30000000000001</v>
      </c>
      <c r="U630" s="394">
        <f t="shared" si="326"/>
        <v>0</v>
      </c>
      <c r="V630" s="142">
        <f t="shared" si="331"/>
        <v>159.30000000000001</v>
      </c>
      <c r="W630" s="142">
        <f t="shared" si="332"/>
        <v>265.5</v>
      </c>
      <c r="X630" s="142">
        <f t="shared" si="332"/>
        <v>0</v>
      </c>
      <c r="Y630" s="142">
        <f t="shared" si="333"/>
        <v>265.5</v>
      </c>
      <c r="Z630" s="51"/>
      <c r="AA630" s="35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</row>
    <row r="631" spans="1:41" ht="45" outlineLevel="1">
      <c r="A631" s="44">
        <v>541</v>
      </c>
      <c r="B631" s="73">
        <v>476</v>
      </c>
      <c r="C631" s="42" t="s">
        <v>265</v>
      </c>
      <c r="D631" s="44" t="s">
        <v>34</v>
      </c>
      <c r="E631" s="53">
        <v>0</v>
      </c>
      <c r="F631" s="14">
        <f t="shared" si="286"/>
        <v>0</v>
      </c>
      <c r="G631" s="14">
        <f t="shared" si="287"/>
        <v>0</v>
      </c>
      <c r="H631" s="14">
        <f t="shared" si="288"/>
        <v>0</v>
      </c>
      <c r="I631" s="45">
        <v>11624</v>
      </c>
      <c r="J631" s="53"/>
      <c r="K631" s="53"/>
      <c r="L631" s="51"/>
      <c r="M631" s="51"/>
      <c r="N631" s="51"/>
      <c r="O631" s="451">
        <f t="shared" si="338"/>
        <v>16273.6</v>
      </c>
      <c r="P631" s="180">
        <f t="shared" si="327"/>
        <v>0</v>
      </c>
      <c r="Q631" s="180">
        <f t="shared" si="328"/>
        <v>0</v>
      </c>
      <c r="R631" s="180">
        <f t="shared" si="329"/>
        <v>0</v>
      </c>
      <c r="S631" s="180">
        <f t="shared" si="330"/>
        <v>0</v>
      </c>
      <c r="T631" s="394">
        <f t="shared" si="325"/>
        <v>0</v>
      </c>
      <c r="U631" s="394">
        <f t="shared" si="326"/>
        <v>0</v>
      </c>
      <c r="V631" s="142">
        <f t="shared" si="331"/>
        <v>0</v>
      </c>
      <c r="W631" s="142">
        <f t="shared" si="332"/>
        <v>20841.52</v>
      </c>
      <c r="X631" s="142">
        <f t="shared" si="332"/>
        <v>0</v>
      </c>
      <c r="Y631" s="142">
        <f t="shared" si="333"/>
        <v>20841.52</v>
      </c>
      <c r="Z631" s="51"/>
      <c r="AA631" s="35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</row>
    <row r="632" spans="1:41" ht="30" outlineLevel="1">
      <c r="A632" s="44">
        <v>542</v>
      </c>
      <c r="B632" s="73">
        <v>477</v>
      </c>
      <c r="C632" s="42" t="s">
        <v>266</v>
      </c>
      <c r="D632" s="44" t="s">
        <v>26</v>
      </c>
      <c r="E632" s="53">
        <v>0.3</v>
      </c>
      <c r="F632" s="14">
        <f t="shared" si="286"/>
        <v>31.5</v>
      </c>
      <c r="G632" s="14">
        <f t="shared" si="287"/>
        <v>69.3</v>
      </c>
      <c r="H632" s="14">
        <f t="shared" si="288"/>
        <v>100.8</v>
      </c>
      <c r="I632" s="45">
        <v>105</v>
      </c>
      <c r="J632" s="53">
        <v>231</v>
      </c>
      <c r="K632" s="53"/>
      <c r="L632" s="51"/>
      <c r="M632" s="51"/>
      <c r="N632" s="51"/>
      <c r="O632" s="451">
        <f t="shared" si="338"/>
        <v>147</v>
      </c>
      <c r="P632" s="180">
        <f t="shared" si="327"/>
        <v>231</v>
      </c>
      <c r="Q632" s="180">
        <f t="shared" si="328"/>
        <v>44.1</v>
      </c>
      <c r="R632" s="180">
        <f t="shared" si="329"/>
        <v>69.3</v>
      </c>
      <c r="S632" s="180">
        <f t="shared" si="330"/>
        <v>113.4</v>
      </c>
      <c r="T632" s="394">
        <f t="shared" si="325"/>
        <v>56.48</v>
      </c>
      <c r="U632" s="394">
        <f t="shared" si="326"/>
        <v>88.75</v>
      </c>
      <c r="V632" s="142">
        <f t="shared" si="331"/>
        <v>145.22999999999999</v>
      </c>
      <c r="W632" s="142">
        <f t="shared" si="332"/>
        <v>188.26</v>
      </c>
      <c r="X632" s="142">
        <f t="shared" si="332"/>
        <v>295.83999999999997</v>
      </c>
      <c r="Y632" s="142">
        <f t="shared" si="333"/>
        <v>484.1</v>
      </c>
      <c r="Z632" s="51" t="s">
        <v>346</v>
      </c>
      <c r="AA632" s="35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</row>
    <row r="633" spans="1:41" ht="45" outlineLevel="1">
      <c r="A633" s="44">
        <v>543</v>
      </c>
      <c r="B633" s="73">
        <v>478</v>
      </c>
      <c r="C633" s="42" t="s">
        <v>265</v>
      </c>
      <c r="D633" s="44" t="s">
        <v>34</v>
      </c>
      <c r="E633" s="53">
        <v>0.02</v>
      </c>
      <c r="F633" s="14">
        <f t="shared" si="286"/>
        <v>232.48</v>
      </c>
      <c r="G633" s="14">
        <f t="shared" si="287"/>
        <v>0</v>
      </c>
      <c r="H633" s="14">
        <f t="shared" si="288"/>
        <v>232.48</v>
      </c>
      <c r="I633" s="45">
        <v>11624</v>
      </c>
      <c r="J633" s="53"/>
      <c r="K633" s="53"/>
      <c r="L633" s="51"/>
      <c r="M633" s="51"/>
      <c r="N633" s="51"/>
      <c r="O633" s="451">
        <f t="shared" si="338"/>
        <v>16273.6</v>
      </c>
      <c r="P633" s="180">
        <f t="shared" si="327"/>
        <v>0</v>
      </c>
      <c r="Q633" s="180">
        <f t="shared" si="328"/>
        <v>325.47000000000003</v>
      </c>
      <c r="R633" s="180">
        <f t="shared" si="329"/>
        <v>0</v>
      </c>
      <c r="S633" s="180">
        <f t="shared" si="330"/>
        <v>325.47000000000003</v>
      </c>
      <c r="T633" s="394">
        <f t="shared" si="325"/>
        <v>416.83</v>
      </c>
      <c r="U633" s="394">
        <f t="shared" si="326"/>
        <v>0</v>
      </c>
      <c r="V633" s="142">
        <f t="shared" si="331"/>
        <v>416.83</v>
      </c>
      <c r="W633" s="142">
        <f t="shared" si="332"/>
        <v>20841.52</v>
      </c>
      <c r="X633" s="142">
        <f t="shared" si="332"/>
        <v>0</v>
      </c>
      <c r="Y633" s="142">
        <f t="shared" si="333"/>
        <v>20841.52</v>
      </c>
      <c r="Z633" s="51"/>
      <c r="AA633" s="35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</row>
    <row r="634" spans="1:41" ht="30" outlineLevel="1">
      <c r="A634" s="44">
        <v>544</v>
      </c>
      <c r="B634" s="73">
        <v>479</v>
      </c>
      <c r="C634" s="42" t="s">
        <v>330</v>
      </c>
      <c r="D634" s="44" t="s">
        <v>26</v>
      </c>
      <c r="E634" s="53">
        <v>0.2</v>
      </c>
      <c r="F634" s="14">
        <f t="shared" si="286"/>
        <v>1026.4000000000001</v>
      </c>
      <c r="G634" s="14">
        <f t="shared" si="287"/>
        <v>4928</v>
      </c>
      <c r="H634" s="14">
        <f t="shared" si="288"/>
        <v>5954.4</v>
      </c>
      <c r="I634" s="45">
        <v>5132</v>
      </c>
      <c r="J634" s="53">
        <v>24640</v>
      </c>
      <c r="K634" s="53"/>
      <c r="L634" s="51"/>
      <c r="M634" s="51"/>
      <c r="N634" s="51"/>
      <c r="O634" s="451">
        <f t="shared" si="338"/>
        <v>7184.8</v>
      </c>
      <c r="P634" s="180">
        <f t="shared" si="327"/>
        <v>24640</v>
      </c>
      <c r="Q634" s="180">
        <f t="shared" si="328"/>
        <v>1436.96</v>
      </c>
      <c r="R634" s="180">
        <f t="shared" si="329"/>
        <v>4928</v>
      </c>
      <c r="S634" s="180">
        <f t="shared" si="330"/>
        <v>6364.96</v>
      </c>
      <c r="T634" s="394">
        <f t="shared" si="325"/>
        <v>1840.31</v>
      </c>
      <c r="U634" s="394">
        <f t="shared" si="326"/>
        <v>6311.26</v>
      </c>
      <c r="V634" s="142">
        <f t="shared" si="331"/>
        <v>8151.57</v>
      </c>
      <c r="W634" s="142">
        <f t="shared" si="332"/>
        <v>9201.5400000000009</v>
      </c>
      <c r="X634" s="142">
        <f t="shared" si="332"/>
        <v>31556.32</v>
      </c>
      <c r="Y634" s="142">
        <f t="shared" si="333"/>
        <v>40757.86</v>
      </c>
      <c r="Z634" s="51" t="s">
        <v>347</v>
      </c>
      <c r="AA634" s="35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</row>
    <row r="635" spans="1:41" ht="45" outlineLevel="1">
      <c r="A635" s="44">
        <v>545</v>
      </c>
      <c r="B635" s="73">
        <v>480</v>
      </c>
      <c r="C635" s="42" t="s">
        <v>265</v>
      </c>
      <c r="D635" s="44" t="s">
        <v>34</v>
      </c>
      <c r="E635" s="53">
        <v>0</v>
      </c>
      <c r="F635" s="14">
        <f t="shared" si="286"/>
        <v>0</v>
      </c>
      <c r="G635" s="14">
        <f t="shared" si="287"/>
        <v>0</v>
      </c>
      <c r="H635" s="14">
        <f t="shared" si="288"/>
        <v>0</v>
      </c>
      <c r="I635" s="45">
        <v>11624</v>
      </c>
      <c r="J635" s="53"/>
      <c r="K635" s="53"/>
      <c r="L635" s="51"/>
      <c r="M635" s="51"/>
      <c r="N635" s="51"/>
      <c r="O635" s="451">
        <f t="shared" si="338"/>
        <v>16273.6</v>
      </c>
      <c r="P635" s="180">
        <f t="shared" si="327"/>
        <v>0</v>
      </c>
      <c r="Q635" s="180">
        <f t="shared" si="328"/>
        <v>0</v>
      </c>
      <c r="R635" s="180">
        <f t="shared" si="329"/>
        <v>0</v>
      </c>
      <c r="S635" s="180">
        <f t="shared" si="330"/>
        <v>0</v>
      </c>
      <c r="T635" s="394">
        <f t="shared" si="325"/>
        <v>0</v>
      </c>
      <c r="U635" s="394">
        <f t="shared" si="326"/>
        <v>0</v>
      </c>
      <c r="V635" s="142">
        <f t="shared" si="331"/>
        <v>0</v>
      </c>
      <c r="W635" s="142">
        <f t="shared" si="332"/>
        <v>20841.52</v>
      </c>
      <c r="X635" s="142">
        <f t="shared" si="332"/>
        <v>0</v>
      </c>
      <c r="Y635" s="142">
        <f t="shared" si="333"/>
        <v>20841.52</v>
      </c>
      <c r="Z635" s="51"/>
      <c r="AA635" s="35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</row>
    <row r="636" spans="1:41" ht="30" outlineLevel="1">
      <c r="A636" s="44">
        <v>546</v>
      </c>
      <c r="B636" s="73">
        <v>481</v>
      </c>
      <c r="C636" s="42" t="s">
        <v>270</v>
      </c>
      <c r="D636" s="44" t="s">
        <v>26</v>
      </c>
      <c r="E636" s="53">
        <v>0.3</v>
      </c>
      <c r="F636" s="14">
        <f t="shared" si="286"/>
        <v>85.5</v>
      </c>
      <c r="G636" s="14">
        <f t="shared" si="287"/>
        <v>317.7</v>
      </c>
      <c r="H636" s="14">
        <f t="shared" si="288"/>
        <v>403.2</v>
      </c>
      <c r="I636" s="45">
        <v>285</v>
      </c>
      <c r="J636" s="53">
        <v>1059</v>
      </c>
      <c r="K636" s="53"/>
      <c r="L636" s="51"/>
      <c r="M636" s="51"/>
      <c r="N636" s="51"/>
      <c r="O636" s="451">
        <f t="shared" si="338"/>
        <v>399</v>
      </c>
      <c r="P636" s="180">
        <f t="shared" si="327"/>
        <v>1059</v>
      </c>
      <c r="Q636" s="180">
        <f t="shared" si="328"/>
        <v>119.7</v>
      </c>
      <c r="R636" s="180">
        <f t="shared" si="329"/>
        <v>317.7</v>
      </c>
      <c r="S636" s="180">
        <f t="shared" si="330"/>
        <v>437.4</v>
      </c>
      <c r="T636" s="394">
        <f t="shared" si="325"/>
        <v>153.30000000000001</v>
      </c>
      <c r="U636" s="394">
        <f t="shared" si="326"/>
        <v>406.88</v>
      </c>
      <c r="V636" s="142">
        <f t="shared" si="331"/>
        <v>560.17999999999995</v>
      </c>
      <c r="W636" s="142">
        <f t="shared" si="332"/>
        <v>511</v>
      </c>
      <c r="X636" s="142">
        <f t="shared" si="332"/>
        <v>1356.26</v>
      </c>
      <c r="Y636" s="142">
        <f t="shared" si="333"/>
        <v>1867.26</v>
      </c>
      <c r="Z636" s="51" t="s">
        <v>329</v>
      </c>
      <c r="AA636" s="35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</row>
    <row r="637" spans="1:41" ht="30" outlineLevel="1">
      <c r="A637" s="44"/>
      <c r="B637" s="73"/>
      <c r="C637" s="290" t="s">
        <v>353</v>
      </c>
      <c r="D637" s="291"/>
      <c r="E637" s="292"/>
      <c r="F637" s="14">
        <f t="shared" si="286"/>
        <v>0</v>
      </c>
      <c r="G637" s="14">
        <f t="shared" si="287"/>
        <v>0</v>
      </c>
      <c r="H637" s="14">
        <f t="shared" si="288"/>
        <v>0</v>
      </c>
      <c r="I637" s="45"/>
      <c r="J637" s="53"/>
      <c r="K637" s="53"/>
      <c r="L637" s="51"/>
      <c r="M637" s="51"/>
      <c r="N637" s="51"/>
      <c r="O637" s="186"/>
      <c r="P637" s="180">
        <f t="shared" si="327"/>
        <v>0</v>
      </c>
      <c r="Q637" s="180">
        <f t="shared" si="328"/>
        <v>0</v>
      </c>
      <c r="R637" s="180">
        <f t="shared" si="329"/>
        <v>0</v>
      </c>
      <c r="S637" s="180">
        <f t="shared" si="330"/>
        <v>0</v>
      </c>
      <c r="T637" s="394">
        <f t="shared" si="325"/>
        <v>0</v>
      </c>
      <c r="U637" s="394">
        <f t="shared" si="326"/>
        <v>0</v>
      </c>
      <c r="V637" s="142">
        <f t="shared" si="331"/>
        <v>0</v>
      </c>
      <c r="W637" s="142">
        <f t="shared" si="332"/>
        <v>0</v>
      </c>
      <c r="X637" s="142">
        <f t="shared" si="332"/>
        <v>0</v>
      </c>
      <c r="Y637" s="142">
        <f t="shared" si="333"/>
        <v>0</v>
      </c>
      <c r="Z637" s="51"/>
      <c r="AA637" s="35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</row>
    <row r="638" spans="1:41" ht="15" outlineLevel="1">
      <c r="A638" s="44">
        <v>547</v>
      </c>
      <c r="B638" s="73">
        <v>482</v>
      </c>
      <c r="C638" s="42" t="s">
        <v>264</v>
      </c>
      <c r="D638" s="44" t="s">
        <v>34</v>
      </c>
      <c r="E638" s="53">
        <v>0.41</v>
      </c>
      <c r="F638" s="14">
        <f t="shared" si="286"/>
        <v>9740.3700000000008</v>
      </c>
      <c r="G638" s="14">
        <f t="shared" si="287"/>
        <v>0</v>
      </c>
      <c r="H638" s="14">
        <f t="shared" si="288"/>
        <v>9740.3700000000008</v>
      </c>
      <c r="I638" s="45">
        <v>23757</v>
      </c>
      <c r="J638" s="53"/>
      <c r="K638" s="53"/>
      <c r="L638" s="51"/>
      <c r="M638" s="51"/>
      <c r="N638" s="51"/>
      <c r="O638" s="448">
        <f>I638*$L$3</f>
        <v>40386.9</v>
      </c>
      <c r="P638" s="180">
        <f t="shared" si="327"/>
        <v>0</v>
      </c>
      <c r="Q638" s="180">
        <f t="shared" si="328"/>
        <v>16558.63</v>
      </c>
      <c r="R638" s="180">
        <f t="shared" si="329"/>
        <v>0</v>
      </c>
      <c r="S638" s="180">
        <f t="shared" si="330"/>
        <v>16558.63</v>
      </c>
      <c r="T638" s="394">
        <f t="shared" si="325"/>
        <v>21206.55</v>
      </c>
      <c r="U638" s="394">
        <f t="shared" si="326"/>
        <v>0</v>
      </c>
      <c r="V638" s="142">
        <f t="shared" si="331"/>
        <v>21206.55</v>
      </c>
      <c r="W638" s="142">
        <f t="shared" si="332"/>
        <v>51723.3</v>
      </c>
      <c r="X638" s="142">
        <f t="shared" si="332"/>
        <v>0</v>
      </c>
      <c r="Y638" s="142">
        <f t="shared" si="333"/>
        <v>51723.3</v>
      </c>
      <c r="Z638" s="51"/>
      <c r="AA638" s="35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</row>
    <row r="639" spans="1:41" ht="15" outlineLevel="1">
      <c r="A639" s="44">
        <v>548</v>
      </c>
      <c r="B639" s="73">
        <v>483</v>
      </c>
      <c r="C639" s="42" t="s">
        <v>56</v>
      </c>
      <c r="D639" s="44" t="s">
        <v>26</v>
      </c>
      <c r="E639" s="53">
        <v>38.1</v>
      </c>
      <c r="F639" s="14">
        <f t="shared" si="286"/>
        <v>67133.72</v>
      </c>
      <c r="G639" s="14">
        <f t="shared" si="287"/>
        <v>0</v>
      </c>
      <c r="H639" s="14">
        <f t="shared" si="288"/>
        <v>67133.72</v>
      </c>
      <c r="I639" s="45">
        <v>1762.04</v>
      </c>
      <c r="J639" s="53"/>
      <c r="K639" s="53"/>
      <c r="L639" s="51"/>
      <c r="M639" s="51"/>
      <c r="N639" s="51"/>
      <c r="O639" s="451">
        <f t="shared" ref="O639:O646" si="339">I639*$M$3</f>
        <v>2466.86</v>
      </c>
      <c r="P639" s="180">
        <f t="shared" si="327"/>
        <v>0</v>
      </c>
      <c r="Q639" s="180">
        <f t="shared" si="328"/>
        <v>93987.37</v>
      </c>
      <c r="R639" s="180">
        <f t="shared" si="329"/>
        <v>0</v>
      </c>
      <c r="S639" s="180">
        <f t="shared" si="330"/>
        <v>93987.37</v>
      </c>
      <c r="T639" s="394">
        <f t="shared" si="325"/>
        <v>120369.33</v>
      </c>
      <c r="U639" s="394">
        <f t="shared" si="326"/>
        <v>0</v>
      </c>
      <c r="V639" s="142">
        <f t="shared" si="331"/>
        <v>120369.33</v>
      </c>
      <c r="W639" s="142">
        <f t="shared" si="332"/>
        <v>3159.3</v>
      </c>
      <c r="X639" s="142">
        <f t="shared" si="332"/>
        <v>0</v>
      </c>
      <c r="Y639" s="142">
        <f t="shared" si="333"/>
        <v>3159.3</v>
      </c>
      <c r="Z639" s="51"/>
      <c r="AA639" s="35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</row>
    <row r="640" spans="1:41" ht="15" outlineLevel="1">
      <c r="A640" s="44">
        <v>549</v>
      </c>
      <c r="B640" s="73">
        <v>484</v>
      </c>
      <c r="C640" s="42" t="s">
        <v>218</v>
      </c>
      <c r="D640" s="44" t="s">
        <v>26</v>
      </c>
      <c r="E640" s="53">
        <v>38.1</v>
      </c>
      <c r="F640" s="14">
        <f t="shared" si="286"/>
        <v>5641.85</v>
      </c>
      <c r="G640" s="14">
        <f t="shared" si="287"/>
        <v>0</v>
      </c>
      <c r="H640" s="14">
        <f t="shared" si="288"/>
        <v>5641.85</v>
      </c>
      <c r="I640" s="45">
        <v>148.08000000000001</v>
      </c>
      <c r="J640" s="53"/>
      <c r="K640" s="53"/>
      <c r="L640" s="51"/>
      <c r="M640" s="51"/>
      <c r="N640" s="51"/>
      <c r="O640" s="451">
        <f t="shared" si="339"/>
        <v>207.31</v>
      </c>
      <c r="P640" s="180">
        <f t="shared" si="327"/>
        <v>0</v>
      </c>
      <c r="Q640" s="180">
        <f t="shared" si="328"/>
        <v>7898.51</v>
      </c>
      <c r="R640" s="180">
        <f t="shared" si="329"/>
        <v>0</v>
      </c>
      <c r="S640" s="180">
        <f t="shared" si="330"/>
        <v>7898.51</v>
      </c>
      <c r="T640" s="394">
        <f t="shared" si="325"/>
        <v>10115.549999999999</v>
      </c>
      <c r="U640" s="394">
        <f t="shared" si="326"/>
        <v>0</v>
      </c>
      <c r="V640" s="142">
        <f t="shared" si="331"/>
        <v>10115.549999999999</v>
      </c>
      <c r="W640" s="142">
        <f t="shared" si="332"/>
        <v>265.5</v>
      </c>
      <c r="X640" s="142">
        <f t="shared" si="332"/>
        <v>0</v>
      </c>
      <c r="Y640" s="142">
        <f t="shared" si="333"/>
        <v>265.5</v>
      </c>
      <c r="Z640" s="51"/>
      <c r="AA640" s="35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</row>
    <row r="641" spans="1:41" ht="45" outlineLevel="1">
      <c r="A641" s="44">
        <v>550</v>
      </c>
      <c r="B641" s="73">
        <v>485</v>
      </c>
      <c r="C641" s="42" t="s">
        <v>265</v>
      </c>
      <c r="D641" s="44" t="s">
        <v>34</v>
      </c>
      <c r="E641" s="53">
        <v>0.01</v>
      </c>
      <c r="F641" s="14">
        <f t="shared" si="286"/>
        <v>116.24</v>
      </c>
      <c r="G641" s="14">
        <f t="shared" si="287"/>
        <v>0</v>
      </c>
      <c r="H641" s="14">
        <f t="shared" si="288"/>
        <v>116.24</v>
      </c>
      <c r="I641" s="45">
        <v>11624</v>
      </c>
      <c r="J641" s="53"/>
      <c r="K641" s="53"/>
      <c r="L641" s="51"/>
      <c r="M641" s="51"/>
      <c r="N641" s="51"/>
      <c r="O641" s="451">
        <f t="shared" si="339"/>
        <v>16273.6</v>
      </c>
      <c r="P641" s="180">
        <f t="shared" si="327"/>
        <v>0</v>
      </c>
      <c r="Q641" s="180">
        <f t="shared" si="328"/>
        <v>162.74</v>
      </c>
      <c r="R641" s="180">
        <f t="shared" si="329"/>
        <v>0</v>
      </c>
      <c r="S641" s="180">
        <f t="shared" si="330"/>
        <v>162.74</v>
      </c>
      <c r="T641" s="394">
        <f t="shared" si="325"/>
        <v>208.42</v>
      </c>
      <c r="U641" s="394">
        <f t="shared" si="326"/>
        <v>0</v>
      </c>
      <c r="V641" s="142">
        <f t="shared" si="331"/>
        <v>208.42</v>
      </c>
      <c r="W641" s="142">
        <f t="shared" si="332"/>
        <v>20841.52</v>
      </c>
      <c r="X641" s="142">
        <f t="shared" si="332"/>
        <v>0</v>
      </c>
      <c r="Y641" s="142">
        <f t="shared" si="333"/>
        <v>20841.52</v>
      </c>
      <c r="Z641" s="51"/>
      <c r="AA641" s="35"/>
      <c r="AB641" s="226"/>
      <c r="AC641" s="226"/>
      <c r="AD641" s="226"/>
      <c r="AE641" s="226"/>
      <c r="AF641" s="226"/>
      <c r="AG641" s="226"/>
      <c r="AH641" s="226"/>
      <c r="AI641" s="226"/>
      <c r="AJ641" s="226"/>
      <c r="AK641" s="226"/>
      <c r="AL641" s="226"/>
      <c r="AM641" s="226"/>
      <c r="AN641" s="226"/>
      <c r="AO641" s="226"/>
    </row>
    <row r="642" spans="1:41" ht="30" outlineLevel="1">
      <c r="A642" s="44">
        <v>551</v>
      </c>
      <c r="B642" s="73">
        <v>486</v>
      </c>
      <c r="C642" s="42" t="s">
        <v>266</v>
      </c>
      <c r="D642" s="44" t="s">
        <v>26</v>
      </c>
      <c r="E642" s="53">
        <v>6.9</v>
      </c>
      <c r="F642" s="14">
        <f t="shared" si="286"/>
        <v>724.5</v>
      </c>
      <c r="G642" s="14">
        <f t="shared" si="287"/>
        <v>1593.9</v>
      </c>
      <c r="H642" s="14">
        <f t="shared" si="288"/>
        <v>2318.4</v>
      </c>
      <c r="I642" s="45">
        <v>105</v>
      </c>
      <c r="J642" s="53">
        <v>231</v>
      </c>
      <c r="K642" s="53"/>
      <c r="L642" s="60"/>
      <c r="M642" s="60"/>
      <c r="N642" s="60"/>
      <c r="O642" s="451">
        <f t="shared" si="339"/>
        <v>147</v>
      </c>
      <c r="P642" s="180">
        <f t="shared" si="327"/>
        <v>231</v>
      </c>
      <c r="Q642" s="180">
        <f t="shared" si="328"/>
        <v>1014.3</v>
      </c>
      <c r="R642" s="180">
        <f t="shared" si="329"/>
        <v>1593.9</v>
      </c>
      <c r="S642" s="180">
        <f t="shared" si="330"/>
        <v>2608.1999999999998</v>
      </c>
      <c r="T642" s="394">
        <f t="shared" si="325"/>
        <v>1298.99</v>
      </c>
      <c r="U642" s="394">
        <f t="shared" si="326"/>
        <v>2041.3</v>
      </c>
      <c r="V642" s="142">
        <f t="shared" si="331"/>
        <v>3340.29</v>
      </c>
      <c r="W642" s="142">
        <f t="shared" si="332"/>
        <v>188.26</v>
      </c>
      <c r="X642" s="142">
        <f t="shared" si="332"/>
        <v>295.83999999999997</v>
      </c>
      <c r="Y642" s="142">
        <f t="shared" si="333"/>
        <v>484.1</v>
      </c>
      <c r="Z642" s="60" t="s">
        <v>354</v>
      </c>
      <c r="AA642" s="61"/>
      <c r="AB642" s="226"/>
      <c r="AC642" s="226"/>
      <c r="AD642" s="226"/>
      <c r="AE642" s="226"/>
      <c r="AF642" s="226"/>
      <c r="AG642" s="226"/>
      <c r="AH642" s="226"/>
      <c r="AI642" s="226"/>
      <c r="AJ642" s="226"/>
      <c r="AK642" s="226"/>
      <c r="AL642" s="226"/>
      <c r="AM642" s="226"/>
      <c r="AN642" s="226"/>
      <c r="AO642" s="226"/>
    </row>
    <row r="643" spans="1:41" ht="45" outlineLevel="1">
      <c r="A643" s="44">
        <v>552</v>
      </c>
      <c r="B643" s="73">
        <v>487</v>
      </c>
      <c r="C643" s="42" t="s">
        <v>265</v>
      </c>
      <c r="D643" s="44" t="s">
        <v>34</v>
      </c>
      <c r="E643" s="53">
        <v>0.26</v>
      </c>
      <c r="F643" s="14">
        <f t="shared" si="286"/>
        <v>3022.24</v>
      </c>
      <c r="G643" s="14">
        <f t="shared" si="287"/>
        <v>0</v>
      </c>
      <c r="H643" s="14">
        <f t="shared" si="288"/>
        <v>3022.24</v>
      </c>
      <c r="I643" s="45">
        <v>11624</v>
      </c>
      <c r="J643" s="53"/>
      <c r="K643" s="53"/>
      <c r="L643" s="60"/>
      <c r="M643" s="60"/>
      <c r="N643" s="60"/>
      <c r="O643" s="451">
        <f t="shared" si="339"/>
        <v>16273.6</v>
      </c>
      <c r="P643" s="180">
        <f t="shared" si="327"/>
        <v>0</v>
      </c>
      <c r="Q643" s="180">
        <f t="shared" si="328"/>
        <v>4231.1400000000003</v>
      </c>
      <c r="R643" s="180">
        <f t="shared" si="329"/>
        <v>0</v>
      </c>
      <c r="S643" s="180">
        <f t="shared" si="330"/>
        <v>4231.1400000000003</v>
      </c>
      <c r="T643" s="394">
        <f t="shared" si="325"/>
        <v>5418.8</v>
      </c>
      <c r="U643" s="394">
        <f t="shared" si="326"/>
        <v>0</v>
      </c>
      <c r="V643" s="142">
        <f t="shared" si="331"/>
        <v>5418.8</v>
      </c>
      <c r="W643" s="142">
        <f t="shared" si="332"/>
        <v>20841.52</v>
      </c>
      <c r="X643" s="142">
        <f t="shared" si="332"/>
        <v>0</v>
      </c>
      <c r="Y643" s="142">
        <f t="shared" si="333"/>
        <v>20841.52</v>
      </c>
      <c r="Z643" s="60"/>
      <c r="AA643" s="61"/>
      <c r="AB643" s="226"/>
      <c r="AC643" s="226"/>
      <c r="AD643" s="226"/>
      <c r="AE643" s="226"/>
      <c r="AF643" s="226"/>
      <c r="AG643" s="226"/>
      <c r="AH643" s="226"/>
      <c r="AI643" s="226"/>
      <c r="AJ643" s="226"/>
      <c r="AK643" s="226"/>
      <c r="AL643" s="226"/>
      <c r="AM643" s="226"/>
      <c r="AN643" s="226"/>
      <c r="AO643" s="226"/>
    </row>
    <row r="644" spans="1:41" ht="30" outlineLevel="1">
      <c r="A644" s="44">
        <v>553</v>
      </c>
      <c r="B644" s="73">
        <v>488</v>
      </c>
      <c r="C644" s="42" t="s">
        <v>268</v>
      </c>
      <c r="D644" s="44" t="s">
        <v>26</v>
      </c>
      <c r="E644" s="53">
        <v>8.1</v>
      </c>
      <c r="F644" s="14">
        <f t="shared" si="286"/>
        <v>26065.8</v>
      </c>
      <c r="G644" s="14">
        <f t="shared" si="287"/>
        <v>124740</v>
      </c>
      <c r="H644" s="14">
        <f t="shared" si="288"/>
        <v>150805.79999999999</v>
      </c>
      <c r="I644" s="45">
        <v>3218</v>
      </c>
      <c r="J644" s="53">
        <v>15400</v>
      </c>
      <c r="K644" s="53"/>
      <c r="L644" s="60"/>
      <c r="M644" s="60"/>
      <c r="N644" s="60"/>
      <c r="O644" s="451">
        <f t="shared" si="339"/>
        <v>4505.2</v>
      </c>
      <c r="P644" s="180">
        <f t="shared" si="327"/>
        <v>15400</v>
      </c>
      <c r="Q644" s="180">
        <f t="shared" si="328"/>
        <v>36492.120000000003</v>
      </c>
      <c r="R644" s="180">
        <f t="shared" si="329"/>
        <v>124740</v>
      </c>
      <c r="S644" s="180">
        <f t="shared" si="330"/>
        <v>161232.12</v>
      </c>
      <c r="T644" s="394">
        <f t="shared" si="325"/>
        <v>46735.3</v>
      </c>
      <c r="U644" s="394">
        <f t="shared" si="326"/>
        <v>159753.87</v>
      </c>
      <c r="V644" s="142">
        <f t="shared" si="331"/>
        <v>206489.17</v>
      </c>
      <c r="W644" s="142">
        <f t="shared" si="332"/>
        <v>5769.79</v>
      </c>
      <c r="X644" s="142">
        <f t="shared" si="332"/>
        <v>19722.7</v>
      </c>
      <c r="Y644" s="142">
        <f t="shared" si="333"/>
        <v>25492.49</v>
      </c>
      <c r="Z644" s="60" t="s">
        <v>355</v>
      </c>
      <c r="AA644" s="61"/>
      <c r="AB644" s="226"/>
      <c r="AC644" s="226"/>
      <c r="AD644" s="226"/>
      <c r="AE644" s="226"/>
      <c r="AF644" s="226"/>
      <c r="AG644" s="226"/>
      <c r="AH644" s="226"/>
      <c r="AI644" s="226"/>
      <c r="AJ644" s="226"/>
      <c r="AK644" s="226"/>
      <c r="AL644" s="226"/>
      <c r="AM644" s="226"/>
      <c r="AN644" s="226"/>
      <c r="AO644" s="226"/>
    </row>
    <row r="645" spans="1:41" ht="45" outlineLevel="1">
      <c r="A645" s="44">
        <v>554</v>
      </c>
      <c r="B645" s="73">
        <v>489</v>
      </c>
      <c r="C645" s="42" t="s">
        <v>265</v>
      </c>
      <c r="D645" s="44" t="s">
        <v>34</v>
      </c>
      <c r="E645" s="53">
        <v>0.04</v>
      </c>
      <c r="F645" s="14">
        <f t="shared" si="286"/>
        <v>464.96</v>
      </c>
      <c r="G645" s="14">
        <f t="shared" si="287"/>
        <v>0</v>
      </c>
      <c r="H645" s="14">
        <f t="shared" si="288"/>
        <v>464.96</v>
      </c>
      <c r="I645" s="45">
        <v>11624</v>
      </c>
      <c r="J645" s="53"/>
      <c r="K645" s="53"/>
      <c r="L645" s="60"/>
      <c r="M645" s="60"/>
      <c r="N645" s="60"/>
      <c r="O645" s="451">
        <f t="shared" si="339"/>
        <v>16273.6</v>
      </c>
      <c r="P645" s="180">
        <f t="shared" si="327"/>
        <v>0</v>
      </c>
      <c r="Q645" s="180">
        <f t="shared" si="328"/>
        <v>650.94000000000005</v>
      </c>
      <c r="R645" s="180">
        <f t="shared" si="329"/>
        <v>0</v>
      </c>
      <c r="S645" s="180">
        <f t="shared" si="330"/>
        <v>650.94000000000005</v>
      </c>
      <c r="T645" s="394">
        <f t="shared" si="325"/>
        <v>833.66</v>
      </c>
      <c r="U645" s="394">
        <f t="shared" si="326"/>
        <v>0</v>
      </c>
      <c r="V645" s="142">
        <f t="shared" si="331"/>
        <v>833.66</v>
      </c>
      <c r="W645" s="142">
        <f t="shared" si="332"/>
        <v>20841.52</v>
      </c>
      <c r="X645" s="142">
        <f t="shared" si="332"/>
        <v>0</v>
      </c>
      <c r="Y645" s="142">
        <f t="shared" si="333"/>
        <v>20841.52</v>
      </c>
      <c r="Z645" s="60"/>
      <c r="AA645" s="61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</row>
    <row r="646" spans="1:41" ht="30" outlineLevel="1">
      <c r="A646" s="44">
        <v>555</v>
      </c>
      <c r="B646" s="73">
        <v>490</v>
      </c>
      <c r="C646" s="42" t="s">
        <v>270</v>
      </c>
      <c r="D646" s="44" t="s">
        <v>26</v>
      </c>
      <c r="E646" s="53">
        <v>8.1</v>
      </c>
      <c r="F646" s="14">
        <f t="shared" si="286"/>
        <v>2308.5</v>
      </c>
      <c r="G646" s="14">
        <f t="shared" si="287"/>
        <v>8577.9</v>
      </c>
      <c r="H646" s="14">
        <f t="shared" si="288"/>
        <v>10886.4</v>
      </c>
      <c r="I646" s="45">
        <v>285</v>
      </c>
      <c r="J646" s="53">
        <v>1059</v>
      </c>
      <c r="K646" s="53"/>
      <c r="L646" s="60"/>
      <c r="M646" s="60"/>
      <c r="N646" s="60"/>
      <c r="O646" s="451">
        <f t="shared" si="339"/>
        <v>399</v>
      </c>
      <c r="P646" s="180">
        <f t="shared" si="327"/>
        <v>1059</v>
      </c>
      <c r="Q646" s="180">
        <f t="shared" si="328"/>
        <v>3231.9</v>
      </c>
      <c r="R646" s="180">
        <f t="shared" si="329"/>
        <v>8577.9</v>
      </c>
      <c r="S646" s="180">
        <f t="shared" si="330"/>
        <v>11809.8</v>
      </c>
      <c r="T646" s="394">
        <f t="shared" si="325"/>
        <v>4139.1000000000004</v>
      </c>
      <c r="U646" s="394">
        <f t="shared" si="326"/>
        <v>10985.71</v>
      </c>
      <c r="V646" s="142">
        <f t="shared" si="331"/>
        <v>15124.81</v>
      </c>
      <c r="W646" s="142">
        <f t="shared" si="332"/>
        <v>511</v>
      </c>
      <c r="X646" s="142">
        <f t="shared" si="332"/>
        <v>1356.26</v>
      </c>
      <c r="Y646" s="142">
        <f t="shared" si="333"/>
        <v>1867.26</v>
      </c>
      <c r="Z646" s="60" t="s">
        <v>356</v>
      </c>
      <c r="AA646" s="61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</row>
    <row r="647" spans="1:41" ht="15" outlineLevel="1">
      <c r="A647" s="44"/>
      <c r="B647" s="73"/>
      <c r="C647" s="290" t="s">
        <v>357</v>
      </c>
      <c r="D647" s="291"/>
      <c r="E647" s="292"/>
      <c r="F647" s="14">
        <f t="shared" si="286"/>
        <v>0</v>
      </c>
      <c r="G647" s="14">
        <f t="shared" si="287"/>
        <v>0</v>
      </c>
      <c r="H647" s="14">
        <f t="shared" si="288"/>
        <v>0</v>
      </c>
      <c r="I647" s="45"/>
      <c r="J647" s="53"/>
      <c r="K647" s="53"/>
      <c r="L647" s="60"/>
      <c r="M647" s="60"/>
      <c r="N647" s="60"/>
      <c r="O647" s="462"/>
      <c r="P647" s="180">
        <f t="shared" si="327"/>
        <v>0</v>
      </c>
      <c r="Q647" s="180">
        <f t="shared" si="328"/>
        <v>0</v>
      </c>
      <c r="R647" s="180">
        <f t="shared" si="329"/>
        <v>0</v>
      </c>
      <c r="S647" s="180">
        <f t="shared" si="330"/>
        <v>0</v>
      </c>
      <c r="T647" s="394">
        <f t="shared" si="325"/>
        <v>0</v>
      </c>
      <c r="U647" s="394">
        <f t="shared" si="326"/>
        <v>0</v>
      </c>
      <c r="V647" s="142">
        <f t="shared" si="331"/>
        <v>0</v>
      </c>
      <c r="W647" s="142">
        <f t="shared" si="332"/>
        <v>0</v>
      </c>
      <c r="X647" s="142">
        <f t="shared" si="332"/>
        <v>0</v>
      </c>
      <c r="Y647" s="142">
        <f t="shared" si="333"/>
        <v>0</v>
      </c>
      <c r="Z647" s="60"/>
      <c r="AA647" s="61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</row>
    <row r="648" spans="1:41" ht="30" outlineLevel="1">
      <c r="A648" s="44"/>
      <c r="B648" s="73"/>
      <c r="C648" s="290" t="s">
        <v>358</v>
      </c>
      <c r="D648" s="291"/>
      <c r="E648" s="292"/>
      <c r="F648" s="14">
        <f t="shared" si="286"/>
        <v>0</v>
      </c>
      <c r="G648" s="14">
        <f t="shared" si="287"/>
        <v>0</v>
      </c>
      <c r="H648" s="14">
        <f t="shared" si="288"/>
        <v>0</v>
      </c>
      <c r="I648" s="45"/>
      <c r="J648" s="53"/>
      <c r="K648" s="53"/>
      <c r="L648" s="60"/>
      <c r="M648" s="60"/>
      <c r="N648" s="60"/>
      <c r="O648" s="462"/>
      <c r="P648" s="180">
        <f t="shared" si="327"/>
        <v>0</v>
      </c>
      <c r="Q648" s="180">
        <f t="shared" si="328"/>
        <v>0</v>
      </c>
      <c r="R648" s="180">
        <f t="shared" si="329"/>
        <v>0</v>
      </c>
      <c r="S648" s="180">
        <f t="shared" si="330"/>
        <v>0</v>
      </c>
      <c r="T648" s="394">
        <f t="shared" ref="T648:T711" si="340">E648*W648</f>
        <v>0</v>
      </c>
      <c r="U648" s="394">
        <f t="shared" ref="U648:U711" si="341">E648*X648</f>
        <v>0</v>
      </c>
      <c r="V648" s="142">
        <f t="shared" si="331"/>
        <v>0</v>
      </c>
      <c r="W648" s="142">
        <f t="shared" si="332"/>
        <v>0</v>
      </c>
      <c r="X648" s="142">
        <f t="shared" si="332"/>
        <v>0</v>
      </c>
      <c r="Y648" s="142">
        <f t="shared" si="333"/>
        <v>0</v>
      </c>
      <c r="Z648" s="60"/>
      <c r="AA648" s="61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</row>
    <row r="649" spans="1:41" ht="15" outlineLevel="1">
      <c r="A649" s="44">
        <v>556</v>
      </c>
      <c r="B649" s="73">
        <v>491</v>
      </c>
      <c r="C649" s="42" t="s">
        <v>264</v>
      </c>
      <c r="D649" s="44" t="s">
        <v>34</v>
      </c>
      <c r="E649" s="53">
        <v>0.03</v>
      </c>
      <c r="F649" s="14">
        <f t="shared" si="286"/>
        <v>712.71</v>
      </c>
      <c r="G649" s="14">
        <f t="shared" si="287"/>
        <v>0</v>
      </c>
      <c r="H649" s="14">
        <f t="shared" si="288"/>
        <v>712.71</v>
      </c>
      <c r="I649" s="45">
        <v>23757</v>
      </c>
      <c r="J649" s="53"/>
      <c r="K649" s="53"/>
      <c r="L649" s="51"/>
      <c r="M649" s="51"/>
      <c r="N649" s="51"/>
      <c r="O649" s="448">
        <f>I649*$L$3</f>
        <v>40386.9</v>
      </c>
      <c r="P649" s="180">
        <f t="shared" ref="P649:P712" si="342">J649</f>
        <v>0</v>
      </c>
      <c r="Q649" s="180">
        <f t="shared" ref="Q649:Q712" si="343">O649*E649</f>
        <v>1211.6099999999999</v>
      </c>
      <c r="R649" s="180">
        <f t="shared" ref="R649:R712" si="344">P649*E649</f>
        <v>0</v>
      </c>
      <c r="S649" s="180">
        <f t="shared" ref="S649:S712" si="345">Q649+R649</f>
        <v>1211.6099999999999</v>
      </c>
      <c r="T649" s="394">
        <f t="shared" si="340"/>
        <v>1551.7</v>
      </c>
      <c r="U649" s="394">
        <f t="shared" si="341"/>
        <v>0</v>
      </c>
      <c r="V649" s="142">
        <f t="shared" ref="V649:V712" si="346">T649+U649</f>
        <v>1551.7</v>
      </c>
      <c r="W649" s="142">
        <f t="shared" ref="W649:X712" si="347">O649*0.9*$X$1259</f>
        <v>51723.3</v>
      </c>
      <c r="X649" s="142">
        <f t="shared" si="347"/>
        <v>0</v>
      </c>
      <c r="Y649" s="142">
        <f t="shared" ref="Y649:Y712" si="348">W649+X649</f>
        <v>51723.3</v>
      </c>
      <c r="Z649" s="51"/>
      <c r="AA649" s="35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</row>
    <row r="650" spans="1:41" ht="15" outlineLevel="1">
      <c r="A650" s="44">
        <v>557</v>
      </c>
      <c r="B650" s="73">
        <v>492</v>
      </c>
      <c r="C650" s="42" t="s">
        <v>56</v>
      </c>
      <c r="D650" s="44" t="s">
        <v>26</v>
      </c>
      <c r="E650" s="53">
        <v>1.1000000000000001</v>
      </c>
      <c r="F650" s="14">
        <f t="shared" si="286"/>
        <v>1938.24</v>
      </c>
      <c r="G650" s="14">
        <f t="shared" si="287"/>
        <v>0</v>
      </c>
      <c r="H650" s="14">
        <f t="shared" si="288"/>
        <v>1938.24</v>
      </c>
      <c r="I650" s="45">
        <v>1762.04</v>
      </c>
      <c r="J650" s="53"/>
      <c r="K650" s="53"/>
      <c r="L650" s="51"/>
      <c r="M650" s="51"/>
      <c r="N650" s="51"/>
      <c r="O650" s="123">
        <f t="shared" ref="O650:O657" si="349">I650*$N$3</f>
        <v>2819.26</v>
      </c>
      <c r="P650" s="180">
        <f t="shared" si="342"/>
        <v>0</v>
      </c>
      <c r="Q650" s="180">
        <f t="shared" si="343"/>
        <v>3101.19</v>
      </c>
      <c r="R650" s="180">
        <f t="shared" si="344"/>
        <v>0</v>
      </c>
      <c r="S650" s="180">
        <f t="shared" si="345"/>
        <v>3101.19</v>
      </c>
      <c r="T650" s="394">
        <f t="shared" si="340"/>
        <v>3971.67</v>
      </c>
      <c r="U650" s="394">
        <f t="shared" si="341"/>
        <v>0</v>
      </c>
      <c r="V650" s="142">
        <f t="shared" si="346"/>
        <v>3971.67</v>
      </c>
      <c r="W650" s="142">
        <f t="shared" si="347"/>
        <v>3610.61</v>
      </c>
      <c r="X650" s="142">
        <f t="shared" si="347"/>
        <v>0</v>
      </c>
      <c r="Y650" s="142">
        <f t="shared" si="348"/>
        <v>3610.61</v>
      </c>
      <c r="Z650" s="51"/>
      <c r="AA650" s="35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</row>
    <row r="651" spans="1:41" ht="15" outlineLevel="1">
      <c r="A651" s="44">
        <v>558</v>
      </c>
      <c r="B651" s="73">
        <v>493</v>
      </c>
      <c r="C651" s="42" t="s">
        <v>218</v>
      </c>
      <c r="D651" s="44" t="s">
        <v>26</v>
      </c>
      <c r="E651" s="53">
        <v>1.1000000000000001</v>
      </c>
      <c r="F651" s="14">
        <f t="shared" si="286"/>
        <v>162.88999999999999</v>
      </c>
      <c r="G651" s="14">
        <f t="shared" si="287"/>
        <v>0</v>
      </c>
      <c r="H651" s="14">
        <f t="shared" si="288"/>
        <v>162.88999999999999</v>
      </c>
      <c r="I651" s="45">
        <v>148.08000000000001</v>
      </c>
      <c r="J651" s="53"/>
      <c r="K651" s="53"/>
      <c r="L651" s="51"/>
      <c r="M651" s="51"/>
      <c r="N651" s="51"/>
      <c r="O651" s="123">
        <f t="shared" si="349"/>
        <v>236.93</v>
      </c>
      <c r="P651" s="180">
        <f t="shared" si="342"/>
        <v>0</v>
      </c>
      <c r="Q651" s="180">
        <f t="shared" si="343"/>
        <v>260.62</v>
      </c>
      <c r="R651" s="180">
        <f t="shared" si="344"/>
        <v>0</v>
      </c>
      <c r="S651" s="180">
        <f t="shared" si="345"/>
        <v>260.62</v>
      </c>
      <c r="T651" s="394">
        <f t="shared" si="340"/>
        <v>333.78</v>
      </c>
      <c r="U651" s="394">
        <f t="shared" si="341"/>
        <v>0</v>
      </c>
      <c r="V651" s="142">
        <f t="shared" si="346"/>
        <v>333.78</v>
      </c>
      <c r="W651" s="142">
        <f t="shared" si="347"/>
        <v>303.44</v>
      </c>
      <c r="X651" s="142">
        <f t="shared" si="347"/>
        <v>0</v>
      </c>
      <c r="Y651" s="142">
        <f t="shared" si="348"/>
        <v>303.44</v>
      </c>
      <c r="Z651" s="51"/>
      <c r="AA651" s="35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</row>
    <row r="652" spans="1:41" ht="45" outlineLevel="1">
      <c r="A652" s="44">
        <v>559</v>
      </c>
      <c r="B652" s="73">
        <v>494</v>
      </c>
      <c r="C652" s="42" t="s">
        <v>265</v>
      </c>
      <c r="D652" s="44" t="s">
        <v>34</v>
      </c>
      <c r="E652" s="53">
        <v>0</v>
      </c>
      <c r="F652" s="14">
        <f t="shared" si="286"/>
        <v>0</v>
      </c>
      <c r="G652" s="14">
        <f t="shared" si="287"/>
        <v>0</v>
      </c>
      <c r="H652" s="14">
        <f t="shared" si="288"/>
        <v>0</v>
      </c>
      <c r="I652" s="45">
        <v>11624</v>
      </c>
      <c r="J652" s="53"/>
      <c r="K652" s="53"/>
      <c r="L652" s="51"/>
      <c r="M652" s="51"/>
      <c r="N652" s="51"/>
      <c r="O652" s="123">
        <f t="shared" si="349"/>
        <v>18598.400000000001</v>
      </c>
      <c r="P652" s="180">
        <f t="shared" si="342"/>
        <v>0</v>
      </c>
      <c r="Q652" s="180">
        <f t="shared" si="343"/>
        <v>0</v>
      </c>
      <c r="R652" s="180">
        <f t="shared" si="344"/>
        <v>0</v>
      </c>
      <c r="S652" s="180">
        <f t="shared" si="345"/>
        <v>0</v>
      </c>
      <c r="T652" s="394">
        <f t="shared" si="340"/>
        <v>0</v>
      </c>
      <c r="U652" s="394">
        <f t="shared" si="341"/>
        <v>0</v>
      </c>
      <c r="V652" s="142">
        <f t="shared" si="346"/>
        <v>0</v>
      </c>
      <c r="W652" s="142">
        <f t="shared" si="347"/>
        <v>23818.880000000001</v>
      </c>
      <c r="X652" s="142">
        <f t="shared" si="347"/>
        <v>0</v>
      </c>
      <c r="Y652" s="142">
        <f t="shared" si="348"/>
        <v>23818.880000000001</v>
      </c>
      <c r="Z652" s="51"/>
      <c r="AA652" s="35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</row>
    <row r="653" spans="1:41" ht="30" outlineLevel="1">
      <c r="A653" s="44">
        <v>560</v>
      </c>
      <c r="B653" s="73">
        <v>495</v>
      </c>
      <c r="C653" s="42" t="s">
        <v>266</v>
      </c>
      <c r="D653" s="44" t="s">
        <v>26</v>
      </c>
      <c r="E653" s="53">
        <v>0.6</v>
      </c>
      <c r="F653" s="14">
        <f t="shared" si="286"/>
        <v>63</v>
      </c>
      <c r="G653" s="14">
        <f t="shared" si="287"/>
        <v>138.6</v>
      </c>
      <c r="H653" s="14">
        <f t="shared" si="288"/>
        <v>201.6</v>
      </c>
      <c r="I653" s="45">
        <v>105</v>
      </c>
      <c r="J653" s="53">
        <v>231</v>
      </c>
      <c r="K653" s="53"/>
      <c r="L653" s="51"/>
      <c r="M653" s="51"/>
      <c r="N653" s="51"/>
      <c r="O653" s="123">
        <f t="shared" si="349"/>
        <v>168</v>
      </c>
      <c r="P653" s="180">
        <f t="shared" si="342"/>
        <v>231</v>
      </c>
      <c r="Q653" s="180">
        <f t="shared" si="343"/>
        <v>100.8</v>
      </c>
      <c r="R653" s="180">
        <f t="shared" si="344"/>
        <v>138.6</v>
      </c>
      <c r="S653" s="180">
        <f t="shared" si="345"/>
        <v>239.4</v>
      </c>
      <c r="T653" s="394">
        <f t="shared" si="340"/>
        <v>129.1</v>
      </c>
      <c r="U653" s="394">
        <f t="shared" si="341"/>
        <v>177.5</v>
      </c>
      <c r="V653" s="142">
        <f t="shared" si="346"/>
        <v>306.60000000000002</v>
      </c>
      <c r="W653" s="142">
        <f t="shared" si="347"/>
        <v>215.16</v>
      </c>
      <c r="X653" s="142">
        <f t="shared" si="347"/>
        <v>295.83999999999997</v>
      </c>
      <c r="Y653" s="142">
        <f t="shared" si="348"/>
        <v>511</v>
      </c>
      <c r="Z653" s="51" t="s">
        <v>338</v>
      </c>
      <c r="AA653" s="35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</row>
    <row r="654" spans="1:41" ht="45" outlineLevel="1">
      <c r="A654" s="44">
        <v>561</v>
      </c>
      <c r="B654" s="73">
        <v>496</v>
      </c>
      <c r="C654" s="42" t="s">
        <v>265</v>
      </c>
      <c r="D654" s="44" t="s">
        <v>34</v>
      </c>
      <c r="E654" s="53">
        <v>0.02</v>
      </c>
      <c r="F654" s="14">
        <f t="shared" si="286"/>
        <v>232.48</v>
      </c>
      <c r="G654" s="14">
        <f t="shared" si="287"/>
        <v>0</v>
      </c>
      <c r="H654" s="14">
        <f t="shared" si="288"/>
        <v>232.48</v>
      </c>
      <c r="I654" s="45">
        <v>11624</v>
      </c>
      <c r="J654" s="53"/>
      <c r="K654" s="53"/>
      <c r="L654" s="51"/>
      <c r="M654" s="51"/>
      <c r="N654" s="51"/>
      <c r="O654" s="123">
        <f t="shared" si="349"/>
        <v>18598.400000000001</v>
      </c>
      <c r="P654" s="180">
        <f t="shared" si="342"/>
        <v>0</v>
      </c>
      <c r="Q654" s="180">
        <f t="shared" si="343"/>
        <v>371.97</v>
      </c>
      <c r="R654" s="180">
        <f t="shared" si="344"/>
        <v>0</v>
      </c>
      <c r="S654" s="180">
        <f t="shared" si="345"/>
        <v>371.97</v>
      </c>
      <c r="T654" s="394">
        <f t="shared" si="340"/>
        <v>476.38</v>
      </c>
      <c r="U654" s="394">
        <f t="shared" si="341"/>
        <v>0</v>
      </c>
      <c r="V654" s="142">
        <f t="shared" si="346"/>
        <v>476.38</v>
      </c>
      <c r="W654" s="142">
        <f t="shared" si="347"/>
        <v>23818.880000000001</v>
      </c>
      <c r="X654" s="142">
        <f t="shared" si="347"/>
        <v>0</v>
      </c>
      <c r="Y654" s="142">
        <f t="shared" si="348"/>
        <v>23818.880000000001</v>
      </c>
      <c r="Z654" s="51"/>
      <c r="AA654" s="35"/>
      <c r="AB654" s="226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</row>
    <row r="655" spans="1:41" ht="30" outlineLevel="1">
      <c r="A655" s="44">
        <v>562</v>
      </c>
      <c r="B655" s="73">
        <v>497</v>
      </c>
      <c r="C655" s="42" t="s">
        <v>330</v>
      </c>
      <c r="D655" s="44" t="s">
        <v>26</v>
      </c>
      <c r="E655" s="53">
        <v>0.3</v>
      </c>
      <c r="F655" s="14">
        <f t="shared" si="286"/>
        <v>1539.6</v>
      </c>
      <c r="G655" s="14">
        <f t="shared" si="287"/>
        <v>7392</v>
      </c>
      <c r="H655" s="14">
        <f t="shared" si="288"/>
        <v>8931.6</v>
      </c>
      <c r="I655" s="45">
        <v>5132</v>
      </c>
      <c r="J655" s="53">
        <v>24640</v>
      </c>
      <c r="K655" s="53"/>
      <c r="L655" s="51"/>
      <c r="M655" s="51"/>
      <c r="N655" s="51"/>
      <c r="O655" s="123">
        <f t="shared" si="349"/>
        <v>8211.2000000000007</v>
      </c>
      <c r="P655" s="180">
        <f t="shared" si="342"/>
        <v>24640</v>
      </c>
      <c r="Q655" s="180">
        <f t="shared" si="343"/>
        <v>2463.36</v>
      </c>
      <c r="R655" s="180">
        <f t="shared" si="344"/>
        <v>7392</v>
      </c>
      <c r="S655" s="180">
        <f t="shared" si="345"/>
        <v>9855.36</v>
      </c>
      <c r="T655" s="394">
        <f t="shared" si="340"/>
        <v>3154.81</v>
      </c>
      <c r="U655" s="394">
        <f t="shared" si="341"/>
        <v>9466.9</v>
      </c>
      <c r="V655" s="142">
        <f t="shared" si="346"/>
        <v>12621.71</v>
      </c>
      <c r="W655" s="142">
        <f t="shared" si="347"/>
        <v>10516.04</v>
      </c>
      <c r="X655" s="142">
        <f t="shared" si="347"/>
        <v>31556.32</v>
      </c>
      <c r="Y655" s="142">
        <f t="shared" si="348"/>
        <v>42072.36</v>
      </c>
      <c r="Z655" s="51" t="s">
        <v>339</v>
      </c>
      <c r="AA655" s="35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6"/>
      <c r="AL655" s="226"/>
      <c r="AM655" s="226"/>
      <c r="AN655" s="226"/>
      <c r="AO655" s="226"/>
    </row>
    <row r="656" spans="1:41" ht="45" outlineLevel="1">
      <c r="A656" s="44">
        <v>563</v>
      </c>
      <c r="B656" s="73">
        <v>498</v>
      </c>
      <c r="C656" s="42" t="s">
        <v>265</v>
      </c>
      <c r="D656" s="44" t="s">
        <v>34</v>
      </c>
      <c r="E656" s="53">
        <v>0</v>
      </c>
      <c r="F656" s="14">
        <f t="shared" si="286"/>
        <v>0</v>
      </c>
      <c r="G656" s="14">
        <f t="shared" si="287"/>
        <v>0</v>
      </c>
      <c r="H656" s="14">
        <f t="shared" si="288"/>
        <v>0</v>
      </c>
      <c r="I656" s="45">
        <v>11624</v>
      </c>
      <c r="J656" s="53"/>
      <c r="K656" s="53"/>
      <c r="L656" s="51"/>
      <c r="M656" s="51"/>
      <c r="N656" s="51"/>
      <c r="O656" s="123">
        <f t="shared" si="349"/>
        <v>18598.400000000001</v>
      </c>
      <c r="P656" s="180">
        <f t="shared" si="342"/>
        <v>0</v>
      </c>
      <c r="Q656" s="180">
        <f t="shared" si="343"/>
        <v>0</v>
      </c>
      <c r="R656" s="180">
        <f t="shared" si="344"/>
        <v>0</v>
      </c>
      <c r="S656" s="180">
        <f t="shared" si="345"/>
        <v>0</v>
      </c>
      <c r="T656" s="394">
        <f t="shared" si="340"/>
        <v>0</v>
      </c>
      <c r="U656" s="394">
        <f t="shared" si="341"/>
        <v>0</v>
      </c>
      <c r="V656" s="142">
        <f t="shared" si="346"/>
        <v>0</v>
      </c>
      <c r="W656" s="142">
        <f t="shared" si="347"/>
        <v>23818.880000000001</v>
      </c>
      <c r="X656" s="142">
        <f t="shared" si="347"/>
        <v>0</v>
      </c>
      <c r="Y656" s="142">
        <f t="shared" si="348"/>
        <v>23818.880000000001</v>
      </c>
      <c r="Z656" s="51"/>
      <c r="AA656" s="35"/>
      <c r="AB656" s="226"/>
      <c r="AC656" s="226"/>
      <c r="AD656" s="226"/>
      <c r="AE656" s="226"/>
      <c r="AF656" s="226"/>
      <c r="AG656" s="226"/>
      <c r="AH656" s="226"/>
      <c r="AI656" s="226"/>
      <c r="AJ656" s="226"/>
      <c r="AK656" s="226"/>
      <c r="AL656" s="226"/>
      <c r="AM656" s="226"/>
      <c r="AN656" s="226"/>
      <c r="AO656" s="226"/>
    </row>
    <row r="657" spans="1:41" ht="30" outlineLevel="1">
      <c r="A657" s="44">
        <v>564</v>
      </c>
      <c r="B657" s="73">
        <v>499</v>
      </c>
      <c r="C657" s="42" t="s">
        <v>270</v>
      </c>
      <c r="D657" s="44" t="s">
        <v>26</v>
      </c>
      <c r="E657" s="53">
        <v>0.5</v>
      </c>
      <c r="F657" s="14">
        <f t="shared" si="286"/>
        <v>142.5</v>
      </c>
      <c r="G657" s="14">
        <f t="shared" si="287"/>
        <v>529.5</v>
      </c>
      <c r="H657" s="14">
        <f t="shared" si="288"/>
        <v>672</v>
      </c>
      <c r="I657" s="45">
        <v>285</v>
      </c>
      <c r="J657" s="53">
        <v>1059</v>
      </c>
      <c r="K657" s="53"/>
      <c r="L657" s="51"/>
      <c r="M657" s="51"/>
      <c r="N657" s="51"/>
      <c r="O657" s="123">
        <f t="shared" si="349"/>
        <v>456</v>
      </c>
      <c r="P657" s="180">
        <f t="shared" si="342"/>
        <v>1059</v>
      </c>
      <c r="Q657" s="180">
        <f t="shared" si="343"/>
        <v>228</v>
      </c>
      <c r="R657" s="180">
        <f t="shared" si="344"/>
        <v>529.5</v>
      </c>
      <c r="S657" s="180">
        <f t="shared" si="345"/>
        <v>757.5</v>
      </c>
      <c r="T657" s="394">
        <f t="shared" si="340"/>
        <v>292</v>
      </c>
      <c r="U657" s="394">
        <f t="shared" si="341"/>
        <v>678.13</v>
      </c>
      <c r="V657" s="142">
        <f t="shared" si="346"/>
        <v>970.13</v>
      </c>
      <c r="W657" s="142">
        <f t="shared" si="347"/>
        <v>584</v>
      </c>
      <c r="X657" s="142">
        <f t="shared" si="347"/>
        <v>1356.26</v>
      </c>
      <c r="Y657" s="142">
        <f t="shared" si="348"/>
        <v>1940.26</v>
      </c>
      <c r="Z657" s="51" t="s">
        <v>340</v>
      </c>
      <c r="AA657" s="35"/>
      <c r="AB657" s="226"/>
      <c r="AC657" s="226"/>
      <c r="AD657" s="226"/>
      <c r="AE657" s="226"/>
      <c r="AF657" s="226"/>
      <c r="AG657" s="226"/>
      <c r="AH657" s="226"/>
      <c r="AI657" s="226"/>
      <c r="AJ657" s="226"/>
      <c r="AK657" s="226"/>
      <c r="AL657" s="226"/>
      <c r="AM657" s="226"/>
      <c r="AN657" s="226"/>
      <c r="AO657" s="226"/>
    </row>
    <row r="658" spans="1:41" ht="15" outlineLevel="1">
      <c r="A658" s="44"/>
      <c r="B658" s="73"/>
      <c r="C658" s="52" t="s">
        <v>359</v>
      </c>
      <c r="D658" s="44"/>
      <c r="E658" s="53"/>
      <c r="F658" s="14">
        <f t="shared" si="286"/>
        <v>0</v>
      </c>
      <c r="G658" s="14">
        <f t="shared" si="287"/>
        <v>0</v>
      </c>
      <c r="H658" s="14">
        <f t="shared" si="288"/>
        <v>0</v>
      </c>
      <c r="I658" s="45"/>
      <c r="J658" s="53"/>
      <c r="K658" s="53"/>
      <c r="L658" s="51"/>
      <c r="M658" s="51"/>
      <c r="N658" s="51"/>
      <c r="O658" s="186"/>
      <c r="P658" s="180">
        <f t="shared" si="342"/>
        <v>0</v>
      </c>
      <c r="Q658" s="180">
        <f t="shared" si="343"/>
        <v>0</v>
      </c>
      <c r="R658" s="180">
        <f t="shared" si="344"/>
        <v>0</v>
      </c>
      <c r="S658" s="180">
        <f t="shared" si="345"/>
        <v>0</v>
      </c>
      <c r="T658" s="394">
        <f t="shared" si="340"/>
        <v>0</v>
      </c>
      <c r="U658" s="394">
        <f t="shared" si="341"/>
        <v>0</v>
      </c>
      <c r="V658" s="142">
        <f t="shared" si="346"/>
        <v>0</v>
      </c>
      <c r="W658" s="142">
        <f t="shared" si="347"/>
        <v>0</v>
      </c>
      <c r="X658" s="142">
        <f t="shared" si="347"/>
        <v>0</v>
      </c>
      <c r="Y658" s="142">
        <f t="shared" si="348"/>
        <v>0</v>
      </c>
      <c r="Z658" s="51"/>
      <c r="AA658" s="35"/>
      <c r="AB658" s="226"/>
      <c r="AC658" s="226"/>
      <c r="AD658" s="226"/>
      <c r="AE658" s="226"/>
      <c r="AF658" s="226"/>
      <c r="AG658" s="226"/>
      <c r="AH658" s="226"/>
      <c r="AI658" s="226"/>
      <c r="AJ658" s="226"/>
      <c r="AK658" s="226"/>
      <c r="AL658" s="226"/>
      <c r="AM658" s="226"/>
      <c r="AN658" s="226"/>
      <c r="AO658" s="226"/>
    </row>
    <row r="659" spans="1:41" ht="30" outlineLevel="1">
      <c r="A659" s="44"/>
      <c r="B659" s="73"/>
      <c r="C659" s="52" t="s">
        <v>360</v>
      </c>
      <c r="D659" s="44"/>
      <c r="E659" s="53"/>
      <c r="F659" s="14">
        <f t="shared" si="286"/>
        <v>0</v>
      </c>
      <c r="G659" s="14">
        <f t="shared" si="287"/>
        <v>0</v>
      </c>
      <c r="H659" s="14">
        <f t="shared" si="288"/>
        <v>0</v>
      </c>
      <c r="I659" s="45"/>
      <c r="J659" s="53"/>
      <c r="K659" s="53"/>
      <c r="L659" s="51"/>
      <c r="M659" s="51"/>
      <c r="N659" s="51"/>
      <c r="O659" s="186"/>
      <c r="P659" s="180">
        <f t="shared" si="342"/>
        <v>0</v>
      </c>
      <c r="Q659" s="180">
        <f t="shared" si="343"/>
        <v>0</v>
      </c>
      <c r="R659" s="180">
        <f t="shared" si="344"/>
        <v>0</v>
      </c>
      <c r="S659" s="180">
        <f t="shared" si="345"/>
        <v>0</v>
      </c>
      <c r="T659" s="394">
        <f t="shared" si="340"/>
        <v>0</v>
      </c>
      <c r="U659" s="394">
        <f t="shared" si="341"/>
        <v>0</v>
      </c>
      <c r="V659" s="142">
        <f t="shared" si="346"/>
        <v>0</v>
      </c>
      <c r="W659" s="142">
        <f t="shared" si="347"/>
        <v>0</v>
      </c>
      <c r="X659" s="142">
        <f t="shared" si="347"/>
        <v>0</v>
      </c>
      <c r="Y659" s="142">
        <f t="shared" si="348"/>
        <v>0</v>
      </c>
      <c r="Z659" s="51"/>
      <c r="AA659" s="35"/>
      <c r="AB659" s="226"/>
      <c r="AC659" s="226"/>
      <c r="AD659" s="226"/>
      <c r="AE659" s="226"/>
      <c r="AF659" s="226"/>
      <c r="AG659" s="226"/>
      <c r="AH659" s="226"/>
      <c r="AI659" s="226"/>
      <c r="AJ659" s="226"/>
      <c r="AK659" s="226"/>
      <c r="AL659" s="226"/>
      <c r="AM659" s="226"/>
      <c r="AN659" s="226"/>
      <c r="AO659" s="226"/>
    </row>
    <row r="660" spans="1:41" ht="15" outlineLevel="1">
      <c r="A660" s="44">
        <v>565</v>
      </c>
      <c r="B660" s="73">
        <v>500</v>
      </c>
      <c r="C660" s="42" t="s">
        <v>264</v>
      </c>
      <c r="D660" s="44" t="s">
        <v>34</v>
      </c>
      <c r="E660" s="53">
        <v>0.02</v>
      </c>
      <c r="F660" s="14">
        <f t="shared" si="286"/>
        <v>475.14</v>
      </c>
      <c r="G660" s="14">
        <f t="shared" si="287"/>
        <v>0</v>
      </c>
      <c r="H660" s="14">
        <f t="shared" si="288"/>
        <v>475.14</v>
      </c>
      <c r="I660" s="45">
        <v>23757</v>
      </c>
      <c r="J660" s="53"/>
      <c r="K660" s="53"/>
      <c r="L660" s="51"/>
      <c r="M660" s="51"/>
      <c r="N660" s="51"/>
      <c r="O660" s="448">
        <f>I660*$L$3</f>
        <v>40386.9</v>
      </c>
      <c r="P660" s="180">
        <f t="shared" si="342"/>
        <v>0</v>
      </c>
      <c r="Q660" s="180">
        <f t="shared" si="343"/>
        <v>807.74</v>
      </c>
      <c r="R660" s="180">
        <f t="shared" si="344"/>
        <v>0</v>
      </c>
      <c r="S660" s="180">
        <f t="shared" si="345"/>
        <v>807.74</v>
      </c>
      <c r="T660" s="394">
        <f t="shared" si="340"/>
        <v>1034.47</v>
      </c>
      <c r="U660" s="394">
        <f t="shared" si="341"/>
        <v>0</v>
      </c>
      <c r="V660" s="142">
        <f t="shared" si="346"/>
        <v>1034.47</v>
      </c>
      <c r="W660" s="142">
        <f t="shared" si="347"/>
        <v>51723.3</v>
      </c>
      <c r="X660" s="142">
        <f t="shared" si="347"/>
        <v>0</v>
      </c>
      <c r="Y660" s="142">
        <f t="shared" si="348"/>
        <v>51723.3</v>
      </c>
      <c r="Z660" s="51"/>
      <c r="AA660" s="35"/>
      <c r="AB660" s="226"/>
      <c r="AC660" s="226"/>
      <c r="AD660" s="226"/>
      <c r="AE660" s="226"/>
      <c r="AF660" s="226"/>
      <c r="AG660" s="226"/>
      <c r="AH660" s="226"/>
      <c r="AI660" s="226"/>
      <c r="AJ660" s="226"/>
      <c r="AK660" s="226"/>
      <c r="AL660" s="226"/>
      <c r="AM660" s="226"/>
      <c r="AN660" s="226"/>
      <c r="AO660" s="226"/>
    </row>
    <row r="661" spans="1:41" ht="15" outlineLevel="1">
      <c r="A661" s="44">
        <v>566</v>
      </c>
      <c r="B661" s="73">
        <v>501</v>
      </c>
      <c r="C661" s="42" t="s">
        <v>56</v>
      </c>
      <c r="D661" s="44" t="s">
        <v>26</v>
      </c>
      <c r="E661" s="53">
        <v>8.6999999999999993</v>
      </c>
      <c r="F661" s="14">
        <f t="shared" ref="F661:F915" si="350">E661*I661</f>
        <v>15329.75</v>
      </c>
      <c r="G661" s="14">
        <f t="shared" ref="G661:G915" si="351">E661*J661</f>
        <v>0</v>
      </c>
      <c r="H661" s="14">
        <f t="shared" ref="H661:H915" si="352">F661+G661</f>
        <v>15329.75</v>
      </c>
      <c r="I661" s="45">
        <v>1762.04</v>
      </c>
      <c r="J661" s="53"/>
      <c r="K661" s="53"/>
      <c r="L661" s="51"/>
      <c r="M661" s="51"/>
      <c r="N661" s="51"/>
      <c r="O661" s="123">
        <f t="shared" ref="O661:O668" si="353">I661*$N$3</f>
        <v>2819.26</v>
      </c>
      <c r="P661" s="180">
        <f t="shared" si="342"/>
        <v>0</v>
      </c>
      <c r="Q661" s="180">
        <f t="shared" si="343"/>
        <v>24527.56</v>
      </c>
      <c r="R661" s="180">
        <f t="shared" si="344"/>
        <v>0</v>
      </c>
      <c r="S661" s="180">
        <f t="shared" si="345"/>
        <v>24527.56</v>
      </c>
      <c r="T661" s="394">
        <f t="shared" si="340"/>
        <v>31412.31</v>
      </c>
      <c r="U661" s="394">
        <f t="shared" si="341"/>
        <v>0</v>
      </c>
      <c r="V661" s="142">
        <f t="shared" si="346"/>
        <v>31412.31</v>
      </c>
      <c r="W661" s="142">
        <f t="shared" si="347"/>
        <v>3610.61</v>
      </c>
      <c r="X661" s="142">
        <f t="shared" si="347"/>
        <v>0</v>
      </c>
      <c r="Y661" s="142">
        <f t="shared" si="348"/>
        <v>3610.61</v>
      </c>
      <c r="Z661" s="51"/>
      <c r="AA661" s="35"/>
      <c r="AB661" s="226"/>
      <c r="AC661" s="226"/>
      <c r="AD661" s="226"/>
      <c r="AE661" s="226"/>
      <c r="AF661" s="226"/>
      <c r="AG661" s="226"/>
      <c r="AH661" s="226"/>
      <c r="AI661" s="226"/>
      <c r="AJ661" s="226"/>
      <c r="AK661" s="226"/>
      <c r="AL661" s="226"/>
      <c r="AM661" s="226"/>
      <c r="AN661" s="226"/>
      <c r="AO661" s="226"/>
    </row>
    <row r="662" spans="1:41" ht="15" outlineLevel="1">
      <c r="A662" s="44">
        <v>567</v>
      </c>
      <c r="B662" s="73">
        <v>502</v>
      </c>
      <c r="C662" s="42" t="s">
        <v>218</v>
      </c>
      <c r="D662" s="44" t="s">
        <v>26</v>
      </c>
      <c r="E662" s="53">
        <v>8.6999999999999993</v>
      </c>
      <c r="F662" s="14">
        <f t="shared" si="350"/>
        <v>1288.3</v>
      </c>
      <c r="G662" s="14">
        <f t="shared" si="351"/>
        <v>0</v>
      </c>
      <c r="H662" s="14">
        <f t="shared" si="352"/>
        <v>1288.3</v>
      </c>
      <c r="I662" s="45">
        <v>148.08000000000001</v>
      </c>
      <c r="J662" s="53"/>
      <c r="K662" s="53"/>
      <c r="L662" s="51"/>
      <c r="M662" s="51"/>
      <c r="N662" s="51"/>
      <c r="O662" s="123">
        <f t="shared" si="353"/>
        <v>236.93</v>
      </c>
      <c r="P662" s="180">
        <f t="shared" si="342"/>
        <v>0</v>
      </c>
      <c r="Q662" s="180">
        <f t="shared" si="343"/>
        <v>2061.29</v>
      </c>
      <c r="R662" s="180">
        <f t="shared" si="344"/>
        <v>0</v>
      </c>
      <c r="S662" s="180">
        <f t="shared" si="345"/>
        <v>2061.29</v>
      </c>
      <c r="T662" s="394">
        <f t="shared" si="340"/>
        <v>2639.93</v>
      </c>
      <c r="U662" s="394">
        <f t="shared" si="341"/>
        <v>0</v>
      </c>
      <c r="V662" s="142">
        <f t="shared" si="346"/>
        <v>2639.93</v>
      </c>
      <c r="W662" s="142">
        <f t="shared" si="347"/>
        <v>303.44</v>
      </c>
      <c r="X662" s="142">
        <f t="shared" si="347"/>
        <v>0</v>
      </c>
      <c r="Y662" s="142">
        <f t="shared" si="348"/>
        <v>303.44</v>
      </c>
      <c r="Z662" s="51"/>
      <c r="AA662" s="35"/>
      <c r="AB662" s="226"/>
      <c r="AC662" s="226"/>
      <c r="AD662" s="226"/>
      <c r="AE662" s="226"/>
      <c r="AF662" s="226"/>
      <c r="AG662" s="226"/>
      <c r="AH662" s="226"/>
      <c r="AI662" s="226"/>
      <c r="AJ662" s="226"/>
      <c r="AK662" s="226"/>
      <c r="AL662" s="226"/>
      <c r="AM662" s="226"/>
      <c r="AN662" s="226"/>
      <c r="AO662" s="226"/>
    </row>
    <row r="663" spans="1:41" ht="45" outlineLevel="1">
      <c r="A663" s="44">
        <v>568</v>
      </c>
      <c r="B663" s="73">
        <v>503</v>
      </c>
      <c r="C663" s="42" t="s">
        <v>265</v>
      </c>
      <c r="D663" s="44" t="s">
        <v>34</v>
      </c>
      <c r="E663" s="53">
        <v>0</v>
      </c>
      <c r="F663" s="14">
        <f t="shared" si="350"/>
        <v>0</v>
      </c>
      <c r="G663" s="14">
        <f t="shared" si="351"/>
        <v>0</v>
      </c>
      <c r="H663" s="14">
        <f t="shared" si="352"/>
        <v>0</v>
      </c>
      <c r="I663" s="45">
        <v>11624</v>
      </c>
      <c r="J663" s="53"/>
      <c r="K663" s="53"/>
      <c r="L663" s="51"/>
      <c r="M663" s="51"/>
      <c r="N663" s="51"/>
      <c r="O663" s="123">
        <f t="shared" si="353"/>
        <v>18598.400000000001</v>
      </c>
      <c r="P663" s="180">
        <f t="shared" si="342"/>
        <v>0</v>
      </c>
      <c r="Q663" s="180">
        <f t="shared" si="343"/>
        <v>0</v>
      </c>
      <c r="R663" s="180">
        <f t="shared" si="344"/>
        <v>0</v>
      </c>
      <c r="S663" s="180">
        <f t="shared" si="345"/>
        <v>0</v>
      </c>
      <c r="T663" s="394">
        <f t="shared" si="340"/>
        <v>0</v>
      </c>
      <c r="U663" s="394">
        <f t="shared" si="341"/>
        <v>0</v>
      </c>
      <c r="V663" s="142">
        <f t="shared" si="346"/>
        <v>0</v>
      </c>
      <c r="W663" s="142">
        <f t="shared" si="347"/>
        <v>23818.880000000001</v>
      </c>
      <c r="X663" s="142">
        <f t="shared" si="347"/>
        <v>0</v>
      </c>
      <c r="Y663" s="142">
        <f t="shared" si="348"/>
        <v>23818.880000000001</v>
      </c>
      <c r="Z663" s="51"/>
      <c r="AA663" s="35"/>
      <c r="AB663" s="226"/>
      <c r="AC663" s="226"/>
      <c r="AD663" s="226"/>
      <c r="AE663" s="226"/>
      <c r="AF663" s="226"/>
      <c r="AG663" s="226"/>
      <c r="AH663" s="226"/>
      <c r="AI663" s="226"/>
      <c r="AJ663" s="226"/>
      <c r="AK663" s="226"/>
      <c r="AL663" s="226"/>
      <c r="AM663" s="226"/>
      <c r="AN663" s="226"/>
      <c r="AO663" s="226"/>
    </row>
    <row r="664" spans="1:41" ht="30" outlineLevel="1">
      <c r="A664" s="44">
        <v>569</v>
      </c>
      <c r="B664" s="73">
        <v>504</v>
      </c>
      <c r="C664" s="42" t="s">
        <v>266</v>
      </c>
      <c r="D664" s="44" t="s">
        <v>26</v>
      </c>
      <c r="E664" s="53">
        <v>0.8</v>
      </c>
      <c r="F664" s="14">
        <f t="shared" si="350"/>
        <v>84</v>
      </c>
      <c r="G664" s="14">
        <f t="shared" si="351"/>
        <v>184.8</v>
      </c>
      <c r="H664" s="14">
        <f t="shared" si="352"/>
        <v>268.8</v>
      </c>
      <c r="I664" s="45">
        <v>105</v>
      </c>
      <c r="J664" s="53">
        <v>231</v>
      </c>
      <c r="K664" s="53"/>
      <c r="L664" s="51"/>
      <c r="M664" s="51"/>
      <c r="N664" s="51"/>
      <c r="O664" s="123">
        <f t="shared" si="353"/>
        <v>168</v>
      </c>
      <c r="P664" s="180">
        <f t="shared" si="342"/>
        <v>231</v>
      </c>
      <c r="Q664" s="180">
        <f t="shared" si="343"/>
        <v>134.4</v>
      </c>
      <c r="R664" s="180">
        <f t="shared" si="344"/>
        <v>184.8</v>
      </c>
      <c r="S664" s="180">
        <f t="shared" si="345"/>
        <v>319.2</v>
      </c>
      <c r="T664" s="394">
        <f t="shared" si="340"/>
        <v>172.13</v>
      </c>
      <c r="U664" s="394">
        <f t="shared" si="341"/>
        <v>236.67</v>
      </c>
      <c r="V664" s="142">
        <f t="shared" si="346"/>
        <v>408.8</v>
      </c>
      <c r="W664" s="142">
        <f t="shared" si="347"/>
        <v>215.16</v>
      </c>
      <c r="X664" s="142">
        <f t="shared" si="347"/>
        <v>295.83999999999997</v>
      </c>
      <c r="Y664" s="142">
        <f t="shared" si="348"/>
        <v>511</v>
      </c>
      <c r="Z664" s="51" t="s">
        <v>361</v>
      </c>
      <c r="AA664" s="35"/>
      <c r="AB664" s="226"/>
      <c r="AC664" s="226"/>
      <c r="AD664" s="226"/>
      <c r="AE664" s="226"/>
      <c r="AF664" s="226"/>
      <c r="AG664" s="226"/>
      <c r="AH664" s="226"/>
      <c r="AI664" s="226"/>
      <c r="AJ664" s="226"/>
      <c r="AK664" s="226"/>
      <c r="AL664" s="226"/>
      <c r="AM664" s="226"/>
      <c r="AN664" s="226"/>
      <c r="AO664" s="226"/>
    </row>
    <row r="665" spans="1:41" ht="45" outlineLevel="1">
      <c r="A665" s="44">
        <v>570</v>
      </c>
      <c r="B665" s="73">
        <v>505</v>
      </c>
      <c r="C665" s="42" t="s">
        <v>265</v>
      </c>
      <c r="D665" s="44" t="s">
        <v>34</v>
      </c>
      <c r="E665" s="53">
        <v>0.02</v>
      </c>
      <c r="F665" s="14">
        <f t="shared" si="350"/>
        <v>232.48</v>
      </c>
      <c r="G665" s="14">
        <f t="shared" si="351"/>
        <v>0</v>
      </c>
      <c r="H665" s="14">
        <f t="shared" si="352"/>
        <v>232.48</v>
      </c>
      <c r="I665" s="45">
        <v>11624</v>
      </c>
      <c r="J665" s="53"/>
      <c r="K665" s="53"/>
      <c r="L665" s="51"/>
      <c r="M665" s="51"/>
      <c r="N665" s="51"/>
      <c r="O665" s="123">
        <f t="shared" si="353"/>
        <v>18598.400000000001</v>
      </c>
      <c r="P665" s="180">
        <f t="shared" si="342"/>
        <v>0</v>
      </c>
      <c r="Q665" s="180">
        <f t="shared" si="343"/>
        <v>371.97</v>
      </c>
      <c r="R665" s="180">
        <f t="shared" si="344"/>
        <v>0</v>
      </c>
      <c r="S665" s="180">
        <f t="shared" si="345"/>
        <v>371.97</v>
      </c>
      <c r="T665" s="394">
        <f t="shared" si="340"/>
        <v>476.38</v>
      </c>
      <c r="U665" s="394">
        <f t="shared" si="341"/>
        <v>0</v>
      </c>
      <c r="V665" s="142">
        <f t="shared" si="346"/>
        <v>476.38</v>
      </c>
      <c r="W665" s="142">
        <f t="shared" si="347"/>
        <v>23818.880000000001</v>
      </c>
      <c r="X665" s="142">
        <f t="shared" si="347"/>
        <v>0</v>
      </c>
      <c r="Y665" s="142">
        <f t="shared" si="348"/>
        <v>23818.880000000001</v>
      </c>
      <c r="Z665" s="51"/>
      <c r="AA665" s="35"/>
      <c r="AB665" s="226"/>
      <c r="AC665" s="226"/>
      <c r="AD665" s="226"/>
      <c r="AE665" s="226"/>
      <c r="AF665" s="226"/>
      <c r="AG665" s="226"/>
      <c r="AH665" s="226"/>
      <c r="AI665" s="226"/>
      <c r="AJ665" s="226"/>
      <c r="AK665" s="226"/>
      <c r="AL665" s="226"/>
      <c r="AM665" s="226"/>
      <c r="AN665" s="226"/>
      <c r="AO665" s="226"/>
    </row>
    <row r="666" spans="1:41" ht="30" outlineLevel="1">
      <c r="A666" s="44">
        <v>571</v>
      </c>
      <c r="B666" s="73">
        <v>506</v>
      </c>
      <c r="C666" s="42" t="s">
        <v>274</v>
      </c>
      <c r="D666" s="44" t="s">
        <v>26</v>
      </c>
      <c r="E666" s="53">
        <v>1.9</v>
      </c>
      <c r="F666" s="14">
        <f t="shared" si="350"/>
        <v>1269.2</v>
      </c>
      <c r="G666" s="14">
        <f t="shared" si="351"/>
        <v>5852</v>
      </c>
      <c r="H666" s="14">
        <f t="shared" si="352"/>
        <v>7121.2</v>
      </c>
      <c r="I666" s="45">
        <v>668</v>
      </c>
      <c r="J666" s="53">
        <v>3080</v>
      </c>
      <c r="K666" s="53"/>
      <c r="L666" s="51"/>
      <c r="M666" s="51"/>
      <c r="N666" s="51"/>
      <c r="O666" s="123">
        <f t="shared" si="353"/>
        <v>1068.8</v>
      </c>
      <c r="P666" s="180">
        <f t="shared" si="342"/>
        <v>3080</v>
      </c>
      <c r="Q666" s="180">
        <f t="shared" si="343"/>
        <v>2030.72</v>
      </c>
      <c r="R666" s="180">
        <f t="shared" si="344"/>
        <v>5852</v>
      </c>
      <c r="S666" s="180">
        <f t="shared" si="345"/>
        <v>7882.72</v>
      </c>
      <c r="T666" s="394">
        <f t="shared" si="340"/>
        <v>2600.7399999999998</v>
      </c>
      <c r="U666" s="394">
        <f t="shared" si="341"/>
        <v>7494.63</v>
      </c>
      <c r="V666" s="142">
        <f t="shared" si="346"/>
        <v>10095.370000000001</v>
      </c>
      <c r="W666" s="142">
        <f t="shared" si="347"/>
        <v>1368.81</v>
      </c>
      <c r="X666" s="142">
        <f t="shared" si="347"/>
        <v>3944.54</v>
      </c>
      <c r="Y666" s="142">
        <f t="shared" si="348"/>
        <v>5313.35</v>
      </c>
      <c r="Z666" s="51" t="s">
        <v>362</v>
      </c>
      <c r="AA666" s="35"/>
      <c r="AB666" s="226"/>
      <c r="AC666" s="226"/>
      <c r="AD666" s="226"/>
      <c r="AE666" s="226"/>
      <c r="AF666" s="226"/>
      <c r="AG666" s="226"/>
      <c r="AH666" s="226"/>
      <c r="AI666" s="226"/>
      <c r="AJ666" s="226"/>
      <c r="AK666" s="226"/>
      <c r="AL666" s="226"/>
      <c r="AM666" s="226"/>
      <c r="AN666" s="226"/>
      <c r="AO666" s="226"/>
    </row>
    <row r="667" spans="1:41" ht="45" outlineLevel="1">
      <c r="A667" s="44">
        <v>572</v>
      </c>
      <c r="B667" s="73">
        <v>507</v>
      </c>
      <c r="C667" s="42" t="s">
        <v>265</v>
      </c>
      <c r="D667" s="44" t="s">
        <v>34</v>
      </c>
      <c r="E667" s="53">
        <v>0.01</v>
      </c>
      <c r="F667" s="14">
        <f t="shared" si="350"/>
        <v>116.24</v>
      </c>
      <c r="G667" s="14">
        <f t="shared" si="351"/>
        <v>0</v>
      </c>
      <c r="H667" s="14">
        <f t="shared" si="352"/>
        <v>116.24</v>
      </c>
      <c r="I667" s="45">
        <v>11624</v>
      </c>
      <c r="J667" s="53"/>
      <c r="K667" s="53"/>
      <c r="L667" s="51"/>
      <c r="M667" s="51"/>
      <c r="N667" s="51"/>
      <c r="O667" s="123">
        <f t="shared" si="353"/>
        <v>18598.400000000001</v>
      </c>
      <c r="P667" s="180">
        <f t="shared" si="342"/>
        <v>0</v>
      </c>
      <c r="Q667" s="180">
        <f t="shared" si="343"/>
        <v>185.98</v>
      </c>
      <c r="R667" s="180">
        <f t="shared" si="344"/>
        <v>0</v>
      </c>
      <c r="S667" s="180">
        <f t="shared" si="345"/>
        <v>185.98</v>
      </c>
      <c r="T667" s="394">
        <f t="shared" si="340"/>
        <v>238.19</v>
      </c>
      <c r="U667" s="394">
        <f t="shared" si="341"/>
        <v>0</v>
      </c>
      <c r="V667" s="142">
        <f t="shared" si="346"/>
        <v>238.19</v>
      </c>
      <c r="W667" s="142">
        <f t="shared" si="347"/>
        <v>23818.880000000001</v>
      </c>
      <c r="X667" s="142">
        <f t="shared" si="347"/>
        <v>0</v>
      </c>
      <c r="Y667" s="142">
        <f t="shared" si="348"/>
        <v>23818.880000000001</v>
      </c>
      <c r="Z667" s="51"/>
      <c r="AA667" s="35"/>
      <c r="AB667" s="226"/>
      <c r="AC667" s="226"/>
      <c r="AD667" s="226"/>
      <c r="AE667" s="226"/>
      <c r="AF667" s="226"/>
      <c r="AG667" s="226"/>
      <c r="AH667" s="226"/>
      <c r="AI667" s="226"/>
      <c r="AJ667" s="226"/>
      <c r="AK667" s="226"/>
      <c r="AL667" s="226"/>
      <c r="AM667" s="226"/>
      <c r="AN667" s="226"/>
      <c r="AO667" s="226"/>
    </row>
    <row r="668" spans="1:41" ht="30" outlineLevel="1">
      <c r="A668" s="44">
        <v>573</v>
      </c>
      <c r="B668" s="73">
        <v>508</v>
      </c>
      <c r="C668" s="42" t="s">
        <v>270</v>
      </c>
      <c r="D668" s="44" t="s">
        <v>26</v>
      </c>
      <c r="E668" s="53">
        <v>1.9</v>
      </c>
      <c r="F668" s="14">
        <f t="shared" si="350"/>
        <v>541.5</v>
      </c>
      <c r="G668" s="14">
        <f t="shared" si="351"/>
        <v>2012.1</v>
      </c>
      <c r="H668" s="14">
        <f t="shared" si="352"/>
        <v>2553.6</v>
      </c>
      <c r="I668" s="45">
        <v>285</v>
      </c>
      <c r="J668" s="53">
        <v>1059</v>
      </c>
      <c r="K668" s="53"/>
      <c r="L668" s="51"/>
      <c r="M668" s="51"/>
      <c r="N668" s="51"/>
      <c r="O668" s="123">
        <f t="shared" si="353"/>
        <v>456</v>
      </c>
      <c r="P668" s="180">
        <f t="shared" si="342"/>
        <v>1059</v>
      </c>
      <c r="Q668" s="180">
        <f t="shared" si="343"/>
        <v>866.4</v>
      </c>
      <c r="R668" s="180">
        <f t="shared" si="344"/>
        <v>2012.1</v>
      </c>
      <c r="S668" s="180">
        <f t="shared" si="345"/>
        <v>2878.5</v>
      </c>
      <c r="T668" s="394">
        <f t="shared" si="340"/>
        <v>1109.5999999999999</v>
      </c>
      <c r="U668" s="394">
        <f t="shared" si="341"/>
        <v>2576.89</v>
      </c>
      <c r="V668" s="142">
        <f t="shared" si="346"/>
        <v>3686.49</v>
      </c>
      <c r="W668" s="142">
        <f t="shared" si="347"/>
        <v>584</v>
      </c>
      <c r="X668" s="142">
        <f t="shared" si="347"/>
        <v>1356.26</v>
      </c>
      <c r="Y668" s="142">
        <f t="shared" si="348"/>
        <v>1940.26</v>
      </c>
      <c r="Z668" s="51" t="s">
        <v>363</v>
      </c>
      <c r="AA668" s="35"/>
      <c r="AB668" s="226"/>
      <c r="AC668" s="226"/>
      <c r="AD668" s="226"/>
      <c r="AE668" s="226"/>
      <c r="AF668" s="226"/>
      <c r="AG668" s="226"/>
      <c r="AH668" s="226"/>
      <c r="AI668" s="226"/>
      <c r="AJ668" s="226"/>
      <c r="AK668" s="226"/>
      <c r="AL668" s="226"/>
      <c r="AM668" s="226"/>
      <c r="AN668" s="226"/>
      <c r="AO668" s="226"/>
    </row>
    <row r="669" spans="1:41" ht="15" outlineLevel="1">
      <c r="A669" s="44"/>
      <c r="B669" s="73"/>
      <c r="C669" s="52" t="s">
        <v>364</v>
      </c>
      <c r="D669" s="44"/>
      <c r="E669" s="53"/>
      <c r="F669" s="14">
        <f t="shared" si="350"/>
        <v>0</v>
      </c>
      <c r="G669" s="14">
        <f t="shared" si="351"/>
        <v>0</v>
      </c>
      <c r="H669" s="14">
        <f t="shared" si="352"/>
        <v>0</v>
      </c>
      <c r="I669" s="45"/>
      <c r="J669" s="53"/>
      <c r="K669" s="53"/>
      <c r="L669" s="51"/>
      <c r="M669" s="51"/>
      <c r="N669" s="51"/>
      <c r="O669" s="186"/>
      <c r="P669" s="180">
        <f t="shared" si="342"/>
        <v>0</v>
      </c>
      <c r="Q669" s="180">
        <f t="shared" si="343"/>
        <v>0</v>
      </c>
      <c r="R669" s="180">
        <f t="shared" si="344"/>
        <v>0</v>
      </c>
      <c r="S669" s="180">
        <f t="shared" si="345"/>
        <v>0</v>
      </c>
      <c r="T669" s="394">
        <f t="shared" si="340"/>
        <v>0</v>
      </c>
      <c r="U669" s="394">
        <f t="shared" si="341"/>
        <v>0</v>
      </c>
      <c r="V669" s="142">
        <f t="shared" si="346"/>
        <v>0</v>
      </c>
      <c r="W669" s="142">
        <f t="shared" si="347"/>
        <v>0</v>
      </c>
      <c r="X669" s="142">
        <f t="shared" si="347"/>
        <v>0</v>
      </c>
      <c r="Y669" s="142">
        <f t="shared" si="348"/>
        <v>0</v>
      </c>
      <c r="Z669" s="51"/>
      <c r="AA669" s="35"/>
      <c r="AB669" s="226"/>
      <c r="AC669" s="226"/>
      <c r="AD669" s="226"/>
      <c r="AE669" s="226"/>
      <c r="AF669" s="226"/>
      <c r="AG669" s="226"/>
      <c r="AH669" s="226"/>
      <c r="AI669" s="226"/>
      <c r="AJ669" s="226"/>
      <c r="AK669" s="226"/>
      <c r="AL669" s="226"/>
      <c r="AM669" s="226"/>
      <c r="AN669" s="226"/>
      <c r="AO669" s="226"/>
    </row>
    <row r="670" spans="1:41" ht="15" outlineLevel="1">
      <c r="A670" s="44">
        <v>574</v>
      </c>
      <c r="B670" s="73">
        <v>509</v>
      </c>
      <c r="C670" s="42" t="s">
        <v>264</v>
      </c>
      <c r="D670" s="44" t="s">
        <v>34</v>
      </c>
      <c r="E670" s="53">
        <v>0.01</v>
      </c>
      <c r="F670" s="14">
        <f t="shared" si="350"/>
        <v>237.57</v>
      </c>
      <c r="G670" s="14">
        <f t="shared" si="351"/>
        <v>0</v>
      </c>
      <c r="H670" s="14">
        <f t="shared" si="352"/>
        <v>237.57</v>
      </c>
      <c r="I670" s="45">
        <v>23757</v>
      </c>
      <c r="J670" s="53"/>
      <c r="K670" s="53"/>
      <c r="L670" s="51"/>
      <c r="M670" s="51"/>
      <c r="N670" s="51"/>
      <c r="O670" s="448">
        <f>I670*$L$3</f>
        <v>40386.9</v>
      </c>
      <c r="P670" s="180">
        <f t="shared" si="342"/>
        <v>0</v>
      </c>
      <c r="Q670" s="180">
        <f t="shared" si="343"/>
        <v>403.87</v>
      </c>
      <c r="R670" s="180">
        <f t="shared" si="344"/>
        <v>0</v>
      </c>
      <c r="S670" s="180">
        <f t="shared" si="345"/>
        <v>403.87</v>
      </c>
      <c r="T670" s="394">
        <f t="shared" si="340"/>
        <v>517.23</v>
      </c>
      <c r="U670" s="394">
        <f t="shared" si="341"/>
        <v>0</v>
      </c>
      <c r="V670" s="142">
        <f t="shared" si="346"/>
        <v>517.23</v>
      </c>
      <c r="W670" s="142">
        <f t="shared" si="347"/>
        <v>51723.3</v>
      </c>
      <c r="X670" s="142">
        <f t="shared" si="347"/>
        <v>0</v>
      </c>
      <c r="Y670" s="142">
        <f t="shared" si="348"/>
        <v>51723.3</v>
      </c>
      <c r="Z670" s="51"/>
      <c r="AA670" s="35"/>
      <c r="AB670" s="226"/>
      <c r="AC670" s="226"/>
      <c r="AD670" s="226"/>
      <c r="AE670" s="226"/>
      <c r="AF670" s="226"/>
      <c r="AG670" s="226"/>
      <c r="AH670" s="226"/>
      <c r="AI670" s="226"/>
      <c r="AJ670" s="226"/>
      <c r="AK670" s="226"/>
      <c r="AL670" s="226"/>
      <c r="AM670" s="226"/>
      <c r="AN670" s="226"/>
      <c r="AO670" s="226"/>
    </row>
    <row r="671" spans="1:41" ht="15" outlineLevel="1">
      <c r="A671" s="44">
        <v>575</v>
      </c>
      <c r="B671" s="73">
        <v>510</v>
      </c>
      <c r="C671" s="42" t="s">
        <v>56</v>
      </c>
      <c r="D671" s="44" t="s">
        <v>26</v>
      </c>
      <c r="E671" s="53">
        <v>0.2</v>
      </c>
      <c r="F671" s="14">
        <f t="shared" si="350"/>
        <v>352.41</v>
      </c>
      <c r="G671" s="14">
        <f t="shared" si="351"/>
        <v>0</v>
      </c>
      <c r="H671" s="14">
        <f t="shared" si="352"/>
        <v>352.41</v>
      </c>
      <c r="I671" s="45">
        <v>1762.04</v>
      </c>
      <c r="J671" s="53"/>
      <c r="K671" s="53"/>
      <c r="L671" s="51"/>
      <c r="M671" s="51"/>
      <c r="N671" s="51"/>
      <c r="O671" s="123">
        <f t="shared" ref="O671:O678" si="354">I671*$N$3</f>
        <v>2819.26</v>
      </c>
      <c r="P671" s="180">
        <f t="shared" si="342"/>
        <v>0</v>
      </c>
      <c r="Q671" s="180">
        <f t="shared" si="343"/>
        <v>563.85</v>
      </c>
      <c r="R671" s="180">
        <f t="shared" si="344"/>
        <v>0</v>
      </c>
      <c r="S671" s="180">
        <f t="shared" si="345"/>
        <v>563.85</v>
      </c>
      <c r="T671" s="394">
        <f t="shared" si="340"/>
        <v>722.12</v>
      </c>
      <c r="U671" s="394">
        <f t="shared" si="341"/>
        <v>0</v>
      </c>
      <c r="V671" s="142">
        <f t="shared" si="346"/>
        <v>722.12</v>
      </c>
      <c r="W671" s="142">
        <f t="shared" si="347"/>
        <v>3610.61</v>
      </c>
      <c r="X671" s="142">
        <f t="shared" si="347"/>
        <v>0</v>
      </c>
      <c r="Y671" s="142">
        <f t="shared" si="348"/>
        <v>3610.61</v>
      </c>
      <c r="Z671" s="51"/>
      <c r="AA671" s="35"/>
      <c r="AB671" s="226"/>
      <c r="AC671" s="226"/>
      <c r="AD671" s="226"/>
      <c r="AE671" s="226"/>
      <c r="AF671" s="226"/>
      <c r="AG671" s="226"/>
      <c r="AH671" s="226"/>
      <c r="AI671" s="226"/>
      <c r="AJ671" s="226"/>
      <c r="AK671" s="226"/>
      <c r="AL671" s="226"/>
      <c r="AM671" s="226"/>
      <c r="AN671" s="226"/>
      <c r="AO671" s="226"/>
    </row>
    <row r="672" spans="1:41" ht="15" outlineLevel="1">
      <c r="A672" s="44">
        <v>576</v>
      </c>
      <c r="B672" s="73">
        <v>511</v>
      </c>
      <c r="C672" s="42" t="s">
        <v>218</v>
      </c>
      <c r="D672" s="44" t="s">
        <v>26</v>
      </c>
      <c r="E672" s="53">
        <v>0.2</v>
      </c>
      <c r="F672" s="14">
        <f t="shared" si="350"/>
        <v>29.62</v>
      </c>
      <c r="G672" s="14">
        <f t="shared" si="351"/>
        <v>0</v>
      </c>
      <c r="H672" s="14">
        <f t="shared" si="352"/>
        <v>29.62</v>
      </c>
      <c r="I672" s="45">
        <v>148.08000000000001</v>
      </c>
      <c r="J672" s="53"/>
      <c r="K672" s="53"/>
      <c r="L672" s="51"/>
      <c r="M672" s="51"/>
      <c r="N672" s="51"/>
      <c r="O672" s="123">
        <f t="shared" si="354"/>
        <v>236.93</v>
      </c>
      <c r="P672" s="180">
        <f t="shared" si="342"/>
        <v>0</v>
      </c>
      <c r="Q672" s="180">
        <f t="shared" si="343"/>
        <v>47.39</v>
      </c>
      <c r="R672" s="180">
        <f t="shared" si="344"/>
        <v>0</v>
      </c>
      <c r="S672" s="180">
        <f t="shared" si="345"/>
        <v>47.39</v>
      </c>
      <c r="T672" s="394">
        <f t="shared" si="340"/>
        <v>60.69</v>
      </c>
      <c r="U672" s="394">
        <f t="shared" si="341"/>
        <v>0</v>
      </c>
      <c r="V672" s="142">
        <f t="shared" si="346"/>
        <v>60.69</v>
      </c>
      <c r="W672" s="142">
        <f t="shared" si="347"/>
        <v>303.44</v>
      </c>
      <c r="X672" s="142">
        <f t="shared" si="347"/>
        <v>0</v>
      </c>
      <c r="Y672" s="142">
        <f t="shared" si="348"/>
        <v>303.44</v>
      </c>
      <c r="Z672" s="51"/>
      <c r="AA672" s="35"/>
      <c r="AB672" s="226"/>
      <c r="AC672" s="226"/>
      <c r="AD672" s="226"/>
      <c r="AE672" s="226"/>
      <c r="AF672" s="226"/>
      <c r="AG672" s="226"/>
      <c r="AH672" s="226"/>
      <c r="AI672" s="226"/>
      <c r="AJ672" s="226"/>
      <c r="AK672" s="226"/>
      <c r="AL672" s="226"/>
      <c r="AM672" s="226"/>
      <c r="AN672" s="226"/>
      <c r="AO672" s="226"/>
    </row>
    <row r="673" spans="1:41" ht="45" outlineLevel="1">
      <c r="A673" s="44">
        <v>577</v>
      </c>
      <c r="B673" s="73">
        <v>512</v>
      </c>
      <c r="C673" s="42" t="s">
        <v>265</v>
      </c>
      <c r="D673" s="44" t="s">
        <v>34</v>
      </c>
      <c r="E673" s="53">
        <v>0</v>
      </c>
      <c r="F673" s="14">
        <f t="shared" si="350"/>
        <v>0</v>
      </c>
      <c r="G673" s="14">
        <f t="shared" si="351"/>
        <v>0</v>
      </c>
      <c r="H673" s="14">
        <f t="shared" si="352"/>
        <v>0</v>
      </c>
      <c r="I673" s="45">
        <v>11624</v>
      </c>
      <c r="J673" s="53"/>
      <c r="K673" s="53"/>
      <c r="L673" s="51"/>
      <c r="M673" s="51"/>
      <c r="N673" s="51"/>
      <c r="O673" s="123">
        <f t="shared" si="354"/>
        <v>18598.400000000001</v>
      </c>
      <c r="P673" s="180">
        <f t="shared" si="342"/>
        <v>0</v>
      </c>
      <c r="Q673" s="180">
        <f t="shared" si="343"/>
        <v>0</v>
      </c>
      <c r="R673" s="180">
        <f t="shared" si="344"/>
        <v>0</v>
      </c>
      <c r="S673" s="180">
        <f t="shared" si="345"/>
        <v>0</v>
      </c>
      <c r="T673" s="394">
        <f t="shared" si="340"/>
        <v>0</v>
      </c>
      <c r="U673" s="394">
        <f t="shared" si="341"/>
        <v>0</v>
      </c>
      <c r="V673" s="142">
        <f t="shared" si="346"/>
        <v>0</v>
      </c>
      <c r="W673" s="142">
        <f t="shared" si="347"/>
        <v>23818.880000000001</v>
      </c>
      <c r="X673" s="142">
        <f t="shared" si="347"/>
        <v>0</v>
      </c>
      <c r="Y673" s="142">
        <f t="shared" si="348"/>
        <v>23818.880000000001</v>
      </c>
      <c r="Z673" s="51"/>
      <c r="AA673" s="35"/>
      <c r="AB673" s="226"/>
      <c r="AC673" s="226"/>
      <c r="AD673" s="226"/>
      <c r="AE673" s="226"/>
      <c r="AF673" s="226"/>
      <c r="AG673" s="226"/>
      <c r="AH673" s="226"/>
      <c r="AI673" s="226"/>
      <c r="AJ673" s="226"/>
      <c r="AK673" s="226"/>
      <c r="AL673" s="226"/>
      <c r="AM673" s="226"/>
      <c r="AN673" s="226"/>
      <c r="AO673" s="226"/>
    </row>
    <row r="674" spans="1:41" ht="30" outlineLevel="1">
      <c r="A674" s="44">
        <v>578</v>
      </c>
      <c r="B674" s="73">
        <v>513</v>
      </c>
      <c r="C674" s="42" t="s">
        <v>266</v>
      </c>
      <c r="D674" s="44" t="s">
        <v>26</v>
      </c>
      <c r="E674" s="53">
        <v>0.6</v>
      </c>
      <c r="F674" s="14">
        <f t="shared" si="350"/>
        <v>63</v>
      </c>
      <c r="G674" s="14">
        <f t="shared" si="351"/>
        <v>138.6</v>
      </c>
      <c r="H674" s="14">
        <f t="shared" si="352"/>
        <v>201.6</v>
      </c>
      <c r="I674" s="45">
        <v>105</v>
      </c>
      <c r="J674" s="53">
        <v>231</v>
      </c>
      <c r="K674" s="53"/>
      <c r="L674" s="51"/>
      <c r="M674" s="51"/>
      <c r="N674" s="51"/>
      <c r="O674" s="123">
        <f t="shared" si="354"/>
        <v>168</v>
      </c>
      <c r="P674" s="180">
        <f t="shared" si="342"/>
        <v>231</v>
      </c>
      <c r="Q674" s="180">
        <f t="shared" si="343"/>
        <v>100.8</v>
      </c>
      <c r="R674" s="180">
        <f t="shared" si="344"/>
        <v>138.6</v>
      </c>
      <c r="S674" s="180">
        <f t="shared" si="345"/>
        <v>239.4</v>
      </c>
      <c r="T674" s="394">
        <f t="shared" si="340"/>
        <v>129.1</v>
      </c>
      <c r="U674" s="394">
        <f t="shared" si="341"/>
        <v>177.5</v>
      </c>
      <c r="V674" s="142">
        <f t="shared" si="346"/>
        <v>306.60000000000002</v>
      </c>
      <c r="W674" s="142">
        <f t="shared" si="347"/>
        <v>215.16</v>
      </c>
      <c r="X674" s="142">
        <f t="shared" si="347"/>
        <v>295.83999999999997</v>
      </c>
      <c r="Y674" s="142">
        <f t="shared" si="348"/>
        <v>511</v>
      </c>
      <c r="Z674" s="51" t="s">
        <v>338</v>
      </c>
      <c r="AA674" s="35"/>
      <c r="AB674" s="226"/>
      <c r="AC674" s="226"/>
      <c r="AD674" s="226"/>
      <c r="AE674" s="226"/>
      <c r="AF674" s="226"/>
      <c r="AG674" s="226"/>
      <c r="AH674" s="226"/>
      <c r="AI674" s="226"/>
      <c r="AJ674" s="226"/>
      <c r="AK674" s="226"/>
      <c r="AL674" s="226"/>
      <c r="AM674" s="226"/>
      <c r="AN674" s="226"/>
      <c r="AO674" s="226"/>
    </row>
    <row r="675" spans="1:41" ht="45" outlineLevel="1">
      <c r="A675" s="44">
        <v>579</v>
      </c>
      <c r="B675" s="73">
        <v>514</v>
      </c>
      <c r="C675" s="42" t="s">
        <v>265</v>
      </c>
      <c r="D675" s="44" t="s">
        <v>34</v>
      </c>
      <c r="E675" s="53">
        <v>0.01</v>
      </c>
      <c r="F675" s="14">
        <f t="shared" si="350"/>
        <v>116.24</v>
      </c>
      <c r="G675" s="14">
        <f t="shared" si="351"/>
        <v>0</v>
      </c>
      <c r="H675" s="14">
        <f t="shared" si="352"/>
        <v>116.24</v>
      </c>
      <c r="I675" s="45">
        <v>11624</v>
      </c>
      <c r="J675" s="53"/>
      <c r="K675" s="53"/>
      <c r="L675" s="51"/>
      <c r="M675" s="51"/>
      <c r="N675" s="51"/>
      <c r="O675" s="123">
        <f t="shared" si="354"/>
        <v>18598.400000000001</v>
      </c>
      <c r="P675" s="180">
        <f t="shared" si="342"/>
        <v>0</v>
      </c>
      <c r="Q675" s="180">
        <f t="shared" si="343"/>
        <v>185.98</v>
      </c>
      <c r="R675" s="180">
        <f t="shared" si="344"/>
        <v>0</v>
      </c>
      <c r="S675" s="180">
        <f t="shared" si="345"/>
        <v>185.98</v>
      </c>
      <c r="T675" s="394">
        <f t="shared" si="340"/>
        <v>238.19</v>
      </c>
      <c r="U675" s="394">
        <f t="shared" si="341"/>
        <v>0</v>
      </c>
      <c r="V675" s="142">
        <f t="shared" si="346"/>
        <v>238.19</v>
      </c>
      <c r="W675" s="142">
        <f t="shared" si="347"/>
        <v>23818.880000000001</v>
      </c>
      <c r="X675" s="142">
        <f t="shared" si="347"/>
        <v>0</v>
      </c>
      <c r="Y675" s="142">
        <f t="shared" si="348"/>
        <v>23818.880000000001</v>
      </c>
      <c r="Z675" s="51"/>
      <c r="AA675" s="35"/>
      <c r="AB675" s="226"/>
      <c r="AC675" s="226"/>
      <c r="AD675" s="226"/>
      <c r="AE675" s="226"/>
      <c r="AF675" s="226"/>
      <c r="AG675" s="226"/>
      <c r="AH675" s="226"/>
      <c r="AI675" s="226"/>
      <c r="AJ675" s="226"/>
      <c r="AK675" s="226"/>
      <c r="AL675" s="226"/>
      <c r="AM675" s="226"/>
      <c r="AN675" s="226"/>
      <c r="AO675" s="226"/>
    </row>
    <row r="676" spans="1:41" ht="30" outlineLevel="1">
      <c r="A676" s="44">
        <v>580</v>
      </c>
      <c r="B676" s="73">
        <v>515</v>
      </c>
      <c r="C676" s="42" t="s">
        <v>330</v>
      </c>
      <c r="D676" s="44" t="s">
        <v>26</v>
      </c>
      <c r="E676" s="53">
        <v>0.1</v>
      </c>
      <c r="F676" s="14">
        <f t="shared" si="350"/>
        <v>513.20000000000005</v>
      </c>
      <c r="G676" s="14">
        <f t="shared" si="351"/>
        <v>2464</v>
      </c>
      <c r="H676" s="14">
        <f t="shared" si="352"/>
        <v>2977.2</v>
      </c>
      <c r="I676" s="45">
        <v>5132</v>
      </c>
      <c r="J676" s="53">
        <v>24640</v>
      </c>
      <c r="K676" s="53"/>
      <c r="L676" s="51"/>
      <c r="M676" s="51"/>
      <c r="N676" s="51"/>
      <c r="O676" s="123">
        <f t="shared" si="354"/>
        <v>8211.2000000000007</v>
      </c>
      <c r="P676" s="180">
        <f t="shared" si="342"/>
        <v>24640</v>
      </c>
      <c r="Q676" s="180">
        <f t="shared" si="343"/>
        <v>821.12</v>
      </c>
      <c r="R676" s="180">
        <f t="shared" si="344"/>
        <v>2464</v>
      </c>
      <c r="S676" s="180">
        <f t="shared" si="345"/>
        <v>3285.12</v>
      </c>
      <c r="T676" s="394">
        <f t="shared" si="340"/>
        <v>1051.5999999999999</v>
      </c>
      <c r="U676" s="394">
        <f t="shared" si="341"/>
        <v>3155.63</v>
      </c>
      <c r="V676" s="142">
        <f t="shared" si="346"/>
        <v>4207.2299999999996</v>
      </c>
      <c r="W676" s="142">
        <f t="shared" si="347"/>
        <v>10516.04</v>
      </c>
      <c r="X676" s="142">
        <f t="shared" si="347"/>
        <v>31556.32</v>
      </c>
      <c r="Y676" s="142">
        <f t="shared" si="348"/>
        <v>42072.36</v>
      </c>
      <c r="Z676" s="51" t="s">
        <v>365</v>
      </c>
      <c r="AA676" s="35"/>
      <c r="AB676" s="226"/>
      <c r="AC676" s="226"/>
      <c r="AD676" s="226"/>
      <c r="AE676" s="226"/>
      <c r="AF676" s="226"/>
      <c r="AG676" s="226"/>
      <c r="AH676" s="226"/>
      <c r="AI676" s="226"/>
      <c r="AJ676" s="226"/>
      <c r="AK676" s="226"/>
      <c r="AL676" s="226"/>
      <c r="AM676" s="226"/>
      <c r="AN676" s="226"/>
      <c r="AO676" s="226"/>
    </row>
    <row r="677" spans="1:41" ht="45" outlineLevel="1">
      <c r="A677" s="44">
        <v>581</v>
      </c>
      <c r="B677" s="73">
        <v>516</v>
      </c>
      <c r="C677" s="42" t="s">
        <v>265</v>
      </c>
      <c r="D677" s="44" t="s">
        <v>34</v>
      </c>
      <c r="E677" s="53">
        <v>0</v>
      </c>
      <c r="F677" s="14">
        <f t="shared" si="350"/>
        <v>0</v>
      </c>
      <c r="G677" s="14">
        <f t="shared" si="351"/>
        <v>0</v>
      </c>
      <c r="H677" s="14">
        <f t="shared" si="352"/>
        <v>0</v>
      </c>
      <c r="I677" s="45">
        <v>11624</v>
      </c>
      <c r="J677" s="53"/>
      <c r="K677" s="53"/>
      <c r="L677" s="51"/>
      <c r="M677" s="51"/>
      <c r="N677" s="51"/>
      <c r="O677" s="123">
        <f t="shared" si="354"/>
        <v>18598.400000000001</v>
      </c>
      <c r="P677" s="180">
        <f t="shared" si="342"/>
        <v>0</v>
      </c>
      <c r="Q677" s="180">
        <f t="shared" si="343"/>
        <v>0</v>
      </c>
      <c r="R677" s="180">
        <f t="shared" si="344"/>
        <v>0</v>
      </c>
      <c r="S677" s="180">
        <f t="shared" si="345"/>
        <v>0</v>
      </c>
      <c r="T677" s="394">
        <f t="shared" si="340"/>
        <v>0</v>
      </c>
      <c r="U677" s="394">
        <f t="shared" si="341"/>
        <v>0</v>
      </c>
      <c r="V677" s="142">
        <f t="shared" si="346"/>
        <v>0</v>
      </c>
      <c r="W677" s="142">
        <f t="shared" si="347"/>
        <v>23818.880000000001</v>
      </c>
      <c r="X677" s="142">
        <f t="shared" si="347"/>
        <v>0</v>
      </c>
      <c r="Y677" s="142">
        <f t="shared" si="348"/>
        <v>23818.880000000001</v>
      </c>
      <c r="Z677" s="51"/>
      <c r="AA677" s="35"/>
      <c r="AB677" s="226"/>
      <c r="AC677" s="226"/>
      <c r="AD677" s="226"/>
      <c r="AE677" s="226"/>
      <c r="AF677" s="226"/>
      <c r="AG677" s="226"/>
      <c r="AH677" s="226"/>
      <c r="AI677" s="226"/>
      <c r="AJ677" s="226"/>
      <c r="AK677" s="226"/>
      <c r="AL677" s="226"/>
      <c r="AM677" s="226"/>
      <c r="AN677" s="226"/>
      <c r="AO677" s="226"/>
    </row>
    <row r="678" spans="1:41" ht="30" outlineLevel="1">
      <c r="A678" s="44">
        <v>582</v>
      </c>
      <c r="B678" s="73">
        <v>517</v>
      </c>
      <c r="C678" s="42" t="s">
        <v>270</v>
      </c>
      <c r="D678" s="44" t="s">
        <v>26</v>
      </c>
      <c r="E678" s="53">
        <v>0.2</v>
      </c>
      <c r="F678" s="14">
        <f t="shared" si="350"/>
        <v>57</v>
      </c>
      <c r="G678" s="14">
        <f t="shared" si="351"/>
        <v>211.8</v>
      </c>
      <c r="H678" s="14">
        <f t="shared" si="352"/>
        <v>268.8</v>
      </c>
      <c r="I678" s="45">
        <v>285</v>
      </c>
      <c r="J678" s="53">
        <v>1059</v>
      </c>
      <c r="K678" s="53"/>
      <c r="L678" s="51"/>
      <c r="M678" s="51"/>
      <c r="N678" s="51"/>
      <c r="O678" s="123">
        <f t="shared" si="354"/>
        <v>456</v>
      </c>
      <c r="P678" s="180">
        <f t="shared" si="342"/>
        <v>1059</v>
      </c>
      <c r="Q678" s="180">
        <f t="shared" si="343"/>
        <v>91.2</v>
      </c>
      <c r="R678" s="180">
        <f t="shared" si="344"/>
        <v>211.8</v>
      </c>
      <c r="S678" s="180">
        <f t="shared" si="345"/>
        <v>303</v>
      </c>
      <c r="T678" s="394">
        <f t="shared" si="340"/>
        <v>116.8</v>
      </c>
      <c r="U678" s="394">
        <f t="shared" si="341"/>
        <v>271.25</v>
      </c>
      <c r="V678" s="142">
        <f t="shared" si="346"/>
        <v>388.05</v>
      </c>
      <c r="W678" s="142">
        <f t="shared" si="347"/>
        <v>584</v>
      </c>
      <c r="X678" s="142">
        <f t="shared" si="347"/>
        <v>1356.26</v>
      </c>
      <c r="Y678" s="142">
        <f t="shared" si="348"/>
        <v>1940.26</v>
      </c>
      <c r="Z678" s="51" t="s">
        <v>366</v>
      </c>
      <c r="AA678" s="35"/>
      <c r="AB678" s="226"/>
      <c r="AC678" s="226"/>
      <c r="AD678" s="226"/>
      <c r="AE678" s="226"/>
      <c r="AF678" s="226"/>
      <c r="AG678" s="226"/>
      <c r="AH678" s="226"/>
      <c r="AI678" s="226"/>
      <c r="AJ678" s="226"/>
      <c r="AK678" s="226"/>
      <c r="AL678" s="226"/>
      <c r="AM678" s="226"/>
      <c r="AN678" s="226"/>
      <c r="AO678" s="226"/>
    </row>
    <row r="679" spans="1:41" ht="30" outlineLevel="1">
      <c r="A679" s="44"/>
      <c r="B679" s="73"/>
      <c r="C679" s="52" t="s">
        <v>367</v>
      </c>
      <c r="D679" s="44"/>
      <c r="E679" s="53"/>
      <c r="F679" s="14">
        <f t="shared" si="350"/>
        <v>0</v>
      </c>
      <c r="G679" s="14">
        <f t="shared" si="351"/>
        <v>0</v>
      </c>
      <c r="H679" s="14">
        <f t="shared" si="352"/>
        <v>0</v>
      </c>
      <c r="I679" s="45"/>
      <c r="J679" s="53"/>
      <c r="K679" s="53"/>
      <c r="L679" s="51"/>
      <c r="M679" s="51"/>
      <c r="N679" s="51"/>
      <c r="O679" s="186"/>
      <c r="P679" s="180">
        <f t="shared" si="342"/>
        <v>0</v>
      </c>
      <c r="Q679" s="180">
        <f t="shared" si="343"/>
        <v>0</v>
      </c>
      <c r="R679" s="180">
        <f t="shared" si="344"/>
        <v>0</v>
      </c>
      <c r="S679" s="180">
        <f t="shared" si="345"/>
        <v>0</v>
      </c>
      <c r="T679" s="394">
        <f t="shared" si="340"/>
        <v>0</v>
      </c>
      <c r="U679" s="394">
        <f t="shared" si="341"/>
        <v>0</v>
      </c>
      <c r="V679" s="142">
        <f t="shared" si="346"/>
        <v>0</v>
      </c>
      <c r="W679" s="142">
        <f t="shared" si="347"/>
        <v>0</v>
      </c>
      <c r="X679" s="142">
        <f t="shared" si="347"/>
        <v>0</v>
      </c>
      <c r="Y679" s="142">
        <f t="shared" si="348"/>
        <v>0</v>
      </c>
      <c r="Z679" s="51"/>
      <c r="AA679" s="35"/>
      <c r="AB679" s="226"/>
      <c r="AC679" s="226"/>
      <c r="AD679" s="226"/>
      <c r="AE679" s="226"/>
      <c r="AF679" s="226"/>
      <c r="AG679" s="226"/>
      <c r="AH679" s="226"/>
      <c r="AI679" s="226"/>
      <c r="AJ679" s="226"/>
      <c r="AK679" s="226"/>
      <c r="AL679" s="226"/>
      <c r="AM679" s="226"/>
      <c r="AN679" s="226"/>
      <c r="AO679" s="226"/>
    </row>
    <row r="680" spans="1:41" ht="15" outlineLevel="1">
      <c r="A680" s="44">
        <v>583</v>
      </c>
      <c r="B680" s="73">
        <v>518</v>
      </c>
      <c r="C680" s="42" t="s">
        <v>264</v>
      </c>
      <c r="D680" s="44" t="s">
        <v>34</v>
      </c>
      <c r="E680" s="53">
        <v>0.03</v>
      </c>
      <c r="F680" s="14">
        <f t="shared" si="350"/>
        <v>712.71</v>
      </c>
      <c r="G680" s="14">
        <f t="shared" si="351"/>
        <v>0</v>
      </c>
      <c r="H680" s="14">
        <f t="shared" si="352"/>
        <v>712.71</v>
      </c>
      <c r="I680" s="45">
        <v>23757</v>
      </c>
      <c r="J680" s="53"/>
      <c r="K680" s="53"/>
      <c r="L680" s="51"/>
      <c r="M680" s="51"/>
      <c r="N680" s="51"/>
      <c r="O680" s="448">
        <f>I680*$L$3</f>
        <v>40386.9</v>
      </c>
      <c r="P680" s="180">
        <f t="shared" si="342"/>
        <v>0</v>
      </c>
      <c r="Q680" s="180">
        <f t="shared" si="343"/>
        <v>1211.6099999999999</v>
      </c>
      <c r="R680" s="180">
        <f t="shared" si="344"/>
        <v>0</v>
      </c>
      <c r="S680" s="180">
        <f t="shared" si="345"/>
        <v>1211.6099999999999</v>
      </c>
      <c r="T680" s="394">
        <f t="shared" si="340"/>
        <v>1551.7</v>
      </c>
      <c r="U680" s="394">
        <f t="shared" si="341"/>
        <v>0</v>
      </c>
      <c r="V680" s="142">
        <f t="shared" si="346"/>
        <v>1551.7</v>
      </c>
      <c r="W680" s="142">
        <f t="shared" si="347"/>
        <v>51723.3</v>
      </c>
      <c r="X680" s="142">
        <f t="shared" si="347"/>
        <v>0</v>
      </c>
      <c r="Y680" s="142">
        <f t="shared" si="348"/>
        <v>51723.3</v>
      </c>
      <c r="Z680" s="51"/>
      <c r="AA680" s="35"/>
      <c r="AB680" s="226"/>
      <c r="AC680" s="226"/>
      <c r="AD680" s="226"/>
      <c r="AE680" s="226"/>
      <c r="AF680" s="226"/>
      <c r="AG680" s="226"/>
      <c r="AH680" s="226"/>
      <c r="AI680" s="226"/>
      <c r="AJ680" s="226"/>
      <c r="AK680" s="226"/>
      <c r="AL680" s="226"/>
      <c r="AM680" s="226"/>
      <c r="AN680" s="226"/>
      <c r="AO680" s="226"/>
    </row>
    <row r="681" spans="1:41" ht="15" outlineLevel="1">
      <c r="A681" s="44">
        <v>584</v>
      </c>
      <c r="B681" s="73">
        <v>519</v>
      </c>
      <c r="C681" s="42" t="s">
        <v>56</v>
      </c>
      <c r="D681" s="44" t="s">
        <v>26</v>
      </c>
      <c r="E681" s="53">
        <v>13.6</v>
      </c>
      <c r="F681" s="14">
        <f t="shared" si="350"/>
        <v>23963.74</v>
      </c>
      <c r="G681" s="14">
        <f t="shared" si="351"/>
        <v>0</v>
      </c>
      <c r="H681" s="14">
        <f t="shared" si="352"/>
        <v>23963.74</v>
      </c>
      <c r="I681" s="45">
        <v>1762.04</v>
      </c>
      <c r="J681" s="53"/>
      <c r="K681" s="53"/>
      <c r="L681" s="51"/>
      <c r="M681" s="51"/>
      <c r="N681" s="51"/>
      <c r="O681" s="123">
        <f t="shared" ref="O681:O688" si="355">I681*$N$3</f>
        <v>2819.26</v>
      </c>
      <c r="P681" s="180">
        <f t="shared" si="342"/>
        <v>0</v>
      </c>
      <c r="Q681" s="180">
        <f t="shared" si="343"/>
        <v>38341.94</v>
      </c>
      <c r="R681" s="180">
        <f t="shared" si="344"/>
        <v>0</v>
      </c>
      <c r="S681" s="180">
        <f t="shared" si="345"/>
        <v>38341.94</v>
      </c>
      <c r="T681" s="394">
        <f t="shared" si="340"/>
        <v>49104.3</v>
      </c>
      <c r="U681" s="394">
        <f t="shared" si="341"/>
        <v>0</v>
      </c>
      <c r="V681" s="142">
        <f t="shared" si="346"/>
        <v>49104.3</v>
      </c>
      <c r="W681" s="142">
        <f t="shared" si="347"/>
        <v>3610.61</v>
      </c>
      <c r="X681" s="142">
        <f t="shared" si="347"/>
        <v>0</v>
      </c>
      <c r="Y681" s="142">
        <f t="shared" si="348"/>
        <v>3610.61</v>
      </c>
      <c r="Z681" s="51"/>
      <c r="AA681" s="35"/>
      <c r="AB681" s="226"/>
      <c r="AC681" s="226"/>
      <c r="AD681" s="226"/>
      <c r="AE681" s="226"/>
      <c r="AF681" s="226"/>
      <c r="AG681" s="226"/>
      <c r="AH681" s="226"/>
      <c r="AI681" s="226"/>
      <c r="AJ681" s="226"/>
      <c r="AK681" s="226"/>
      <c r="AL681" s="226"/>
      <c r="AM681" s="226"/>
      <c r="AN681" s="226"/>
      <c r="AO681" s="226"/>
    </row>
    <row r="682" spans="1:41" ht="15" outlineLevel="1">
      <c r="A682" s="44">
        <v>585</v>
      </c>
      <c r="B682" s="73">
        <v>520</v>
      </c>
      <c r="C682" s="42" t="s">
        <v>218</v>
      </c>
      <c r="D682" s="44" t="s">
        <v>26</v>
      </c>
      <c r="E682" s="53">
        <v>13.6</v>
      </c>
      <c r="F682" s="14">
        <f t="shared" si="350"/>
        <v>2013.89</v>
      </c>
      <c r="G682" s="14">
        <f t="shared" si="351"/>
        <v>0</v>
      </c>
      <c r="H682" s="14">
        <f t="shared" si="352"/>
        <v>2013.89</v>
      </c>
      <c r="I682" s="45">
        <v>148.08000000000001</v>
      </c>
      <c r="J682" s="53"/>
      <c r="K682" s="53"/>
      <c r="L682" s="51"/>
      <c r="M682" s="51"/>
      <c r="N682" s="51"/>
      <c r="O682" s="123">
        <f t="shared" si="355"/>
        <v>236.93</v>
      </c>
      <c r="P682" s="180">
        <f t="shared" si="342"/>
        <v>0</v>
      </c>
      <c r="Q682" s="180">
        <f t="shared" si="343"/>
        <v>3222.25</v>
      </c>
      <c r="R682" s="180">
        <f t="shared" si="344"/>
        <v>0</v>
      </c>
      <c r="S682" s="180">
        <f t="shared" si="345"/>
        <v>3222.25</v>
      </c>
      <c r="T682" s="394">
        <f t="shared" si="340"/>
        <v>4126.78</v>
      </c>
      <c r="U682" s="394">
        <f t="shared" si="341"/>
        <v>0</v>
      </c>
      <c r="V682" s="142">
        <f t="shared" si="346"/>
        <v>4126.78</v>
      </c>
      <c r="W682" s="142">
        <f t="shared" si="347"/>
        <v>303.44</v>
      </c>
      <c r="X682" s="142">
        <f t="shared" si="347"/>
        <v>0</v>
      </c>
      <c r="Y682" s="142">
        <f t="shared" si="348"/>
        <v>303.44</v>
      </c>
      <c r="Z682" s="51"/>
      <c r="AA682" s="35"/>
      <c r="AB682" s="226"/>
      <c r="AC682" s="226"/>
      <c r="AD682" s="226"/>
      <c r="AE682" s="226"/>
      <c r="AF682" s="226"/>
      <c r="AG682" s="226"/>
      <c r="AH682" s="226"/>
      <c r="AI682" s="226"/>
      <c r="AJ682" s="226"/>
      <c r="AK682" s="226"/>
      <c r="AL682" s="226"/>
      <c r="AM682" s="226"/>
      <c r="AN682" s="226"/>
      <c r="AO682" s="226"/>
    </row>
    <row r="683" spans="1:41" ht="45" outlineLevel="1">
      <c r="A683" s="44">
        <v>586</v>
      </c>
      <c r="B683" s="73">
        <v>521</v>
      </c>
      <c r="C683" s="42" t="s">
        <v>265</v>
      </c>
      <c r="D683" s="44" t="s">
        <v>34</v>
      </c>
      <c r="E683" s="53">
        <v>0</v>
      </c>
      <c r="F683" s="14">
        <f t="shared" si="350"/>
        <v>0</v>
      </c>
      <c r="G683" s="14">
        <f t="shared" si="351"/>
        <v>0</v>
      </c>
      <c r="H683" s="14">
        <f t="shared" si="352"/>
        <v>0</v>
      </c>
      <c r="I683" s="45">
        <v>11624</v>
      </c>
      <c r="J683" s="53"/>
      <c r="K683" s="53"/>
      <c r="L683" s="51"/>
      <c r="M683" s="51"/>
      <c r="N683" s="51"/>
      <c r="O683" s="123">
        <f t="shared" si="355"/>
        <v>18598.400000000001</v>
      </c>
      <c r="P683" s="180">
        <f t="shared" si="342"/>
        <v>0</v>
      </c>
      <c r="Q683" s="180">
        <f t="shared" si="343"/>
        <v>0</v>
      </c>
      <c r="R683" s="180">
        <f t="shared" si="344"/>
        <v>0</v>
      </c>
      <c r="S683" s="180">
        <f t="shared" si="345"/>
        <v>0</v>
      </c>
      <c r="T683" s="394">
        <f t="shared" si="340"/>
        <v>0</v>
      </c>
      <c r="U683" s="394">
        <f t="shared" si="341"/>
        <v>0</v>
      </c>
      <c r="V683" s="142">
        <f t="shared" si="346"/>
        <v>0</v>
      </c>
      <c r="W683" s="142">
        <f t="shared" si="347"/>
        <v>23818.880000000001</v>
      </c>
      <c r="X683" s="142">
        <f t="shared" si="347"/>
        <v>0</v>
      </c>
      <c r="Y683" s="142">
        <f t="shared" si="348"/>
        <v>23818.880000000001</v>
      </c>
      <c r="Z683" s="51"/>
      <c r="AA683" s="35"/>
      <c r="AB683" s="226"/>
      <c r="AC683" s="226"/>
      <c r="AD683" s="226"/>
      <c r="AE683" s="226"/>
      <c r="AF683" s="226"/>
      <c r="AG683" s="226"/>
      <c r="AH683" s="226"/>
      <c r="AI683" s="226"/>
      <c r="AJ683" s="226"/>
      <c r="AK683" s="226"/>
      <c r="AL683" s="226"/>
      <c r="AM683" s="226"/>
      <c r="AN683" s="226"/>
      <c r="AO683" s="226"/>
    </row>
    <row r="684" spans="1:41" ht="30" outlineLevel="1">
      <c r="A684" s="44">
        <v>587</v>
      </c>
      <c r="B684" s="73">
        <v>522</v>
      </c>
      <c r="C684" s="42" t="s">
        <v>266</v>
      </c>
      <c r="D684" s="44" t="s">
        <v>26</v>
      </c>
      <c r="E684" s="53">
        <v>1.2</v>
      </c>
      <c r="F684" s="14">
        <f t="shared" si="350"/>
        <v>126</v>
      </c>
      <c r="G684" s="14">
        <f t="shared" si="351"/>
        <v>277.2</v>
      </c>
      <c r="H684" s="14">
        <f t="shared" si="352"/>
        <v>403.2</v>
      </c>
      <c r="I684" s="45">
        <v>105</v>
      </c>
      <c r="J684" s="53">
        <v>231</v>
      </c>
      <c r="K684" s="53"/>
      <c r="L684" s="51"/>
      <c r="M684" s="51"/>
      <c r="N684" s="51"/>
      <c r="O684" s="123">
        <f t="shared" si="355"/>
        <v>168</v>
      </c>
      <c r="P684" s="180">
        <f t="shared" si="342"/>
        <v>231</v>
      </c>
      <c r="Q684" s="180">
        <f t="shared" si="343"/>
        <v>201.6</v>
      </c>
      <c r="R684" s="180">
        <f t="shared" si="344"/>
        <v>277.2</v>
      </c>
      <c r="S684" s="180">
        <f t="shared" si="345"/>
        <v>478.8</v>
      </c>
      <c r="T684" s="394">
        <f t="shared" si="340"/>
        <v>258.19</v>
      </c>
      <c r="U684" s="394">
        <f t="shared" si="341"/>
        <v>355.01</v>
      </c>
      <c r="V684" s="142">
        <f t="shared" si="346"/>
        <v>613.20000000000005</v>
      </c>
      <c r="W684" s="142">
        <f t="shared" si="347"/>
        <v>215.16</v>
      </c>
      <c r="X684" s="142">
        <f t="shared" si="347"/>
        <v>295.83999999999997</v>
      </c>
      <c r="Y684" s="142">
        <f t="shared" si="348"/>
        <v>511</v>
      </c>
      <c r="Z684" s="51" t="s">
        <v>368</v>
      </c>
      <c r="AA684" s="35"/>
      <c r="AB684" s="226"/>
      <c r="AC684" s="226"/>
      <c r="AD684" s="226"/>
      <c r="AE684" s="226"/>
      <c r="AF684" s="226"/>
      <c r="AG684" s="226"/>
      <c r="AH684" s="226"/>
      <c r="AI684" s="226"/>
      <c r="AJ684" s="226"/>
      <c r="AK684" s="226"/>
      <c r="AL684" s="226"/>
      <c r="AM684" s="226"/>
      <c r="AN684" s="226"/>
      <c r="AO684" s="226"/>
    </row>
    <row r="685" spans="1:41" ht="45" outlineLevel="1">
      <c r="A685" s="44">
        <v>588</v>
      </c>
      <c r="B685" s="73">
        <v>523</v>
      </c>
      <c r="C685" s="42" t="s">
        <v>265</v>
      </c>
      <c r="D685" s="44" t="s">
        <v>34</v>
      </c>
      <c r="E685" s="53">
        <v>0.03</v>
      </c>
      <c r="F685" s="14">
        <f t="shared" si="350"/>
        <v>348.72</v>
      </c>
      <c r="G685" s="14">
        <f t="shared" si="351"/>
        <v>0</v>
      </c>
      <c r="H685" s="14">
        <f t="shared" si="352"/>
        <v>348.72</v>
      </c>
      <c r="I685" s="45">
        <v>11624</v>
      </c>
      <c r="J685" s="53"/>
      <c r="K685" s="53"/>
      <c r="L685" s="51"/>
      <c r="M685" s="51"/>
      <c r="N685" s="51"/>
      <c r="O685" s="123">
        <f t="shared" si="355"/>
        <v>18598.400000000001</v>
      </c>
      <c r="P685" s="180">
        <f t="shared" si="342"/>
        <v>0</v>
      </c>
      <c r="Q685" s="180">
        <f t="shared" si="343"/>
        <v>557.95000000000005</v>
      </c>
      <c r="R685" s="180">
        <f t="shared" si="344"/>
        <v>0</v>
      </c>
      <c r="S685" s="180">
        <f t="shared" si="345"/>
        <v>557.95000000000005</v>
      </c>
      <c r="T685" s="394">
        <f t="shared" si="340"/>
        <v>714.57</v>
      </c>
      <c r="U685" s="394">
        <f t="shared" si="341"/>
        <v>0</v>
      </c>
      <c r="V685" s="142">
        <f t="shared" si="346"/>
        <v>714.57</v>
      </c>
      <c r="W685" s="142">
        <f t="shared" si="347"/>
        <v>23818.880000000001</v>
      </c>
      <c r="X685" s="142">
        <f t="shared" si="347"/>
        <v>0</v>
      </c>
      <c r="Y685" s="142">
        <f t="shared" si="348"/>
        <v>23818.880000000001</v>
      </c>
      <c r="Z685" s="51"/>
      <c r="AA685" s="35"/>
      <c r="AB685" s="226"/>
      <c r="AC685" s="226"/>
      <c r="AD685" s="226"/>
      <c r="AE685" s="226"/>
      <c r="AF685" s="226"/>
      <c r="AG685" s="226"/>
      <c r="AH685" s="226"/>
      <c r="AI685" s="226"/>
      <c r="AJ685" s="226"/>
      <c r="AK685" s="226"/>
      <c r="AL685" s="226"/>
      <c r="AM685" s="226"/>
      <c r="AN685" s="226"/>
      <c r="AO685" s="226"/>
    </row>
    <row r="686" spans="1:41" ht="30" outlineLevel="1">
      <c r="A686" s="44">
        <v>589</v>
      </c>
      <c r="B686" s="73">
        <v>524</v>
      </c>
      <c r="C686" s="42" t="s">
        <v>274</v>
      </c>
      <c r="D686" s="44" t="s">
        <v>26</v>
      </c>
      <c r="E686" s="53">
        <v>2.8</v>
      </c>
      <c r="F686" s="14">
        <f t="shared" si="350"/>
        <v>1870.4</v>
      </c>
      <c r="G686" s="14">
        <f t="shared" si="351"/>
        <v>8624</v>
      </c>
      <c r="H686" s="14">
        <f t="shared" si="352"/>
        <v>10494.4</v>
      </c>
      <c r="I686" s="45">
        <v>668</v>
      </c>
      <c r="J686" s="53">
        <v>3080</v>
      </c>
      <c r="K686" s="53"/>
      <c r="L686" s="51"/>
      <c r="M686" s="51"/>
      <c r="N686" s="51"/>
      <c r="O686" s="123">
        <f t="shared" si="355"/>
        <v>1068.8</v>
      </c>
      <c r="P686" s="180">
        <f t="shared" si="342"/>
        <v>3080</v>
      </c>
      <c r="Q686" s="180">
        <f t="shared" si="343"/>
        <v>2992.64</v>
      </c>
      <c r="R686" s="180">
        <f t="shared" si="344"/>
        <v>8624</v>
      </c>
      <c r="S686" s="180">
        <f t="shared" si="345"/>
        <v>11616.64</v>
      </c>
      <c r="T686" s="394">
        <f t="shared" si="340"/>
        <v>3832.67</v>
      </c>
      <c r="U686" s="394">
        <f t="shared" si="341"/>
        <v>11044.71</v>
      </c>
      <c r="V686" s="142">
        <f t="shared" si="346"/>
        <v>14877.38</v>
      </c>
      <c r="W686" s="142">
        <f t="shared" si="347"/>
        <v>1368.81</v>
      </c>
      <c r="X686" s="142">
        <f t="shared" si="347"/>
        <v>3944.54</v>
      </c>
      <c r="Y686" s="142">
        <f t="shared" si="348"/>
        <v>5313.35</v>
      </c>
      <c r="Z686" s="51" t="s">
        <v>369</v>
      </c>
      <c r="AA686" s="35"/>
      <c r="AB686" s="226"/>
      <c r="AC686" s="226"/>
      <c r="AD686" s="226"/>
      <c r="AE686" s="226"/>
      <c r="AF686" s="226"/>
      <c r="AG686" s="226"/>
      <c r="AH686" s="226"/>
      <c r="AI686" s="226"/>
      <c r="AJ686" s="226"/>
      <c r="AK686" s="226"/>
      <c r="AL686" s="226"/>
      <c r="AM686" s="226"/>
      <c r="AN686" s="226"/>
      <c r="AO686" s="226"/>
    </row>
    <row r="687" spans="1:41" ht="45" outlineLevel="1">
      <c r="A687" s="44">
        <v>590</v>
      </c>
      <c r="B687" s="73">
        <v>525</v>
      </c>
      <c r="C687" s="42" t="s">
        <v>265</v>
      </c>
      <c r="D687" s="44" t="s">
        <v>34</v>
      </c>
      <c r="E687" s="53">
        <v>0.01</v>
      </c>
      <c r="F687" s="14">
        <f t="shared" si="350"/>
        <v>116.24</v>
      </c>
      <c r="G687" s="14">
        <f t="shared" si="351"/>
        <v>0</v>
      </c>
      <c r="H687" s="14">
        <f t="shared" si="352"/>
        <v>116.24</v>
      </c>
      <c r="I687" s="45">
        <v>11624</v>
      </c>
      <c r="J687" s="53"/>
      <c r="K687" s="53"/>
      <c r="L687" s="51"/>
      <c r="M687" s="51"/>
      <c r="N687" s="51"/>
      <c r="O687" s="123">
        <f t="shared" si="355"/>
        <v>18598.400000000001</v>
      </c>
      <c r="P687" s="180">
        <f t="shared" si="342"/>
        <v>0</v>
      </c>
      <c r="Q687" s="180">
        <f t="shared" si="343"/>
        <v>185.98</v>
      </c>
      <c r="R687" s="180">
        <f t="shared" si="344"/>
        <v>0</v>
      </c>
      <c r="S687" s="180">
        <f t="shared" si="345"/>
        <v>185.98</v>
      </c>
      <c r="T687" s="394">
        <f t="shared" si="340"/>
        <v>238.19</v>
      </c>
      <c r="U687" s="394">
        <f t="shared" si="341"/>
        <v>0</v>
      </c>
      <c r="V687" s="142">
        <f t="shared" si="346"/>
        <v>238.19</v>
      </c>
      <c r="W687" s="142">
        <f t="shared" si="347"/>
        <v>23818.880000000001</v>
      </c>
      <c r="X687" s="142">
        <f t="shared" si="347"/>
        <v>0</v>
      </c>
      <c r="Y687" s="142">
        <f t="shared" si="348"/>
        <v>23818.880000000001</v>
      </c>
      <c r="Z687" s="51"/>
      <c r="AA687" s="35"/>
      <c r="AB687" s="226"/>
      <c r="AC687" s="226"/>
      <c r="AD687" s="226"/>
      <c r="AE687" s="226"/>
      <c r="AF687" s="226"/>
      <c r="AG687" s="226"/>
      <c r="AH687" s="226"/>
      <c r="AI687" s="226"/>
      <c r="AJ687" s="226"/>
      <c r="AK687" s="226"/>
      <c r="AL687" s="226"/>
      <c r="AM687" s="226"/>
      <c r="AN687" s="226"/>
      <c r="AO687" s="226"/>
    </row>
    <row r="688" spans="1:41" ht="30" outlineLevel="1">
      <c r="A688" s="44">
        <v>591</v>
      </c>
      <c r="B688" s="73">
        <v>526</v>
      </c>
      <c r="C688" s="42" t="s">
        <v>270</v>
      </c>
      <c r="D688" s="44" t="s">
        <v>26</v>
      </c>
      <c r="E688" s="53">
        <v>2.8</v>
      </c>
      <c r="F688" s="14">
        <f t="shared" si="350"/>
        <v>798</v>
      </c>
      <c r="G688" s="14">
        <f t="shared" si="351"/>
        <v>2965.2</v>
      </c>
      <c r="H688" s="14">
        <f t="shared" si="352"/>
        <v>3763.2</v>
      </c>
      <c r="I688" s="45">
        <v>285</v>
      </c>
      <c r="J688" s="53">
        <v>1059</v>
      </c>
      <c r="K688" s="53"/>
      <c r="L688" s="51"/>
      <c r="M688" s="51"/>
      <c r="N688" s="51"/>
      <c r="O688" s="123">
        <f t="shared" si="355"/>
        <v>456</v>
      </c>
      <c r="P688" s="180">
        <f t="shared" si="342"/>
        <v>1059</v>
      </c>
      <c r="Q688" s="180">
        <f t="shared" si="343"/>
        <v>1276.8</v>
      </c>
      <c r="R688" s="180">
        <f t="shared" si="344"/>
        <v>2965.2</v>
      </c>
      <c r="S688" s="180">
        <f t="shared" si="345"/>
        <v>4242</v>
      </c>
      <c r="T688" s="394">
        <f t="shared" si="340"/>
        <v>1635.2</v>
      </c>
      <c r="U688" s="394">
        <f t="shared" si="341"/>
        <v>3797.53</v>
      </c>
      <c r="V688" s="142">
        <f t="shared" si="346"/>
        <v>5432.73</v>
      </c>
      <c r="W688" s="142">
        <f t="shared" si="347"/>
        <v>584</v>
      </c>
      <c r="X688" s="142">
        <f t="shared" si="347"/>
        <v>1356.26</v>
      </c>
      <c r="Y688" s="142">
        <f t="shared" si="348"/>
        <v>1940.26</v>
      </c>
      <c r="Z688" s="51" t="s">
        <v>370</v>
      </c>
      <c r="AA688" s="35"/>
      <c r="AB688" s="226"/>
      <c r="AC688" s="226"/>
      <c r="AD688" s="226"/>
      <c r="AE688" s="226"/>
      <c r="AF688" s="226"/>
      <c r="AG688" s="226"/>
      <c r="AH688" s="226"/>
      <c r="AI688" s="226"/>
      <c r="AJ688" s="226"/>
      <c r="AK688" s="226"/>
      <c r="AL688" s="226"/>
      <c r="AM688" s="226"/>
      <c r="AN688" s="226"/>
      <c r="AO688" s="226"/>
    </row>
    <row r="689" spans="1:41" ht="30" outlineLevel="1">
      <c r="A689" s="44">
        <v>592</v>
      </c>
      <c r="B689" s="73"/>
      <c r="C689" s="52" t="s">
        <v>371</v>
      </c>
      <c r="D689" s="44"/>
      <c r="E689" s="53"/>
      <c r="F689" s="14">
        <f t="shared" si="350"/>
        <v>0</v>
      </c>
      <c r="G689" s="14">
        <f t="shared" si="351"/>
        <v>0</v>
      </c>
      <c r="H689" s="14">
        <f t="shared" si="352"/>
        <v>0</v>
      </c>
      <c r="I689" s="45"/>
      <c r="J689" s="53"/>
      <c r="K689" s="53"/>
      <c r="L689" s="51"/>
      <c r="M689" s="51"/>
      <c r="N689" s="51"/>
      <c r="O689" s="186"/>
      <c r="P689" s="180">
        <f t="shared" si="342"/>
        <v>0</v>
      </c>
      <c r="Q689" s="180">
        <f t="shared" si="343"/>
        <v>0</v>
      </c>
      <c r="R689" s="180">
        <f t="shared" si="344"/>
        <v>0</v>
      </c>
      <c r="S689" s="180">
        <f t="shared" si="345"/>
        <v>0</v>
      </c>
      <c r="T689" s="394">
        <f t="shared" si="340"/>
        <v>0</v>
      </c>
      <c r="U689" s="394">
        <f t="shared" si="341"/>
        <v>0</v>
      </c>
      <c r="V689" s="142">
        <f t="shared" si="346"/>
        <v>0</v>
      </c>
      <c r="W689" s="142">
        <f t="shared" si="347"/>
        <v>0</v>
      </c>
      <c r="X689" s="142">
        <f t="shared" si="347"/>
        <v>0</v>
      </c>
      <c r="Y689" s="142">
        <f t="shared" si="348"/>
        <v>0</v>
      </c>
      <c r="Z689" s="51"/>
      <c r="AA689" s="35"/>
      <c r="AB689" s="226"/>
      <c r="AC689" s="226"/>
      <c r="AD689" s="226"/>
      <c r="AE689" s="226"/>
      <c r="AF689" s="226"/>
      <c r="AG689" s="226"/>
      <c r="AH689" s="226"/>
      <c r="AI689" s="226"/>
      <c r="AJ689" s="226"/>
      <c r="AK689" s="226"/>
      <c r="AL689" s="226"/>
      <c r="AM689" s="226"/>
      <c r="AN689" s="226"/>
      <c r="AO689" s="226"/>
    </row>
    <row r="690" spans="1:41" ht="15" outlineLevel="1">
      <c r="A690" s="44">
        <v>593</v>
      </c>
      <c r="B690" s="73">
        <v>527</v>
      </c>
      <c r="C690" s="42" t="s">
        <v>264</v>
      </c>
      <c r="D690" s="44" t="s">
        <v>34</v>
      </c>
      <c r="E690" s="53">
        <v>0.03</v>
      </c>
      <c r="F690" s="14">
        <f t="shared" si="350"/>
        <v>712.71</v>
      </c>
      <c r="G690" s="14">
        <f t="shared" si="351"/>
        <v>0</v>
      </c>
      <c r="H690" s="14">
        <f t="shared" si="352"/>
        <v>712.71</v>
      </c>
      <c r="I690" s="45">
        <v>23757</v>
      </c>
      <c r="J690" s="53"/>
      <c r="K690" s="53"/>
      <c r="L690" s="51"/>
      <c r="M690" s="51"/>
      <c r="N690" s="51"/>
      <c r="O690" s="448">
        <f>I690*$L$3</f>
        <v>40386.9</v>
      </c>
      <c r="P690" s="180">
        <f t="shared" si="342"/>
        <v>0</v>
      </c>
      <c r="Q690" s="180">
        <f t="shared" si="343"/>
        <v>1211.6099999999999</v>
      </c>
      <c r="R690" s="180">
        <f t="shared" si="344"/>
        <v>0</v>
      </c>
      <c r="S690" s="180">
        <f t="shared" si="345"/>
        <v>1211.6099999999999</v>
      </c>
      <c r="T690" s="394">
        <f t="shared" si="340"/>
        <v>1551.7</v>
      </c>
      <c r="U690" s="394">
        <f t="shared" si="341"/>
        <v>0</v>
      </c>
      <c r="V690" s="142">
        <f t="shared" si="346"/>
        <v>1551.7</v>
      </c>
      <c r="W690" s="142">
        <f t="shared" si="347"/>
        <v>51723.3</v>
      </c>
      <c r="X690" s="142">
        <f t="shared" si="347"/>
        <v>0</v>
      </c>
      <c r="Y690" s="142">
        <f t="shared" si="348"/>
        <v>51723.3</v>
      </c>
      <c r="Z690" s="51"/>
      <c r="AA690" s="35"/>
      <c r="AB690" s="226"/>
      <c r="AC690" s="226"/>
      <c r="AD690" s="226"/>
      <c r="AE690" s="226"/>
      <c r="AF690" s="226"/>
      <c r="AG690" s="226"/>
      <c r="AH690" s="226"/>
      <c r="AI690" s="226"/>
      <c r="AJ690" s="226"/>
      <c r="AK690" s="226"/>
      <c r="AL690" s="226"/>
      <c r="AM690" s="226"/>
      <c r="AN690" s="226"/>
      <c r="AO690" s="226"/>
    </row>
    <row r="691" spans="1:41" ht="15" outlineLevel="1">
      <c r="A691" s="44">
        <v>594</v>
      </c>
      <c r="B691" s="73">
        <v>528</v>
      </c>
      <c r="C691" s="42" t="s">
        <v>56</v>
      </c>
      <c r="D691" s="44" t="s">
        <v>26</v>
      </c>
      <c r="E691" s="53">
        <v>13.8</v>
      </c>
      <c r="F691" s="14">
        <f t="shared" si="350"/>
        <v>24316.15</v>
      </c>
      <c r="G691" s="14">
        <f t="shared" si="351"/>
        <v>0</v>
      </c>
      <c r="H691" s="14">
        <f t="shared" si="352"/>
        <v>24316.15</v>
      </c>
      <c r="I691" s="45">
        <v>1762.04</v>
      </c>
      <c r="J691" s="53"/>
      <c r="K691" s="53"/>
      <c r="L691" s="51"/>
      <c r="M691" s="51"/>
      <c r="N691" s="51"/>
      <c r="O691" s="123">
        <f t="shared" ref="O691:O698" si="356">I691*$N$3</f>
        <v>2819.26</v>
      </c>
      <c r="P691" s="180">
        <f t="shared" si="342"/>
        <v>0</v>
      </c>
      <c r="Q691" s="180">
        <f t="shared" si="343"/>
        <v>38905.79</v>
      </c>
      <c r="R691" s="180">
        <f t="shared" si="344"/>
        <v>0</v>
      </c>
      <c r="S691" s="180">
        <f t="shared" si="345"/>
        <v>38905.79</v>
      </c>
      <c r="T691" s="394">
        <f t="shared" si="340"/>
        <v>49826.42</v>
      </c>
      <c r="U691" s="394">
        <f t="shared" si="341"/>
        <v>0</v>
      </c>
      <c r="V691" s="142">
        <f t="shared" si="346"/>
        <v>49826.42</v>
      </c>
      <c r="W691" s="142">
        <f t="shared" si="347"/>
        <v>3610.61</v>
      </c>
      <c r="X691" s="142">
        <f t="shared" si="347"/>
        <v>0</v>
      </c>
      <c r="Y691" s="142">
        <f t="shared" si="348"/>
        <v>3610.61</v>
      </c>
      <c r="Z691" s="51"/>
      <c r="AA691" s="35"/>
      <c r="AB691" s="226"/>
      <c r="AC691" s="226"/>
      <c r="AD691" s="226"/>
      <c r="AE691" s="226"/>
      <c r="AF691" s="226"/>
      <c r="AG691" s="226"/>
      <c r="AH691" s="226"/>
      <c r="AI691" s="226"/>
      <c r="AJ691" s="226"/>
      <c r="AK691" s="226"/>
      <c r="AL691" s="226"/>
      <c r="AM691" s="226"/>
      <c r="AN691" s="226"/>
      <c r="AO691" s="226"/>
    </row>
    <row r="692" spans="1:41" ht="15" outlineLevel="1">
      <c r="A692" s="44">
        <v>595</v>
      </c>
      <c r="B692" s="73">
        <v>529</v>
      </c>
      <c r="C692" s="42" t="s">
        <v>218</v>
      </c>
      <c r="D692" s="44" t="s">
        <v>26</v>
      </c>
      <c r="E692" s="53">
        <v>13.8</v>
      </c>
      <c r="F692" s="14">
        <f t="shared" si="350"/>
        <v>2043.5</v>
      </c>
      <c r="G692" s="14">
        <f t="shared" si="351"/>
        <v>0</v>
      </c>
      <c r="H692" s="14">
        <f t="shared" si="352"/>
        <v>2043.5</v>
      </c>
      <c r="I692" s="45">
        <v>148.08000000000001</v>
      </c>
      <c r="J692" s="53"/>
      <c r="K692" s="53"/>
      <c r="L692" s="51"/>
      <c r="M692" s="51"/>
      <c r="N692" s="51"/>
      <c r="O692" s="123">
        <f t="shared" si="356"/>
        <v>236.93</v>
      </c>
      <c r="P692" s="180">
        <f t="shared" si="342"/>
        <v>0</v>
      </c>
      <c r="Q692" s="180">
        <f t="shared" si="343"/>
        <v>3269.63</v>
      </c>
      <c r="R692" s="180">
        <f t="shared" si="344"/>
        <v>0</v>
      </c>
      <c r="S692" s="180">
        <f t="shared" si="345"/>
        <v>3269.63</v>
      </c>
      <c r="T692" s="394">
        <f t="shared" si="340"/>
        <v>4187.47</v>
      </c>
      <c r="U692" s="394">
        <f t="shared" si="341"/>
        <v>0</v>
      </c>
      <c r="V692" s="142">
        <f t="shared" si="346"/>
        <v>4187.47</v>
      </c>
      <c r="W692" s="142">
        <f t="shared" si="347"/>
        <v>303.44</v>
      </c>
      <c r="X692" s="142">
        <f t="shared" si="347"/>
        <v>0</v>
      </c>
      <c r="Y692" s="142">
        <f t="shared" si="348"/>
        <v>303.44</v>
      </c>
      <c r="Z692" s="51"/>
      <c r="AA692" s="35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</row>
    <row r="693" spans="1:41" ht="45" outlineLevel="1">
      <c r="A693" s="44">
        <v>596</v>
      </c>
      <c r="B693" s="73">
        <v>530</v>
      </c>
      <c r="C693" s="42" t="s">
        <v>265</v>
      </c>
      <c r="D693" s="44" t="s">
        <v>34</v>
      </c>
      <c r="E693" s="53">
        <v>0</v>
      </c>
      <c r="F693" s="14">
        <f t="shared" si="350"/>
        <v>0</v>
      </c>
      <c r="G693" s="14">
        <f t="shared" si="351"/>
        <v>0</v>
      </c>
      <c r="H693" s="14">
        <f t="shared" si="352"/>
        <v>0</v>
      </c>
      <c r="I693" s="45">
        <v>11624</v>
      </c>
      <c r="J693" s="53"/>
      <c r="K693" s="53"/>
      <c r="L693" s="51"/>
      <c r="M693" s="51"/>
      <c r="N693" s="51"/>
      <c r="O693" s="123">
        <f t="shared" si="356"/>
        <v>18598.400000000001</v>
      </c>
      <c r="P693" s="180">
        <f t="shared" si="342"/>
        <v>0</v>
      </c>
      <c r="Q693" s="180">
        <f t="shared" si="343"/>
        <v>0</v>
      </c>
      <c r="R693" s="180">
        <f t="shared" si="344"/>
        <v>0</v>
      </c>
      <c r="S693" s="180">
        <f t="shared" si="345"/>
        <v>0</v>
      </c>
      <c r="T693" s="394">
        <f t="shared" si="340"/>
        <v>0</v>
      </c>
      <c r="U693" s="394">
        <f t="shared" si="341"/>
        <v>0</v>
      </c>
      <c r="V693" s="142">
        <f t="shared" si="346"/>
        <v>0</v>
      </c>
      <c r="W693" s="142">
        <f t="shared" si="347"/>
        <v>23818.880000000001</v>
      </c>
      <c r="X693" s="142">
        <f t="shared" si="347"/>
        <v>0</v>
      </c>
      <c r="Y693" s="142">
        <f t="shared" si="348"/>
        <v>23818.880000000001</v>
      </c>
      <c r="Z693" s="51"/>
      <c r="AA693" s="35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</row>
    <row r="694" spans="1:41" ht="30" outlineLevel="1">
      <c r="A694" s="44">
        <v>597</v>
      </c>
      <c r="B694" s="73">
        <v>531</v>
      </c>
      <c r="C694" s="42" t="s">
        <v>266</v>
      </c>
      <c r="D694" s="44" t="s">
        <v>26</v>
      </c>
      <c r="E694" s="53">
        <v>1.4</v>
      </c>
      <c r="F694" s="14">
        <f t="shared" si="350"/>
        <v>147</v>
      </c>
      <c r="G694" s="14">
        <f t="shared" si="351"/>
        <v>323.39999999999998</v>
      </c>
      <c r="H694" s="14">
        <f t="shared" si="352"/>
        <v>470.4</v>
      </c>
      <c r="I694" s="45">
        <v>105</v>
      </c>
      <c r="J694" s="53">
        <v>231</v>
      </c>
      <c r="K694" s="53"/>
      <c r="L694" s="51"/>
      <c r="M694" s="51"/>
      <c r="N694" s="51"/>
      <c r="O694" s="123">
        <f t="shared" si="356"/>
        <v>168</v>
      </c>
      <c r="P694" s="180">
        <f t="shared" si="342"/>
        <v>231</v>
      </c>
      <c r="Q694" s="180">
        <f t="shared" si="343"/>
        <v>235.2</v>
      </c>
      <c r="R694" s="180">
        <f t="shared" si="344"/>
        <v>323.39999999999998</v>
      </c>
      <c r="S694" s="180">
        <f t="shared" si="345"/>
        <v>558.6</v>
      </c>
      <c r="T694" s="394">
        <f t="shared" si="340"/>
        <v>301.22000000000003</v>
      </c>
      <c r="U694" s="394">
        <f t="shared" si="341"/>
        <v>414.18</v>
      </c>
      <c r="V694" s="142">
        <f t="shared" si="346"/>
        <v>715.4</v>
      </c>
      <c r="W694" s="142">
        <f t="shared" si="347"/>
        <v>215.16</v>
      </c>
      <c r="X694" s="142">
        <f t="shared" si="347"/>
        <v>295.83999999999997</v>
      </c>
      <c r="Y694" s="142">
        <f t="shared" si="348"/>
        <v>511</v>
      </c>
      <c r="Z694" s="51" t="s">
        <v>372</v>
      </c>
      <c r="AA694" s="35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</row>
    <row r="695" spans="1:41" ht="45" outlineLevel="1">
      <c r="A695" s="44">
        <v>598</v>
      </c>
      <c r="B695" s="73">
        <v>532</v>
      </c>
      <c r="C695" s="42" t="s">
        <v>265</v>
      </c>
      <c r="D695" s="44" t="s">
        <v>34</v>
      </c>
      <c r="E695" s="53">
        <v>0.03</v>
      </c>
      <c r="F695" s="14">
        <f t="shared" si="350"/>
        <v>348.72</v>
      </c>
      <c r="G695" s="14">
        <f t="shared" si="351"/>
        <v>0</v>
      </c>
      <c r="H695" s="14">
        <f t="shared" si="352"/>
        <v>348.72</v>
      </c>
      <c r="I695" s="45">
        <v>11624</v>
      </c>
      <c r="J695" s="53"/>
      <c r="K695" s="53"/>
      <c r="L695" s="51"/>
      <c r="M695" s="51"/>
      <c r="N695" s="51"/>
      <c r="O695" s="123">
        <f t="shared" si="356"/>
        <v>18598.400000000001</v>
      </c>
      <c r="P695" s="180">
        <f t="shared" si="342"/>
        <v>0</v>
      </c>
      <c r="Q695" s="180">
        <f t="shared" si="343"/>
        <v>557.95000000000005</v>
      </c>
      <c r="R695" s="180">
        <f t="shared" si="344"/>
        <v>0</v>
      </c>
      <c r="S695" s="180">
        <f t="shared" si="345"/>
        <v>557.95000000000005</v>
      </c>
      <c r="T695" s="394">
        <f t="shared" si="340"/>
        <v>714.57</v>
      </c>
      <c r="U695" s="394">
        <f t="shared" si="341"/>
        <v>0</v>
      </c>
      <c r="V695" s="142">
        <f t="shared" si="346"/>
        <v>714.57</v>
      </c>
      <c r="W695" s="142">
        <f t="shared" si="347"/>
        <v>23818.880000000001</v>
      </c>
      <c r="X695" s="142">
        <f t="shared" si="347"/>
        <v>0</v>
      </c>
      <c r="Y695" s="142">
        <f t="shared" si="348"/>
        <v>23818.880000000001</v>
      </c>
      <c r="Z695" s="51"/>
      <c r="AA695" s="35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</row>
    <row r="696" spans="1:41" ht="30" outlineLevel="1">
      <c r="A696" s="44">
        <v>599</v>
      </c>
      <c r="B696" s="73">
        <v>533</v>
      </c>
      <c r="C696" s="42" t="s">
        <v>274</v>
      </c>
      <c r="D696" s="44" t="s">
        <v>26</v>
      </c>
      <c r="E696" s="53">
        <v>3</v>
      </c>
      <c r="F696" s="14">
        <f t="shared" si="350"/>
        <v>2004</v>
      </c>
      <c r="G696" s="14">
        <f t="shared" si="351"/>
        <v>9240</v>
      </c>
      <c r="H696" s="14">
        <f t="shared" si="352"/>
        <v>11244</v>
      </c>
      <c r="I696" s="45">
        <v>668</v>
      </c>
      <c r="J696" s="53">
        <v>3080</v>
      </c>
      <c r="K696" s="53"/>
      <c r="L696" s="51"/>
      <c r="M696" s="51"/>
      <c r="N696" s="51"/>
      <c r="O696" s="123">
        <f t="shared" si="356"/>
        <v>1068.8</v>
      </c>
      <c r="P696" s="180">
        <f t="shared" si="342"/>
        <v>3080</v>
      </c>
      <c r="Q696" s="180">
        <f t="shared" si="343"/>
        <v>3206.4</v>
      </c>
      <c r="R696" s="180">
        <f t="shared" si="344"/>
        <v>9240</v>
      </c>
      <c r="S696" s="180">
        <f t="shared" si="345"/>
        <v>12446.4</v>
      </c>
      <c r="T696" s="394">
        <f t="shared" si="340"/>
        <v>4106.43</v>
      </c>
      <c r="U696" s="394">
        <f t="shared" si="341"/>
        <v>11833.62</v>
      </c>
      <c r="V696" s="142">
        <f t="shared" si="346"/>
        <v>15940.05</v>
      </c>
      <c r="W696" s="142">
        <f t="shared" si="347"/>
        <v>1368.81</v>
      </c>
      <c r="X696" s="142">
        <f t="shared" si="347"/>
        <v>3944.54</v>
      </c>
      <c r="Y696" s="142">
        <f t="shared" si="348"/>
        <v>5313.35</v>
      </c>
      <c r="Z696" s="51" t="s">
        <v>373</v>
      </c>
      <c r="AA696" s="35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</row>
    <row r="697" spans="1:41" ht="45" outlineLevel="1">
      <c r="A697" s="44">
        <v>600</v>
      </c>
      <c r="B697" s="73">
        <v>534</v>
      </c>
      <c r="C697" s="42" t="s">
        <v>265</v>
      </c>
      <c r="D697" s="44" t="s">
        <v>34</v>
      </c>
      <c r="E697" s="53">
        <v>0.02</v>
      </c>
      <c r="F697" s="14">
        <f t="shared" si="350"/>
        <v>232.48</v>
      </c>
      <c r="G697" s="14">
        <f t="shared" si="351"/>
        <v>0</v>
      </c>
      <c r="H697" s="14">
        <f t="shared" si="352"/>
        <v>232.48</v>
      </c>
      <c r="I697" s="45">
        <v>11624</v>
      </c>
      <c r="J697" s="53"/>
      <c r="K697" s="53"/>
      <c r="L697" s="51"/>
      <c r="M697" s="51"/>
      <c r="N697" s="51"/>
      <c r="O697" s="123">
        <f t="shared" si="356"/>
        <v>18598.400000000001</v>
      </c>
      <c r="P697" s="180">
        <f t="shared" si="342"/>
        <v>0</v>
      </c>
      <c r="Q697" s="180">
        <f t="shared" si="343"/>
        <v>371.97</v>
      </c>
      <c r="R697" s="180">
        <f t="shared" si="344"/>
        <v>0</v>
      </c>
      <c r="S697" s="180">
        <f t="shared" si="345"/>
        <v>371.97</v>
      </c>
      <c r="T697" s="394">
        <f t="shared" si="340"/>
        <v>476.38</v>
      </c>
      <c r="U697" s="394">
        <f t="shared" si="341"/>
        <v>0</v>
      </c>
      <c r="V697" s="142">
        <f t="shared" si="346"/>
        <v>476.38</v>
      </c>
      <c r="W697" s="142">
        <f t="shared" si="347"/>
        <v>23818.880000000001</v>
      </c>
      <c r="X697" s="142">
        <f t="shared" si="347"/>
        <v>0</v>
      </c>
      <c r="Y697" s="142">
        <f t="shared" si="348"/>
        <v>23818.880000000001</v>
      </c>
      <c r="Z697" s="51"/>
      <c r="AA697" s="35"/>
      <c r="AB697" s="226"/>
      <c r="AC697" s="226"/>
      <c r="AD697" s="226"/>
      <c r="AE697" s="226"/>
      <c r="AF697" s="226"/>
      <c r="AG697" s="226"/>
      <c r="AH697" s="226"/>
      <c r="AI697" s="226"/>
      <c r="AJ697" s="226"/>
      <c r="AK697" s="226"/>
      <c r="AL697" s="226"/>
      <c r="AM697" s="226"/>
      <c r="AN697" s="226"/>
      <c r="AO697" s="226"/>
    </row>
    <row r="698" spans="1:41" ht="30" outlineLevel="1">
      <c r="A698" s="44">
        <v>601</v>
      </c>
      <c r="B698" s="73">
        <v>535</v>
      </c>
      <c r="C698" s="42" t="s">
        <v>270</v>
      </c>
      <c r="D698" s="44" t="s">
        <v>26</v>
      </c>
      <c r="E698" s="53">
        <v>3</v>
      </c>
      <c r="F698" s="14">
        <f t="shared" si="350"/>
        <v>855</v>
      </c>
      <c r="G698" s="14">
        <f t="shared" si="351"/>
        <v>3177</v>
      </c>
      <c r="H698" s="14">
        <f t="shared" si="352"/>
        <v>4032</v>
      </c>
      <c r="I698" s="45">
        <v>285</v>
      </c>
      <c r="J698" s="53">
        <v>1059</v>
      </c>
      <c r="K698" s="53"/>
      <c r="L698" s="51"/>
      <c r="M698" s="51"/>
      <c r="N698" s="51"/>
      <c r="O698" s="123">
        <f t="shared" si="356"/>
        <v>456</v>
      </c>
      <c r="P698" s="180">
        <f t="shared" si="342"/>
        <v>1059</v>
      </c>
      <c r="Q698" s="180">
        <f t="shared" si="343"/>
        <v>1368</v>
      </c>
      <c r="R698" s="180">
        <f t="shared" si="344"/>
        <v>3177</v>
      </c>
      <c r="S698" s="180">
        <f t="shared" si="345"/>
        <v>4545</v>
      </c>
      <c r="T698" s="394">
        <f t="shared" si="340"/>
        <v>1752</v>
      </c>
      <c r="U698" s="394">
        <f t="shared" si="341"/>
        <v>4068.78</v>
      </c>
      <c r="V698" s="142">
        <f t="shared" si="346"/>
        <v>5820.78</v>
      </c>
      <c r="W698" s="142">
        <f t="shared" si="347"/>
        <v>584</v>
      </c>
      <c r="X698" s="142">
        <f t="shared" si="347"/>
        <v>1356.26</v>
      </c>
      <c r="Y698" s="142">
        <f t="shared" si="348"/>
        <v>1940.26</v>
      </c>
      <c r="Z698" s="51" t="s">
        <v>374</v>
      </c>
      <c r="AA698" s="35"/>
      <c r="AB698" s="226"/>
      <c r="AC698" s="226"/>
      <c r="AD698" s="226"/>
      <c r="AE698" s="226"/>
      <c r="AF698" s="226"/>
      <c r="AG698" s="226"/>
      <c r="AH698" s="226"/>
      <c r="AI698" s="226"/>
      <c r="AJ698" s="226"/>
      <c r="AK698" s="226"/>
      <c r="AL698" s="226"/>
      <c r="AM698" s="226"/>
      <c r="AN698" s="226"/>
      <c r="AO698" s="226"/>
    </row>
    <row r="699" spans="1:41" ht="30" outlineLevel="1">
      <c r="A699" s="44"/>
      <c r="B699" s="73"/>
      <c r="C699" s="52" t="s">
        <v>375</v>
      </c>
      <c r="D699" s="44"/>
      <c r="E699" s="53"/>
      <c r="F699" s="14">
        <f t="shared" si="350"/>
        <v>0</v>
      </c>
      <c r="G699" s="14">
        <f t="shared" si="351"/>
        <v>0</v>
      </c>
      <c r="H699" s="14">
        <f t="shared" si="352"/>
        <v>0</v>
      </c>
      <c r="I699" s="45"/>
      <c r="J699" s="53"/>
      <c r="K699" s="53"/>
      <c r="L699" s="51"/>
      <c r="M699" s="51"/>
      <c r="N699" s="51"/>
      <c r="O699" s="186"/>
      <c r="P699" s="180">
        <f t="shared" si="342"/>
        <v>0</v>
      </c>
      <c r="Q699" s="180">
        <f t="shared" si="343"/>
        <v>0</v>
      </c>
      <c r="R699" s="180">
        <f t="shared" si="344"/>
        <v>0</v>
      </c>
      <c r="S699" s="180">
        <f t="shared" si="345"/>
        <v>0</v>
      </c>
      <c r="T699" s="394">
        <f t="shared" si="340"/>
        <v>0</v>
      </c>
      <c r="U699" s="394">
        <f t="shared" si="341"/>
        <v>0</v>
      </c>
      <c r="V699" s="142">
        <f t="shared" si="346"/>
        <v>0</v>
      </c>
      <c r="W699" s="142">
        <f t="shared" si="347"/>
        <v>0</v>
      </c>
      <c r="X699" s="142">
        <f t="shared" si="347"/>
        <v>0</v>
      </c>
      <c r="Y699" s="142">
        <f t="shared" si="348"/>
        <v>0</v>
      </c>
      <c r="Z699" s="51"/>
      <c r="AA699" s="35"/>
      <c r="AB699" s="226"/>
      <c r="AC699" s="226"/>
      <c r="AD699" s="226"/>
      <c r="AE699" s="226"/>
      <c r="AF699" s="226"/>
      <c r="AG699" s="226"/>
      <c r="AH699" s="226"/>
      <c r="AI699" s="226"/>
      <c r="AJ699" s="226"/>
      <c r="AK699" s="226"/>
      <c r="AL699" s="226"/>
      <c r="AM699" s="226"/>
      <c r="AN699" s="226"/>
      <c r="AO699" s="226"/>
    </row>
    <row r="700" spans="1:41" ht="15" outlineLevel="1">
      <c r="A700" s="44">
        <v>602</v>
      </c>
      <c r="B700" s="73">
        <v>536</v>
      </c>
      <c r="C700" s="42" t="s">
        <v>264</v>
      </c>
      <c r="D700" s="44" t="s">
        <v>34</v>
      </c>
      <c r="E700" s="53">
        <v>0.03</v>
      </c>
      <c r="F700" s="14">
        <f t="shared" si="350"/>
        <v>712.71</v>
      </c>
      <c r="G700" s="14">
        <f t="shared" si="351"/>
        <v>0</v>
      </c>
      <c r="H700" s="14">
        <f t="shared" si="352"/>
        <v>712.71</v>
      </c>
      <c r="I700" s="45">
        <v>23757</v>
      </c>
      <c r="J700" s="53"/>
      <c r="K700" s="53"/>
      <c r="L700" s="51"/>
      <c r="M700" s="51"/>
      <c r="N700" s="51"/>
      <c r="O700" s="448">
        <f>I700*$L$3</f>
        <v>40386.9</v>
      </c>
      <c r="P700" s="180">
        <f t="shared" si="342"/>
        <v>0</v>
      </c>
      <c r="Q700" s="180">
        <f t="shared" si="343"/>
        <v>1211.6099999999999</v>
      </c>
      <c r="R700" s="180">
        <f t="shared" si="344"/>
        <v>0</v>
      </c>
      <c r="S700" s="180">
        <f t="shared" si="345"/>
        <v>1211.6099999999999</v>
      </c>
      <c r="T700" s="394">
        <f t="shared" si="340"/>
        <v>1551.7</v>
      </c>
      <c r="U700" s="394">
        <f t="shared" si="341"/>
        <v>0</v>
      </c>
      <c r="V700" s="142">
        <f t="shared" si="346"/>
        <v>1551.7</v>
      </c>
      <c r="W700" s="142">
        <f t="shared" si="347"/>
        <v>51723.3</v>
      </c>
      <c r="X700" s="142">
        <f t="shared" si="347"/>
        <v>0</v>
      </c>
      <c r="Y700" s="142">
        <f t="shared" si="348"/>
        <v>51723.3</v>
      </c>
      <c r="Z700" s="51"/>
      <c r="AA700" s="35"/>
      <c r="AB700" s="226"/>
      <c r="AC700" s="226"/>
      <c r="AD700" s="226"/>
      <c r="AE700" s="226"/>
      <c r="AF700" s="226"/>
      <c r="AG700" s="226"/>
      <c r="AH700" s="226"/>
      <c r="AI700" s="226"/>
      <c r="AJ700" s="226"/>
      <c r="AK700" s="226"/>
      <c r="AL700" s="226"/>
      <c r="AM700" s="226"/>
      <c r="AN700" s="226"/>
      <c r="AO700" s="226"/>
    </row>
    <row r="701" spans="1:41" ht="15" outlineLevel="1">
      <c r="A701" s="44">
        <v>603</v>
      </c>
      <c r="B701" s="73">
        <v>537</v>
      </c>
      <c r="C701" s="42" t="s">
        <v>56</v>
      </c>
      <c r="D701" s="44" t="s">
        <v>26</v>
      </c>
      <c r="E701" s="53">
        <v>13.8</v>
      </c>
      <c r="F701" s="14">
        <f t="shared" si="350"/>
        <v>24316.15</v>
      </c>
      <c r="G701" s="14">
        <f t="shared" si="351"/>
        <v>0</v>
      </c>
      <c r="H701" s="14">
        <f t="shared" si="352"/>
        <v>24316.15</v>
      </c>
      <c r="I701" s="45">
        <v>1762.04</v>
      </c>
      <c r="J701" s="53"/>
      <c r="K701" s="53"/>
      <c r="L701" s="51"/>
      <c r="M701" s="51"/>
      <c r="N701" s="51"/>
      <c r="O701" s="123">
        <f t="shared" ref="O701:O708" si="357">I701*$N$3</f>
        <v>2819.26</v>
      </c>
      <c r="P701" s="180">
        <f t="shared" si="342"/>
        <v>0</v>
      </c>
      <c r="Q701" s="180">
        <f t="shared" si="343"/>
        <v>38905.79</v>
      </c>
      <c r="R701" s="180">
        <f t="shared" si="344"/>
        <v>0</v>
      </c>
      <c r="S701" s="180">
        <f t="shared" si="345"/>
        <v>38905.79</v>
      </c>
      <c r="T701" s="394">
        <f t="shared" si="340"/>
        <v>49826.42</v>
      </c>
      <c r="U701" s="394">
        <f t="shared" si="341"/>
        <v>0</v>
      </c>
      <c r="V701" s="142">
        <f t="shared" si="346"/>
        <v>49826.42</v>
      </c>
      <c r="W701" s="142">
        <f t="shared" si="347"/>
        <v>3610.61</v>
      </c>
      <c r="X701" s="142">
        <f t="shared" si="347"/>
        <v>0</v>
      </c>
      <c r="Y701" s="142">
        <f t="shared" si="348"/>
        <v>3610.61</v>
      </c>
      <c r="Z701" s="51"/>
      <c r="AA701" s="35"/>
      <c r="AB701" s="226"/>
      <c r="AC701" s="226"/>
      <c r="AD701" s="226"/>
      <c r="AE701" s="226"/>
      <c r="AF701" s="226"/>
      <c r="AG701" s="226"/>
      <c r="AH701" s="226"/>
      <c r="AI701" s="226"/>
      <c r="AJ701" s="226"/>
      <c r="AK701" s="226"/>
      <c r="AL701" s="226"/>
      <c r="AM701" s="226"/>
      <c r="AN701" s="226"/>
      <c r="AO701" s="226"/>
    </row>
    <row r="702" spans="1:41" ht="15" outlineLevel="1">
      <c r="A702" s="44">
        <v>604</v>
      </c>
      <c r="B702" s="73">
        <v>538</v>
      </c>
      <c r="C702" s="42" t="s">
        <v>218</v>
      </c>
      <c r="D702" s="44" t="s">
        <v>26</v>
      </c>
      <c r="E702" s="53">
        <v>13.8</v>
      </c>
      <c r="F702" s="14">
        <f t="shared" si="350"/>
        <v>2043.5</v>
      </c>
      <c r="G702" s="14">
        <f t="shared" si="351"/>
        <v>0</v>
      </c>
      <c r="H702" s="14">
        <f t="shared" si="352"/>
        <v>2043.5</v>
      </c>
      <c r="I702" s="45">
        <v>148.08000000000001</v>
      </c>
      <c r="J702" s="53"/>
      <c r="K702" s="53"/>
      <c r="L702" s="51"/>
      <c r="M702" s="51"/>
      <c r="N702" s="51"/>
      <c r="O702" s="123">
        <f t="shared" si="357"/>
        <v>236.93</v>
      </c>
      <c r="P702" s="180">
        <f t="shared" si="342"/>
        <v>0</v>
      </c>
      <c r="Q702" s="180">
        <f t="shared" si="343"/>
        <v>3269.63</v>
      </c>
      <c r="R702" s="180">
        <f t="shared" si="344"/>
        <v>0</v>
      </c>
      <c r="S702" s="180">
        <f t="shared" si="345"/>
        <v>3269.63</v>
      </c>
      <c r="T702" s="394">
        <f t="shared" si="340"/>
        <v>4187.47</v>
      </c>
      <c r="U702" s="394">
        <f t="shared" si="341"/>
        <v>0</v>
      </c>
      <c r="V702" s="142">
        <f t="shared" si="346"/>
        <v>4187.47</v>
      </c>
      <c r="W702" s="142">
        <f t="shared" si="347"/>
        <v>303.44</v>
      </c>
      <c r="X702" s="142">
        <f t="shared" si="347"/>
        <v>0</v>
      </c>
      <c r="Y702" s="142">
        <f t="shared" si="348"/>
        <v>303.44</v>
      </c>
      <c r="Z702" s="51"/>
      <c r="AA702" s="35"/>
      <c r="AB702" s="226"/>
      <c r="AC702" s="226"/>
      <c r="AD702" s="226"/>
      <c r="AE702" s="226"/>
      <c r="AF702" s="226"/>
      <c r="AG702" s="226"/>
      <c r="AH702" s="226"/>
      <c r="AI702" s="226"/>
      <c r="AJ702" s="226"/>
      <c r="AK702" s="226"/>
      <c r="AL702" s="226"/>
      <c r="AM702" s="226"/>
      <c r="AN702" s="226"/>
      <c r="AO702" s="226"/>
    </row>
    <row r="703" spans="1:41" ht="45" outlineLevel="1">
      <c r="A703" s="44">
        <v>605</v>
      </c>
      <c r="B703" s="73">
        <v>539</v>
      </c>
      <c r="C703" s="42" t="s">
        <v>265</v>
      </c>
      <c r="D703" s="44" t="s">
        <v>34</v>
      </c>
      <c r="E703" s="62">
        <v>1.4E-3</v>
      </c>
      <c r="F703" s="14">
        <f t="shared" si="350"/>
        <v>16.27</v>
      </c>
      <c r="G703" s="14">
        <f t="shared" si="351"/>
        <v>0</v>
      </c>
      <c r="H703" s="14">
        <f t="shared" si="352"/>
        <v>16.27</v>
      </c>
      <c r="I703" s="45">
        <v>11624</v>
      </c>
      <c r="J703" s="53"/>
      <c r="K703" s="53"/>
      <c r="L703" s="51"/>
      <c r="M703" s="51"/>
      <c r="N703" s="51"/>
      <c r="O703" s="123">
        <f t="shared" si="357"/>
        <v>18598.400000000001</v>
      </c>
      <c r="P703" s="180">
        <f t="shared" si="342"/>
        <v>0</v>
      </c>
      <c r="Q703" s="180">
        <f t="shared" si="343"/>
        <v>26.04</v>
      </c>
      <c r="R703" s="180">
        <f t="shared" si="344"/>
        <v>0</v>
      </c>
      <c r="S703" s="180">
        <f t="shared" si="345"/>
        <v>26.04</v>
      </c>
      <c r="T703" s="394">
        <f t="shared" si="340"/>
        <v>33.35</v>
      </c>
      <c r="U703" s="394">
        <f t="shared" si="341"/>
        <v>0</v>
      </c>
      <c r="V703" s="142">
        <f t="shared" si="346"/>
        <v>33.35</v>
      </c>
      <c r="W703" s="142">
        <f t="shared" si="347"/>
        <v>23818.880000000001</v>
      </c>
      <c r="X703" s="142">
        <f t="shared" si="347"/>
        <v>0</v>
      </c>
      <c r="Y703" s="142">
        <f t="shared" si="348"/>
        <v>23818.880000000001</v>
      </c>
      <c r="Z703" s="51"/>
      <c r="AA703" s="35"/>
      <c r="AB703" s="226"/>
      <c r="AC703" s="226"/>
      <c r="AD703" s="226"/>
      <c r="AE703" s="226"/>
      <c r="AF703" s="226"/>
      <c r="AG703" s="226"/>
      <c r="AH703" s="226"/>
      <c r="AI703" s="226"/>
      <c r="AJ703" s="226"/>
      <c r="AK703" s="226"/>
      <c r="AL703" s="226"/>
      <c r="AM703" s="226"/>
      <c r="AN703" s="226"/>
      <c r="AO703" s="226"/>
    </row>
    <row r="704" spans="1:41" ht="30" outlineLevel="1">
      <c r="A704" s="44">
        <v>606</v>
      </c>
      <c r="B704" s="73">
        <v>540</v>
      </c>
      <c r="C704" s="42" t="s">
        <v>266</v>
      </c>
      <c r="D704" s="44" t="s">
        <v>26</v>
      </c>
      <c r="E704" s="53">
        <v>1.4</v>
      </c>
      <c r="F704" s="14">
        <f t="shared" si="350"/>
        <v>147</v>
      </c>
      <c r="G704" s="14">
        <f t="shared" si="351"/>
        <v>323.39999999999998</v>
      </c>
      <c r="H704" s="14">
        <f t="shared" si="352"/>
        <v>470.4</v>
      </c>
      <c r="I704" s="45">
        <v>105</v>
      </c>
      <c r="J704" s="53">
        <v>231</v>
      </c>
      <c r="K704" s="53"/>
      <c r="L704" s="51"/>
      <c r="M704" s="51"/>
      <c r="N704" s="51"/>
      <c r="O704" s="123">
        <f t="shared" si="357"/>
        <v>168</v>
      </c>
      <c r="P704" s="180">
        <f t="shared" si="342"/>
        <v>231</v>
      </c>
      <c r="Q704" s="180">
        <f t="shared" si="343"/>
        <v>235.2</v>
      </c>
      <c r="R704" s="180">
        <f t="shared" si="344"/>
        <v>323.39999999999998</v>
      </c>
      <c r="S704" s="180">
        <f t="shared" si="345"/>
        <v>558.6</v>
      </c>
      <c r="T704" s="394">
        <f t="shared" si="340"/>
        <v>301.22000000000003</v>
      </c>
      <c r="U704" s="394">
        <f t="shared" si="341"/>
        <v>414.18</v>
      </c>
      <c r="V704" s="142">
        <f t="shared" si="346"/>
        <v>715.4</v>
      </c>
      <c r="W704" s="142">
        <f t="shared" si="347"/>
        <v>215.16</v>
      </c>
      <c r="X704" s="142">
        <f t="shared" si="347"/>
        <v>295.83999999999997</v>
      </c>
      <c r="Y704" s="142">
        <f t="shared" si="348"/>
        <v>511</v>
      </c>
      <c r="Z704" s="51" t="s">
        <v>372</v>
      </c>
      <c r="AA704" s="35"/>
      <c r="AB704" s="226"/>
      <c r="AC704" s="226"/>
      <c r="AD704" s="226"/>
      <c r="AE704" s="226"/>
      <c r="AF704" s="226"/>
      <c r="AG704" s="226"/>
      <c r="AH704" s="226"/>
      <c r="AI704" s="226"/>
      <c r="AJ704" s="226"/>
      <c r="AK704" s="226"/>
      <c r="AL704" s="226"/>
      <c r="AM704" s="226"/>
      <c r="AN704" s="226"/>
      <c r="AO704" s="226"/>
    </row>
    <row r="705" spans="1:41" ht="45" outlineLevel="1">
      <c r="A705" s="44">
        <v>607</v>
      </c>
      <c r="B705" s="73">
        <v>541</v>
      </c>
      <c r="C705" s="42" t="s">
        <v>265</v>
      </c>
      <c r="D705" s="44" t="s">
        <v>34</v>
      </c>
      <c r="E705" s="53">
        <v>0.03</v>
      </c>
      <c r="F705" s="14">
        <f t="shared" si="350"/>
        <v>348.72</v>
      </c>
      <c r="G705" s="14">
        <f t="shared" si="351"/>
        <v>0</v>
      </c>
      <c r="H705" s="14">
        <f t="shared" si="352"/>
        <v>348.72</v>
      </c>
      <c r="I705" s="45">
        <v>11624</v>
      </c>
      <c r="J705" s="53"/>
      <c r="K705" s="53"/>
      <c r="L705" s="51"/>
      <c r="M705" s="51"/>
      <c r="N705" s="51"/>
      <c r="O705" s="123">
        <f t="shared" si="357"/>
        <v>18598.400000000001</v>
      </c>
      <c r="P705" s="180">
        <f t="shared" si="342"/>
        <v>0</v>
      </c>
      <c r="Q705" s="180">
        <f t="shared" si="343"/>
        <v>557.95000000000005</v>
      </c>
      <c r="R705" s="180">
        <f t="shared" si="344"/>
        <v>0</v>
      </c>
      <c r="S705" s="180">
        <f t="shared" si="345"/>
        <v>557.95000000000005</v>
      </c>
      <c r="T705" s="394">
        <f t="shared" si="340"/>
        <v>714.57</v>
      </c>
      <c r="U705" s="394">
        <f t="shared" si="341"/>
        <v>0</v>
      </c>
      <c r="V705" s="142">
        <f t="shared" si="346"/>
        <v>714.57</v>
      </c>
      <c r="W705" s="142">
        <f t="shared" si="347"/>
        <v>23818.880000000001</v>
      </c>
      <c r="X705" s="142">
        <f t="shared" si="347"/>
        <v>0</v>
      </c>
      <c r="Y705" s="142">
        <f t="shared" si="348"/>
        <v>23818.880000000001</v>
      </c>
      <c r="Z705" s="51"/>
      <c r="AA705" s="35"/>
      <c r="AB705" s="226"/>
      <c r="AC705" s="226"/>
      <c r="AD705" s="226"/>
      <c r="AE705" s="226"/>
      <c r="AF705" s="226"/>
      <c r="AG705" s="226"/>
      <c r="AH705" s="226"/>
      <c r="AI705" s="226"/>
      <c r="AJ705" s="226"/>
      <c r="AK705" s="226"/>
      <c r="AL705" s="226"/>
      <c r="AM705" s="226"/>
      <c r="AN705" s="226"/>
      <c r="AO705" s="226"/>
    </row>
    <row r="706" spans="1:41" ht="30" outlineLevel="1">
      <c r="A706" s="44">
        <v>608</v>
      </c>
      <c r="B706" s="73">
        <v>542</v>
      </c>
      <c r="C706" s="42" t="s">
        <v>274</v>
      </c>
      <c r="D706" s="44" t="s">
        <v>26</v>
      </c>
      <c r="E706" s="53">
        <v>3</v>
      </c>
      <c r="F706" s="14">
        <f t="shared" si="350"/>
        <v>2004</v>
      </c>
      <c r="G706" s="14">
        <f t="shared" si="351"/>
        <v>9240</v>
      </c>
      <c r="H706" s="14">
        <f t="shared" si="352"/>
        <v>11244</v>
      </c>
      <c r="I706" s="45">
        <v>668</v>
      </c>
      <c r="J706" s="53">
        <v>3080</v>
      </c>
      <c r="K706" s="53"/>
      <c r="L706" s="51"/>
      <c r="M706" s="51"/>
      <c r="N706" s="51"/>
      <c r="O706" s="123">
        <f t="shared" si="357"/>
        <v>1068.8</v>
      </c>
      <c r="P706" s="180">
        <f t="shared" si="342"/>
        <v>3080</v>
      </c>
      <c r="Q706" s="180">
        <f t="shared" si="343"/>
        <v>3206.4</v>
      </c>
      <c r="R706" s="180">
        <f t="shared" si="344"/>
        <v>9240</v>
      </c>
      <c r="S706" s="180">
        <f t="shared" si="345"/>
        <v>12446.4</v>
      </c>
      <c r="T706" s="394">
        <f t="shared" si="340"/>
        <v>4106.43</v>
      </c>
      <c r="U706" s="394">
        <f t="shared" si="341"/>
        <v>11833.62</v>
      </c>
      <c r="V706" s="142">
        <f t="shared" si="346"/>
        <v>15940.05</v>
      </c>
      <c r="W706" s="142">
        <f t="shared" si="347"/>
        <v>1368.81</v>
      </c>
      <c r="X706" s="142">
        <f t="shared" si="347"/>
        <v>3944.54</v>
      </c>
      <c r="Y706" s="142">
        <f t="shared" si="348"/>
        <v>5313.35</v>
      </c>
      <c r="Z706" s="51" t="s">
        <v>373</v>
      </c>
      <c r="AA706" s="35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</row>
    <row r="707" spans="1:41" ht="45" outlineLevel="1">
      <c r="A707" s="44">
        <v>609</v>
      </c>
      <c r="B707" s="73">
        <v>543</v>
      </c>
      <c r="C707" s="42" t="s">
        <v>265</v>
      </c>
      <c r="D707" s="44" t="s">
        <v>34</v>
      </c>
      <c r="E707" s="53">
        <v>0.02</v>
      </c>
      <c r="F707" s="14">
        <f t="shared" si="350"/>
        <v>232.48</v>
      </c>
      <c r="G707" s="14">
        <f t="shared" si="351"/>
        <v>0</v>
      </c>
      <c r="H707" s="14">
        <f t="shared" si="352"/>
        <v>232.48</v>
      </c>
      <c r="I707" s="45">
        <v>11624</v>
      </c>
      <c r="J707" s="53"/>
      <c r="K707" s="53"/>
      <c r="L707" s="51"/>
      <c r="M707" s="51"/>
      <c r="N707" s="51"/>
      <c r="O707" s="123">
        <f t="shared" si="357"/>
        <v>18598.400000000001</v>
      </c>
      <c r="P707" s="180">
        <f t="shared" si="342"/>
        <v>0</v>
      </c>
      <c r="Q707" s="180">
        <f t="shared" si="343"/>
        <v>371.97</v>
      </c>
      <c r="R707" s="180">
        <f t="shared" si="344"/>
        <v>0</v>
      </c>
      <c r="S707" s="180">
        <f t="shared" si="345"/>
        <v>371.97</v>
      </c>
      <c r="T707" s="394">
        <f t="shared" si="340"/>
        <v>476.38</v>
      </c>
      <c r="U707" s="394">
        <f t="shared" si="341"/>
        <v>0</v>
      </c>
      <c r="V707" s="142">
        <f t="shared" si="346"/>
        <v>476.38</v>
      </c>
      <c r="W707" s="142">
        <f t="shared" si="347"/>
        <v>23818.880000000001</v>
      </c>
      <c r="X707" s="142">
        <f t="shared" si="347"/>
        <v>0</v>
      </c>
      <c r="Y707" s="142">
        <f t="shared" si="348"/>
        <v>23818.880000000001</v>
      </c>
      <c r="Z707" s="51"/>
      <c r="AA707" s="35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</row>
    <row r="708" spans="1:41" ht="30" outlineLevel="1">
      <c r="A708" s="44">
        <v>610</v>
      </c>
      <c r="B708" s="73">
        <v>544</v>
      </c>
      <c r="C708" s="42" t="s">
        <v>270</v>
      </c>
      <c r="D708" s="44" t="s">
        <v>26</v>
      </c>
      <c r="E708" s="53">
        <v>3</v>
      </c>
      <c r="F708" s="14">
        <f t="shared" si="350"/>
        <v>855</v>
      </c>
      <c r="G708" s="14">
        <f t="shared" si="351"/>
        <v>3177</v>
      </c>
      <c r="H708" s="14">
        <f t="shared" si="352"/>
        <v>4032</v>
      </c>
      <c r="I708" s="45">
        <v>285</v>
      </c>
      <c r="J708" s="53">
        <v>1059</v>
      </c>
      <c r="K708" s="53"/>
      <c r="L708" s="51"/>
      <c r="M708" s="51"/>
      <c r="N708" s="51"/>
      <c r="O708" s="123">
        <f t="shared" si="357"/>
        <v>456</v>
      </c>
      <c r="P708" s="180">
        <f t="shared" si="342"/>
        <v>1059</v>
      </c>
      <c r="Q708" s="180">
        <f t="shared" si="343"/>
        <v>1368</v>
      </c>
      <c r="R708" s="180">
        <f t="shared" si="344"/>
        <v>3177</v>
      </c>
      <c r="S708" s="180">
        <f t="shared" si="345"/>
        <v>4545</v>
      </c>
      <c r="T708" s="394">
        <f t="shared" si="340"/>
        <v>1752</v>
      </c>
      <c r="U708" s="394">
        <f t="shared" si="341"/>
        <v>4068.78</v>
      </c>
      <c r="V708" s="142">
        <f t="shared" si="346"/>
        <v>5820.78</v>
      </c>
      <c r="W708" s="142">
        <f t="shared" si="347"/>
        <v>584</v>
      </c>
      <c r="X708" s="142">
        <f t="shared" si="347"/>
        <v>1356.26</v>
      </c>
      <c r="Y708" s="142">
        <f t="shared" si="348"/>
        <v>1940.26</v>
      </c>
      <c r="Z708" s="51" t="s">
        <v>374</v>
      </c>
      <c r="AA708" s="35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</row>
    <row r="709" spans="1:41" ht="30" outlineLevel="1">
      <c r="A709" s="44"/>
      <c r="B709" s="73"/>
      <c r="C709" s="52" t="s">
        <v>376</v>
      </c>
      <c r="D709" s="44"/>
      <c r="E709" s="53"/>
      <c r="F709" s="14">
        <f t="shared" si="350"/>
        <v>0</v>
      </c>
      <c r="G709" s="14">
        <f t="shared" si="351"/>
        <v>0</v>
      </c>
      <c r="H709" s="14">
        <f t="shared" si="352"/>
        <v>0</v>
      </c>
      <c r="I709" s="45"/>
      <c r="J709" s="53"/>
      <c r="K709" s="53"/>
      <c r="L709" s="51"/>
      <c r="M709" s="51"/>
      <c r="N709" s="51"/>
      <c r="O709" s="186"/>
      <c r="P709" s="180">
        <f t="shared" si="342"/>
        <v>0</v>
      </c>
      <c r="Q709" s="180">
        <f t="shared" si="343"/>
        <v>0</v>
      </c>
      <c r="R709" s="180">
        <f t="shared" si="344"/>
        <v>0</v>
      </c>
      <c r="S709" s="180">
        <f t="shared" si="345"/>
        <v>0</v>
      </c>
      <c r="T709" s="394">
        <f t="shared" si="340"/>
        <v>0</v>
      </c>
      <c r="U709" s="394">
        <f t="shared" si="341"/>
        <v>0</v>
      </c>
      <c r="V709" s="142">
        <f t="shared" si="346"/>
        <v>0</v>
      </c>
      <c r="W709" s="142">
        <f t="shared" si="347"/>
        <v>0</v>
      </c>
      <c r="X709" s="142">
        <f t="shared" si="347"/>
        <v>0</v>
      </c>
      <c r="Y709" s="142">
        <f t="shared" si="348"/>
        <v>0</v>
      </c>
      <c r="Z709" s="51"/>
      <c r="AA709" s="35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</row>
    <row r="710" spans="1:41" ht="15" outlineLevel="1">
      <c r="A710" s="44">
        <v>611</v>
      </c>
      <c r="B710" s="73">
        <v>545</v>
      </c>
      <c r="C710" s="42" t="s">
        <v>264</v>
      </c>
      <c r="D710" s="44" t="s">
        <v>34</v>
      </c>
      <c r="E710" s="53">
        <v>0.03</v>
      </c>
      <c r="F710" s="14">
        <f t="shared" si="350"/>
        <v>712.71</v>
      </c>
      <c r="G710" s="14">
        <f t="shared" si="351"/>
        <v>0</v>
      </c>
      <c r="H710" s="14">
        <f t="shared" si="352"/>
        <v>712.71</v>
      </c>
      <c r="I710" s="45">
        <v>23757</v>
      </c>
      <c r="J710" s="53"/>
      <c r="K710" s="53"/>
      <c r="L710" s="51"/>
      <c r="M710" s="51"/>
      <c r="N710" s="51"/>
      <c r="O710" s="448">
        <f>I710*$L$3</f>
        <v>40386.9</v>
      </c>
      <c r="P710" s="180">
        <f t="shared" si="342"/>
        <v>0</v>
      </c>
      <c r="Q710" s="180">
        <f t="shared" si="343"/>
        <v>1211.6099999999999</v>
      </c>
      <c r="R710" s="180">
        <f t="shared" si="344"/>
        <v>0</v>
      </c>
      <c r="S710" s="180">
        <f t="shared" si="345"/>
        <v>1211.6099999999999</v>
      </c>
      <c r="T710" s="394">
        <f t="shared" si="340"/>
        <v>1551.7</v>
      </c>
      <c r="U710" s="394">
        <f t="shared" si="341"/>
        <v>0</v>
      </c>
      <c r="V710" s="142">
        <f t="shared" si="346"/>
        <v>1551.7</v>
      </c>
      <c r="W710" s="142">
        <f t="shared" si="347"/>
        <v>51723.3</v>
      </c>
      <c r="X710" s="142">
        <f t="shared" si="347"/>
        <v>0</v>
      </c>
      <c r="Y710" s="142">
        <f t="shared" si="348"/>
        <v>51723.3</v>
      </c>
      <c r="Z710" s="51"/>
      <c r="AA710" s="35"/>
      <c r="AB710" s="226"/>
      <c r="AC710" s="226"/>
      <c r="AD710" s="226"/>
      <c r="AE710" s="226"/>
      <c r="AF710" s="226"/>
      <c r="AG710" s="226"/>
      <c r="AH710" s="226"/>
      <c r="AI710" s="226"/>
      <c r="AJ710" s="226"/>
      <c r="AK710" s="226"/>
      <c r="AL710" s="226"/>
      <c r="AM710" s="226"/>
      <c r="AN710" s="226"/>
      <c r="AO710" s="226"/>
    </row>
    <row r="711" spans="1:41" ht="15" outlineLevel="1">
      <c r="A711" s="44">
        <v>612</v>
      </c>
      <c r="B711" s="73">
        <v>546</v>
      </c>
      <c r="C711" s="42" t="s">
        <v>56</v>
      </c>
      <c r="D711" s="44" t="s">
        <v>26</v>
      </c>
      <c r="E711" s="53">
        <v>13.8</v>
      </c>
      <c r="F711" s="14">
        <f t="shared" si="350"/>
        <v>24316.15</v>
      </c>
      <c r="G711" s="14">
        <f t="shared" si="351"/>
        <v>0</v>
      </c>
      <c r="H711" s="14">
        <f t="shared" si="352"/>
        <v>24316.15</v>
      </c>
      <c r="I711" s="45">
        <v>1762.04</v>
      </c>
      <c r="J711" s="53"/>
      <c r="K711" s="53"/>
      <c r="L711" s="51"/>
      <c r="M711" s="51"/>
      <c r="N711" s="51"/>
      <c r="O711" s="123">
        <f t="shared" ref="O711:O718" si="358">I711*$N$3</f>
        <v>2819.26</v>
      </c>
      <c r="P711" s="180">
        <f t="shared" si="342"/>
        <v>0</v>
      </c>
      <c r="Q711" s="180">
        <f t="shared" si="343"/>
        <v>38905.79</v>
      </c>
      <c r="R711" s="180">
        <f t="shared" si="344"/>
        <v>0</v>
      </c>
      <c r="S711" s="180">
        <f t="shared" si="345"/>
        <v>38905.79</v>
      </c>
      <c r="T711" s="394">
        <f t="shared" si="340"/>
        <v>49826.42</v>
      </c>
      <c r="U711" s="394">
        <f t="shared" si="341"/>
        <v>0</v>
      </c>
      <c r="V711" s="142">
        <f t="shared" si="346"/>
        <v>49826.42</v>
      </c>
      <c r="W711" s="142">
        <f t="shared" si="347"/>
        <v>3610.61</v>
      </c>
      <c r="X711" s="142">
        <f t="shared" si="347"/>
        <v>0</v>
      </c>
      <c r="Y711" s="142">
        <f t="shared" si="348"/>
        <v>3610.61</v>
      </c>
      <c r="Z711" s="51"/>
      <c r="AA711" s="35"/>
      <c r="AB711" s="226"/>
      <c r="AC711" s="226"/>
      <c r="AD711" s="226"/>
      <c r="AE711" s="226"/>
      <c r="AF711" s="226"/>
      <c r="AG711" s="226"/>
      <c r="AH711" s="226"/>
      <c r="AI711" s="226"/>
      <c r="AJ711" s="226"/>
      <c r="AK711" s="226"/>
      <c r="AL711" s="226"/>
      <c r="AM711" s="226"/>
      <c r="AN711" s="226"/>
      <c r="AO711" s="226"/>
    </row>
    <row r="712" spans="1:41" ht="15" outlineLevel="1">
      <c r="A712" s="44">
        <v>613</v>
      </c>
      <c r="B712" s="73">
        <v>547</v>
      </c>
      <c r="C712" s="42" t="s">
        <v>218</v>
      </c>
      <c r="D712" s="44" t="s">
        <v>26</v>
      </c>
      <c r="E712" s="53">
        <v>13.8</v>
      </c>
      <c r="F712" s="14">
        <f t="shared" si="350"/>
        <v>2043.5</v>
      </c>
      <c r="G712" s="14">
        <f t="shared" si="351"/>
        <v>0</v>
      </c>
      <c r="H712" s="14">
        <f t="shared" si="352"/>
        <v>2043.5</v>
      </c>
      <c r="I712" s="45">
        <v>148.08000000000001</v>
      </c>
      <c r="J712" s="53"/>
      <c r="K712" s="53"/>
      <c r="L712" s="51"/>
      <c r="M712" s="51"/>
      <c r="N712" s="51"/>
      <c r="O712" s="123">
        <f t="shared" si="358"/>
        <v>236.93</v>
      </c>
      <c r="P712" s="180">
        <f t="shared" si="342"/>
        <v>0</v>
      </c>
      <c r="Q712" s="180">
        <f t="shared" si="343"/>
        <v>3269.63</v>
      </c>
      <c r="R712" s="180">
        <f t="shared" si="344"/>
        <v>0</v>
      </c>
      <c r="S712" s="180">
        <f t="shared" si="345"/>
        <v>3269.63</v>
      </c>
      <c r="T712" s="394">
        <f t="shared" ref="T712:T775" si="359">E712*W712</f>
        <v>4187.47</v>
      </c>
      <c r="U712" s="394">
        <f t="shared" ref="U712:U775" si="360">E712*X712</f>
        <v>0</v>
      </c>
      <c r="V712" s="142">
        <f t="shared" si="346"/>
        <v>4187.47</v>
      </c>
      <c r="W712" s="142">
        <f t="shared" si="347"/>
        <v>303.44</v>
      </c>
      <c r="X712" s="142">
        <f t="shared" si="347"/>
        <v>0</v>
      </c>
      <c r="Y712" s="142">
        <f t="shared" si="348"/>
        <v>303.44</v>
      </c>
      <c r="Z712" s="51"/>
      <c r="AA712" s="35"/>
      <c r="AB712" s="226"/>
      <c r="AC712" s="226"/>
      <c r="AD712" s="226"/>
      <c r="AE712" s="226"/>
      <c r="AF712" s="226"/>
      <c r="AG712" s="226"/>
      <c r="AH712" s="226"/>
      <c r="AI712" s="226"/>
      <c r="AJ712" s="226"/>
      <c r="AK712" s="226"/>
      <c r="AL712" s="226"/>
      <c r="AM712" s="226"/>
      <c r="AN712" s="226"/>
      <c r="AO712" s="226"/>
    </row>
    <row r="713" spans="1:41" ht="45" outlineLevel="1">
      <c r="A713" s="44">
        <v>614</v>
      </c>
      <c r="B713" s="73">
        <v>548</v>
      </c>
      <c r="C713" s="42" t="s">
        <v>265</v>
      </c>
      <c r="D713" s="44" t="s">
        <v>34</v>
      </c>
      <c r="E713" s="53">
        <v>0</v>
      </c>
      <c r="F713" s="14">
        <f t="shared" si="350"/>
        <v>0</v>
      </c>
      <c r="G713" s="14">
        <f t="shared" si="351"/>
        <v>0</v>
      </c>
      <c r="H713" s="14">
        <f t="shared" si="352"/>
        <v>0</v>
      </c>
      <c r="I713" s="45">
        <v>11624</v>
      </c>
      <c r="J713" s="53"/>
      <c r="K713" s="53"/>
      <c r="L713" s="51"/>
      <c r="M713" s="51"/>
      <c r="N713" s="51"/>
      <c r="O713" s="123">
        <f t="shared" si="358"/>
        <v>18598.400000000001</v>
      </c>
      <c r="P713" s="180">
        <f t="shared" ref="P713:P776" si="361">J713</f>
        <v>0</v>
      </c>
      <c r="Q713" s="180">
        <f t="shared" ref="Q713:Q776" si="362">O713*E713</f>
        <v>0</v>
      </c>
      <c r="R713" s="180">
        <f t="shared" ref="R713:R776" si="363">P713*E713</f>
        <v>0</v>
      </c>
      <c r="S713" s="180">
        <f t="shared" ref="S713:S776" si="364">Q713+R713</f>
        <v>0</v>
      </c>
      <c r="T713" s="394">
        <f t="shared" si="359"/>
        <v>0</v>
      </c>
      <c r="U713" s="394">
        <f t="shared" si="360"/>
        <v>0</v>
      </c>
      <c r="V713" s="142">
        <f t="shared" ref="V713:V776" si="365">T713+U713</f>
        <v>0</v>
      </c>
      <c r="W713" s="142">
        <f t="shared" ref="W713:X776" si="366">O713*0.9*$X$1259</f>
        <v>23818.880000000001</v>
      </c>
      <c r="X713" s="142">
        <f t="shared" si="366"/>
        <v>0</v>
      </c>
      <c r="Y713" s="142">
        <f t="shared" ref="Y713:Y776" si="367">W713+X713</f>
        <v>23818.880000000001</v>
      </c>
      <c r="Z713" s="51"/>
      <c r="AA713" s="35"/>
      <c r="AB713" s="226"/>
      <c r="AC713" s="226"/>
      <c r="AD713" s="226"/>
      <c r="AE713" s="226"/>
      <c r="AF713" s="226"/>
      <c r="AG713" s="226"/>
      <c r="AH713" s="226"/>
      <c r="AI713" s="226"/>
      <c r="AJ713" s="226"/>
      <c r="AK713" s="226"/>
      <c r="AL713" s="226"/>
      <c r="AM713" s="226"/>
      <c r="AN713" s="226"/>
      <c r="AO713" s="226"/>
    </row>
    <row r="714" spans="1:41" ht="30" outlineLevel="1">
      <c r="A714" s="44">
        <v>615</v>
      </c>
      <c r="B714" s="73">
        <v>549</v>
      </c>
      <c r="C714" s="42" t="s">
        <v>266</v>
      </c>
      <c r="D714" s="44" t="s">
        <v>26</v>
      </c>
      <c r="E714" s="53">
        <v>1.4</v>
      </c>
      <c r="F714" s="14">
        <f t="shared" si="350"/>
        <v>147</v>
      </c>
      <c r="G714" s="14">
        <f t="shared" si="351"/>
        <v>323.39999999999998</v>
      </c>
      <c r="H714" s="14">
        <f t="shared" si="352"/>
        <v>470.4</v>
      </c>
      <c r="I714" s="45">
        <v>105</v>
      </c>
      <c r="J714" s="53">
        <v>231</v>
      </c>
      <c r="K714" s="53"/>
      <c r="L714" s="51"/>
      <c r="M714" s="51"/>
      <c r="N714" s="51"/>
      <c r="O714" s="123">
        <f t="shared" si="358"/>
        <v>168</v>
      </c>
      <c r="P714" s="180">
        <f t="shared" si="361"/>
        <v>231</v>
      </c>
      <c r="Q714" s="180">
        <f t="shared" si="362"/>
        <v>235.2</v>
      </c>
      <c r="R714" s="180">
        <f t="shared" si="363"/>
        <v>323.39999999999998</v>
      </c>
      <c r="S714" s="180">
        <f t="shared" si="364"/>
        <v>558.6</v>
      </c>
      <c r="T714" s="394">
        <f t="shared" si="359"/>
        <v>301.22000000000003</v>
      </c>
      <c r="U714" s="394">
        <f t="shared" si="360"/>
        <v>414.18</v>
      </c>
      <c r="V714" s="142">
        <f t="shared" si="365"/>
        <v>715.4</v>
      </c>
      <c r="W714" s="142">
        <f t="shared" si="366"/>
        <v>215.16</v>
      </c>
      <c r="X714" s="142">
        <f t="shared" si="366"/>
        <v>295.83999999999997</v>
      </c>
      <c r="Y714" s="142">
        <f t="shared" si="367"/>
        <v>511</v>
      </c>
      <c r="Z714" s="51" t="s">
        <v>372</v>
      </c>
      <c r="AA714" s="35"/>
      <c r="AB714" s="226"/>
      <c r="AC714" s="226"/>
      <c r="AD714" s="226"/>
      <c r="AE714" s="226"/>
      <c r="AF714" s="226"/>
      <c r="AG714" s="226"/>
      <c r="AH714" s="226"/>
      <c r="AI714" s="226"/>
      <c r="AJ714" s="226"/>
      <c r="AK714" s="226"/>
      <c r="AL714" s="226"/>
      <c r="AM714" s="226"/>
      <c r="AN714" s="226"/>
      <c r="AO714" s="226"/>
    </row>
    <row r="715" spans="1:41" ht="45" outlineLevel="1">
      <c r="A715" s="44">
        <v>616</v>
      </c>
      <c r="B715" s="73">
        <v>550</v>
      </c>
      <c r="C715" s="42" t="s">
        <v>265</v>
      </c>
      <c r="D715" s="44" t="s">
        <v>34</v>
      </c>
      <c r="E715" s="53">
        <v>0.03</v>
      </c>
      <c r="F715" s="14">
        <f t="shared" si="350"/>
        <v>348.72</v>
      </c>
      <c r="G715" s="14">
        <f t="shared" si="351"/>
        <v>0</v>
      </c>
      <c r="H715" s="14">
        <f t="shared" si="352"/>
        <v>348.72</v>
      </c>
      <c r="I715" s="45">
        <v>11624</v>
      </c>
      <c r="J715" s="53"/>
      <c r="K715" s="53"/>
      <c r="L715" s="51"/>
      <c r="M715" s="51"/>
      <c r="N715" s="51"/>
      <c r="O715" s="123">
        <f t="shared" si="358"/>
        <v>18598.400000000001</v>
      </c>
      <c r="P715" s="180">
        <f t="shared" si="361"/>
        <v>0</v>
      </c>
      <c r="Q715" s="180">
        <f t="shared" si="362"/>
        <v>557.95000000000005</v>
      </c>
      <c r="R715" s="180">
        <f t="shared" si="363"/>
        <v>0</v>
      </c>
      <c r="S715" s="180">
        <f t="shared" si="364"/>
        <v>557.95000000000005</v>
      </c>
      <c r="T715" s="394">
        <f t="shared" si="359"/>
        <v>714.57</v>
      </c>
      <c r="U715" s="394">
        <f t="shared" si="360"/>
        <v>0</v>
      </c>
      <c r="V715" s="142">
        <f t="shared" si="365"/>
        <v>714.57</v>
      </c>
      <c r="W715" s="142">
        <f t="shared" si="366"/>
        <v>23818.880000000001</v>
      </c>
      <c r="X715" s="142">
        <f t="shared" si="366"/>
        <v>0</v>
      </c>
      <c r="Y715" s="142">
        <f t="shared" si="367"/>
        <v>23818.880000000001</v>
      </c>
      <c r="Z715" s="51"/>
      <c r="AA715" s="35"/>
      <c r="AB715" s="226"/>
      <c r="AC715" s="226"/>
      <c r="AD715" s="226"/>
      <c r="AE715" s="226"/>
      <c r="AF715" s="226"/>
      <c r="AG715" s="226"/>
      <c r="AH715" s="226"/>
      <c r="AI715" s="226"/>
      <c r="AJ715" s="226"/>
      <c r="AK715" s="226"/>
      <c r="AL715" s="226"/>
      <c r="AM715" s="226"/>
      <c r="AN715" s="226"/>
      <c r="AO715" s="226"/>
    </row>
    <row r="716" spans="1:41" ht="30" outlineLevel="1">
      <c r="A716" s="44">
        <v>617</v>
      </c>
      <c r="B716" s="73">
        <v>551</v>
      </c>
      <c r="C716" s="42" t="s">
        <v>274</v>
      </c>
      <c r="D716" s="44" t="s">
        <v>26</v>
      </c>
      <c r="E716" s="53">
        <v>3</v>
      </c>
      <c r="F716" s="14">
        <f t="shared" si="350"/>
        <v>2004</v>
      </c>
      <c r="G716" s="14">
        <f t="shared" si="351"/>
        <v>9240</v>
      </c>
      <c r="H716" s="14">
        <f t="shared" si="352"/>
        <v>11244</v>
      </c>
      <c r="I716" s="45">
        <v>668</v>
      </c>
      <c r="J716" s="53">
        <v>3080</v>
      </c>
      <c r="K716" s="53"/>
      <c r="L716" s="51"/>
      <c r="M716" s="51"/>
      <c r="N716" s="51"/>
      <c r="O716" s="123">
        <f t="shared" si="358"/>
        <v>1068.8</v>
      </c>
      <c r="P716" s="180">
        <f t="shared" si="361"/>
        <v>3080</v>
      </c>
      <c r="Q716" s="180">
        <f t="shared" si="362"/>
        <v>3206.4</v>
      </c>
      <c r="R716" s="180">
        <f t="shared" si="363"/>
        <v>9240</v>
      </c>
      <c r="S716" s="180">
        <f t="shared" si="364"/>
        <v>12446.4</v>
      </c>
      <c r="T716" s="394">
        <f t="shared" si="359"/>
        <v>4106.43</v>
      </c>
      <c r="U716" s="394">
        <f t="shared" si="360"/>
        <v>11833.62</v>
      </c>
      <c r="V716" s="142">
        <f t="shared" si="365"/>
        <v>15940.05</v>
      </c>
      <c r="W716" s="142">
        <f t="shared" si="366"/>
        <v>1368.81</v>
      </c>
      <c r="X716" s="142">
        <f t="shared" si="366"/>
        <v>3944.54</v>
      </c>
      <c r="Y716" s="142">
        <f t="shared" si="367"/>
        <v>5313.35</v>
      </c>
      <c r="Z716" s="51" t="s">
        <v>373</v>
      </c>
      <c r="AA716" s="35"/>
      <c r="AB716" s="226"/>
      <c r="AC716" s="226"/>
      <c r="AD716" s="226"/>
      <c r="AE716" s="226"/>
      <c r="AF716" s="226"/>
      <c r="AG716" s="226"/>
      <c r="AH716" s="226"/>
      <c r="AI716" s="226"/>
      <c r="AJ716" s="226"/>
      <c r="AK716" s="226"/>
      <c r="AL716" s="226"/>
      <c r="AM716" s="226"/>
      <c r="AN716" s="226"/>
      <c r="AO716" s="226"/>
    </row>
    <row r="717" spans="1:41" ht="45" outlineLevel="1">
      <c r="A717" s="44">
        <v>618</v>
      </c>
      <c r="B717" s="73">
        <v>552</v>
      </c>
      <c r="C717" s="42" t="s">
        <v>265</v>
      </c>
      <c r="D717" s="44" t="s">
        <v>34</v>
      </c>
      <c r="E717" s="53">
        <v>0.02</v>
      </c>
      <c r="F717" s="14">
        <f t="shared" si="350"/>
        <v>232.48</v>
      </c>
      <c r="G717" s="14">
        <f t="shared" si="351"/>
        <v>0</v>
      </c>
      <c r="H717" s="14">
        <f t="shared" si="352"/>
        <v>232.48</v>
      </c>
      <c r="I717" s="45">
        <v>11624</v>
      </c>
      <c r="J717" s="53"/>
      <c r="K717" s="53"/>
      <c r="L717" s="51"/>
      <c r="M717" s="51"/>
      <c r="N717" s="51"/>
      <c r="O717" s="123">
        <f t="shared" si="358"/>
        <v>18598.400000000001</v>
      </c>
      <c r="P717" s="180">
        <f t="shared" si="361"/>
        <v>0</v>
      </c>
      <c r="Q717" s="180">
        <f t="shared" si="362"/>
        <v>371.97</v>
      </c>
      <c r="R717" s="180">
        <f t="shared" si="363"/>
        <v>0</v>
      </c>
      <c r="S717" s="180">
        <f t="shared" si="364"/>
        <v>371.97</v>
      </c>
      <c r="T717" s="394">
        <f t="shared" si="359"/>
        <v>476.38</v>
      </c>
      <c r="U717" s="394">
        <f t="shared" si="360"/>
        <v>0</v>
      </c>
      <c r="V717" s="142">
        <f t="shared" si="365"/>
        <v>476.38</v>
      </c>
      <c r="W717" s="142">
        <f t="shared" si="366"/>
        <v>23818.880000000001</v>
      </c>
      <c r="X717" s="142">
        <f t="shared" si="366"/>
        <v>0</v>
      </c>
      <c r="Y717" s="142">
        <f t="shared" si="367"/>
        <v>23818.880000000001</v>
      </c>
      <c r="Z717" s="51"/>
      <c r="AA717" s="35"/>
      <c r="AB717" s="226"/>
      <c r="AC717" s="226"/>
      <c r="AD717" s="226"/>
      <c r="AE717" s="226"/>
      <c r="AF717" s="226"/>
      <c r="AG717" s="226"/>
      <c r="AH717" s="226"/>
      <c r="AI717" s="226"/>
      <c r="AJ717" s="226"/>
      <c r="AK717" s="226"/>
      <c r="AL717" s="226"/>
      <c r="AM717" s="226"/>
      <c r="AN717" s="226"/>
      <c r="AO717" s="226"/>
    </row>
    <row r="718" spans="1:41" ht="30" outlineLevel="1">
      <c r="A718" s="44">
        <v>619</v>
      </c>
      <c r="B718" s="73">
        <v>553</v>
      </c>
      <c r="C718" s="42" t="s">
        <v>270</v>
      </c>
      <c r="D718" s="44" t="s">
        <v>26</v>
      </c>
      <c r="E718" s="53">
        <v>3</v>
      </c>
      <c r="F718" s="14">
        <f t="shared" si="350"/>
        <v>855</v>
      </c>
      <c r="G718" s="14">
        <f t="shared" si="351"/>
        <v>3177</v>
      </c>
      <c r="H718" s="14">
        <f t="shared" si="352"/>
        <v>4032</v>
      </c>
      <c r="I718" s="45">
        <v>285</v>
      </c>
      <c r="J718" s="53">
        <v>1059</v>
      </c>
      <c r="K718" s="53"/>
      <c r="L718" s="51"/>
      <c r="M718" s="51"/>
      <c r="N718" s="51"/>
      <c r="O718" s="123">
        <f t="shared" si="358"/>
        <v>456</v>
      </c>
      <c r="P718" s="180">
        <f t="shared" si="361"/>
        <v>1059</v>
      </c>
      <c r="Q718" s="180">
        <f t="shared" si="362"/>
        <v>1368</v>
      </c>
      <c r="R718" s="180">
        <f t="shared" si="363"/>
        <v>3177</v>
      </c>
      <c r="S718" s="180">
        <f t="shared" si="364"/>
        <v>4545</v>
      </c>
      <c r="T718" s="394">
        <f t="shared" si="359"/>
        <v>1752</v>
      </c>
      <c r="U718" s="394">
        <f t="shared" si="360"/>
        <v>4068.78</v>
      </c>
      <c r="V718" s="142">
        <f t="shared" si="365"/>
        <v>5820.78</v>
      </c>
      <c r="W718" s="142">
        <f t="shared" si="366"/>
        <v>584</v>
      </c>
      <c r="X718" s="142">
        <f t="shared" si="366"/>
        <v>1356.26</v>
      </c>
      <c r="Y718" s="142">
        <f t="shared" si="367"/>
        <v>1940.26</v>
      </c>
      <c r="Z718" s="51" t="s">
        <v>374</v>
      </c>
      <c r="AA718" s="35"/>
      <c r="AB718" s="226"/>
      <c r="AC718" s="226"/>
      <c r="AD718" s="226"/>
      <c r="AE718" s="226"/>
      <c r="AF718" s="226"/>
      <c r="AG718" s="226"/>
      <c r="AH718" s="226"/>
      <c r="AI718" s="226"/>
      <c r="AJ718" s="226"/>
      <c r="AK718" s="226"/>
      <c r="AL718" s="226"/>
      <c r="AM718" s="226"/>
      <c r="AN718" s="226"/>
      <c r="AO718" s="226"/>
    </row>
    <row r="719" spans="1:41" ht="15" outlineLevel="1">
      <c r="A719" s="44"/>
      <c r="B719" s="73"/>
      <c r="C719" s="52" t="s">
        <v>377</v>
      </c>
      <c r="D719" s="44"/>
      <c r="E719" s="53"/>
      <c r="F719" s="14">
        <f t="shared" si="350"/>
        <v>0</v>
      </c>
      <c r="G719" s="14">
        <f t="shared" si="351"/>
        <v>0</v>
      </c>
      <c r="H719" s="14">
        <f t="shared" si="352"/>
        <v>0</v>
      </c>
      <c r="I719" s="45"/>
      <c r="J719" s="53"/>
      <c r="K719" s="53"/>
      <c r="L719" s="51"/>
      <c r="M719" s="51"/>
      <c r="N719" s="51"/>
      <c r="O719" s="186"/>
      <c r="P719" s="180">
        <f t="shared" si="361"/>
        <v>0</v>
      </c>
      <c r="Q719" s="180">
        <f t="shared" si="362"/>
        <v>0</v>
      </c>
      <c r="R719" s="180">
        <f t="shared" si="363"/>
        <v>0</v>
      </c>
      <c r="S719" s="180">
        <f t="shared" si="364"/>
        <v>0</v>
      </c>
      <c r="T719" s="394">
        <f t="shared" si="359"/>
        <v>0</v>
      </c>
      <c r="U719" s="394">
        <f t="shared" si="360"/>
        <v>0</v>
      </c>
      <c r="V719" s="142">
        <f t="shared" si="365"/>
        <v>0</v>
      </c>
      <c r="W719" s="142">
        <f t="shared" si="366"/>
        <v>0</v>
      </c>
      <c r="X719" s="142">
        <f t="shared" si="366"/>
        <v>0</v>
      </c>
      <c r="Y719" s="142">
        <f t="shared" si="367"/>
        <v>0</v>
      </c>
      <c r="Z719" s="51"/>
      <c r="AA719" s="35"/>
      <c r="AB719" s="226"/>
      <c r="AC719" s="226"/>
      <c r="AD719" s="226"/>
      <c r="AE719" s="226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</row>
    <row r="720" spans="1:41" ht="30" outlineLevel="1">
      <c r="A720" s="44"/>
      <c r="B720" s="73"/>
      <c r="C720" s="52" t="s">
        <v>360</v>
      </c>
      <c r="D720" s="44"/>
      <c r="E720" s="53"/>
      <c r="F720" s="14">
        <f t="shared" si="350"/>
        <v>0</v>
      </c>
      <c r="G720" s="14">
        <f t="shared" si="351"/>
        <v>0</v>
      </c>
      <c r="H720" s="14">
        <f t="shared" si="352"/>
        <v>0</v>
      </c>
      <c r="I720" s="45"/>
      <c r="J720" s="53"/>
      <c r="K720" s="53"/>
      <c r="L720" s="51"/>
      <c r="M720" s="51"/>
      <c r="N720" s="51"/>
      <c r="O720" s="186"/>
      <c r="P720" s="180">
        <f t="shared" si="361"/>
        <v>0</v>
      </c>
      <c r="Q720" s="180">
        <f t="shared" si="362"/>
        <v>0</v>
      </c>
      <c r="R720" s="180">
        <f t="shared" si="363"/>
        <v>0</v>
      </c>
      <c r="S720" s="180">
        <f t="shared" si="364"/>
        <v>0</v>
      </c>
      <c r="T720" s="394">
        <f t="shared" si="359"/>
        <v>0</v>
      </c>
      <c r="U720" s="394">
        <f t="shared" si="360"/>
        <v>0</v>
      </c>
      <c r="V720" s="142">
        <f t="shared" si="365"/>
        <v>0</v>
      </c>
      <c r="W720" s="142">
        <f t="shared" si="366"/>
        <v>0</v>
      </c>
      <c r="X720" s="142">
        <f t="shared" si="366"/>
        <v>0</v>
      </c>
      <c r="Y720" s="142">
        <f t="shared" si="367"/>
        <v>0</v>
      </c>
      <c r="Z720" s="51"/>
      <c r="AA720" s="35"/>
      <c r="AB720" s="226"/>
      <c r="AC720" s="226"/>
      <c r="AD720" s="226"/>
      <c r="AE720" s="226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</row>
    <row r="721" spans="1:41" ht="15" outlineLevel="1">
      <c r="A721" s="44">
        <v>620</v>
      </c>
      <c r="B721" s="73">
        <v>554</v>
      </c>
      <c r="C721" s="42" t="s">
        <v>264</v>
      </c>
      <c r="D721" s="44" t="s">
        <v>34</v>
      </c>
      <c r="E721" s="53">
        <v>0.02</v>
      </c>
      <c r="F721" s="14">
        <f t="shared" si="350"/>
        <v>475.14</v>
      </c>
      <c r="G721" s="14">
        <f t="shared" si="351"/>
        <v>0</v>
      </c>
      <c r="H721" s="14">
        <f t="shared" si="352"/>
        <v>475.14</v>
      </c>
      <c r="I721" s="45">
        <v>23757</v>
      </c>
      <c r="J721" s="53"/>
      <c r="K721" s="53"/>
      <c r="L721" s="51"/>
      <c r="M721" s="51"/>
      <c r="N721" s="51"/>
      <c r="O721" s="448">
        <f>I721*$L$3</f>
        <v>40386.9</v>
      </c>
      <c r="P721" s="180">
        <f t="shared" si="361"/>
        <v>0</v>
      </c>
      <c r="Q721" s="180">
        <f t="shared" si="362"/>
        <v>807.74</v>
      </c>
      <c r="R721" s="180">
        <f t="shared" si="363"/>
        <v>0</v>
      </c>
      <c r="S721" s="180">
        <f t="shared" si="364"/>
        <v>807.74</v>
      </c>
      <c r="T721" s="394">
        <f t="shared" si="359"/>
        <v>1034.47</v>
      </c>
      <c r="U721" s="394">
        <f t="shared" si="360"/>
        <v>0</v>
      </c>
      <c r="V721" s="142">
        <f t="shared" si="365"/>
        <v>1034.47</v>
      </c>
      <c r="W721" s="142">
        <f t="shared" si="366"/>
        <v>51723.3</v>
      </c>
      <c r="X721" s="142">
        <f t="shared" si="366"/>
        <v>0</v>
      </c>
      <c r="Y721" s="142">
        <f t="shared" si="367"/>
        <v>51723.3</v>
      </c>
      <c r="Z721" s="51"/>
      <c r="AA721" s="35"/>
      <c r="AB721" s="226"/>
      <c r="AC721" s="226"/>
      <c r="AD721" s="226"/>
      <c r="AE721" s="226"/>
      <c r="AF721" s="226"/>
      <c r="AG721" s="226"/>
      <c r="AH721" s="226"/>
      <c r="AI721" s="226"/>
      <c r="AJ721" s="226"/>
      <c r="AK721" s="226"/>
      <c r="AL721" s="226"/>
      <c r="AM721" s="226"/>
      <c r="AN721" s="226"/>
      <c r="AO721" s="226"/>
    </row>
    <row r="722" spans="1:41" ht="15" outlineLevel="1">
      <c r="A722" s="44">
        <v>621</v>
      </c>
      <c r="B722" s="73">
        <v>555</v>
      </c>
      <c r="C722" s="42" t="s">
        <v>56</v>
      </c>
      <c r="D722" s="44" t="s">
        <v>26</v>
      </c>
      <c r="E722" s="53">
        <v>7.8</v>
      </c>
      <c r="F722" s="14">
        <f t="shared" si="350"/>
        <v>13743.91</v>
      </c>
      <c r="G722" s="14">
        <f t="shared" si="351"/>
        <v>0</v>
      </c>
      <c r="H722" s="14">
        <f t="shared" si="352"/>
        <v>13743.91</v>
      </c>
      <c r="I722" s="45">
        <v>1762.04</v>
      </c>
      <c r="J722" s="53"/>
      <c r="K722" s="53"/>
      <c r="L722" s="51"/>
      <c r="M722" s="51"/>
      <c r="N722" s="51"/>
      <c r="O722" s="123">
        <f t="shared" ref="O722:O729" si="368">I722*$N$3</f>
        <v>2819.26</v>
      </c>
      <c r="P722" s="180">
        <f t="shared" si="361"/>
        <v>0</v>
      </c>
      <c r="Q722" s="180">
        <f t="shared" si="362"/>
        <v>21990.23</v>
      </c>
      <c r="R722" s="180">
        <f t="shared" si="363"/>
        <v>0</v>
      </c>
      <c r="S722" s="180">
        <f t="shared" si="364"/>
        <v>21990.23</v>
      </c>
      <c r="T722" s="394">
        <f t="shared" si="359"/>
        <v>28162.76</v>
      </c>
      <c r="U722" s="394">
        <f t="shared" si="360"/>
        <v>0</v>
      </c>
      <c r="V722" s="142">
        <f t="shared" si="365"/>
        <v>28162.76</v>
      </c>
      <c r="W722" s="142">
        <f t="shared" si="366"/>
        <v>3610.61</v>
      </c>
      <c r="X722" s="142">
        <f t="shared" si="366"/>
        <v>0</v>
      </c>
      <c r="Y722" s="142">
        <f t="shared" si="367"/>
        <v>3610.61</v>
      </c>
      <c r="Z722" s="51"/>
      <c r="AA722" s="35"/>
      <c r="AB722" s="226"/>
      <c r="AC722" s="226"/>
      <c r="AD722" s="226"/>
      <c r="AE722" s="226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</row>
    <row r="723" spans="1:41" ht="15" outlineLevel="1">
      <c r="A723" s="44">
        <v>622</v>
      </c>
      <c r="B723" s="73">
        <v>556</v>
      </c>
      <c r="C723" s="42" t="s">
        <v>218</v>
      </c>
      <c r="D723" s="44" t="s">
        <v>26</v>
      </c>
      <c r="E723" s="53">
        <v>7.8</v>
      </c>
      <c r="F723" s="14">
        <f t="shared" si="350"/>
        <v>1155.02</v>
      </c>
      <c r="G723" s="14">
        <f t="shared" si="351"/>
        <v>0</v>
      </c>
      <c r="H723" s="14">
        <f t="shared" si="352"/>
        <v>1155.02</v>
      </c>
      <c r="I723" s="45">
        <v>148.08000000000001</v>
      </c>
      <c r="J723" s="53"/>
      <c r="K723" s="53"/>
      <c r="L723" s="51"/>
      <c r="M723" s="51"/>
      <c r="N723" s="51"/>
      <c r="O723" s="123">
        <f t="shared" si="368"/>
        <v>236.93</v>
      </c>
      <c r="P723" s="180">
        <f t="shared" si="361"/>
        <v>0</v>
      </c>
      <c r="Q723" s="180">
        <f t="shared" si="362"/>
        <v>1848.05</v>
      </c>
      <c r="R723" s="180">
        <f t="shared" si="363"/>
        <v>0</v>
      </c>
      <c r="S723" s="180">
        <f t="shared" si="364"/>
        <v>1848.05</v>
      </c>
      <c r="T723" s="394">
        <f t="shared" si="359"/>
        <v>2366.83</v>
      </c>
      <c r="U723" s="394">
        <f t="shared" si="360"/>
        <v>0</v>
      </c>
      <c r="V723" s="142">
        <f t="shared" si="365"/>
        <v>2366.83</v>
      </c>
      <c r="W723" s="142">
        <f t="shared" si="366"/>
        <v>303.44</v>
      </c>
      <c r="X723" s="142">
        <f t="shared" si="366"/>
        <v>0</v>
      </c>
      <c r="Y723" s="142">
        <f t="shared" si="367"/>
        <v>303.44</v>
      </c>
      <c r="Z723" s="51"/>
      <c r="AA723" s="35"/>
      <c r="AB723" s="226"/>
      <c r="AC723" s="226"/>
      <c r="AD723" s="226"/>
      <c r="AE723" s="226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</row>
    <row r="724" spans="1:41" ht="45" outlineLevel="1">
      <c r="A724" s="44">
        <v>623</v>
      </c>
      <c r="B724" s="73">
        <v>557</v>
      </c>
      <c r="C724" s="42" t="s">
        <v>265</v>
      </c>
      <c r="D724" s="44" t="s">
        <v>34</v>
      </c>
      <c r="E724" s="53">
        <v>0</v>
      </c>
      <c r="F724" s="14">
        <f t="shared" si="350"/>
        <v>0</v>
      </c>
      <c r="G724" s="14">
        <f t="shared" si="351"/>
        <v>0</v>
      </c>
      <c r="H724" s="14">
        <f t="shared" si="352"/>
        <v>0</v>
      </c>
      <c r="I724" s="45">
        <v>11624</v>
      </c>
      <c r="J724" s="53"/>
      <c r="K724" s="53"/>
      <c r="L724" s="51"/>
      <c r="M724" s="51"/>
      <c r="N724" s="51"/>
      <c r="O724" s="123">
        <f t="shared" si="368"/>
        <v>18598.400000000001</v>
      </c>
      <c r="P724" s="180">
        <f t="shared" si="361"/>
        <v>0</v>
      </c>
      <c r="Q724" s="180">
        <f t="shared" si="362"/>
        <v>0</v>
      </c>
      <c r="R724" s="180">
        <f t="shared" si="363"/>
        <v>0</v>
      </c>
      <c r="S724" s="180">
        <f t="shared" si="364"/>
        <v>0</v>
      </c>
      <c r="T724" s="394">
        <f t="shared" si="359"/>
        <v>0</v>
      </c>
      <c r="U724" s="394">
        <f t="shared" si="360"/>
        <v>0</v>
      </c>
      <c r="V724" s="142">
        <f t="shared" si="365"/>
        <v>0</v>
      </c>
      <c r="W724" s="142">
        <f t="shared" si="366"/>
        <v>23818.880000000001</v>
      </c>
      <c r="X724" s="142">
        <f t="shared" si="366"/>
        <v>0</v>
      </c>
      <c r="Y724" s="142">
        <f t="shared" si="367"/>
        <v>23818.880000000001</v>
      </c>
      <c r="Z724" s="51"/>
      <c r="AA724" s="35"/>
      <c r="AB724" s="226"/>
      <c r="AC724" s="226"/>
      <c r="AD724" s="226"/>
      <c r="AE724" s="226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</row>
    <row r="725" spans="1:41" ht="30" outlineLevel="1">
      <c r="A725" s="44">
        <v>624</v>
      </c>
      <c r="B725" s="73">
        <v>558</v>
      </c>
      <c r="C725" s="42" t="s">
        <v>266</v>
      </c>
      <c r="D725" s="44" t="s">
        <v>26</v>
      </c>
      <c r="E725" s="53">
        <v>0.8</v>
      </c>
      <c r="F725" s="14">
        <f t="shared" si="350"/>
        <v>84</v>
      </c>
      <c r="G725" s="14">
        <f t="shared" si="351"/>
        <v>184.8</v>
      </c>
      <c r="H725" s="14">
        <f t="shared" si="352"/>
        <v>268.8</v>
      </c>
      <c r="I725" s="45">
        <v>105</v>
      </c>
      <c r="J725" s="53">
        <v>231</v>
      </c>
      <c r="K725" s="53"/>
      <c r="L725" s="51"/>
      <c r="M725" s="51"/>
      <c r="N725" s="51"/>
      <c r="O725" s="123">
        <f t="shared" si="368"/>
        <v>168</v>
      </c>
      <c r="P725" s="180">
        <f t="shared" si="361"/>
        <v>231</v>
      </c>
      <c r="Q725" s="180">
        <f t="shared" si="362"/>
        <v>134.4</v>
      </c>
      <c r="R725" s="180">
        <f t="shared" si="363"/>
        <v>184.8</v>
      </c>
      <c r="S725" s="180">
        <f t="shared" si="364"/>
        <v>319.2</v>
      </c>
      <c r="T725" s="394">
        <f t="shared" si="359"/>
        <v>172.13</v>
      </c>
      <c r="U725" s="394">
        <f t="shared" si="360"/>
        <v>236.67</v>
      </c>
      <c r="V725" s="142">
        <f t="shared" si="365"/>
        <v>408.8</v>
      </c>
      <c r="W725" s="142">
        <f t="shared" si="366"/>
        <v>215.16</v>
      </c>
      <c r="X725" s="142">
        <f t="shared" si="366"/>
        <v>295.83999999999997</v>
      </c>
      <c r="Y725" s="142">
        <f t="shared" si="367"/>
        <v>511</v>
      </c>
      <c r="Z725" s="51" t="s">
        <v>361</v>
      </c>
      <c r="AA725" s="35"/>
      <c r="AB725" s="226"/>
      <c r="AC725" s="226"/>
      <c r="AD725" s="226"/>
      <c r="AE725" s="226"/>
      <c r="AF725" s="226"/>
      <c r="AG725" s="226"/>
      <c r="AH725" s="226"/>
      <c r="AI725" s="226"/>
      <c r="AJ725" s="226"/>
      <c r="AK725" s="226"/>
      <c r="AL725" s="226"/>
      <c r="AM725" s="226"/>
      <c r="AN725" s="226"/>
      <c r="AO725" s="226"/>
    </row>
    <row r="726" spans="1:41" ht="45" outlineLevel="1">
      <c r="A726" s="44">
        <v>625</v>
      </c>
      <c r="B726" s="73">
        <v>559</v>
      </c>
      <c r="C726" s="42" t="s">
        <v>265</v>
      </c>
      <c r="D726" s="44" t="s">
        <v>34</v>
      </c>
      <c r="E726" s="53">
        <v>0.02</v>
      </c>
      <c r="F726" s="14">
        <f t="shared" si="350"/>
        <v>232.48</v>
      </c>
      <c r="G726" s="14">
        <f t="shared" si="351"/>
        <v>0</v>
      </c>
      <c r="H726" s="14">
        <f t="shared" si="352"/>
        <v>232.48</v>
      </c>
      <c r="I726" s="45">
        <v>11624</v>
      </c>
      <c r="J726" s="53"/>
      <c r="K726" s="53"/>
      <c r="L726" s="51"/>
      <c r="M726" s="51"/>
      <c r="N726" s="51"/>
      <c r="O726" s="123">
        <f t="shared" si="368"/>
        <v>18598.400000000001</v>
      </c>
      <c r="P726" s="180">
        <f t="shared" si="361"/>
        <v>0</v>
      </c>
      <c r="Q726" s="180">
        <f t="shared" si="362"/>
        <v>371.97</v>
      </c>
      <c r="R726" s="180">
        <f t="shared" si="363"/>
        <v>0</v>
      </c>
      <c r="S726" s="180">
        <f t="shared" si="364"/>
        <v>371.97</v>
      </c>
      <c r="T726" s="394">
        <f t="shared" si="359"/>
        <v>476.38</v>
      </c>
      <c r="U726" s="394">
        <f t="shared" si="360"/>
        <v>0</v>
      </c>
      <c r="V726" s="142">
        <f t="shared" si="365"/>
        <v>476.38</v>
      </c>
      <c r="W726" s="142">
        <f t="shared" si="366"/>
        <v>23818.880000000001</v>
      </c>
      <c r="X726" s="142">
        <f t="shared" si="366"/>
        <v>0</v>
      </c>
      <c r="Y726" s="142">
        <f t="shared" si="367"/>
        <v>23818.880000000001</v>
      </c>
      <c r="Z726" s="51"/>
      <c r="AA726" s="35"/>
      <c r="AB726" s="226"/>
      <c r="AC726" s="226"/>
      <c r="AD726" s="226"/>
      <c r="AE726" s="226"/>
      <c r="AF726" s="226"/>
      <c r="AG726" s="226"/>
      <c r="AH726" s="226"/>
      <c r="AI726" s="226"/>
      <c r="AJ726" s="226"/>
      <c r="AK726" s="226"/>
      <c r="AL726" s="226"/>
      <c r="AM726" s="226"/>
      <c r="AN726" s="226"/>
      <c r="AO726" s="226"/>
    </row>
    <row r="727" spans="1:41" ht="30" outlineLevel="1">
      <c r="A727" s="44">
        <v>626</v>
      </c>
      <c r="B727" s="73">
        <v>560</v>
      </c>
      <c r="C727" s="42" t="s">
        <v>274</v>
      </c>
      <c r="D727" s="44" t="s">
        <v>26</v>
      </c>
      <c r="E727" s="53">
        <v>1.7</v>
      </c>
      <c r="F727" s="14">
        <f t="shared" si="350"/>
        <v>1135.5999999999999</v>
      </c>
      <c r="G727" s="14">
        <f t="shared" si="351"/>
        <v>5236</v>
      </c>
      <c r="H727" s="14">
        <f t="shared" si="352"/>
        <v>6371.6</v>
      </c>
      <c r="I727" s="45">
        <v>668</v>
      </c>
      <c r="J727" s="53">
        <v>3080</v>
      </c>
      <c r="K727" s="53"/>
      <c r="L727" s="51"/>
      <c r="M727" s="51"/>
      <c r="N727" s="51"/>
      <c r="O727" s="123">
        <f t="shared" si="368"/>
        <v>1068.8</v>
      </c>
      <c r="P727" s="180">
        <f t="shared" si="361"/>
        <v>3080</v>
      </c>
      <c r="Q727" s="180">
        <f t="shared" si="362"/>
        <v>1816.96</v>
      </c>
      <c r="R727" s="180">
        <f t="shared" si="363"/>
        <v>5236</v>
      </c>
      <c r="S727" s="180">
        <f t="shared" si="364"/>
        <v>7052.96</v>
      </c>
      <c r="T727" s="394">
        <f t="shared" si="359"/>
        <v>2326.98</v>
      </c>
      <c r="U727" s="394">
        <f t="shared" si="360"/>
        <v>6705.72</v>
      </c>
      <c r="V727" s="142">
        <f t="shared" si="365"/>
        <v>9032.7000000000007</v>
      </c>
      <c r="W727" s="142">
        <f t="shared" si="366"/>
        <v>1368.81</v>
      </c>
      <c r="X727" s="142">
        <f t="shared" si="366"/>
        <v>3944.54</v>
      </c>
      <c r="Y727" s="142">
        <f t="shared" si="367"/>
        <v>5313.35</v>
      </c>
      <c r="Z727" s="51" t="s">
        <v>378</v>
      </c>
      <c r="AA727" s="35"/>
      <c r="AB727" s="226"/>
      <c r="AC727" s="226"/>
      <c r="AD727" s="226"/>
      <c r="AE727" s="226"/>
      <c r="AF727" s="226"/>
      <c r="AG727" s="226"/>
      <c r="AH727" s="226"/>
      <c r="AI727" s="226"/>
      <c r="AJ727" s="226"/>
      <c r="AK727" s="226"/>
      <c r="AL727" s="226"/>
      <c r="AM727" s="226"/>
      <c r="AN727" s="226"/>
      <c r="AO727" s="226"/>
    </row>
    <row r="728" spans="1:41" ht="45" outlineLevel="1">
      <c r="A728" s="44">
        <v>627</v>
      </c>
      <c r="B728" s="73">
        <v>561</v>
      </c>
      <c r="C728" s="42" t="s">
        <v>265</v>
      </c>
      <c r="D728" s="44" t="s">
        <v>34</v>
      </c>
      <c r="E728" s="53">
        <v>0.01</v>
      </c>
      <c r="F728" s="14">
        <f t="shared" si="350"/>
        <v>116.24</v>
      </c>
      <c r="G728" s="14">
        <f t="shared" si="351"/>
        <v>0</v>
      </c>
      <c r="H728" s="14">
        <f t="shared" si="352"/>
        <v>116.24</v>
      </c>
      <c r="I728" s="45">
        <v>11624</v>
      </c>
      <c r="J728" s="53"/>
      <c r="K728" s="53"/>
      <c r="L728" s="51"/>
      <c r="M728" s="51"/>
      <c r="N728" s="51"/>
      <c r="O728" s="123">
        <f t="shared" si="368"/>
        <v>18598.400000000001</v>
      </c>
      <c r="P728" s="180">
        <f t="shared" si="361"/>
        <v>0</v>
      </c>
      <c r="Q728" s="180">
        <f t="shared" si="362"/>
        <v>185.98</v>
      </c>
      <c r="R728" s="180">
        <f t="shared" si="363"/>
        <v>0</v>
      </c>
      <c r="S728" s="180">
        <f t="shared" si="364"/>
        <v>185.98</v>
      </c>
      <c r="T728" s="394">
        <f t="shared" si="359"/>
        <v>238.19</v>
      </c>
      <c r="U728" s="394">
        <f t="shared" si="360"/>
        <v>0</v>
      </c>
      <c r="V728" s="142">
        <f t="shared" si="365"/>
        <v>238.19</v>
      </c>
      <c r="W728" s="142">
        <f t="shared" si="366"/>
        <v>23818.880000000001</v>
      </c>
      <c r="X728" s="142">
        <f t="shared" si="366"/>
        <v>0</v>
      </c>
      <c r="Y728" s="142">
        <f t="shared" si="367"/>
        <v>23818.880000000001</v>
      </c>
      <c r="Z728" s="51"/>
      <c r="AA728" s="35"/>
      <c r="AB728" s="226"/>
      <c r="AC728" s="226"/>
      <c r="AD728" s="226"/>
      <c r="AE728" s="226"/>
      <c r="AF728" s="226"/>
      <c r="AG728" s="226"/>
      <c r="AH728" s="226"/>
      <c r="AI728" s="226"/>
      <c r="AJ728" s="226"/>
      <c r="AK728" s="226"/>
      <c r="AL728" s="226"/>
      <c r="AM728" s="226"/>
      <c r="AN728" s="226"/>
      <c r="AO728" s="226"/>
    </row>
    <row r="729" spans="1:41" ht="30" outlineLevel="1">
      <c r="A729" s="44">
        <v>628</v>
      </c>
      <c r="B729" s="73">
        <v>562</v>
      </c>
      <c r="C729" s="42" t="s">
        <v>270</v>
      </c>
      <c r="D729" s="44" t="s">
        <v>26</v>
      </c>
      <c r="E729" s="53">
        <v>1.7</v>
      </c>
      <c r="F729" s="14">
        <f t="shared" si="350"/>
        <v>484.5</v>
      </c>
      <c r="G729" s="14">
        <f t="shared" si="351"/>
        <v>1800.3</v>
      </c>
      <c r="H729" s="14">
        <f t="shared" si="352"/>
        <v>2284.8000000000002</v>
      </c>
      <c r="I729" s="45">
        <v>285</v>
      </c>
      <c r="J729" s="53">
        <v>1059</v>
      </c>
      <c r="K729" s="53"/>
      <c r="L729" s="51"/>
      <c r="M729" s="51"/>
      <c r="N729" s="51"/>
      <c r="O729" s="123">
        <f t="shared" si="368"/>
        <v>456</v>
      </c>
      <c r="P729" s="180">
        <f t="shared" si="361"/>
        <v>1059</v>
      </c>
      <c r="Q729" s="180">
        <f t="shared" si="362"/>
        <v>775.2</v>
      </c>
      <c r="R729" s="180">
        <f t="shared" si="363"/>
        <v>1800.3</v>
      </c>
      <c r="S729" s="180">
        <f t="shared" si="364"/>
        <v>2575.5</v>
      </c>
      <c r="T729" s="394">
        <f t="shared" si="359"/>
        <v>992.8</v>
      </c>
      <c r="U729" s="394">
        <f t="shared" si="360"/>
        <v>2305.64</v>
      </c>
      <c r="V729" s="142">
        <f t="shared" si="365"/>
        <v>3298.44</v>
      </c>
      <c r="W729" s="142">
        <f t="shared" si="366"/>
        <v>584</v>
      </c>
      <c r="X729" s="142">
        <f t="shared" si="366"/>
        <v>1356.26</v>
      </c>
      <c r="Y729" s="142">
        <f t="shared" si="367"/>
        <v>1940.26</v>
      </c>
      <c r="Z729" s="51" t="s">
        <v>379</v>
      </c>
      <c r="AA729" s="35"/>
      <c r="AB729" s="226"/>
      <c r="AC729" s="226"/>
      <c r="AD729" s="226"/>
      <c r="AE729" s="226"/>
      <c r="AF729" s="226"/>
      <c r="AG729" s="226"/>
      <c r="AH729" s="226"/>
      <c r="AI729" s="226"/>
      <c r="AJ729" s="226"/>
      <c r="AK729" s="226"/>
      <c r="AL729" s="226"/>
      <c r="AM729" s="226"/>
      <c r="AN729" s="226"/>
      <c r="AO729" s="226"/>
    </row>
    <row r="730" spans="1:41" ht="30" outlineLevel="1">
      <c r="A730" s="44"/>
      <c r="B730" s="73"/>
      <c r="C730" s="52" t="s">
        <v>367</v>
      </c>
      <c r="D730" s="44"/>
      <c r="E730" s="53"/>
      <c r="F730" s="14">
        <f t="shared" si="350"/>
        <v>0</v>
      </c>
      <c r="G730" s="14">
        <f t="shared" si="351"/>
        <v>0</v>
      </c>
      <c r="H730" s="14">
        <f t="shared" si="352"/>
        <v>0</v>
      </c>
      <c r="I730" s="45"/>
      <c r="J730" s="53"/>
      <c r="K730" s="53"/>
      <c r="L730" s="51"/>
      <c r="M730" s="51"/>
      <c r="N730" s="51"/>
      <c r="O730" s="186"/>
      <c r="P730" s="180">
        <f t="shared" si="361"/>
        <v>0</v>
      </c>
      <c r="Q730" s="180">
        <f t="shared" si="362"/>
        <v>0</v>
      </c>
      <c r="R730" s="180">
        <f t="shared" si="363"/>
        <v>0</v>
      </c>
      <c r="S730" s="180">
        <f t="shared" si="364"/>
        <v>0</v>
      </c>
      <c r="T730" s="394">
        <f t="shared" si="359"/>
        <v>0</v>
      </c>
      <c r="U730" s="394">
        <f t="shared" si="360"/>
        <v>0</v>
      </c>
      <c r="V730" s="142">
        <f t="shared" si="365"/>
        <v>0</v>
      </c>
      <c r="W730" s="142">
        <f t="shared" si="366"/>
        <v>0</v>
      </c>
      <c r="X730" s="142">
        <f t="shared" si="366"/>
        <v>0</v>
      </c>
      <c r="Y730" s="142">
        <f t="shared" si="367"/>
        <v>0</v>
      </c>
      <c r="Z730" s="51"/>
      <c r="AA730" s="35"/>
      <c r="AB730" s="226"/>
      <c r="AC730" s="226"/>
      <c r="AD730" s="226"/>
      <c r="AE730" s="226"/>
      <c r="AF730" s="226"/>
      <c r="AG730" s="226"/>
      <c r="AH730" s="226"/>
      <c r="AI730" s="226"/>
      <c r="AJ730" s="226"/>
      <c r="AK730" s="226"/>
      <c r="AL730" s="226"/>
      <c r="AM730" s="226"/>
      <c r="AN730" s="226"/>
      <c r="AO730" s="226"/>
    </row>
    <row r="731" spans="1:41" ht="15" outlineLevel="1">
      <c r="A731" s="44">
        <v>629</v>
      </c>
      <c r="B731" s="73">
        <v>563</v>
      </c>
      <c r="C731" s="42" t="s">
        <v>264</v>
      </c>
      <c r="D731" s="44" t="s">
        <v>34</v>
      </c>
      <c r="E731" s="53">
        <v>0.04</v>
      </c>
      <c r="F731" s="14">
        <f t="shared" si="350"/>
        <v>950.28</v>
      </c>
      <c r="G731" s="14">
        <f t="shared" si="351"/>
        <v>0</v>
      </c>
      <c r="H731" s="14">
        <f t="shared" si="352"/>
        <v>950.28</v>
      </c>
      <c r="I731" s="45">
        <v>23757</v>
      </c>
      <c r="J731" s="53"/>
      <c r="K731" s="53"/>
      <c r="L731" s="51"/>
      <c r="M731" s="51"/>
      <c r="N731" s="51"/>
      <c r="O731" s="448">
        <f>I731*$L$3</f>
        <v>40386.9</v>
      </c>
      <c r="P731" s="180">
        <f t="shared" si="361"/>
        <v>0</v>
      </c>
      <c r="Q731" s="180">
        <f t="shared" si="362"/>
        <v>1615.48</v>
      </c>
      <c r="R731" s="180">
        <f t="shared" si="363"/>
        <v>0</v>
      </c>
      <c r="S731" s="180">
        <f t="shared" si="364"/>
        <v>1615.48</v>
      </c>
      <c r="T731" s="394">
        <f t="shared" si="359"/>
        <v>2068.9299999999998</v>
      </c>
      <c r="U731" s="394">
        <f t="shared" si="360"/>
        <v>0</v>
      </c>
      <c r="V731" s="142">
        <f t="shared" si="365"/>
        <v>2068.9299999999998</v>
      </c>
      <c r="W731" s="142">
        <f t="shared" si="366"/>
        <v>51723.3</v>
      </c>
      <c r="X731" s="142">
        <f t="shared" si="366"/>
        <v>0</v>
      </c>
      <c r="Y731" s="142">
        <f t="shared" si="367"/>
        <v>51723.3</v>
      </c>
      <c r="Z731" s="51"/>
      <c r="AA731" s="35"/>
      <c r="AB731" s="226"/>
      <c r="AC731" s="226"/>
      <c r="AD731" s="226"/>
      <c r="AE731" s="226"/>
      <c r="AF731" s="226"/>
      <c r="AG731" s="226"/>
      <c r="AH731" s="226"/>
      <c r="AI731" s="226"/>
      <c r="AJ731" s="226"/>
      <c r="AK731" s="226"/>
      <c r="AL731" s="226"/>
      <c r="AM731" s="226"/>
      <c r="AN731" s="226"/>
      <c r="AO731" s="226"/>
    </row>
    <row r="732" spans="1:41" ht="15" outlineLevel="1">
      <c r="A732" s="44">
        <v>630</v>
      </c>
      <c r="B732" s="73">
        <v>564</v>
      </c>
      <c r="C732" s="42" t="s">
        <v>56</v>
      </c>
      <c r="D732" s="44" t="s">
        <v>26</v>
      </c>
      <c r="E732" s="53">
        <v>15.6</v>
      </c>
      <c r="F732" s="14">
        <f t="shared" si="350"/>
        <v>27487.82</v>
      </c>
      <c r="G732" s="14">
        <f t="shared" si="351"/>
        <v>0</v>
      </c>
      <c r="H732" s="14">
        <f t="shared" si="352"/>
        <v>27487.82</v>
      </c>
      <c r="I732" s="45">
        <v>1762.04</v>
      </c>
      <c r="J732" s="53"/>
      <c r="K732" s="53"/>
      <c r="L732" s="51"/>
      <c r="M732" s="51"/>
      <c r="N732" s="51"/>
      <c r="O732" s="123">
        <f t="shared" ref="O732:O739" si="369">I732*$N$3</f>
        <v>2819.26</v>
      </c>
      <c r="P732" s="180">
        <f t="shared" si="361"/>
        <v>0</v>
      </c>
      <c r="Q732" s="180">
        <f t="shared" si="362"/>
        <v>43980.46</v>
      </c>
      <c r="R732" s="180">
        <f t="shared" si="363"/>
        <v>0</v>
      </c>
      <c r="S732" s="180">
        <f t="shared" si="364"/>
        <v>43980.46</v>
      </c>
      <c r="T732" s="394">
        <f t="shared" si="359"/>
        <v>56325.52</v>
      </c>
      <c r="U732" s="394">
        <f t="shared" si="360"/>
        <v>0</v>
      </c>
      <c r="V732" s="142">
        <f t="shared" si="365"/>
        <v>56325.52</v>
      </c>
      <c r="W732" s="142">
        <f t="shared" si="366"/>
        <v>3610.61</v>
      </c>
      <c r="X732" s="142">
        <f t="shared" si="366"/>
        <v>0</v>
      </c>
      <c r="Y732" s="142">
        <f t="shared" si="367"/>
        <v>3610.61</v>
      </c>
      <c r="Z732" s="51"/>
      <c r="AA732" s="35"/>
      <c r="AB732" s="226"/>
      <c r="AC732" s="226"/>
      <c r="AD732" s="226"/>
      <c r="AE732" s="226"/>
      <c r="AF732" s="226"/>
      <c r="AG732" s="226"/>
      <c r="AH732" s="226"/>
      <c r="AI732" s="226"/>
      <c r="AJ732" s="226"/>
      <c r="AK732" s="226"/>
      <c r="AL732" s="226"/>
      <c r="AM732" s="226"/>
      <c r="AN732" s="226"/>
      <c r="AO732" s="226"/>
    </row>
    <row r="733" spans="1:41" ht="15" outlineLevel="1">
      <c r="A733" s="44">
        <v>631</v>
      </c>
      <c r="B733" s="73">
        <v>565</v>
      </c>
      <c r="C733" s="42" t="s">
        <v>218</v>
      </c>
      <c r="D733" s="44" t="s">
        <v>26</v>
      </c>
      <c r="E733" s="53">
        <v>15.6</v>
      </c>
      <c r="F733" s="14">
        <f t="shared" si="350"/>
        <v>2310.0500000000002</v>
      </c>
      <c r="G733" s="14">
        <f t="shared" si="351"/>
        <v>0</v>
      </c>
      <c r="H733" s="14">
        <f t="shared" si="352"/>
        <v>2310.0500000000002</v>
      </c>
      <c r="I733" s="45">
        <v>148.08000000000001</v>
      </c>
      <c r="J733" s="53"/>
      <c r="K733" s="53"/>
      <c r="L733" s="51"/>
      <c r="M733" s="51"/>
      <c r="N733" s="51"/>
      <c r="O733" s="123">
        <f t="shared" si="369"/>
        <v>236.93</v>
      </c>
      <c r="P733" s="180">
        <f t="shared" si="361"/>
        <v>0</v>
      </c>
      <c r="Q733" s="180">
        <f t="shared" si="362"/>
        <v>3696.11</v>
      </c>
      <c r="R733" s="180">
        <f t="shared" si="363"/>
        <v>0</v>
      </c>
      <c r="S733" s="180">
        <f t="shared" si="364"/>
        <v>3696.11</v>
      </c>
      <c r="T733" s="394">
        <f t="shared" si="359"/>
        <v>4733.66</v>
      </c>
      <c r="U733" s="394">
        <f t="shared" si="360"/>
        <v>0</v>
      </c>
      <c r="V733" s="142">
        <f t="shared" si="365"/>
        <v>4733.66</v>
      </c>
      <c r="W733" s="142">
        <f t="shared" si="366"/>
        <v>303.44</v>
      </c>
      <c r="X733" s="142">
        <f t="shared" si="366"/>
        <v>0</v>
      </c>
      <c r="Y733" s="142">
        <f t="shared" si="367"/>
        <v>303.44</v>
      </c>
      <c r="Z733" s="51"/>
      <c r="AA733" s="35"/>
      <c r="AB733" s="226"/>
      <c r="AC733" s="226"/>
      <c r="AD733" s="226"/>
      <c r="AE733" s="226"/>
      <c r="AF733" s="226"/>
      <c r="AG733" s="226"/>
      <c r="AH733" s="226"/>
      <c r="AI733" s="226"/>
      <c r="AJ733" s="226"/>
      <c r="AK733" s="226"/>
      <c r="AL733" s="226"/>
      <c r="AM733" s="226"/>
      <c r="AN733" s="226"/>
      <c r="AO733" s="226"/>
    </row>
    <row r="734" spans="1:41" ht="45" outlineLevel="1">
      <c r="A734" s="44">
        <v>632</v>
      </c>
      <c r="B734" s="73">
        <v>566</v>
      </c>
      <c r="C734" s="42" t="s">
        <v>265</v>
      </c>
      <c r="D734" s="44" t="s">
        <v>34</v>
      </c>
      <c r="E734" s="53">
        <v>0</v>
      </c>
      <c r="F734" s="14">
        <f t="shared" si="350"/>
        <v>0</v>
      </c>
      <c r="G734" s="14">
        <f t="shared" si="351"/>
        <v>0</v>
      </c>
      <c r="H734" s="14">
        <f t="shared" si="352"/>
        <v>0</v>
      </c>
      <c r="I734" s="45">
        <v>11624</v>
      </c>
      <c r="J734" s="53"/>
      <c r="K734" s="53"/>
      <c r="L734" s="51"/>
      <c r="M734" s="51"/>
      <c r="N734" s="51"/>
      <c r="O734" s="123">
        <f t="shared" si="369"/>
        <v>18598.400000000001</v>
      </c>
      <c r="P734" s="180">
        <f t="shared" si="361"/>
        <v>0</v>
      </c>
      <c r="Q734" s="180">
        <f t="shared" si="362"/>
        <v>0</v>
      </c>
      <c r="R734" s="180">
        <f t="shared" si="363"/>
        <v>0</v>
      </c>
      <c r="S734" s="180">
        <f t="shared" si="364"/>
        <v>0</v>
      </c>
      <c r="T734" s="394">
        <f t="shared" si="359"/>
        <v>0</v>
      </c>
      <c r="U734" s="394">
        <f t="shared" si="360"/>
        <v>0</v>
      </c>
      <c r="V734" s="142">
        <f t="shared" si="365"/>
        <v>0</v>
      </c>
      <c r="W734" s="142">
        <f t="shared" si="366"/>
        <v>23818.880000000001</v>
      </c>
      <c r="X734" s="142">
        <f t="shared" si="366"/>
        <v>0</v>
      </c>
      <c r="Y734" s="142">
        <f t="shared" si="367"/>
        <v>23818.880000000001</v>
      </c>
      <c r="Z734" s="51"/>
      <c r="AA734" s="35"/>
      <c r="AB734" s="226"/>
      <c r="AC734" s="226"/>
      <c r="AD734" s="226"/>
      <c r="AE734" s="226"/>
      <c r="AF734" s="226"/>
      <c r="AG734" s="226"/>
      <c r="AH734" s="226"/>
      <c r="AI734" s="226"/>
      <c r="AJ734" s="226"/>
      <c r="AK734" s="226"/>
      <c r="AL734" s="226"/>
      <c r="AM734" s="226"/>
      <c r="AN734" s="226"/>
      <c r="AO734" s="226"/>
    </row>
    <row r="735" spans="1:41" ht="30" outlineLevel="1">
      <c r="A735" s="44">
        <v>633</v>
      </c>
      <c r="B735" s="73">
        <v>567</v>
      </c>
      <c r="C735" s="42" t="s">
        <v>266</v>
      </c>
      <c r="D735" s="44" t="s">
        <v>26</v>
      </c>
      <c r="E735" s="53">
        <v>1.6</v>
      </c>
      <c r="F735" s="14">
        <f t="shared" si="350"/>
        <v>168</v>
      </c>
      <c r="G735" s="14">
        <f t="shared" si="351"/>
        <v>369.6</v>
      </c>
      <c r="H735" s="14">
        <f t="shared" si="352"/>
        <v>537.6</v>
      </c>
      <c r="I735" s="45">
        <v>105</v>
      </c>
      <c r="J735" s="53">
        <v>231</v>
      </c>
      <c r="K735" s="53"/>
      <c r="L735" s="51"/>
      <c r="M735" s="51"/>
      <c r="N735" s="51"/>
      <c r="O735" s="123">
        <f t="shared" si="369"/>
        <v>168</v>
      </c>
      <c r="P735" s="180">
        <f t="shared" si="361"/>
        <v>231</v>
      </c>
      <c r="Q735" s="180">
        <f t="shared" si="362"/>
        <v>268.8</v>
      </c>
      <c r="R735" s="180">
        <f t="shared" si="363"/>
        <v>369.6</v>
      </c>
      <c r="S735" s="180">
        <f t="shared" si="364"/>
        <v>638.4</v>
      </c>
      <c r="T735" s="394">
        <f t="shared" si="359"/>
        <v>344.26</v>
      </c>
      <c r="U735" s="394">
        <f t="shared" si="360"/>
        <v>473.34</v>
      </c>
      <c r="V735" s="142">
        <f t="shared" si="365"/>
        <v>817.6</v>
      </c>
      <c r="W735" s="142">
        <f t="shared" si="366"/>
        <v>215.16</v>
      </c>
      <c r="X735" s="142">
        <f t="shared" si="366"/>
        <v>295.83999999999997</v>
      </c>
      <c r="Y735" s="142">
        <f t="shared" si="367"/>
        <v>511</v>
      </c>
      <c r="Z735" s="51" t="s">
        <v>380</v>
      </c>
      <c r="AA735" s="35"/>
      <c r="AB735" s="226"/>
      <c r="AC735" s="226"/>
      <c r="AD735" s="226"/>
      <c r="AE735" s="226"/>
      <c r="AF735" s="226"/>
      <c r="AG735" s="226"/>
      <c r="AH735" s="226"/>
      <c r="AI735" s="226"/>
      <c r="AJ735" s="226"/>
      <c r="AK735" s="226"/>
      <c r="AL735" s="226"/>
      <c r="AM735" s="226"/>
      <c r="AN735" s="226"/>
      <c r="AO735" s="226"/>
    </row>
    <row r="736" spans="1:41" ht="45" outlineLevel="1">
      <c r="A736" s="44">
        <v>634</v>
      </c>
      <c r="B736" s="73">
        <v>568</v>
      </c>
      <c r="C736" s="42" t="s">
        <v>265</v>
      </c>
      <c r="D736" s="44" t="s">
        <v>34</v>
      </c>
      <c r="E736" s="53">
        <v>0.03</v>
      </c>
      <c r="F736" s="14">
        <f t="shared" si="350"/>
        <v>348.72</v>
      </c>
      <c r="G736" s="14">
        <f t="shared" si="351"/>
        <v>0</v>
      </c>
      <c r="H736" s="14">
        <f t="shared" si="352"/>
        <v>348.72</v>
      </c>
      <c r="I736" s="45">
        <v>11624</v>
      </c>
      <c r="J736" s="53"/>
      <c r="K736" s="53"/>
      <c r="L736" s="51"/>
      <c r="M736" s="51"/>
      <c r="N736" s="51"/>
      <c r="O736" s="123">
        <f t="shared" si="369"/>
        <v>18598.400000000001</v>
      </c>
      <c r="P736" s="180">
        <f t="shared" si="361"/>
        <v>0</v>
      </c>
      <c r="Q736" s="180">
        <f t="shared" si="362"/>
        <v>557.95000000000005</v>
      </c>
      <c r="R736" s="180">
        <f t="shared" si="363"/>
        <v>0</v>
      </c>
      <c r="S736" s="180">
        <f t="shared" si="364"/>
        <v>557.95000000000005</v>
      </c>
      <c r="T736" s="394">
        <f t="shared" si="359"/>
        <v>714.57</v>
      </c>
      <c r="U736" s="394">
        <f t="shared" si="360"/>
        <v>0</v>
      </c>
      <c r="V736" s="142">
        <f t="shared" si="365"/>
        <v>714.57</v>
      </c>
      <c r="W736" s="142">
        <f t="shared" si="366"/>
        <v>23818.880000000001</v>
      </c>
      <c r="X736" s="142">
        <f t="shared" si="366"/>
        <v>0</v>
      </c>
      <c r="Y736" s="142">
        <f t="shared" si="367"/>
        <v>23818.880000000001</v>
      </c>
      <c r="Z736" s="51"/>
      <c r="AA736" s="35"/>
      <c r="AB736" s="226"/>
      <c r="AC736" s="226"/>
      <c r="AD736" s="226"/>
      <c r="AE736" s="226"/>
      <c r="AF736" s="226"/>
      <c r="AG736" s="226"/>
      <c r="AH736" s="226"/>
      <c r="AI736" s="226"/>
      <c r="AJ736" s="226"/>
      <c r="AK736" s="226"/>
      <c r="AL736" s="226"/>
      <c r="AM736" s="226"/>
      <c r="AN736" s="226"/>
      <c r="AO736" s="226"/>
    </row>
    <row r="737" spans="1:41" ht="30" outlineLevel="1">
      <c r="A737" s="44">
        <v>635</v>
      </c>
      <c r="B737" s="73">
        <v>569</v>
      </c>
      <c r="C737" s="42" t="s">
        <v>274</v>
      </c>
      <c r="D737" s="44" t="s">
        <v>26</v>
      </c>
      <c r="E737" s="53">
        <v>3.4</v>
      </c>
      <c r="F737" s="14">
        <f t="shared" si="350"/>
        <v>2271.1999999999998</v>
      </c>
      <c r="G737" s="14">
        <f t="shared" si="351"/>
        <v>10472</v>
      </c>
      <c r="H737" s="14">
        <f t="shared" si="352"/>
        <v>12743.2</v>
      </c>
      <c r="I737" s="45">
        <v>668</v>
      </c>
      <c r="J737" s="53">
        <v>3080</v>
      </c>
      <c r="K737" s="53"/>
      <c r="L737" s="51"/>
      <c r="M737" s="51"/>
      <c r="N737" s="51"/>
      <c r="O737" s="123">
        <f t="shared" si="369"/>
        <v>1068.8</v>
      </c>
      <c r="P737" s="180">
        <f t="shared" si="361"/>
        <v>3080</v>
      </c>
      <c r="Q737" s="180">
        <f t="shared" si="362"/>
        <v>3633.92</v>
      </c>
      <c r="R737" s="180">
        <f t="shared" si="363"/>
        <v>10472</v>
      </c>
      <c r="S737" s="180">
        <f t="shared" si="364"/>
        <v>14105.92</v>
      </c>
      <c r="T737" s="394">
        <f t="shared" si="359"/>
        <v>4653.95</v>
      </c>
      <c r="U737" s="394">
        <f t="shared" si="360"/>
        <v>13411.44</v>
      </c>
      <c r="V737" s="142">
        <f t="shared" si="365"/>
        <v>18065.39</v>
      </c>
      <c r="W737" s="142">
        <f t="shared" si="366"/>
        <v>1368.81</v>
      </c>
      <c r="X737" s="142">
        <f t="shared" si="366"/>
        <v>3944.54</v>
      </c>
      <c r="Y737" s="142">
        <f t="shared" si="367"/>
        <v>5313.35</v>
      </c>
      <c r="Z737" s="51" t="s">
        <v>381</v>
      </c>
      <c r="AA737" s="35"/>
      <c r="AB737" s="226"/>
      <c r="AC737" s="226"/>
      <c r="AD737" s="226"/>
      <c r="AE737" s="226"/>
      <c r="AF737" s="226"/>
      <c r="AG737" s="226"/>
      <c r="AH737" s="226"/>
      <c r="AI737" s="226"/>
      <c r="AJ737" s="226"/>
      <c r="AK737" s="226"/>
      <c r="AL737" s="226"/>
      <c r="AM737" s="226"/>
      <c r="AN737" s="226"/>
      <c r="AO737" s="226"/>
    </row>
    <row r="738" spans="1:41" ht="45" outlineLevel="1">
      <c r="A738" s="44">
        <v>636</v>
      </c>
      <c r="B738" s="73">
        <v>570</v>
      </c>
      <c r="C738" s="42" t="s">
        <v>265</v>
      </c>
      <c r="D738" s="44" t="s">
        <v>34</v>
      </c>
      <c r="E738" s="53">
        <v>0.02</v>
      </c>
      <c r="F738" s="14">
        <f t="shared" si="350"/>
        <v>232.48</v>
      </c>
      <c r="G738" s="14">
        <f t="shared" si="351"/>
        <v>0</v>
      </c>
      <c r="H738" s="14">
        <f t="shared" si="352"/>
        <v>232.48</v>
      </c>
      <c r="I738" s="45">
        <v>11624</v>
      </c>
      <c r="J738" s="53"/>
      <c r="K738" s="53"/>
      <c r="L738" s="51"/>
      <c r="M738" s="51"/>
      <c r="N738" s="51"/>
      <c r="O738" s="123">
        <f t="shared" si="369"/>
        <v>18598.400000000001</v>
      </c>
      <c r="P738" s="180">
        <f t="shared" si="361"/>
        <v>0</v>
      </c>
      <c r="Q738" s="180">
        <f t="shared" si="362"/>
        <v>371.97</v>
      </c>
      <c r="R738" s="180">
        <f t="shared" si="363"/>
        <v>0</v>
      </c>
      <c r="S738" s="180">
        <f t="shared" si="364"/>
        <v>371.97</v>
      </c>
      <c r="T738" s="394">
        <f t="shared" si="359"/>
        <v>476.38</v>
      </c>
      <c r="U738" s="394">
        <f t="shared" si="360"/>
        <v>0</v>
      </c>
      <c r="V738" s="142">
        <f t="shared" si="365"/>
        <v>476.38</v>
      </c>
      <c r="W738" s="142">
        <f t="shared" si="366"/>
        <v>23818.880000000001</v>
      </c>
      <c r="X738" s="142">
        <f t="shared" si="366"/>
        <v>0</v>
      </c>
      <c r="Y738" s="142">
        <f t="shared" si="367"/>
        <v>23818.880000000001</v>
      </c>
      <c r="Z738" s="51"/>
      <c r="AA738" s="35"/>
      <c r="AB738" s="226"/>
      <c r="AC738" s="226"/>
      <c r="AD738" s="226"/>
      <c r="AE738" s="226"/>
      <c r="AF738" s="226"/>
      <c r="AG738" s="226"/>
      <c r="AH738" s="226"/>
      <c r="AI738" s="226"/>
      <c r="AJ738" s="226"/>
      <c r="AK738" s="226"/>
      <c r="AL738" s="226"/>
      <c r="AM738" s="226"/>
      <c r="AN738" s="226"/>
      <c r="AO738" s="226"/>
    </row>
    <row r="739" spans="1:41" ht="30" outlineLevel="1">
      <c r="A739" s="44">
        <v>637</v>
      </c>
      <c r="B739" s="73">
        <v>571</v>
      </c>
      <c r="C739" s="42" t="s">
        <v>270</v>
      </c>
      <c r="D739" s="44" t="s">
        <v>26</v>
      </c>
      <c r="E739" s="53">
        <v>3.4</v>
      </c>
      <c r="F739" s="14">
        <f t="shared" si="350"/>
        <v>969</v>
      </c>
      <c r="G739" s="14">
        <f t="shared" si="351"/>
        <v>3600.6</v>
      </c>
      <c r="H739" s="14">
        <f t="shared" si="352"/>
        <v>4569.6000000000004</v>
      </c>
      <c r="I739" s="45">
        <v>285</v>
      </c>
      <c r="J739" s="53">
        <v>1059</v>
      </c>
      <c r="K739" s="53"/>
      <c r="L739" s="51"/>
      <c r="M739" s="51"/>
      <c r="N739" s="51"/>
      <c r="O739" s="123">
        <f t="shared" si="369"/>
        <v>456</v>
      </c>
      <c r="P739" s="180">
        <f t="shared" si="361"/>
        <v>1059</v>
      </c>
      <c r="Q739" s="180">
        <f t="shared" si="362"/>
        <v>1550.4</v>
      </c>
      <c r="R739" s="180">
        <f t="shared" si="363"/>
        <v>3600.6</v>
      </c>
      <c r="S739" s="180">
        <f t="shared" si="364"/>
        <v>5151</v>
      </c>
      <c r="T739" s="394">
        <f t="shared" si="359"/>
        <v>1985.6</v>
      </c>
      <c r="U739" s="394">
        <f t="shared" si="360"/>
        <v>4611.28</v>
      </c>
      <c r="V739" s="142">
        <f t="shared" si="365"/>
        <v>6596.88</v>
      </c>
      <c r="W739" s="142">
        <f t="shared" si="366"/>
        <v>584</v>
      </c>
      <c r="X739" s="142">
        <f t="shared" si="366"/>
        <v>1356.26</v>
      </c>
      <c r="Y739" s="142">
        <f t="shared" si="367"/>
        <v>1940.26</v>
      </c>
      <c r="Z739" s="51" t="s">
        <v>382</v>
      </c>
      <c r="AA739" s="35"/>
      <c r="AB739" s="226"/>
      <c r="AC739" s="226"/>
      <c r="AD739" s="226"/>
      <c r="AE739" s="226"/>
      <c r="AF739" s="226"/>
      <c r="AG739" s="226"/>
      <c r="AH739" s="226"/>
      <c r="AI739" s="226"/>
      <c r="AJ739" s="226"/>
      <c r="AK739" s="226"/>
      <c r="AL739" s="226"/>
      <c r="AM739" s="226"/>
      <c r="AN739" s="226"/>
      <c r="AO739" s="226"/>
    </row>
    <row r="740" spans="1:41" ht="30" outlineLevel="1">
      <c r="A740" s="44"/>
      <c r="B740" s="73"/>
      <c r="C740" s="52" t="s">
        <v>371</v>
      </c>
      <c r="D740" s="44"/>
      <c r="E740" s="53"/>
      <c r="F740" s="14">
        <f t="shared" si="350"/>
        <v>0</v>
      </c>
      <c r="G740" s="14">
        <f t="shared" si="351"/>
        <v>0</v>
      </c>
      <c r="H740" s="14">
        <f t="shared" si="352"/>
        <v>0</v>
      </c>
      <c r="I740" s="45"/>
      <c r="J740" s="53"/>
      <c r="K740" s="53"/>
      <c r="L740" s="51"/>
      <c r="M740" s="51"/>
      <c r="N740" s="51"/>
      <c r="O740" s="186"/>
      <c r="P740" s="180">
        <f t="shared" si="361"/>
        <v>0</v>
      </c>
      <c r="Q740" s="180">
        <f t="shared" si="362"/>
        <v>0</v>
      </c>
      <c r="R740" s="180">
        <f t="shared" si="363"/>
        <v>0</v>
      </c>
      <c r="S740" s="180">
        <f t="shared" si="364"/>
        <v>0</v>
      </c>
      <c r="T740" s="394">
        <f t="shared" si="359"/>
        <v>0</v>
      </c>
      <c r="U740" s="394">
        <f t="shared" si="360"/>
        <v>0</v>
      </c>
      <c r="V740" s="142">
        <f t="shared" si="365"/>
        <v>0</v>
      </c>
      <c r="W740" s="142">
        <f t="shared" si="366"/>
        <v>0</v>
      </c>
      <c r="X740" s="142">
        <f t="shared" si="366"/>
        <v>0</v>
      </c>
      <c r="Y740" s="142">
        <f t="shared" si="367"/>
        <v>0</v>
      </c>
      <c r="Z740" s="51"/>
      <c r="AA740" s="35"/>
      <c r="AB740" s="226"/>
      <c r="AC740" s="226"/>
      <c r="AD740" s="226"/>
      <c r="AE740" s="226"/>
      <c r="AF740" s="226"/>
      <c r="AG740" s="226"/>
      <c r="AH740" s="226"/>
      <c r="AI740" s="226"/>
      <c r="AJ740" s="226"/>
      <c r="AK740" s="226"/>
      <c r="AL740" s="226"/>
      <c r="AM740" s="226"/>
      <c r="AN740" s="226"/>
      <c r="AO740" s="226"/>
    </row>
    <row r="741" spans="1:41" ht="15" outlineLevel="1">
      <c r="A741" s="44">
        <v>638</v>
      </c>
      <c r="B741" s="73">
        <v>572</v>
      </c>
      <c r="C741" s="42" t="s">
        <v>264</v>
      </c>
      <c r="D741" s="44" t="s">
        <v>34</v>
      </c>
      <c r="E741" s="53">
        <v>0.02</v>
      </c>
      <c r="F741" s="14">
        <f t="shared" si="350"/>
        <v>475.14</v>
      </c>
      <c r="G741" s="14">
        <f t="shared" si="351"/>
        <v>0</v>
      </c>
      <c r="H741" s="14">
        <f t="shared" si="352"/>
        <v>475.14</v>
      </c>
      <c r="I741" s="45">
        <v>23757</v>
      </c>
      <c r="J741" s="53"/>
      <c r="K741" s="53"/>
      <c r="L741" s="51"/>
      <c r="M741" s="51"/>
      <c r="N741" s="51"/>
      <c r="O741" s="448">
        <f>I741*$L$3</f>
        <v>40386.9</v>
      </c>
      <c r="P741" s="180">
        <f t="shared" si="361"/>
        <v>0</v>
      </c>
      <c r="Q741" s="180">
        <f t="shared" si="362"/>
        <v>807.74</v>
      </c>
      <c r="R741" s="180">
        <f t="shared" si="363"/>
        <v>0</v>
      </c>
      <c r="S741" s="180">
        <f t="shared" si="364"/>
        <v>807.74</v>
      </c>
      <c r="T741" s="394">
        <f t="shared" si="359"/>
        <v>1034.47</v>
      </c>
      <c r="U741" s="394">
        <f t="shared" si="360"/>
        <v>0</v>
      </c>
      <c r="V741" s="142">
        <f t="shared" si="365"/>
        <v>1034.47</v>
      </c>
      <c r="W741" s="142">
        <f t="shared" si="366"/>
        <v>51723.3</v>
      </c>
      <c r="X741" s="142">
        <f t="shared" si="366"/>
        <v>0</v>
      </c>
      <c r="Y741" s="142">
        <f t="shared" si="367"/>
        <v>51723.3</v>
      </c>
      <c r="Z741" s="51"/>
      <c r="AA741" s="35"/>
      <c r="AB741" s="226"/>
      <c r="AC741" s="226"/>
      <c r="AD741" s="226"/>
      <c r="AE741" s="226"/>
      <c r="AF741" s="226"/>
      <c r="AG741" s="226"/>
      <c r="AH741" s="226"/>
      <c r="AI741" s="226"/>
      <c r="AJ741" s="226"/>
      <c r="AK741" s="226"/>
      <c r="AL741" s="226"/>
      <c r="AM741" s="226"/>
      <c r="AN741" s="226"/>
      <c r="AO741" s="226"/>
    </row>
    <row r="742" spans="1:41" ht="15" outlineLevel="1">
      <c r="A742" s="44">
        <v>639</v>
      </c>
      <c r="B742" s="73">
        <v>573</v>
      </c>
      <c r="C742" s="42" t="s">
        <v>56</v>
      </c>
      <c r="D742" s="44" t="s">
        <v>26</v>
      </c>
      <c r="E742" s="53">
        <v>7.8</v>
      </c>
      <c r="F742" s="14">
        <f t="shared" si="350"/>
        <v>13743.91</v>
      </c>
      <c r="G742" s="14">
        <f t="shared" si="351"/>
        <v>0</v>
      </c>
      <c r="H742" s="14">
        <f t="shared" si="352"/>
        <v>13743.91</v>
      </c>
      <c r="I742" s="45">
        <v>1762.04</v>
      </c>
      <c r="J742" s="53"/>
      <c r="K742" s="53"/>
      <c r="L742" s="51"/>
      <c r="M742" s="51"/>
      <c r="N742" s="51"/>
      <c r="O742" s="123">
        <f t="shared" ref="O742:O749" si="370">I742*$N$3</f>
        <v>2819.26</v>
      </c>
      <c r="P742" s="180">
        <f t="shared" si="361"/>
        <v>0</v>
      </c>
      <c r="Q742" s="180">
        <f t="shared" si="362"/>
        <v>21990.23</v>
      </c>
      <c r="R742" s="180">
        <f t="shared" si="363"/>
        <v>0</v>
      </c>
      <c r="S742" s="180">
        <f t="shared" si="364"/>
        <v>21990.23</v>
      </c>
      <c r="T742" s="394">
        <f t="shared" si="359"/>
        <v>28162.76</v>
      </c>
      <c r="U742" s="394">
        <f t="shared" si="360"/>
        <v>0</v>
      </c>
      <c r="V742" s="142">
        <f t="shared" si="365"/>
        <v>28162.76</v>
      </c>
      <c r="W742" s="142">
        <f t="shared" si="366"/>
        <v>3610.61</v>
      </c>
      <c r="X742" s="142">
        <f t="shared" si="366"/>
        <v>0</v>
      </c>
      <c r="Y742" s="142">
        <f t="shared" si="367"/>
        <v>3610.61</v>
      </c>
      <c r="Z742" s="51"/>
      <c r="AA742" s="35"/>
      <c r="AB742" s="226"/>
      <c r="AC742" s="226"/>
      <c r="AD742" s="226"/>
      <c r="AE742" s="226"/>
      <c r="AF742" s="226"/>
      <c r="AG742" s="226"/>
      <c r="AH742" s="226"/>
      <c r="AI742" s="226"/>
      <c r="AJ742" s="226"/>
      <c r="AK742" s="226"/>
      <c r="AL742" s="226"/>
      <c r="AM742" s="226"/>
      <c r="AN742" s="226"/>
      <c r="AO742" s="226"/>
    </row>
    <row r="743" spans="1:41" ht="15" outlineLevel="1">
      <c r="A743" s="44">
        <v>640</v>
      </c>
      <c r="B743" s="73">
        <v>574</v>
      </c>
      <c r="C743" s="42" t="s">
        <v>218</v>
      </c>
      <c r="D743" s="44" t="s">
        <v>26</v>
      </c>
      <c r="E743" s="53">
        <v>7.8</v>
      </c>
      <c r="F743" s="14">
        <f t="shared" si="350"/>
        <v>1155.02</v>
      </c>
      <c r="G743" s="14">
        <f t="shared" si="351"/>
        <v>0</v>
      </c>
      <c r="H743" s="14">
        <f t="shared" si="352"/>
        <v>1155.02</v>
      </c>
      <c r="I743" s="45">
        <v>148.08000000000001</v>
      </c>
      <c r="J743" s="53"/>
      <c r="K743" s="53"/>
      <c r="L743" s="51"/>
      <c r="M743" s="51"/>
      <c r="N743" s="51"/>
      <c r="O743" s="123">
        <f t="shared" si="370"/>
        <v>236.93</v>
      </c>
      <c r="P743" s="180">
        <f t="shared" si="361"/>
        <v>0</v>
      </c>
      <c r="Q743" s="180">
        <f t="shared" si="362"/>
        <v>1848.05</v>
      </c>
      <c r="R743" s="180">
        <f t="shared" si="363"/>
        <v>0</v>
      </c>
      <c r="S743" s="180">
        <f t="shared" si="364"/>
        <v>1848.05</v>
      </c>
      <c r="T743" s="394">
        <f t="shared" si="359"/>
        <v>2366.83</v>
      </c>
      <c r="U743" s="394">
        <f t="shared" si="360"/>
        <v>0</v>
      </c>
      <c r="V743" s="142">
        <f t="shared" si="365"/>
        <v>2366.83</v>
      </c>
      <c r="W743" s="142">
        <f t="shared" si="366"/>
        <v>303.44</v>
      </c>
      <c r="X743" s="142">
        <f t="shared" si="366"/>
        <v>0</v>
      </c>
      <c r="Y743" s="142">
        <f t="shared" si="367"/>
        <v>303.44</v>
      </c>
      <c r="Z743" s="51"/>
      <c r="AA743" s="35"/>
      <c r="AB743" s="226"/>
      <c r="AC743" s="226"/>
      <c r="AD743" s="226"/>
      <c r="AE743" s="226"/>
      <c r="AF743" s="226"/>
      <c r="AG743" s="226"/>
      <c r="AH743" s="226"/>
      <c r="AI743" s="226"/>
      <c r="AJ743" s="226"/>
      <c r="AK743" s="226"/>
      <c r="AL743" s="226"/>
      <c r="AM743" s="226"/>
      <c r="AN743" s="226"/>
      <c r="AO743" s="226"/>
    </row>
    <row r="744" spans="1:41" ht="45" outlineLevel="1">
      <c r="A744" s="44">
        <v>641</v>
      </c>
      <c r="B744" s="73">
        <v>575</v>
      </c>
      <c r="C744" s="42" t="s">
        <v>265</v>
      </c>
      <c r="D744" s="44" t="s">
        <v>34</v>
      </c>
      <c r="E744" s="53">
        <v>0</v>
      </c>
      <c r="F744" s="14">
        <f t="shared" si="350"/>
        <v>0</v>
      </c>
      <c r="G744" s="14">
        <f t="shared" si="351"/>
        <v>0</v>
      </c>
      <c r="H744" s="14">
        <f t="shared" si="352"/>
        <v>0</v>
      </c>
      <c r="I744" s="45">
        <v>11624</v>
      </c>
      <c r="J744" s="53"/>
      <c r="K744" s="53"/>
      <c r="L744" s="51"/>
      <c r="M744" s="51"/>
      <c r="N744" s="51"/>
      <c r="O744" s="123">
        <f t="shared" si="370"/>
        <v>18598.400000000001</v>
      </c>
      <c r="P744" s="180">
        <f t="shared" si="361"/>
        <v>0</v>
      </c>
      <c r="Q744" s="180">
        <f t="shared" si="362"/>
        <v>0</v>
      </c>
      <c r="R744" s="180">
        <f t="shared" si="363"/>
        <v>0</v>
      </c>
      <c r="S744" s="180">
        <f t="shared" si="364"/>
        <v>0</v>
      </c>
      <c r="T744" s="394">
        <f t="shared" si="359"/>
        <v>0</v>
      </c>
      <c r="U744" s="394">
        <f t="shared" si="360"/>
        <v>0</v>
      </c>
      <c r="V744" s="142">
        <f t="shared" si="365"/>
        <v>0</v>
      </c>
      <c r="W744" s="142">
        <f t="shared" si="366"/>
        <v>23818.880000000001</v>
      </c>
      <c r="X744" s="142">
        <f t="shared" si="366"/>
        <v>0</v>
      </c>
      <c r="Y744" s="142">
        <f t="shared" si="367"/>
        <v>23818.880000000001</v>
      </c>
      <c r="Z744" s="51"/>
      <c r="AA744" s="35"/>
      <c r="AB744" s="226"/>
      <c r="AC744" s="226"/>
      <c r="AD744" s="226"/>
      <c r="AE744" s="226"/>
      <c r="AF744" s="226"/>
      <c r="AG744" s="226"/>
      <c r="AH744" s="226"/>
      <c r="AI744" s="226"/>
      <c r="AJ744" s="226"/>
      <c r="AK744" s="226"/>
      <c r="AL744" s="226"/>
      <c r="AM744" s="226"/>
      <c r="AN744" s="226"/>
      <c r="AO744" s="226"/>
    </row>
    <row r="745" spans="1:41" ht="30" outlineLevel="1">
      <c r="A745" s="44">
        <v>642</v>
      </c>
      <c r="B745" s="73">
        <v>576</v>
      </c>
      <c r="C745" s="42" t="s">
        <v>266</v>
      </c>
      <c r="D745" s="44" t="s">
        <v>26</v>
      </c>
      <c r="E745" s="53">
        <v>0.8</v>
      </c>
      <c r="F745" s="14">
        <f t="shared" si="350"/>
        <v>84</v>
      </c>
      <c r="G745" s="14">
        <f t="shared" si="351"/>
        <v>184.8</v>
      </c>
      <c r="H745" s="14">
        <f t="shared" si="352"/>
        <v>268.8</v>
      </c>
      <c r="I745" s="45">
        <v>105</v>
      </c>
      <c r="J745" s="53">
        <v>231</v>
      </c>
      <c r="K745" s="53"/>
      <c r="L745" s="51"/>
      <c r="M745" s="51"/>
      <c r="N745" s="51"/>
      <c r="O745" s="123">
        <f t="shared" si="370"/>
        <v>168</v>
      </c>
      <c r="P745" s="180">
        <f t="shared" si="361"/>
        <v>231</v>
      </c>
      <c r="Q745" s="180">
        <f t="shared" si="362"/>
        <v>134.4</v>
      </c>
      <c r="R745" s="180">
        <f t="shared" si="363"/>
        <v>184.8</v>
      </c>
      <c r="S745" s="180">
        <f t="shared" si="364"/>
        <v>319.2</v>
      </c>
      <c r="T745" s="394">
        <f t="shared" si="359"/>
        <v>172.13</v>
      </c>
      <c r="U745" s="394">
        <f t="shared" si="360"/>
        <v>236.67</v>
      </c>
      <c r="V745" s="142">
        <f t="shared" si="365"/>
        <v>408.8</v>
      </c>
      <c r="W745" s="142">
        <f t="shared" si="366"/>
        <v>215.16</v>
      </c>
      <c r="X745" s="142">
        <f t="shared" si="366"/>
        <v>295.83999999999997</v>
      </c>
      <c r="Y745" s="142">
        <f t="shared" si="367"/>
        <v>511</v>
      </c>
      <c r="Z745" s="51" t="s">
        <v>361</v>
      </c>
      <c r="AA745" s="35"/>
      <c r="AB745" s="226"/>
      <c r="AC745" s="226"/>
      <c r="AD745" s="226"/>
      <c r="AE745" s="226"/>
      <c r="AF745" s="226"/>
      <c r="AG745" s="226"/>
      <c r="AH745" s="226"/>
      <c r="AI745" s="226"/>
      <c r="AJ745" s="226"/>
      <c r="AK745" s="226"/>
      <c r="AL745" s="226"/>
      <c r="AM745" s="226"/>
      <c r="AN745" s="226"/>
      <c r="AO745" s="226"/>
    </row>
    <row r="746" spans="1:41" ht="45" outlineLevel="1">
      <c r="A746" s="44">
        <v>643</v>
      </c>
      <c r="B746" s="73">
        <v>577</v>
      </c>
      <c r="C746" s="42" t="s">
        <v>265</v>
      </c>
      <c r="D746" s="44" t="s">
        <v>34</v>
      </c>
      <c r="E746" s="53">
        <v>0.02</v>
      </c>
      <c r="F746" s="14">
        <f t="shared" si="350"/>
        <v>232.48</v>
      </c>
      <c r="G746" s="14">
        <f t="shared" si="351"/>
        <v>0</v>
      </c>
      <c r="H746" s="14">
        <f t="shared" si="352"/>
        <v>232.48</v>
      </c>
      <c r="I746" s="45">
        <v>11624</v>
      </c>
      <c r="J746" s="53"/>
      <c r="K746" s="53"/>
      <c r="L746" s="51"/>
      <c r="M746" s="51"/>
      <c r="N746" s="51"/>
      <c r="O746" s="123">
        <f t="shared" si="370"/>
        <v>18598.400000000001</v>
      </c>
      <c r="P746" s="180">
        <f t="shared" si="361"/>
        <v>0</v>
      </c>
      <c r="Q746" s="180">
        <f t="shared" si="362"/>
        <v>371.97</v>
      </c>
      <c r="R746" s="180">
        <f t="shared" si="363"/>
        <v>0</v>
      </c>
      <c r="S746" s="180">
        <f t="shared" si="364"/>
        <v>371.97</v>
      </c>
      <c r="T746" s="394">
        <f t="shared" si="359"/>
        <v>476.38</v>
      </c>
      <c r="U746" s="394">
        <f t="shared" si="360"/>
        <v>0</v>
      </c>
      <c r="V746" s="142">
        <f t="shared" si="365"/>
        <v>476.38</v>
      </c>
      <c r="W746" s="142">
        <f t="shared" si="366"/>
        <v>23818.880000000001</v>
      </c>
      <c r="X746" s="142">
        <f t="shared" si="366"/>
        <v>0</v>
      </c>
      <c r="Y746" s="142">
        <f t="shared" si="367"/>
        <v>23818.880000000001</v>
      </c>
      <c r="Z746" s="51"/>
      <c r="AA746" s="35"/>
      <c r="AB746" s="226"/>
      <c r="AC746" s="226"/>
      <c r="AD746" s="226"/>
      <c r="AE746" s="226"/>
      <c r="AF746" s="226"/>
      <c r="AG746" s="226"/>
      <c r="AH746" s="226"/>
      <c r="AI746" s="226"/>
      <c r="AJ746" s="226"/>
      <c r="AK746" s="226"/>
      <c r="AL746" s="226"/>
      <c r="AM746" s="226"/>
      <c r="AN746" s="226"/>
      <c r="AO746" s="226"/>
    </row>
    <row r="747" spans="1:41" ht="30" outlineLevel="1">
      <c r="A747" s="44">
        <v>644</v>
      </c>
      <c r="B747" s="73">
        <v>578</v>
      </c>
      <c r="C747" s="42" t="s">
        <v>274</v>
      </c>
      <c r="D747" s="44" t="s">
        <v>26</v>
      </c>
      <c r="E747" s="53">
        <v>1.7</v>
      </c>
      <c r="F747" s="14">
        <f t="shared" si="350"/>
        <v>1135.5999999999999</v>
      </c>
      <c r="G747" s="14">
        <f t="shared" si="351"/>
        <v>5236</v>
      </c>
      <c r="H747" s="14">
        <f t="shared" si="352"/>
        <v>6371.6</v>
      </c>
      <c r="I747" s="45">
        <v>668</v>
      </c>
      <c r="J747" s="53">
        <v>3080</v>
      </c>
      <c r="K747" s="53"/>
      <c r="L747" s="51"/>
      <c r="M747" s="51"/>
      <c r="N747" s="51"/>
      <c r="O747" s="123">
        <f t="shared" si="370"/>
        <v>1068.8</v>
      </c>
      <c r="P747" s="180">
        <f t="shared" si="361"/>
        <v>3080</v>
      </c>
      <c r="Q747" s="180">
        <f t="shared" si="362"/>
        <v>1816.96</v>
      </c>
      <c r="R747" s="180">
        <f t="shared" si="363"/>
        <v>5236</v>
      </c>
      <c r="S747" s="180">
        <f t="shared" si="364"/>
        <v>7052.96</v>
      </c>
      <c r="T747" s="394">
        <f t="shared" si="359"/>
        <v>2326.98</v>
      </c>
      <c r="U747" s="394">
        <f t="shared" si="360"/>
        <v>6705.72</v>
      </c>
      <c r="V747" s="142">
        <f t="shared" si="365"/>
        <v>9032.7000000000007</v>
      </c>
      <c r="W747" s="142">
        <f t="shared" si="366"/>
        <v>1368.81</v>
      </c>
      <c r="X747" s="142">
        <f t="shared" si="366"/>
        <v>3944.54</v>
      </c>
      <c r="Y747" s="142">
        <f t="shared" si="367"/>
        <v>5313.35</v>
      </c>
      <c r="Z747" s="51" t="s">
        <v>378</v>
      </c>
      <c r="AA747" s="35"/>
      <c r="AB747" s="226"/>
      <c r="AC747" s="226"/>
      <c r="AD747" s="226"/>
      <c r="AE747" s="226"/>
      <c r="AF747" s="226"/>
      <c r="AG747" s="226"/>
      <c r="AH747" s="226"/>
      <c r="AI747" s="226"/>
      <c r="AJ747" s="226"/>
      <c r="AK747" s="226"/>
      <c r="AL747" s="226"/>
      <c r="AM747" s="226"/>
      <c r="AN747" s="226"/>
      <c r="AO747" s="226"/>
    </row>
    <row r="748" spans="1:41" ht="45" outlineLevel="1">
      <c r="A748" s="44">
        <v>645</v>
      </c>
      <c r="B748" s="73">
        <v>579</v>
      </c>
      <c r="C748" s="42" t="s">
        <v>265</v>
      </c>
      <c r="D748" s="44" t="s">
        <v>34</v>
      </c>
      <c r="E748" s="53">
        <v>0.01</v>
      </c>
      <c r="F748" s="14">
        <f t="shared" si="350"/>
        <v>116.24</v>
      </c>
      <c r="G748" s="14">
        <f t="shared" si="351"/>
        <v>0</v>
      </c>
      <c r="H748" s="14">
        <f t="shared" si="352"/>
        <v>116.24</v>
      </c>
      <c r="I748" s="45">
        <v>11624</v>
      </c>
      <c r="J748" s="53"/>
      <c r="K748" s="53"/>
      <c r="L748" s="51"/>
      <c r="M748" s="51"/>
      <c r="N748" s="51"/>
      <c r="O748" s="123">
        <f t="shared" si="370"/>
        <v>18598.400000000001</v>
      </c>
      <c r="P748" s="180">
        <f t="shared" si="361"/>
        <v>0</v>
      </c>
      <c r="Q748" s="180">
        <f t="shared" si="362"/>
        <v>185.98</v>
      </c>
      <c r="R748" s="180">
        <f t="shared" si="363"/>
        <v>0</v>
      </c>
      <c r="S748" s="180">
        <f t="shared" si="364"/>
        <v>185.98</v>
      </c>
      <c r="T748" s="394">
        <f t="shared" si="359"/>
        <v>238.19</v>
      </c>
      <c r="U748" s="394">
        <f t="shared" si="360"/>
        <v>0</v>
      </c>
      <c r="V748" s="142">
        <f t="shared" si="365"/>
        <v>238.19</v>
      </c>
      <c r="W748" s="142">
        <f t="shared" si="366"/>
        <v>23818.880000000001</v>
      </c>
      <c r="X748" s="142">
        <f t="shared" si="366"/>
        <v>0</v>
      </c>
      <c r="Y748" s="142">
        <f t="shared" si="367"/>
        <v>23818.880000000001</v>
      </c>
      <c r="Z748" s="51"/>
      <c r="AA748" s="35"/>
      <c r="AB748" s="226"/>
      <c r="AC748" s="226"/>
      <c r="AD748" s="226"/>
      <c r="AE748" s="226"/>
      <c r="AF748" s="226"/>
      <c r="AG748" s="226"/>
      <c r="AH748" s="226"/>
      <c r="AI748" s="226"/>
      <c r="AJ748" s="226"/>
      <c r="AK748" s="226"/>
      <c r="AL748" s="226"/>
      <c r="AM748" s="226"/>
      <c r="AN748" s="226"/>
      <c r="AO748" s="226"/>
    </row>
    <row r="749" spans="1:41" ht="30" outlineLevel="1">
      <c r="A749" s="44">
        <v>646</v>
      </c>
      <c r="B749" s="73">
        <v>580</v>
      </c>
      <c r="C749" s="42" t="s">
        <v>270</v>
      </c>
      <c r="D749" s="44" t="s">
        <v>26</v>
      </c>
      <c r="E749" s="53">
        <v>1.7</v>
      </c>
      <c r="F749" s="14">
        <f t="shared" si="350"/>
        <v>484.5</v>
      </c>
      <c r="G749" s="14">
        <f t="shared" si="351"/>
        <v>1800.3</v>
      </c>
      <c r="H749" s="14">
        <f t="shared" si="352"/>
        <v>2284.8000000000002</v>
      </c>
      <c r="I749" s="45">
        <v>285</v>
      </c>
      <c r="J749" s="53">
        <v>1059</v>
      </c>
      <c r="K749" s="53"/>
      <c r="L749" s="51"/>
      <c r="M749" s="51"/>
      <c r="N749" s="51"/>
      <c r="O749" s="123">
        <f t="shared" si="370"/>
        <v>456</v>
      </c>
      <c r="P749" s="180">
        <f t="shared" si="361"/>
        <v>1059</v>
      </c>
      <c r="Q749" s="180">
        <f t="shared" si="362"/>
        <v>775.2</v>
      </c>
      <c r="R749" s="180">
        <f t="shared" si="363"/>
        <v>1800.3</v>
      </c>
      <c r="S749" s="180">
        <f t="shared" si="364"/>
        <v>2575.5</v>
      </c>
      <c r="T749" s="394">
        <f t="shared" si="359"/>
        <v>992.8</v>
      </c>
      <c r="U749" s="394">
        <f t="shared" si="360"/>
        <v>2305.64</v>
      </c>
      <c r="V749" s="142">
        <f t="shared" si="365"/>
        <v>3298.44</v>
      </c>
      <c r="W749" s="142">
        <f t="shared" si="366"/>
        <v>584</v>
      </c>
      <c r="X749" s="142">
        <f t="shared" si="366"/>
        <v>1356.26</v>
      </c>
      <c r="Y749" s="142">
        <f t="shared" si="367"/>
        <v>1940.26</v>
      </c>
      <c r="Z749" s="51" t="s">
        <v>379</v>
      </c>
      <c r="AA749" s="35"/>
      <c r="AB749" s="226"/>
      <c r="AC749" s="226"/>
      <c r="AD749" s="226"/>
      <c r="AE749" s="226"/>
      <c r="AF749" s="226"/>
      <c r="AG749" s="226"/>
      <c r="AH749" s="226"/>
      <c r="AI749" s="226"/>
      <c r="AJ749" s="226"/>
      <c r="AK749" s="226"/>
      <c r="AL749" s="226"/>
      <c r="AM749" s="226"/>
      <c r="AN749" s="226"/>
      <c r="AO749" s="226"/>
    </row>
    <row r="750" spans="1:41" ht="15" outlineLevel="1">
      <c r="A750" s="44"/>
      <c r="B750" s="73"/>
      <c r="C750" s="52" t="s">
        <v>383</v>
      </c>
      <c r="D750" s="44"/>
      <c r="E750" s="53"/>
      <c r="F750" s="14">
        <f t="shared" si="350"/>
        <v>0</v>
      </c>
      <c r="G750" s="14">
        <f t="shared" si="351"/>
        <v>0</v>
      </c>
      <c r="H750" s="14">
        <f t="shared" si="352"/>
        <v>0</v>
      </c>
      <c r="I750" s="45"/>
      <c r="J750" s="53"/>
      <c r="K750" s="53"/>
      <c r="L750" s="51"/>
      <c r="M750" s="51"/>
      <c r="N750" s="51"/>
      <c r="O750" s="186"/>
      <c r="P750" s="180">
        <f t="shared" si="361"/>
        <v>0</v>
      </c>
      <c r="Q750" s="180">
        <f t="shared" si="362"/>
        <v>0</v>
      </c>
      <c r="R750" s="180">
        <f t="shared" si="363"/>
        <v>0</v>
      </c>
      <c r="S750" s="180">
        <f t="shared" si="364"/>
        <v>0</v>
      </c>
      <c r="T750" s="394">
        <f t="shared" si="359"/>
        <v>0</v>
      </c>
      <c r="U750" s="394">
        <f t="shared" si="360"/>
        <v>0</v>
      </c>
      <c r="V750" s="142">
        <f t="shared" si="365"/>
        <v>0</v>
      </c>
      <c r="W750" s="142">
        <f t="shared" si="366"/>
        <v>0</v>
      </c>
      <c r="X750" s="142">
        <f t="shared" si="366"/>
        <v>0</v>
      </c>
      <c r="Y750" s="142">
        <f t="shared" si="367"/>
        <v>0</v>
      </c>
      <c r="Z750" s="51"/>
      <c r="AA750" s="35"/>
      <c r="AB750" s="226"/>
      <c r="AC750" s="226"/>
      <c r="AD750" s="226"/>
      <c r="AE750" s="226"/>
      <c r="AF750" s="226"/>
      <c r="AG750" s="226"/>
      <c r="AH750" s="226"/>
      <c r="AI750" s="226"/>
      <c r="AJ750" s="226"/>
      <c r="AK750" s="226"/>
      <c r="AL750" s="226"/>
      <c r="AM750" s="226"/>
      <c r="AN750" s="226"/>
      <c r="AO750" s="226"/>
    </row>
    <row r="751" spans="1:41" ht="15" outlineLevel="1">
      <c r="A751" s="44">
        <v>647</v>
      </c>
      <c r="B751" s="73">
        <v>581</v>
      </c>
      <c r="C751" s="42" t="s">
        <v>33</v>
      </c>
      <c r="D751" s="44" t="s">
        <v>34</v>
      </c>
      <c r="E751" s="53">
        <v>0.01</v>
      </c>
      <c r="F751" s="14">
        <f t="shared" si="350"/>
        <v>271.24</v>
      </c>
      <c r="G751" s="14">
        <f t="shared" si="351"/>
        <v>0</v>
      </c>
      <c r="H751" s="14">
        <f t="shared" si="352"/>
        <v>271.24</v>
      </c>
      <c r="I751" s="45">
        <v>27124</v>
      </c>
      <c r="J751" s="53"/>
      <c r="K751" s="53"/>
      <c r="L751" s="51"/>
      <c r="M751" s="51"/>
      <c r="N751" s="51"/>
      <c r="O751" s="448">
        <f>I751*$L$3</f>
        <v>46110.8</v>
      </c>
      <c r="P751" s="180">
        <f t="shared" si="361"/>
        <v>0</v>
      </c>
      <c r="Q751" s="180">
        <f t="shared" si="362"/>
        <v>461.11</v>
      </c>
      <c r="R751" s="180">
        <f t="shared" si="363"/>
        <v>0</v>
      </c>
      <c r="S751" s="180">
        <f t="shared" si="364"/>
        <v>461.11</v>
      </c>
      <c r="T751" s="394">
        <f t="shared" si="359"/>
        <v>590.54</v>
      </c>
      <c r="U751" s="394">
        <f t="shared" si="360"/>
        <v>0</v>
      </c>
      <c r="V751" s="142">
        <f t="shared" si="365"/>
        <v>590.54</v>
      </c>
      <c r="W751" s="142">
        <f t="shared" si="366"/>
        <v>59053.87</v>
      </c>
      <c r="X751" s="142">
        <f t="shared" si="366"/>
        <v>0</v>
      </c>
      <c r="Y751" s="142">
        <f t="shared" si="367"/>
        <v>59053.87</v>
      </c>
      <c r="Z751" s="51"/>
      <c r="AA751" s="35"/>
      <c r="AB751" s="226"/>
      <c r="AC751" s="226"/>
      <c r="AD751" s="226"/>
      <c r="AE751" s="226"/>
      <c r="AF751" s="226"/>
      <c r="AG751" s="226"/>
      <c r="AH751" s="226"/>
      <c r="AI751" s="226"/>
      <c r="AJ751" s="226"/>
      <c r="AK751" s="226"/>
      <c r="AL751" s="226"/>
      <c r="AM751" s="226"/>
      <c r="AN751" s="226"/>
      <c r="AO751" s="226"/>
    </row>
    <row r="752" spans="1:41" ht="15" outlineLevel="1">
      <c r="A752" s="44">
        <v>648</v>
      </c>
      <c r="B752" s="73">
        <v>582</v>
      </c>
      <c r="C752" s="42" t="s">
        <v>384</v>
      </c>
      <c r="D752" s="44" t="s">
        <v>103</v>
      </c>
      <c r="E752" s="53">
        <v>2</v>
      </c>
      <c r="F752" s="14">
        <f t="shared" si="350"/>
        <v>1066</v>
      </c>
      <c r="G752" s="14">
        <f t="shared" si="351"/>
        <v>0</v>
      </c>
      <c r="H752" s="14">
        <f t="shared" si="352"/>
        <v>1066</v>
      </c>
      <c r="I752" s="45">
        <v>533</v>
      </c>
      <c r="J752" s="53"/>
      <c r="K752" s="53"/>
      <c r="L752" s="51"/>
      <c r="M752" s="51"/>
      <c r="N752" s="51"/>
      <c r="O752" s="123">
        <f t="shared" ref="O752:O758" si="371">I752*$N$3</f>
        <v>852.8</v>
      </c>
      <c r="P752" s="180">
        <f t="shared" si="361"/>
        <v>0</v>
      </c>
      <c r="Q752" s="180">
        <f t="shared" si="362"/>
        <v>1705.6</v>
      </c>
      <c r="R752" s="180">
        <f t="shared" si="363"/>
        <v>0</v>
      </c>
      <c r="S752" s="180">
        <f t="shared" si="364"/>
        <v>1705.6</v>
      </c>
      <c r="T752" s="394">
        <f t="shared" si="359"/>
        <v>2184.36</v>
      </c>
      <c r="U752" s="394">
        <f t="shared" si="360"/>
        <v>0</v>
      </c>
      <c r="V752" s="142">
        <f t="shared" si="365"/>
        <v>2184.36</v>
      </c>
      <c r="W752" s="142">
        <f t="shared" si="366"/>
        <v>1092.18</v>
      </c>
      <c r="X752" s="142">
        <f t="shared" si="366"/>
        <v>0</v>
      </c>
      <c r="Y752" s="142">
        <f t="shared" si="367"/>
        <v>1092.18</v>
      </c>
      <c r="Z752" s="51"/>
      <c r="AA752" s="35"/>
      <c r="AB752" s="226"/>
      <c r="AC752" s="226"/>
      <c r="AD752" s="226"/>
      <c r="AE752" s="226"/>
      <c r="AF752" s="226"/>
      <c r="AG752" s="226"/>
      <c r="AH752" s="226"/>
      <c r="AI752" s="226"/>
      <c r="AJ752" s="226"/>
      <c r="AK752" s="226"/>
      <c r="AL752" s="226"/>
      <c r="AM752" s="226"/>
      <c r="AN752" s="226"/>
      <c r="AO752" s="226"/>
    </row>
    <row r="753" spans="1:41" ht="15" outlineLevel="1">
      <c r="A753" s="44">
        <v>649</v>
      </c>
      <c r="B753" s="73">
        <v>583</v>
      </c>
      <c r="C753" s="42" t="s">
        <v>56</v>
      </c>
      <c r="D753" s="44" t="s">
        <v>26</v>
      </c>
      <c r="E753" s="53">
        <v>0.5</v>
      </c>
      <c r="F753" s="14">
        <f t="shared" si="350"/>
        <v>881.02</v>
      </c>
      <c r="G753" s="14">
        <f t="shared" si="351"/>
        <v>0</v>
      </c>
      <c r="H753" s="14">
        <f t="shared" si="352"/>
        <v>881.02</v>
      </c>
      <c r="I753" s="45">
        <v>1762.04</v>
      </c>
      <c r="J753" s="53"/>
      <c r="K753" s="53"/>
      <c r="L753" s="51"/>
      <c r="M753" s="51"/>
      <c r="N753" s="51"/>
      <c r="O753" s="123">
        <f t="shared" si="371"/>
        <v>2819.26</v>
      </c>
      <c r="P753" s="180">
        <f t="shared" si="361"/>
        <v>0</v>
      </c>
      <c r="Q753" s="180">
        <f t="shared" si="362"/>
        <v>1409.63</v>
      </c>
      <c r="R753" s="180">
        <f t="shared" si="363"/>
        <v>0</v>
      </c>
      <c r="S753" s="180">
        <f t="shared" si="364"/>
        <v>1409.63</v>
      </c>
      <c r="T753" s="394">
        <f t="shared" si="359"/>
        <v>1805.31</v>
      </c>
      <c r="U753" s="394">
        <f t="shared" si="360"/>
        <v>0</v>
      </c>
      <c r="V753" s="142">
        <f t="shared" si="365"/>
        <v>1805.31</v>
      </c>
      <c r="W753" s="142">
        <f t="shared" si="366"/>
        <v>3610.61</v>
      </c>
      <c r="X753" s="142">
        <f t="shared" si="366"/>
        <v>0</v>
      </c>
      <c r="Y753" s="142">
        <f t="shared" si="367"/>
        <v>3610.61</v>
      </c>
      <c r="Z753" s="51"/>
      <c r="AA753" s="35"/>
      <c r="AB753" s="226"/>
      <c r="AC753" s="226"/>
      <c r="AD753" s="226"/>
      <c r="AE753" s="226"/>
      <c r="AF753" s="226"/>
      <c r="AG753" s="226"/>
      <c r="AH753" s="226"/>
      <c r="AI753" s="226"/>
      <c r="AJ753" s="226"/>
      <c r="AK753" s="226"/>
      <c r="AL753" s="226"/>
      <c r="AM753" s="226"/>
      <c r="AN753" s="226"/>
      <c r="AO753" s="226"/>
    </row>
    <row r="754" spans="1:41" ht="15" outlineLevel="1">
      <c r="A754" s="44">
        <v>650</v>
      </c>
      <c r="B754" s="73">
        <v>584</v>
      </c>
      <c r="C754" s="42" t="s">
        <v>218</v>
      </c>
      <c r="D754" s="44" t="s">
        <v>26</v>
      </c>
      <c r="E754" s="53">
        <v>0.5</v>
      </c>
      <c r="F754" s="14">
        <f t="shared" si="350"/>
        <v>74.040000000000006</v>
      </c>
      <c r="G754" s="14">
        <f t="shared" si="351"/>
        <v>0</v>
      </c>
      <c r="H754" s="14">
        <f t="shared" si="352"/>
        <v>74.040000000000006</v>
      </c>
      <c r="I754" s="45">
        <v>148.08000000000001</v>
      </c>
      <c r="J754" s="53"/>
      <c r="K754" s="53"/>
      <c r="L754" s="51"/>
      <c r="M754" s="51"/>
      <c r="N754" s="51"/>
      <c r="O754" s="123">
        <f t="shared" si="371"/>
        <v>236.93</v>
      </c>
      <c r="P754" s="180">
        <f t="shared" si="361"/>
        <v>0</v>
      </c>
      <c r="Q754" s="180">
        <f t="shared" si="362"/>
        <v>118.47</v>
      </c>
      <c r="R754" s="180">
        <f t="shared" si="363"/>
        <v>0</v>
      </c>
      <c r="S754" s="180">
        <f t="shared" si="364"/>
        <v>118.47</v>
      </c>
      <c r="T754" s="394">
        <f t="shared" si="359"/>
        <v>151.72</v>
      </c>
      <c r="U754" s="394">
        <f t="shared" si="360"/>
        <v>0</v>
      </c>
      <c r="V754" s="142">
        <f t="shared" si="365"/>
        <v>151.72</v>
      </c>
      <c r="W754" s="142">
        <f t="shared" si="366"/>
        <v>303.44</v>
      </c>
      <c r="X754" s="142">
        <f t="shared" si="366"/>
        <v>0</v>
      </c>
      <c r="Y754" s="142">
        <f t="shared" si="367"/>
        <v>303.44</v>
      </c>
      <c r="Z754" s="51"/>
      <c r="AA754" s="35"/>
      <c r="AB754" s="226"/>
      <c r="AC754" s="226"/>
      <c r="AD754" s="226"/>
      <c r="AE754" s="226"/>
      <c r="AF754" s="226"/>
      <c r="AG754" s="226"/>
      <c r="AH754" s="226"/>
      <c r="AI754" s="226"/>
      <c r="AJ754" s="226"/>
      <c r="AK754" s="226"/>
      <c r="AL754" s="226"/>
      <c r="AM754" s="226"/>
      <c r="AN754" s="226"/>
      <c r="AO754" s="226"/>
    </row>
    <row r="755" spans="1:41" ht="30" outlineLevel="1">
      <c r="A755" s="44">
        <v>651</v>
      </c>
      <c r="B755" s="73">
        <v>585</v>
      </c>
      <c r="C755" s="42" t="s">
        <v>100</v>
      </c>
      <c r="D755" s="44" t="s">
        <v>101</v>
      </c>
      <c r="E755" s="53">
        <v>15.97</v>
      </c>
      <c r="F755" s="14">
        <f t="shared" si="350"/>
        <v>7642.6</v>
      </c>
      <c r="G755" s="14">
        <f t="shared" si="351"/>
        <v>1357.45</v>
      </c>
      <c r="H755" s="14">
        <f t="shared" si="352"/>
        <v>9000.0499999999993</v>
      </c>
      <c r="I755" s="45">
        <v>478.56</v>
      </c>
      <c r="J755" s="53">
        <v>85</v>
      </c>
      <c r="K755" s="53"/>
      <c r="L755" s="51"/>
      <c r="M755" s="51"/>
      <c r="N755" s="51"/>
      <c r="O755" s="123">
        <f t="shared" si="371"/>
        <v>765.7</v>
      </c>
      <c r="P755" s="180">
        <f t="shared" si="361"/>
        <v>85</v>
      </c>
      <c r="Q755" s="180">
        <f t="shared" si="362"/>
        <v>12228.23</v>
      </c>
      <c r="R755" s="180">
        <f t="shared" si="363"/>
        <v>1357.45</v>
      </c>
      <c r="S755" s="180">
        <f t="shared" si="364"/>
        <v>13585.68</v>
      </c>
      <c r="T755" s="394">
        <f t="shared" si="359"/>
        <v>15660.66</v>
      </c>
      <c r="U755" s="394">
        <f t="shared" si="360"/>
        <v>1738.49</v>
      </c>
      <c r="V755" s="142">
        <f t="shared" si="365"/>
        <v>17399.150000000001</v>
      </c>
      <c r="W755" s="142">
        <f t="shared" si="366"/>
        <v>980.63</v>
      </c>
      <c r="X755" s="142">
        <f t="shared" si="366"/>
        <v>108.86</v>
      </c>
      <c r="Y755" s="142">
        <f t="shared" si="367"/>
        <v>1089.49</v>
      </c>
      <c r="Z755" s="51"/>
      <c r="AA755" s="35"/>
      <c r="AB755" s="226"/>
      <c r="AC755" s="226"/>
      <c r="AD755" s="226"/>
      <c r="AE755" s="226"/>
      <c r="AF755" s="226"/>
      <c r="AG755" s="226"/>
      <c r="AH755" s="226"/>
      <c r="AI755" s="226"/>
      <c r="AJ755" s="226"/>
      <c r="AK755" s="226"/>
      <c r="AL755" s="226"/>
      <c r="AM755" s="226"/>
      <c r="AN755" s="226"/>
      <c r="AO755" s="226"/>
    </row>
    <row r="756" spans="1:41" ht="30" outlineLevel="1">
      <c r="A756" s="44">
        <v>652</v>
      </c>
      <c r="B756" s="73">
        <v>586</v>
      </c>
      <c r="C756" s="42" t="s">
        <v>107</v>
      </c>
      <c r="D756" s="44" t="s">
        <v>26</v>
      </c>
      <c r="E756" s="53">
        <v>0.4</v>
      </c>
      <c r="F756" s="14">
        <f t="shared" si="350"/>
        <v>118.78</v>
      </c>
      <c r="G756" s="14">
        <f t="shared" si="351"/>
        <v>17.600000000000001</v>
      </c>
      <c r="H756" s="14">
        <f t="shared" si="352"/>
        <v>136.38</v>
      </c>
      <c r="I756" s="45">
        <v>296.94</v>
      </c>
      <c r="J756" s="53">
        <v>44</v>
      </c>
      <c r="K756" s="53"/>
      <c r="L756" s="51"/>
      <c r="M756" s="51"/>
      <c r="N756" s="51"/>
      <c r="O756" s="123">
        <f t="shared" si="371"/>
        <v>475.1</v>
      </c>
      <c r="P756" s="180">
        <f t="shared" si="361"/>
        <v>44</v>
      </c>
      <c r="Q756" s="180">
        <f t="shared" si="362"/>
        <v>190.04</v>
      </c>
      <c r="R756" s="180">
        <f t="shared" si="363"/>
        <v>17.600000000000001</v>
      </c>
      <c r="S756" s="180">
        <f t="shared" si="364"/>
        <v>207.64</v>
      </c>
      <c r="T756" s="394">
        <f t="shared" si="359"/>
        <v>243.38</v>
      </c>
      <c r="U756" s="394">
        <f t="shared" si="360"/>
        <v>22.54</v>
      </c>
      <c r="V756" s="142">
        <f t="shared" si="365"/>
        <v>265.92</v>
      </c>
      <c r="W756" s="142">
        <f t="shared" si="366"/>
        <v>608.46</v>
      </c>
      <c r="X756" s="142">
        <f t="shared" si="366"/>
        <v>56.35</v>
      </c>
      <c r="Y756" s="142">
        <f t="shared" si="367"/>
        <v>664.81</v>
      </c>
      <c r="Z756" s="51"/>
      <c r="AA756" s="35"/>
      <c r="AB756" s="226"/>
      <c r="AC756" s="226"/>
      <c r="AD756" s="226"/>
      <c r="AE756" s="226"/>
      <c r="AF756" s="226"/>
      <c r="AG756" s="226"/>
      <c r="AH756" s="226"/>
      <c r="AI756" s="226"/>
      <c r="AJ756" s="226"/>
      <c r="AK756" s="226"/>
      <c r="AL756" s="226"/>
      <c r="AM756" s="226"/>
      <c r="AN756" s="226"/>
      <c r="AO756" s="226"/>
    </row>
    <row r="757" spans="1:41" ht="30" outlineLevel="1">
      <c r="A757" s="44">
        <v>653</v>
      </c>
      <c r="B757" s="73">
        <v>587</v>
      </c>
      <c r="C757" s="42" t="s">
        <v>385</v>
      </c>
      <c r="D757" s="44" t="s">
        <v>26</v>
      </c>
      <c r="E757" s="53">
        <v>0.3</v>
      </c>
      <c r="F757" s="14">
        <f t="shared" si="350"/>
        <v>475.8</v>
      </c>
      <c r="G757" s="14">
        <f t="shared" si="351"/>
        <v>0</v>
      </c>
      <c r="H757" s="14">
        <f t="shared" si="352"/>
        <v>475.8</v>
      </c>
      <c r="I757" s="45">
        <v>1586</v>
      </c>
      <c r="J757" s="53"/>
      <c r="K757" s="53"/>
      <c r="L757" s="51"/>
      <c r="M757" s="51"/>
      <c r="N757" s="51"/>
      <c r="O757" s="123">
        <f t="shared" si="371"/>
        <v>2537.6</v>
      </c>
      <c r="P757" s="180">
        <f t="shared" si="361"/>
        <v>0</v>
      </c>
      <c r="Q757" s="180">
        <f t="shared" si="362"/>
        <v>761.28</v>
      </c>
      <c r="R757" s="180">
        <f t="shared" si="363"/>
        <v>0</v>
      </c>
      <c r="S757" s="180">
        <f t="shared" si="364"/>
        <v>761.28</v>
      </c>
      <c r="T757" s="394">
        <f t="shared" si="359"/>
        <v>974.97</v>
      </c>
      <c r="U757" s="394">
        <f t="shared" si="360"/>
        <v>0</v>
      </c>
      <c r="V757" s="142">
        <f t="shared" si="365"/>
        <v>974.97</v>
      </c>
      <c r="W757" s="142">
        <f t="shared" si="366"/>
        <v>3249.89</v>
      </c>
      <c r="X757" s="142">
        <f t="shared" si="366"/>
        <v>0</v>
      </c>
      <c r="Y757" s="142">
        <f t="shared" si="367"/>
        <v>3249.89</v>
      </c>
      <c r="Z757" s="51"/>
      <c r="AA757" s="35"/>
      <c r="AB757" s="226"/>
      <c r="AC757" s="226"/>
      <c r="AD757" s="226"/>
      <c r="AE757" s="226"/>
      <c r="AF757" s="226"/>
      <c r="AG757" s="226"/>
      <c r="AH757" s="226"/>
      <c r="AI757" s="226"/>
      <c r="AJ757" s="226"/>
      <c r="AK757" s="226"/>
      <c r="AL757" s="226"/>
      <c r="AM757" s="226"/>
      <c r="AN757" s="226"/>
      <c r="AO757" s="226"/>
    </row>
    <row r="758" spans="1:41" ht="30" outlineLevel="1">
      <c r="A758" s="44">
        <v>654</v>
      </c>
      <c r="B758" s="73">
        <v>588</v>
      </c>
      <c r="C758" s="42" t="s">
        <v>386</v>
      </c>
      <c r="D758" s="44" t="s">
        <v>34</v>
      </c>
      <c r="E758" s="53">
        <v>0.03</v>
      </c>
      <c r="F758" s="14">
        <f t="shared" si="350"/>
        <v>105.99</v>
      </c>
      <c r="G758" s="14">
        <f t="shared" si="351"/>
        <v>172.5</v>
      </c>
      <c r="H758" s="14">
        <f t="shared" si="352"/>
        <v>278.49</v>
      </c>
      <c r="I758" s="45">
        <v>3533</v>
      </c>
      <c r="J758" s="53">
        <v>5750</v>
      </c>
      <c r="K758" s="53"/>
      <c r="L758" s="51"/>
      <c r="M758" s="51"/>
      <c r="N758" s="51"/>
      <c r="O758" s="123">
        <f t="shared" si="371"/>
        <v>5652.8</v>
      </c>
      <c r="P758" s="180">
        <f t="shared" si="361"/>
        <v>5750</v>
      </c>
      <c r="Q758" s="180">
        <f t="shared" si="362"/>
        <v>169.58</v>
      </c>
      <c r="R758" s="180">
        <f t="shared" si="363"/>
        <v>172.5</v>
      </c>
      <c r="S758" s="180">
        <f t="shared" si="364"/>
        <v>342.08</v>
      </c>
      <c r="T758" s="394">
        <f t="shared" si="359"/>
        <v>217.19</v>
      </c>
      <c r="U758" s="394">
        <f t="shared" si="360"/>
        <v>220.92</v>
      </c>
      <c r="V758" s="142">
        <f t="shared" si="365"/>
        <v>438.11</v>
      </c>
      <c r="W758" s="142">
        <f t="shared" si="366"/>
        <v>7239.51</v>
      </c>
      <c r="X758" s="142">
        <f t="shared" si="366"/>
        <v>7364</v>
      </c>
      <c r="Y758" s="142">
        <f t="shared" si="367"/>
        <v>14603.51</v>
      </c>
      <c r="Z758" s="51"/>
      <c r="AA758" s="35"/>
      <c r="AB758" s="226"/>
      <c r="AC758" s="226"/>
      <c r="AD758" s="226"/>
      <c r="AE758" s="226"/>
      <c r="AF758" s="226"/>
      <c r="AG758" s="226"/>
      <c r="AH758" s="226"/>
      <c r="AI758" s="226"/>
      <c r="AJ758" s="226"/>
      <c r="AK758" s="226"/>
      <c r="AL758" s="226"/>
      <c r="AM758" s="226"/>
      <c r="AN758" s="226"/>
      <c r="AO758" s="226"/>
    </row>
    <row r="759" spans="1:41" ht="15" outlineLevel="1">
      <c r="A759" s="44"/>
      <c r="B759" s="73"/>
      <c r="C759" s="52" t="s">
        <v>387</v>
      </c>
      <c r="D759" s="44"/>
      <c r="E759" s="53"/>
      <c r="F759" s="14">
        <f t="shared" si="350"/>
        <v>0</v>
      </c>
      <c r="G759" s="14">
        <f t="shared" si="351"/>
        <v>0</v>
      </c>
      <c r="H759" s="14">
        <f t="shared" si="352"/>
        <v>0</v>
      </c>
      <c r="I759" s="45"/>
      <c r="J759" s="53"/>
      <c r="K759" s="53"/>
      <c r="L759" s="51"/>
      <c r="M759" s="51"/>
      <c r="N759" s="51"/>
      <c r="O759" s="186"/>
      <c r="P759" s="180">
        <f t="shared" si="361"/>
        <v>0</v>
      </c>
      <c r="Q759" s="180">
        <f t="shared" si="362"/>
        <v>0</v>
      </c>
      <c r="R759" s="180">
        <f t="shared" si="363"/>
        <v>0</v>
      </c>
      <c r="S759" s="180">
        <f t="shared" si="364"/>
        <v>0</v>
      </c>
      <c r="T759" s="394">
        <f t="shared" si="359"/>
        <v>0</v>
      </c>
      <c r="U759" s="394">
        <f t="shared" si="360"/>
        <v>0</v>
      </c>
      <c r="V759" s="142">
        <f t="shared" si="365"/>
        <v>0</v>
      </c>
      <c r="W759" s="142">
        <f t="shared" si="366"/>
        <v>0</v>
      </c>
      <c r="X759" s="142">
        <f t="shared" si="366"/>
        <v>0</v>
      </c>
      <c r="Y759" s="142">
        <f t="shared" si="367"/>
        <v>0</v>
      </c>
      <c r="Z759" s="51"/>
      <c r="AA759" s="35"/>
      <c r="AB759" s="226"/>
      <c r="AC759" s="226"/>
      <c r="AD759" s="226"/>
      <c r="AE759" s="226"/>
      <c r="AF759" s="226"/>
      <c r="AG759" s="226"/>
      <c r="AH759" s="226"/>
      <c r="AI759" s="226"/>
      <c r="AJ759" s="226"/>
      <c r="AK759" s="226"/>
      <c r="AL759" s="226"/>
      <c r="AM759" s="226"/>
      <c r="AN759" s="226"/>
      <c r="AO759" s="226"/>
    </row>
    <row r="760" spans="1:41" ht="30" outlineLevel="1">
      <c r="A760" s="44"/>
      <c r="B760" s="73"/>
      <c r="C760" s="52" t="s">
        <v>360</v>
      </c>
      <c r="D760" s="44"/>
      <c r="E760" s="53"/>
      <c r="F760" s="14">
        <f t="shared" si="350"/>
        <v>0</v>
      </c>
      <c r="G760" s="14">
        <f t="shared" si="351"/>
        <v>0</v>
      </c>
      <c r="H760" s="14">
        <f t="shared" si="352"/>
        <v>0</v>
      </c>
      <c r="I760" s="45"/>
      <c r="J760" s="53"/>
      <c r="K760" s="53"/>
      <c r="L760" s="51"/>
      <c r="M760" s="51"/>
      <c r="N760" s="51"/>
      <c r="O760" s="186"/>
      <c r="P760" s="180">
        <f t="shared" si="361"/>
        <v>0</v>
      </c>
      <c r="Q760" s="180">
        <f t="shared" si="362"/>
        <v>0</v>
      </c>
      <c r="R760" s="180">
        <f t="shared" si="363"/>
        <v>0</v>
      </c>
      <c r="S760" s="180">
        <f t="shared" si="364"/>
        <v>0</v>
      </c>
      <c r="T760" s="394">
        <f t="shared" si="359"/>
        <v>0</v>
      </c>
      <c r="U760" s="394">
        <f t="shared" si="360"/>
        <v>0</v>
      </c>
      <c r="V760" s="142">
        <f t="shared" si="365"/>
        <v>0</v>
      </c>
      <c r="W760" s="142">
        <f t="shared" si="366"/>
        <v>0</v>
      </c>
      <c r="X760" s="142">
        <f t="shared" si="366"/>
        <v>0</v>
      </c>
      <c r="Y760" s="142">
        <f t="shared" si="367"/>
        <v>0</v>
      </c>
      <c r="Z760" s="51"/>
      <c r="AA760" s="35"/>
      <c r="AB760" s="226"/>
      <c r="AC760" s="226"/>
      <c r="AD760" s="226"/>
      <c r="AE760" s="226"/>
      <c r="AF760" s="226"/>
      <c r="AG760" s="226"/>
      <c r="AH760" s="226"/>
      <c r="AI760" s="226"/>
      <c r="AJ760" s="226"/>
      <c r="AK760" s="226"/>
      <c r="AL760" s="226"/>
      <c r="AM760" s="226"/>
      <c r="AN760" s="226"/>
      <c r="AO760" s="226"/>
    </row>
    <row r="761" spans="1:41" ht="15" outlineLevel="1">
      <c r="A761" s="44">
        <v>655</v>
      </c>
      <c r="B761" s="73">
        <v>589</v>
      </c>
      <c r="C761" s="42" t="s">
        <v>264</v>
      </c>
      <c r="D761" s="44" t="s">
        <v>34</v>
      </c>
      <c r="E761" s="53">
        <v>0.02</v>
      </c>
      <c r="F761" s="14">
        <f t="shared" si="350"/>
        <v>475.14</v>
      </c>
      <c r="G761" s="14">
        <f t="shared" si="351"/>
        <v>0</v>
      </c>
      <c r="H761" s="14">
        <f t="shared" si="352"/>
        <v>475.14</v>
      </c>
      <c r="I761" s="45">
        <v>23757</v>
      </c>
      <c r="J761" s="53"/>
      <c r="K761" s="53"/>
      <c r="L761" s="51"/>
      <c r="M761" s="51"/>
      <c r="N761" s="51"/>
      <c r="O761" s="448">
        <f>I761*$L$3</f>
        <v>40386.9</v>
      </c>
      <c r="P761" s="180">
        <f t="shared" si="361"/>
        <v>0</v>
      </c>
      <c r="Q761" s="180">
        <f t="shared" si="362"/>
        <v>807.74</v>
      </c>
      <c r="R761" s="180">
        <f t="shared" si="363"/>
        <v>0</v>
      </c>
      <c r="S761" s="180">
        <f t="shared" si="364"/>
        <v>807.74</v>
      </c>
      <c r="T761" s="394">
        <f t="shared" si="359"/>
        <v>1034.47</v>
      </c>
      <c r="U761" s="394">
        <f t="shared" si="360"/>
        <v>0</v>
      </c>
      <c r="V761" s="142">
        <f t="shared" si="365"/>
        <v>1034.47</v>
      </c>
      <c r="W761" s="142">
        <f t="shared" si="366"/>
        <v>51723.3</v>
      </c>
      <c r="X761" s="142">
        <f t="shared" si="366"/>
        <v>0</v>
      </c>
      <c r="Y761" s="142">
        <f t="shared" si="367"/>
        <v>51723.3</v>
      </c>
      <c r="Z761" s="51"/>
      <c r="AA761" s="35"/>
      <c r="AB761" s="226"/>
      <c r="AC761" s="226"/>
      <c r="AD761" s="226"/>
      <c r="AE761" s="226"/>
      <c r="AF761" s="226"/>
      <c r="AG761" s="226"/>
      <c r="AH761" s="226"/>
      <c r="AI761" s="226"/>
      <c r="AJ761" s="226"/>
      <c r="AK761" s="226"/>
      <c r="AL761" s="226"/>
      <c r="AM761" s="226"/>
      <c r="AN761" s="226"/>
      <c r="AO761" s="226"/>
    </row>
    <row r="762" spans="1:41" ht="15" outlineLevel="1">
      <c r="A762" s="44">
        <v>656</v>
      </c>
      <c r="B762" s="73">
        <v>590</v>
      </c>
      <c r="C762" s="42" t="s">
        <v>56</v>
      </c>
      <c r="D762" s="44" t="s">
        <v>26</v>
      </c>
      <c r="E762" s="53">
        <v>8.6999999999999993</v>
      </c>
      <c r="F762" s="14">
        <f t="shared" si="350"/>
        <v>15329.75</v>
      </c>
      <c r="G762" s="14">
        <f t="shared" si="351"/>
        <v>0</v>
      </c>
      <c r="H762" s="14">
        <f t="shared" si="352"/>
        <v>15329.75</v>
      </c>
      <c r="I762" s="45">
        <v>1762.04</v>
      </c>
      <c r="J762" s="53"/>
      <c r="K762" s="53"/>
      <c r="L762" s="51"/>
      <c r="M762" s="51"/>
      <c r="N762" s="51"/>
      <c r="O762" s="123">
        <f t="shared" ref="O762:O769" si="372">I762*$N$3</f>
        <v>2819.26</v>
      </c>
      <c r="P762" s="180">
        <f t="shared" si="361"/>
        <v>0</v>
      </c>
      <c r="Q762" s="180">
        <f t="shared" si="362"/>
        <v>24527.56</v>
      </c>
      <c r="R762" s="180">
        <f t="shared" si="363"/>
        <v>0</v>
      </c>
      <c r="S762" s="180">
        <f t="shared" si="364"/>
        <v>24527.56</v>
      </c>
      <c r="T762" s="394">
        <f t="shared" si="359"/>
        <v>31412.31</v>
      </c>
      <c r="U762" s="394">
        <f t="shared" si="360"/>
        <v>0</v>
      </c>
      <c r="V762" s="142">
        <f t="shared" si="365"/>
        <v>31412.31</v>
      </c>
      <c r="W762" s="142">
        <f t="shared" si="366"/>
        <v>3610.61</v>
      </c>
      <c r="X762" s="142">
        <f t="shared" si="366"/>
        <v>0</v>
      </c>
      <c r="Y762" s="142">
        <f t="shared" si="367"/>
        <v>3610.61</v>
      </c>
      <c r="Z762" s="51"/>
      <c r="AA762" s="35"/>
      <c r="AB762" s="226"/>
      <c r="AC762" s="226"/>
      <c r="AD762" s="226"/>
      <c r="AE762" s="226"/>
      <c r="AF762" s="226"/>
      <c r="AG762" s="226"/>
      <c r="AH762" s="226"/>
      <c r="AI762" s="226"/>
      <c r="AJ762" s="226"/>
      <c r="AK762" s="226"/>
      <c r="AL762" s="226"/>
      <c r="AM762" s="226"/>
      <c r="AN762" s="226"/>
      <c r="AO762" s="226"/>
    </row>
    <row r="763" spans="1:41" ht="15" outlineLevel="1">
      <c r="A763" s="44">
        <v>657</v>
      </c>
      <c r="B763" s="73">
        <v>591</v>
      </c>
      <c r="C763" s="42" t="s">
        <v>218</v>
      </c>
      <c r="D763" s="44" t="s">
        <v>26</v>
      </c>
      <c r="E763" s="53">
        <v>8.6999999999999993</v>
      </c>
      <c r="F763" s="14">
        <f t="shared" si="350"/>
        <v>1288.3</v>
      </c>
      <c r="G763" s="14">
        <f t="shared" si="351"/>
        <v>0</v>
      </c>
      <c r="H763" s="14">
        <f t="shared" si="352"/>
        <v>1288.3</v>
      </c>
      <c r="I763" s="45">
        <v>148.08000000000001</v>
      </c>
      <c r="J763" s="53"/>
      <c r="K763" s="53"/>
      <c r="L763" s="51"/>
      <c r="M763" s="51"/>
      <c r="N763" s="51"/>
      <c r="O763" s="123">
        <f t="shared" si="372"/>
        <v>236.93</v>
      </c>
      <c r="P763" s="180">
        <f t="shared" si="361"/>
        <v>0</v>
      </c>
      <c r="Q763" s="180">
        <f t="shared" si="362"/>
        <v>2061.29</v>
      </c>
      <c r="R763" s="180">
        <f t="shared" si="363"/>
        <v>0</v>
      </c>
      <c r="S763" s="180">
        <f t="shared" si="364"/>
        <v>2061.29</v>
      </c>
      <c r="T763" s="394">
        <f t="shared" si="359"/>
        <v>2639.93</v>
      </c>
      <c r="U763" s="394">
        <f t="shared" si="360"/>
        <v>0</v>
      </c>
      <c r="V763" s="142">
        <f t="shared" si="365"/>
        <v>2639.93</v>
      </c>
      <c r="W763" s="142">
        <f t="shared" si="366"/>
        <v>303.44</v>
      </c>
      <c r="X763" s="142">
        <f t="shared" si="366"/>
        <v>0</v>
      </c>
      <c r="Y763" s="142">
        <f t="shared" si="367"/>
        <v>303.44</v>
      </c>
      <c r="Z763" s="51"/>
      <c r="AA763" s="35"/>
      <c r="AB763" s="226"/>
      <c r="AC763" s="226"/>
      <c r="AD763" s="226"/>
      <c r="AE763" s="226"/>
      <c r="AF763" s="226"/>
      <c r="AG763" s="226"/>
      <c r="AH763" s="226"/>
      <c r="AI763" s="226"/>
      <c r="AJ763" s="226"/>
      <c r="AK763" s="226"/>
      <c r="AL763" s="226"/>
      <c r="AM763" s="226"/>
      <c r="AN763" s="226"/>
      <c r="AO763" s="226"/>
    </row>
    <row r="764" spans="1:41" ht="45" outlineLevel="1">
      <c r="A764" s="44">
        <v>658</v>
      </c>
      <c r="B764" s="73">
        <v>592</v>
      </c>
      <c r="C764" s="42" t="s">
        <v>265</v>
      </c>
      <c r="D764" s="44" t="s">
        <v>34</v>
      </c>
      <c r="E764" s="53">
        <v>0</v>
      </c>
      <c r="F764" s="14">
        <f t="shared" si="350"/>
        <v>0</v>
      </c>
      <c r="G764" s="14">
        <f t="shared" si="351"/>
        <v>0</v>
      </c>
      <c r="H764" s="14">
        <f t="shared" si="352"/>
        <v>0</v>
      </c>
      <c r="I764" s="45">
        <v>11624</v>
      </c>
      <c r="J764" s="53"/>
      <c r="K764" s="53"/>
      <c r="L764" s="51"/>
      <c r="M764" s="51"/>
      <c r="N764" s="51"/>
      <c r="O764" s="123">
        <f t="shared" si="372"/>
        <v>18598.400000000001</v>
      </c>
      <c r="P764" s="180">
        <f t="shared" si="361"/>
        <v>0</v>
      </c>
      <c r="Q764" s="180">
        <f t="shared" si="362"/>
        <v>0</v>
      </c>
      <c r="R764" s="180">
        <f t="shared" si="363"/>
        <v>0</v>
      </c>
      <c r="S764" s="180">
        <f t="shared" si="364"/>
        <v>0</v>
      </c>
      <c r="T764" s="394">
        <f t="shared" si="359"/>
        <v>0</v>
      </c>
      <c r="U764" s="394">
        <f t="shared" si="360"/>
        <v>0</v>
      </c>
      <c r="V764" s="142">
        <f t="shared" si="365"/>
        <v>0</v>
      </c>
      <c r="W764" s="142">
        <f t="shared" si="366"/>
        <v>23818.880000000001</v>
      </c>
      <c r="X764" s="142">
        <f t="shared" si="366"/>
        <v>0</v>
      </c>
      <c r="Y764" s="142">
        <f t="shared" si="367"/>
        <v>23818.880000000001</v>
      </c>
      <c r="Z764" s="51"/>
      <c r="AA764" s="35"/>
      <c r="AB764" s="226"/>
      <c r="AC764" s="226"/>
      <c r="AD764" s="226"/>
      <c r="AE764" s="226"/>
      <c r="AF764" s="226"/>
      <c r="AG764" s="226"/>
      <c r="AH764" s="226"/>
      <c r="AI764" s="226"/>
      <c r="AJ764" s="226"/>
      <c r="AK764" s="226"/>
      <c r="AL764" s="226"/>
      <c r="AM764" s="226"/>
      <c r="AN764" s="226"/>
      <c r="AO764" s="226"/>
    </row>
    <row r="765" spans="1:41" ht="30" outlineLevel="1">
      <c r="A765" s="44">
        <v>659</v>
      </c>
      <c r="B765" s="73">
        <v>593</v>
      </c>
      <c r="C765" s="42" t="s">
        <v>266</v>
      </c>
      <c r="D765" s="44" t="s">
        <v>26</v>
      </c>
      <c r="E765" s="53">
        <v>0.8</v>
      </c>
      <c r="F765" s="14">
        <f t="shared" si="350"/>
        <v>84</v>
      </c>
      <c r="G765" s="14">
        <f t="shared" si="351"/>
        <v>184.8</v>
      </c>
      <c r="H765" s="14">
        <f t="shared" si="352"/>
        <v>268.8</v>
      </c>
      <c r="I765" s="45">
        <v>105</v>
      </c>
      <c r="J765" s="53">
        <v>231</v>
      </c>
      <c r="K765" s="53"/>
      <c r="L765" s="51"/>
      <c r="M765" s="51"/>
      <c r="N765" s="51"/>
      <c r="O765" s="123">
        <f t="shared" si="372"/>
        <v>168</v>
      </c>
      <c r="P765" s="180">
        <f t="shared" si="361"/>
        <v>231</v>
      </c>
      <c r="Q765" s="180">
        <f t="shared" si="362"/>
        <v>134.4</v>
      </c>
      <c r="R765" s="180">
        <f t="shared" si="363"/>
        <v>184.8</v>
      </c>
      <c r="S765" s="180">
        <f t="shared" si="364"/>
        <v>319.2</v>
      </c>
      <c r="T765" s="394">
        <f t="shared" si="359"/>
        <v>172.13</v>
      </c>
      <c r="U765" s="394">
        <f t="shared" si="360"/>
        <v>236.67</v>
      </c>
      <c r="V765" s="142">
        <f t="shared" si="365"/>
        <v>408.8</v>
      </c>
      <c r="W765" s="142">
        <f t="shared" si="366"/>
        <v>215.16</v>
      </c>
      <c r="X765" s="142">
        <f t="shared" si="366"/>
        <v>295.83999999999997</v>
      </c>
      <c r="Y765" s="142">
        <f t="shared" si="367"/>
        <v>511</v>
      </c>
      <c r="Z765" s="51"/>
      <c r="AA765" s="35"/>
      <c r="AB765" s="226"/>
      <c r="AC765" s="226"/>
      <c r="AD765" s="226"/>
      <c r="AE765" s="226"/>
      <c r="AF765" s="226"/>
      <c r="AG765" s="226"/>
      <c r="AH765" s="226"/>
      <c r="AI765" s="226"/>
      <c r="AJ765" s="226"/>
      <c r="AK765" s="226"/>
      <c r="AL765" s="226"/>
      <c r="AM765" s="226"/>
      <c r="AN765" s="226"/>
      <c r="AO765" s="226"/>
    </row>
    <row r="766" spans="1:41" ht="45" outlineLevel="1">
      <c r="A766" s="44">
        <v>660</v>
      </c>
      <c r="B766" s="73">
        <v>594</v>
      </c>
      <c r="C766" s="42" t="s">
        <v>265</v>
      </c>
      <c r="D766" s="44" t="s">
        <v>34</v>
      </c>
      <c r="E766" s="53">
        <v>0.02</v>
      </c>
      <c r="F766" s="14">
        <f t="shared" si="350"/>
        <v>232.48</v>
      </c>
      <c r="G766" s="14">
        <f t="shared" si="351"/>
        <v>0</v>
      </c>
      <c r="H766" s="14">
        <f t="shared" si="352"/>
        <v>232.48</v>
      </c>
      <c r="I766" s="45">
        <v>11624</v>
      </c>
      <c r="J766" s="53"/>
      <c r="K766" s="53"/>
      <c r="L766" s="51"/>
      <c r="M766" s="51"/>
      <c r="N766" s="51"/>
      <c r="O766" s="123">
        <f t="shared" si="372"/>
        <v>18598.400000000001</v>
      </c>
      <c r="P766" s="180">
        <f t="shared" si="361"/>
        <v>0</v>
      </c>
      <c r="Q766" s="180">
        <f t="shared" si="362"/>
        <v>371.97</v>
      </c>
      <c r="R766" s="180">
        <f t="shared" si="363"/>
        <v>0</v>
      </c>
      <c r="S766" s="180">
        <f t="shared" si="364"/>
        <v>371.97</v>
      </c>
      <c r="T766" s="394">
        <f t="shared" si="359"/>
        <v>476.38</v>
      </c>
      <c r="U766" s="394">
        <f t="shared" si="360"/>
        <v>0</v>
      </c>
      <c r="V766" s="142">
        <f t="shared" si="365"/>
        <v>476.38</v>
      </c>
      <c r="W766" s="142">
        <f t="shared" si="366"/>
        <v>23818.880000000001</v>
      </c>
      <c r="X766" s="142">
        <f t="shared" si="366"/>
        <v>0</v>
      </c>
      <c r="Y766" s="142">
        <f t="shared" si="367"/>
        <v>23818.880000000001</v>
      </c>
      <c r="Z766" s="51"/>
      <c r="AA766" s="35"/>
      <c r="AB766" s="226"/>
      <c r="AC766" s="226"/>
      <c r="AD766" s="226"/>
      <c r="AE766" s="226"/>
      <c r="AF766" s="226"/>
      <c r="AG766" s="226"/>
      <c r="AH766" s="226"/>
      <c r="AI766" s="226"/>
      <c r="AJ766" s="226"/>
      <c r="AK766" s="226"/>
      <c r="AL766" s="226"/>
      <c r="AM766" s="226"/>
      <c r="AN766" s="226"/>
      <c r="AO766" s="226"/>
    </row>
    <row r="767" spans="1:41" ht="30" outlineLevel="1">
      <c r="A767" s="44">
        <v>661</v>
      </c>
      <c r="B767" s="73">
        <v>595</v>
      </c>
      <c r="C767" s="42" t="s">
        <v>274</v>
      </c>
      <c r="D767" s="44" t="s">
        <v>26</v>
      </c>
      <c r="E767" s="53">
        <v>1.9</v>
      </c>
      <c r="F767" s="14">
        <f t="shared" si="350"/>
        <v>1269.2</v>
      </c>
      <c r="G767" s="14">
        <f t="shared" si="351"/>
        <v>5852</v>
      </c>
      <c r="H767" s="14">
        <f t="shared" si="352"/>
        <v>7121.2</v>
      </c>
      <c r="I767" s="45">
        <v>668</v>
      </c>
      <c r="J767" s="53">
        <v>3080</v>
      </c>
      <c r="K767" s="53"/>
      <c r="L767" s="51"/>
      <c r="M767" s="51"/>
      <c r="N767" s="51"/>
      <c r="O767" s="123">
        <f t="shared" si="372"/>
        <v>1068.8</v>
      </c>
      <c r="P767" s="180">
        <f t="shared" si="361"/>
        <v>3080</v>
      </c>
      <c r="Q767" s="180">
        <f t="shared" si="362"/>
        <v>2030.72</v>
      </c>
      <c r="R767" s="180">
        <f t="shared" si="363"/>
        <v>5852</v>
      </c>
      <c r="S767" s="180">
        <f t="shared" si="364"/>
        <v>7882.72</v>
      </c>
      <c r="T767" s="394">
        <f t="shared" si="359"/>
        <v>2600.7399999999998</v>
      </c>
      <c r="U767" s="394">
        <f t="shared" si="360"/>
        <v>7494.63</v>
      </c>
      <c r="V767" s="142">
        <f t="shared" si="365"/>
        <v>10095.370000000001</v>
      </c>
      <c r="W767" s="142">
        <f t="shared" si="366"/>
        <v>1368.81</v>
      </c>
      <c r="X767" s="142">
        <f t="shared" si="366"/>
        <v>3944.54</v>
      </c>
      <c r="Y767" s="142">
        <f t="shared" si="367"/>
        <v>5313.35</v>
      </c>
      <c r="Z767" s="51"/>
      <c r="AA767" s="35"/>
      <c r="AB767" s="226"/>
      <c r="AC767" s="226"/>
      <c r="AD767" s="226"/>
      <c r="AE767" s="226"/>
      <c r="AF767" s="226"/>
      <c r="AG767" s="226"/>
      <c r="AH767" s="226"/>
      <c r="AI767" s="226"/>
      <c r="AJ767" s="226"/>
      <c r="AK767" s="226"/>
      <c r="AL767" s="226"/>
      <c r="AM767" s="226"/>
      <c r="AN767" s="226"/>
      <c r="AO767" s="226"/>
    </row>
    <row r="768" spans="1:41" ht="45" outlineLevel="1">
      <c r="A768" s="44">
        <v>662</v>
      </c>
      <c r="B768" s="73">
        <v>596</v>
      </c>
      <c r="C768" s="42" t="s">
        <v>265</v>
      </c>
      <c r="D768" s="44" t="s">
        <v>34</v>
      </c>
      <c r="E768" s="53">
        <v>0.01</v>
      </c>
      <c r="F768" s="14">
        <f t="shared" si="350"/>
        <v>116.24</v>
      </c>
      <c r="G768" s="14">
        <f t="shared" si="351"/>
        <v>0</v>
      </c>
      <c r="H768" s="14">
        <f t="shared" si="352"/>
        <v>116.24</v>
      </c>
      <c r="I768" s="45">
        <v>11624</v>
      </c>
      <c r="J768" s="53"/>
      <c r="K768" s="53"/>
      <c r="L768" s="51"/>
      <c r="M768" s="51"/>
      <c r="N768" s="51"/>
      <c r="O768" s="123">
        <f t="shared" si="372"/>
        <v>18598.400000000001</v>
      </c>
      <c r="P768" s="180">
        <f t="shared" si="361"/>
        <v>0</v>
      </c>
      <c r="Q768" s="180">
        <f t="shared" si="362"/>
        <v>185.98</v>
      </c>
      <c r="R768" s="180">
        <f t="shared" si="363"/>
        <v>0</v>
      </c>
      <c r="S768" s="180">
        <f t="shared" si="364"/>
        <v>185.98</v>
      </c>
      <c r="T768" s="394">
        <f t="shared" si="359"/>
        <v>238.19</v>
      </c>
      <c r="U768" s="394">
        <f t="shared" si="360"/>
        <v>0</v>
      </c>
      <c r="V768" s="142">
        <f t="shared" si="365"/>
        <v>238.19</v>
      </c>
      <c r="W768" s="142">
        <f t="shared" si="366"/>
        <v>23818.880000000001</v>
      </c>
      <c r="X768" s="142">
        <f t="shared" si="366"/>
        <v>0</v>
      </c>
      <c r="Y768" s="142">
        <f t="shared" si="367"/>
        <v>23818.880000000001</v>
      </c>
      <c r="Z768" s="51"/>
      <c r="AA768" s="35"/>
      <c r="AB768" s="226"/>
      <c r="AC768" s="226"/>
      <c r="AD768" s="226"/>
      <c r="AE768" s="226"/>
      <c r="AF768" s="226"/>
      <c r="AG768" s="226"/>
      <c r="AH768" s="226"/>
      <c r="AI768" s="226"/>
      <c r="AJ768" s="226"/>
      <c r="AK768" s="226"/>
      <c r="AL768" s="226"/>
      <c r="AM768" s="226"/>
      <c r="AN768" s="226"/>
      <c r="AO768" s="226"/>
    </row>
    <row r="769" spans="1:41" ht="30" outlineLevel="1">
      <c r="A769" s="44">
        <v>663</v>
      </c>
      <c r="B769" s="73">
        <v>597</v>
      </c>
      <c r="C769" s="42" t="s">
        <v>270</v>
      </c>
      <c r="D769" s="44" t="s">
        <v>26</v>
      </c>
      <c r="E769" s="53">
        <v>1.9</v>
      </c>
      <c r="F769" s="14">
        <f t="shared" si="350"/>
        <v>541.5</v>
      </c>
      <c r="G769" s="14">
        <f t="shared" si="351"/>
        <v>2012.1</v>
      </c>
      <c r="H769" s="14">
        <f t="shared" si="352"/>
        <v>2553.6</v>
      </c>
      <c r="I769" s="45">
        <v>285</v>
      </c>
      <c r="J769" s="53">
        <v>1059</v>
      </c>
      <c r="K769" s="53"/>
      <c r="L769" s="51"/>
      <c r="M769" s="51"/>
      <c r="N769" s="51"/>
      <c r="O769" s="123">
        <f t="shared" si="372"/>
        <v>456</v>
      </c>
      <c r="P769" s="180">
        <f t="shared" si="361"/>
        <v>1059</v>
      </c>
      <c r="Q769" s="180">
        <f t="shared" si="362"/>
        <v>866.4</v>
      </c>
      <c r="R769" s="180">
        <f t="shared" si="363"/>
        <v>2012.1</v>
      </c>
      <c r="S769" s="180">
        <f t="shared" si="364"/>
        <v>2878.5</v>
      </c>
      <c r="T769" s="394">
        <f t="shared" si="359"/>
        <v>1109.5999999999999</v>
      </c>
      <c r="U769" s="394">
        <f t="shared" si="360"/>
        <v>2576.89</v>
      </c>
      <c r="V769" s="142">
        <f t="shared" si="365"/>
        <v>3686.49</v>
      </c>
      <c r="W769" s="142">
        <f t="shared" si="366"/>
        <v>584</v>
      </c>
      <c r="X769" s="142">
        <f t="shared" si="366"/>
        <v>1356.26</v>
      </c>
      <c r="Y769" s="142">
        <f t="shared" si="367"/>
        <v>1940.26</v>
      </c>
      <c r="Z769" s="51"/>
      <c r="AA769" s="35"/>
      <c r="AB769" s="226"/>
      <c r="AC769" s="226"/>
      <c r="AD769" s="226"/>
      <c r="AE769" s="226"/>
      <c r="AF769" s="226"/>
      <c r="AG769" s="226"/>
      <c r="AH769" s="226"/>
      <c r="AI769" s="226"/>
      <c r="AJ769" s="226"/>
      <c r="AK769" s="226"/>
      <c r="AL769" s="226"/>
      <c r="AM769" s="226"/>
      <c r="AN769" s="226"/>
      <c r="AO769" s="226"/>
    </row>
    <row r="770" spans="1:41" ht="30" outlineLevel="1">
      <c r="A770" s="44"/>
      <c r="B770" s="73"/>
      <c r="C770" s="52" t="s">
        <v>367</v>
      </c>
      <c r="D770" s="44"/>
      <c r="E770" s="53"/>
      <c r="F770" s="14">
        <f t="shared" si="350"/>
        <v>0</v>
      </c>
      <c r="G770" s="14">
        <f t="shared" si="351"/>
        <v>0</v>
      </c>
      <c r="H770" s="14">
        <f t="shared" si="352"/>
        <v>0</v>
      </c>
      <c r="I770" s="45"/>
      <c r="J770" s="53"/>
      <c r="K770" s="53"/>
      <c r="L770" s="51"/>
      <c r="M770" s="51"/>
      <c r="N770" s="51"/>
      <c r="O770" s="186"/>
      <c r="P770" s="180">
        <f t="shared" si="361"/>
        <v>0</v>
      </c>
      <c r="Q770" s="180">
        <f t="shared" si="362"/>
        <v>0</v>
      </c>
      <c r="R770" s="180">
        <f t="shared" si="363"/>
        <v>0</v>
      </c>
      <c r="S770" s="180">
        <f t="shared" si="364"/>
        <v>0</v>
      </c>
      <c r="T770" s="394">
        <f t="shared" si="359"/>
        <v>0</v>
      </c>
      <c r="U770" s="394">
        <f t="shared" si="360"/>
        <v>0</v>
      </c>
      <c r="V770" s="142">
        <f t="shared" si="365"/>
        <v>0</v>
      </c>
      <c r="W770" s="142">
        <f t="shared" si="366"/>
        <v>0</v>
      </c>
      <c r="X770" s="142">
        <f t="shared" si="366"/>
        <v>0</v>
      </c>
      <c r="Y770" s="142">
        <f t="shared" si="367"/>
        <v>0</v>
      </c>
      <c r="Z770" s="51"/>
      <c r="AA770" s="35"/>
      <c r="AB770" s="226"/>
      <c r="AC770" s="226"/>
      <c r="AD770" s="226"/>
      <c r="AE770" s="226"/>
      <c r="AF770" s="226"/>
      <c r="AG770" s="226"/>
      <c r="AH770" s="226"/>
      <c r="AI770" s="226"/>
      <c r="AJ770" s="226"/>
      <c r="AK770" s="226"/>
      <c r="AL770" s="226"/>
      <c r="AM770" s="226"/>
      <c r="AN770" s="226"/>
      <c r="AO770" s="226"/>
    </row>
    <row r="771" spans="1:41" ht="15" outlineLevel="1">
      <c r="A771" s="44">
        <v>664</v>
      </c>
      <c r="B771" s="73">
        <v>598</v>
      </c>
      <c r="C771" s="42" t="s">
        <v>264</v>
      </c>
      <c r="D771" s="44" t="s">
        <v>34</v>
      </c>
      <c r="E771" s="53">
        <v>0.03</v>
      </c>
      <c r="F771" s="14">
        <f t="shared" si="350"/>
        <v>712.71</v>
      </c>
      <c r="G771" s="14">
        <f t="shared" si="351"/>
        <v>0</v>
      </c>
      <c r="H771" s="14">
        <f t="shared" si="352"/>
        <v>712.71</v>
      </c>
      <c r="I771" s="45">
        <v>23757</v>
      </c>
      <c r="J771" s="53"/>
      <c r="K771" s="53"/>
      <c r="L771" s="51"/>
      <c r="M771" s="51"/>
      <c r="N771" s="51"/>
      <c r="O771" s="448">
        <f>I771*$L$3</f>
        <v>40386.9</v>
      </c>
      <c r="P771" s="180">
        <f t="shared" si="361"/>
        <v>0</v>
      </c>
      <c r="Q771" s="180">
        <f t="shared" si="362"/>
        <v>1211.6099999999999</v>
      </c>
      <c r="R771" s="180">
        <f t="shared" si="363"/>
        <v>0</v>
      </c>
      <c r="S771" s="180">
        <f t="shared" si="364"/>
        <v>1211.6099999999999</v>
      </c>
      <c r="T771" s="394">
        <f t="shared" si="359"/>
        <v>1551.7</v>
      </c>
      <c r="U771" s="394">
        <f t="shared" si="360"/>
        <v>0</v>
      </c>
      <c r="V771" s="142">
        <f t="shared" si="365"/>
        <v>1551.7</v>
      </c>
      <c r="W771" s="142">
        <f t="shared" si="366"/>
        <v>51723.3</v>
      </c>
      <c r="X771" s="142">
        <f t="shared" si="366"/>
        <v>0</v>
      </c>
      <c r="Y771" s="142">
        <f t="shared" si="367"/>
        <v>51723.3</v>
      </c>
      <c r="Z771" s="51"/>
      <c r="AA771" s="35"/>
      <c r="AB771" s="226"/>
      <c r="AC771" s="226"/>
      <c r="AD771" s="226"/>
      <c r="AE771" s="226"/>
      <c r="AF771" s="226"/>
      <c r="AG771" s="226"/>
      <c r="AH771" s="226"/>
      <c r="AI771" s="226"/>
      <c r="AJ771" s="226"/>
      <c r="AK771" s="226"/>
      <c r="AL771" s="226"/>
      <c r="AM771" s="226"/>
      <c r="AN771" s="226"/>
      <c r="AO771" s="226"/>
    </row>
    <row r="772" spans="1:41" ht="15" outlineLevel="1">
      <c r="A772" s="44">
        <v>665</v>
      </c>
      <c r="B772" s="73">
        <v>599</v>
      </c>
      <c r="C772" s="42" t="s">
        <v>56</v>
      </c>
      <c r="D772" s="44" t="s">
        <v>26</v>
      </c>
      <c r="E772" s="53">
        <v>13.8</v>
      </c>
      <c r="F772" s="14">
        <f t="shared" si="350"/>
        <v>24316.15</v>
      </c>
      <c r="G772" s="14">
        <f t="shared" si="351"/>
        <v>0</v>
      </c>
      <c r="H772" s="14">
        <f t="shared" si="352"/>
        <v>24316.15</v>
      </c>
      <c r="I772" s="45">
        <v>1762.04</v>
      </c>
      <c r="J772" s="53"/>
      <c r="K772" s="53"/>
      <c r="L772" s="51"/>
      <c r="M772" s="51"/>
      <c r="N772" s="51"/>
      <c r="O772" s="123">
        <f t="shared" ref="O772:O779" si="373">I772*$N$3</f>
        <v>2819.26</v>
      </c>
      <c r="P772" s="180">
        <f t="shared" si="361"/>
        <v>0</v>
      </c>
      <c r="Q772" s="180">
        <f t="shared" si="362"/>
        <v>38905.79</v>
      </c>
      <c r="R772" s="180">
        <f t="shared" si="363"/>
        <v>0</v>
      </c>
      <c r="S772" s="180">
        <f t="shared" si="364"/>
        <v>38905.79</v>
      </c>
      <c r="T772" s="394">
        <f t="shared" si="359"/>
        <v>49826.42</v>
      </c>
      <c r="U772" s="394">
        <f t="shared" si="360"/>
        <v>0</v>
      </c>
      <c r="V772" s="142">
        <f t="shared" si="365"/>
        <v>49826.42</v>
      </c>
      <c r="W772" s="142">
        <f t="shared" si="366"/>
        <v>3610.61</v>
      </c>
      <c r="X772" s="142">
        <f t="shared" si="366"/>
        <v>0</v>
      </c>
      <c r="Y772" s="142">
        <f t="shared" si="367"/>
        <v>3610.61</v>
      </c>
      <c r="Z772" s="51"/>
      <c r="AA772" s="35"/>
      <c r="AB772" s="226"/>
      <c r="AC772" s="226"/>
      <c r="AD772" s="226"/>
      <c r="AE772" s="226"/>
      <c r="AF772" s="226"/>
      <c r="AG772" s="226"/>
      <c r="AH772" s="226"/>
      <c r="AI772" s="226"/>
      <c r="AJ772" s="226"/>
      <c r="AK772" s="226"/>
      <c r="AL772" s="226"/>
      <c r="AM772" s="226"/>
      <c r="AN772" s="226"/>
      <c r="AO772" s="226"/>
    </row>
    <row r="773" spans="1:41" ht="15" outlineLevel="1">
      <c r="A773" s="44">
        <v>666</v>
      </c>
      <c r="B773" s="73">
        <v>600</v>
      </c>
      <c r="C773" s="42" t="s">
        <v>218</v>
      </c>
      <c r="D773" s="44" t="s">
        <v>26</v>
      </c>
      <c r="E773" s="53">
        <v>13.8</v>
      </c>
      <c r="F773" s="14">
        <f t="shared" si="350"/>
        <v>2043.5</v>
      </c>
      <c r="G773" s="14">
        <f t="shared" si="351"/>
        <v>0</v>
      </c>
      <c r="H773" s="14">
        <f t="shared" si="352"/>
        <v>2043.5</v>
      </c>
      <c r="I773" s="45">
        <v>148.08000000000001</v>
      </c>
      <c r="J773" s="53"/>
      <c r="K773" s="53"/>
      <c r="L773" s="51"/>
      <c r="M773" s="51"/>
      <c r="N773" s="51"/>
      <c r="O773" s="123">
        <f t="shared" si="373"/>
        <v>236.93</v>
      </c>
      <c r="P773" s="180">
        <f t="shared" si="361"/>
        <v>0</v>
      </c>
      <c r="Q773" s="180">
        <f t="shared" si="362"/>
        <v>3269.63</v>
      </c>
      <c r="R773" s="180">
        <f t="shared" si="363"/>
        <v>0</v>
      </c>
      <c r="S773" s="180">
        <f t="shared" si="364"/>
        <v>3269.63</v>
      </c>
      <c r="T773" s="394">
        <f t="shared" si="359"/>
        <v>4187.47</v>
      </c>
      <c r="U773" s="394">
        <f t="shared" si="360"/>
        <v>0</v>
      </c>
      <c r="V773" s="142">
        <f t="shared" si="365"/>
        <v>4187.47</v>
      </c>
      <c r="W773" s="142">
        <f t="shared" si="366"/>
        <v>303.44</v>
      </c>
      <c r="X773" s="142">
        <f t="shared" si="366"/>
        <v>0</v>
      </c>
      <c r="Y773" s="142">
        <f t="shared" si="367"/>
        <v>303.44</v>
      </c>
      <c r="Z773" s="51"/>
      <c r="AA773" s="35"/>
      <c r="AB773" s="226"/>
      <c r="AC773" s="226"/>
      <c r="AD773" s="226"/>
      <c r="AE773" s="226"/>
      <c r="AF773" s="226"/>
      <c r="AG773" s="226"/>
      <c r="AH773" s="226"/>
      <c r="AI773" s="226"/>
      <c r="AJ773" s="226"/>
      <c r="AK773" s="226"/>
      <c r="AL773" s="226"/>
      <c r="AM773" s="226"/>
      <c r="AN773" s="226"/>
      <c r="AO773" s="226"/>
    </row>
    <row r="774" spans="1:41" ht="45" outlineLevel="1">
      <c r="A774" s="44">
        <v>667</v>
      </c>
      <c r="B774" s="73">
        <v>601</v>
      </c>
      <c r="C774" s="42" t="s">
        <v>265</v>
      </c>
      <c r="D774" s="44" t="s">
        <v>34</v>
      </c>
      <c r="E774" s="53">
        <v>0</v>
      </c>
      <c r="F774" s="14">
        <f t="shared" si="350"/>
        <v>0</v>
      </c>
      <c r="G774" s="14">
        <f t="shared" si="351"/>
        <v>0</v>
      </c>
      <c r="H774" s="14">
        <f t="shared" si="352"/>
        <v>0</v>
      </c>
      <c r="I774" s="45">
        <v>11624</v>
      </c>
      <c r="J774" s="53"/>
      <c r="K774" s="53"/>
      <c r="L774" s="51"/>
      <c r="M774" s="51"/>
      <c r="N774" s="51"/>
      <c r="O774" s="123">
        <f t="shared" si="373"/>
        <v>18598.400000000001</v>
      </c>
      <c r="P774" s="180">
        <f t="shared" si="361"/>
        <v>0</v>
      </c>
      <c r="Q774" s="180">
        <f t="shared" si="362"/>
        <v>0</v>
      </c>
      <c r="R774" s="180">
        <f t="shared" si="363"/>
        <v>0</v>
      </c>
      <c r="S774" s="180">
        <f t="shared" si="364"/>
        <v>0</v>
      </c>
      <c r="T774" s="394">
        <f t="shared" si="359"/>
        <v>0</v>
      </c>
      <c r="U774" s="394">
        <f t="shared" si="360"/>
        <v>0</v>
      </c>
      <c r="V774" s="142">
        <f t="shared" si="365"/>
        <v>0</v>
      </c>
      <c r="W774" s="142">
        <f t="shared" si="366"/>
        <v>23818.880000000001</v>
      </c>
      <c r="X774" s="142">
        <f t="shared" si="366"/>
        <v>0</v>
      </c>
      <c r="Y774" s="142">
        <f t="shared" si="367"/>
        <v>23818.880000000001</v>
      </c>
      <c r="Z774" s="51"/>
      <c r="AA774" s="35"/>
      <c r="AB774" s="226"/>
      <c r="AC774" s="226"/>
      <c r="AD774" s="226"/>
      <c r="AE774" s="226"/>
      <c r="AF774" s="226"/>
      <c r="AG774" s="226"/>
      <c r="AH774" s="226"/>
      <c r="AI774" s="226"/>
      <c r="AJ774" s="226"/>
      <c r="AK774" s="226"/>
      <c r="AL774" s="226"/>
      <c r="AM774" s="226"/>
      <c r="AN774" s="226"/>
      <c r="AO774" s="226"/>
    </row>
    <row r="775" spans="1:41" ht="30" outlineLevel="1">
      <c r="A775" s="44">
        <v>668</v>
      </c>
      <c r="B775" s="73">
        <v>602</v>
      </c>
      <c r="C775" s="42" t="s">
        <v>266</v>
      </c>
      <c r="D775" s="44" t="s">
        <v>26</v>
      </c>
      <c r="E775" s="53">
        <v>1.4</v>
      </c>
      <c r="F775" s="14">
        <f t="shared" si="350"/>
        <v>147</v>
      </c>
      <c r="G775" s="14">
        <f t="shared" si="351"/>
        <v>323.39999999999998</v>
      </c>
      <c r="H775" s="14">
        <f t="shared" si="352"/>
        <v>470.4</v>
      </c>
      <c r="I775" s="45">
        <v>105</v>
      </c>
      <c r="J775" s="53">
        <v>231</v>
      </c>
      <c r="K775" s="53"/>
      <c r="L775" s="51"/>
      <c r="M775" s="51"/>
      <c r="N775" s="51"/>
      <c r="O775" s="123">
        <f t="shared" si="373"/>
        <v>168</v>
      </c>
      <c r="P775" s="180">
        <f t="shared" si="361"/>
        <v>231</v>
      </c>
      <c r="Q775" s="180">
        <f t="shared" si="362"/>
        <v>235.2</v>
      </c>
      <c r="R775" s="180">
        <f t="shared" si="363"/>
        <v>323.39999999999998</v>
      </c>
      <c r="S775" s="180">
        <f t="shared" si="364"/>
        <v>558.6</v>
      </c>
      <c r="T775" s="394">
        <f t="shared" si="359"/>
        <v>301.22000000000003</v>
      </c>
      <c r="U775" s="394">
        <f t="shared" si="360"/>
        <v>414.18</v>
      </c>
      <c r="V775" s="142">
        <f t="shared" si="365"/>
        <v>715.4</v>
      </c>
      <c r="W775" s="142">
        <f t="shared" si="366"/>
        <v>215.16</v>
      </c>
      <c r="X775" s="142">
        <f t="shared" si="366"/>
        <v>295.83999999999997</v>
      </c>
      <c r="Y775" s="142">
        <f t="shared" si="367"/>
        <v>511</v>
      </c>
      <c r="Z775" s="51"/>
      <c r="AA775" s="35"/>
      <c r="AB775" s="226"/>
      <c r="AC775" s="226"/>
      <c r="AD775" s="226"/>
      <c r="AE775" s="226"/>
      <c r="AF775" s="226"/>
      <c r="AG775" s="226"/>
      <c r="AH775" s="226"/>
      <c r="AI775" s="226"/>
      <c r="AJ775" s="226"/>
      <c r="AK775" s="226"/>
      <c r="AL775" s="226"/>
      <c r="AM775" s="226"/>
      <c r="AN775" s="226"/>
      <c r="AO775" s="226"/>
    </row>
    <row r="776" spans="1:41" ht="45" outlineLevel="1">
      <c r="A776" s="44">
        <v>669</v>
      </c>
      <c r="B776" s="73">
        <v>603</v>
      </c>
      <c r="C776" s="42" t="s">
        <v>265</v>
      </c>
      <c r="D776" s="44" t="s">
        <v>34</v>
      </c>
      <c r="E776" s="53">
        <v>0.03</v>
      </c>
      <c r="F776" s="14">
        <f t="shared" si="350"/>
        <v>348.72</v>
      </c>
      <c r="G776" s="14">
        <f t="shared" si="351"/>
        <v>0</v>
      </c>
      <c r="H776" s="14">
        <f t="shared" si="352"/>
        <v>348.72</v>
      </c>
      <c r="I776" s="45">
        <v>11624</v>
      </c>
      <c r="J776" s="53"/>
      <c r="K776" s="53"/>
      <c r="L776" s="51"/>
      <c r="M776" s="51"/>
      <c r="N776" s="51"/>
      <c r="O776" s="123">
        <f t="shared" si="373"/>
        <v>18598.400000000001</v>
      </c>
      <c r="P776" s="180">
        <f t="shared" si="361"/>
        <v>0</v>
      </c>
      <c r="Q776" s="180">
        <f t="shared" si="362"/>
        <v>557.95000000000005</v>
      </c>
      <c r="R776" s="180">
        <f t="shared" si="363"/>
        <v>0</v>
      </c>
      <c r="S776" s="180">
        <f t="shared" si="364"/>
        <v>557.95000000000005</v>
      </c>
      <c r="T776" s="394">
        <f t="shared" ref="T776:T839" si="374">E776*W776</f>
        <v>714.57</v>
      </c>
      <c r="U776" s="394">
        <f t="shared" ref="U776:U839" si="375">E776*X776</f>
        <v>0</v>
      </c>
      <c r="V776" s="142">
        <f t="shared" si="365"/>
        <v>714.57</v>
      </c>
      <c r="W776" s="142">
        <f t="shared" si="366"/>
        <v>23818.880000000001</v>
      </c>
      <c r="X776" s="142">
        <f t="shared" si="366"/>
        <v>0</v>
      </c>
      <c r="Y776" s="142">
        <f t="shared" si="367"/>
        <v>23818.880000000001</v>
      </c>
      <c r="Z776" s="51"/>
      <c r="AA776" s="35"/>
      <c r="AB776" s="226"/>
      <c r="AC776" s="226"/>
      <c r="AD776" s="226"/>
      <c r="AE776" s="226"/>
      <c r="AF776" s="226"/>
      <c r="AG776" s="226"/>
      <c r="AH776" s="226"/>
      <c r="AI776" s="226"/>
      <c r="AJ776" s="226"/>
      <c r="AK776" s="226"/>
      <c r="AL776" s="226"/>
      <c r="AM776" s="226"/>
      <c r="AN776" s="226"/>
      <c r="AO776" s="226"/>
    </row>
    <row r="777" spans="1:41" ht="30" outlineLevel="1">
      <c r="A777" s="44">
        <v>670</v>
      </c>
      <c r="B777" s="73">
        <v>604</v>
      </c>
      <c r="C777" s="42" t="s">
        <v>274</v>
      </c>
      <c r="D777" s="44" t="s">
        <v>26</v>
      </c>
      <c r="E777" s="53">
        <v>3</v>
      </c>
      <c r="F777" s="14">
        <f t="shared" si="350"/>
        <v>2004</v>
      </c>
      <c r="G777" s="14">
        <f t="shared" si="351"/>
        <v>9240</v>
      </c>
      <c r="H777" s="14">
        <f t="shared" si="352"/>
        <v>11244</v>
      </c>
      <c r="I777" s="45">
        <v>668</v>
      </c>
      <c r="J777" s="53">
        <v>3080</v>
      </c>
      <c r="K777" s="53"/>
      <c r="L777" s="51"/>
      <c r="M777" s="51"/>
      <c r="N777" s="51"/>
      <c r="O777" s="123">
        <f t="shared" si="373"/>
        <v>1068.8</v>
      </c>
      <c r="P777" s="180">
        <f t="shared" ref="P777:P840" si="376">J777</f>
        <v>3080</v>
      </c>
      <c r="Q777" s="180">
        <f t="shared" ref="Q777:Q840" si="377">O777*E777</f>
        <v>3206.4</v>
      </c>
      <c r="R777" s="180">
        <f t="shared" ref="R777:R840" si="378">P777*E777</f>
        <v>9240</v>
      </c>
      <c r="S777" s="180">
        <f t="shared" ref="S777:S840" si="379">Q777+R777</f>
        <v>12446.4</v>
      </c>
      <c r="T777" s="394">
        <f t="shared" si="374"/>
        <v>4106.43</v>
      </c>
      <c r="U777" s="394">
        <f t="shared" si="375"/>
        <v>11833.62</v>
      </c>
      <c r="V777" s="142">
        <f t="shared" ref="V777:V840" si="380">T777+U777</f>
        <v>15940.05</v>
      </c>
      <c r="W777" s="142">
        <f t="shared" ref="W777:X840" si="381">O777*0.9*$X$1259</f>
        <v>1368.81</v>
      </c>
      <c r="X777" s="142">
        <f t="shared" si="381"/>
        <v>3944.54</v>
      </c>
      <c r="Y777" s="142">
        <f t="shared" ref="Y777:Y840" si="382">W777+X777</f>
        <v>5313.35</v>
      </c>
      <c r="Z777" s="51"/>
      <c r="AA777" s="35"/>
      <c r="AB777" s="226"/>
      <c r="AC777" s="226"/>
      <c r="AD777" s="226"/>
      <c r="AE777" s="226"/>
      <c r="AF777" s="226"/>
      <c r="AG777" s="226"/>
      <c r="AH777" s="226"/>
      <c r="AI777" s="226"/>
      <c r="AJ777" s="226"/>
      <c r="AK777" s="226"/>
      <c r="AL777" s="226"/>
      <c r="AM777" s="226"/>
      <c r="AN777" s="226"/>
      <c r="AO777" s="226"/>
    </row>
    <row r="778" spans="1:41" ht="45" outlineLevel="1">
      <c r="A778" s="44">
        <v>671</v>
      </c>
      <c r="B778" s="73">
        <v>605</v>
      </c>
      <c r="C778" s="42" t="s">
        <v>265</v>
      </c>
      <c r="D778" s="44" t="s">
        <v>34</v>
      </c>
      <c r="E778" s="53">
        <v>0.02</v>
      </c>
      <c r="F778" s="14">
        <f t="shared" si="350"/>
        <v>232.48</v>
      </c>
      <c r="G778" s="14">
        <f t="shared" si="351"/>
        <v>0</v>
      </c>
      <c r="H778" s="14">
        <f t="shared" si="352"/>
        <v>232.48</v>
      </c>
      <c r="I778" s="45">
        <v>11624</v>
      </c>
      <c r="J778" s="53"/>
      <c r="K778" s="53"/>
      <c r="L778" s="51"/>
      <c r="M778" s="51"/>
      <c r="N778" s="51"/>
      <c r="O778" s="123">
        <f t="shared" si="373"/>
        <v>18598.400000000001</v>
      </c>
      <c r="P778" s="180">
        <f t="shared" si="376"/>
        <v>0</v>
      </c>
      <c r="Q778" s="180">
        <f t="shared" si="377"/>
        <v>371.97</v>
      </c>
      <c r="R778" s="180">
        <f t="shared" si="378"/>
        <v>0</v>
      </c>
      <c r="S778" s="180">
        <f t="shared" si="379"/>
        <v>371.97</v>
      </c>
      <c r="T778" s="394">
        <f t="shared" si="374"/>
        <v>476.38</v>
      </c>
      <c r="U778" s="394">
        <f t="shared" si="375"/>
        <v>0</v>
      </c>
      <c r="V778" s="142">
        <f t="shared" si="380"/>
        <v>476.38</v>
      </c>
      <c r="W778" s="142">
        <f t="shared" si="381"/>
        <v>23818.880000000001</v>
      </c>
      <c r="X778" s="142">
        <f t="shared" si="381"/>
        <v>0</v>
      </c>
      <c r="Y778" s="142">
        <f t="shared" si="382"/>
        <v>23818.880000000001</v>
      </c>
      <c r="Z778" s="51"/>
      <c r="AA778" s="35"/>
      <c r="AB778" s="226"/>
      <c r="AC778" s="226"/>
      <c r="AD778" s="226"/>
      <c r="AE778" s="226"/>
      <c r="AF778" s="226"/>
      <c r="AG778" s="226"/>
      <c r="AH778" s="226"/>
      <c r="AI778" s="226"/>
      <c r="AJ778" s="226"/>
      <c r="AK778" s="226"/>
      <c r="AL778" s="226"/>
      <c r="AM778" s="226"/>
      <c r="AN778" s="226"/>
      <c r="AO778" s="226"/>
    </row>
    <row r="779" spans="1:41" ht="30" outlineLevel="1">
      <c r="A779" s="44">
        <v>672</v>
      </c>
      <c r="B779" s="73">
        <v>606</v>
      </c>
      <c r="C779" s="42" t="s">
        <v>270</v>
      </c>
      <c r="D779" s="44" t="s">
        <v>26</v>
      </c>
      <c r="E779" s="53">
        <v>3</v>
      </c>
      <c r="F779" s="14">
        <f t="shared" si="350"/>
        <v>855</v>
      </c>
      <c r="G779" s="14">
        <f t="shared" si="351"/>
        <v>3177</v>
      </c>
      <c r="H779" s="14">
        <f t="shared" si="352"/>
        <v>4032</v>
      </c>
      <c r="I779" s="45">
        <v>285</v>
      </c>
      <c r="J779" s="53">
        <v>1059</v>
      </c>
      <c r="K779" s="53"/>
      <c r="L779" s="51"/>
      <c r="M779" s="51"/>
      <c r="N779" s="51"/>
      <c r="O779" s="123">
        <f t="shared" si="373"/>
        <v>456</v>
      </c>
      <c r="P779" s="180">
        <f t="shared" si="376"/>
        <v>1059</v>
      </c>
      <c r="Q779" s="180">
        <f t="shared" si="377"/>
        <v>1368</v>
      </c>
      <c r="R779" s="180">
        <f t="shared" si="378"/>
        <v>3177</v>
      </c>
      <c r="S779" s="180">
        <f t="shared" si="379"/>
        <v>4545</v>
      </c>
      <c r="T779" s="394">
        <f t="shared" si="374"/>
        <v>1752</v>
      </c>
      <c r="U779" s="394">
        <f t="shared" si="375"/>
        <v>4068.78</v>
      </c>
      <c r="V779" s="142">
        <f t="shared" si="380"/>
        <v>5820.78</v>
      </c>
      <c r="W779" s="142">
        <f t="shared" si="381"/>
        <v>584</v>
      </c>
      <c r="X779" s="142">
        <f t="shared" si="381"/>
        <v>1356.26</v>
      </c>
      <c r="Y779" s="142">
        <f t="shared" si="382"/>
        <v>1940.26</v>
      </c>
      <c r="Z779" s="51"/>
      <c r="AA779" s="35"/>
      <c r="AB779" s="226"/>
      <c r="AC779" s="226"/>
      <c r="AD779" s="226"/>
      <c r="AE779" s="226"/>
      <c r="AF779" s="226"/>
      <c r="AG779" s="226"/>
      <c r="AH779" s="226"/>
      <c r="AI779" s="226"/>
      <c r="AJ779" s="226"/>
      <c r="AK779" s="226"/>
      <c r="AL779" s="226"/>
      <c r="AM779" s="226"/>
      <c r="AN779" s="226"/>
      <c r="AO779" s="226"/>
    </row>
    <row r="780" spans="1:41" ht="30" outlineLevel="1">
      <c r="A780" s="44"/>
      <c r="B780" s="73"/>
      <c r="C780" s="52" t="s">
        <v>371</v>
      </c>
      <c r="D780" s="44"/>
      <c r="E780" s="53"/>
      <c r="F780" s="14">
        <f t="shared" si="350"/>
        <v>0</v>
      </c>
      <c r="G780" s="14">
        <f t="shared" si="351"/>
        <v>0</v>
      </c>
      <c r="H780" s="14">
        <f t="shared" si="352"/>
        <v>0</v>
      </c>
      <c r="I780" s="45"/>
      <c r="J780" s="53"/>
      <c r="K780" s="53"/>
      <c r="L780" s="51"/>
      <c r="M780" s="51"/>
      <c r="N780" s="51"/>
      <c r="O780" s="186"/>
      <c r="P780" s="180">
        <f t="shared" si="376"/>
        <v>0</v>
      </c>
      <c r="Q780" s="180">
        <f t="shared" si="377"/>
        <v>0</v>
      </c>
      <c r="R780" s="180">
        <f t="shared" si="378"/>
        <v>0</v>
      </c>
      <c r="S780" s="180">
        <f t="shared" si="379"/>
        <v>0</v>
      </c>
      <c r="T780" s="394">
        <f t="shared" si="374"/>
        <v>0</v>
      </c>
      <c r="U780" s="394">
        <f t="shared" si="375"/>
        <v>0</v>
      </c>
      <c r="V780" s="142">
        <f t="shared" si="380"/>
        <v>0</v>
      </c>
      <c r="W780" s="142">
        <f t="shared" si="381"/>
        <v>0</v>
      </c>
      <c r="X780" s="142">
        <f t="shared" si="381"/>
        <v>0</v>
      </c>
      <c r="Y780" s="142">
        <f t="shared" si="382"/>
        <v>0</v>
      </c>
      <c r="Z780" s="51"/>
      <c r="AA780" s="35"/>
      <c r="AB780" s="226"/>
      <c r="AC780" s="226"/>
      <c r="AD780" s="226"/>
      <c r="AE780" s="226"/>
      <c r="AF780" s="226"/>
      <c r="AG780" s="226"/>
      <c r="AH780" s="226"/>
      <c r="AI780" s="226"/>
      <c r="AJ780" s="226"/>
      <c r="AK780" s="226"/>
      <c r="AL780" s="226"/>
      <c r="AM780" s="226"/>
      <c r="AN780" s="226"/>
      <c r="AO780" s="226"/>
    </row>
    <row r="781" spans="1:41" ht="15" outlineLevel="1">
      <c r="A781" s="44">
        <v>673</v>
      </c>
      <c r="B781" s="73">
        <v>607</v>
      </c>
      <c r="C781" s="42" t="s">
        <v>264</v>
      </c>
      <c r="D781" s="44" t="s">
        <v>34</v>
      </c>
      <c r="E781" s="53">
        <v>0.03</v>
      </c>
      <c r="F781" s="14">
        <f t="shared" si="350"/>
        <v>712.71</v>
      </c>
      <c r="G781" s="14">
        <f t="shared" si="351"/>
        <v>0</v>
      </c>
      <c r="H781" s="14">
        <f t="shared" si="352"/>
        <v>712.71</v>
      </c>
      <c r="I781" s="45">
        <v>23757</v>
      </c>
      <c r="J781" s="53"/>
      <c r="K781" s="53"/>
      <c r="L781" s="51"/>
      <c r="M781" s="51"/>
      <c r="N781" s="51"/>
      <c r="O781" s="448">
        <f>I781*$L$3</f>
        <v>40386.9</v>
      </c>
      <c r="P781" s="180">
        <f t="shared" si="376"/>
        <v>0</v>
      </c>
      <c r="Q781" s="180">
        <f t="shared" si="377"/>
        <v>1211.6099999999999</v>
      </c>
      <c r="R781" s="180">
        <f t="shared" si="378"/>
        <v>0</v>
      </c>
      <c r="S781" s="180">
        <f t="shared" si="379"/>
        <v>1211.6099999999999</v>
      </c>
      <c r="T781" s="394">
        <f t="shared" si="374"/>
        <v>1551.7</v>
      </c>
      <c r="U781" s="394">
        <f t="shared" si="375"/>
        <v>0</v>
      </c>
      <c r="V781" s="142">
        <f t="shared" si="380"/>
        <v>1551.7</v>
      </c>
      <c r="W781" s="142">
        <f t="shared" si="381"/>
        <v>51723.3</v>
      </c>
      <c r="X781" s="142">
        <f t="shared" si="381"/>
        <v>0</v>
      </c>
      <c r="Y781" s="142">
        <f t="shared" si="382"/>
        <v>51723.3</v>
      </c>
      <c r="Z781" s="51"/>
      <c r="AA781" s="35"/>
      <c r="AB781" s="226"/>
      <c r="AC781" s="226"/>
      <c r="AD781" s="226"/>
      <c r="AE781" s="226"/>
      <c r="AF781" s="226"/>
      <c r="AG781" s="226"/>
      <c r="AH781" s="226"/>
      <c r="AI781" s="226"/>
      <c r="AJ781" s="226"/>
      <c r="AK781" s="226"/>
      <c r="AL781" s="226"/>
      <c r="AM781" s="226"/>
      <c r="AN781" s="226"/>
      <c r="AO781" s="226"/>
    </row>
    <row r="782" spans="1:41" ht="15" outlineLevel="1">
      <c r="A782" s="44">
        <v>674</v>
      </c>
      <c r="B782" s="73">
        <v>608</v>
      </c>
      <c r="C782" s="42" t="s">
        <v>56</v>
      </c>
      <c r="D782" s="44" t="s">
        <v>26</v>
      </c>
      <c r="E782" s="53">
        <v>13.8</v>
      </c>
      <c r="F782" s="14">
        <f t="shared" si="350"/>
        <v>24316.15</v>
      </c>
      <c r="G782" s="14">
        <f t="shared" si="351"/>
        <v>0</v>
      </c>
      <c r="H782" s="14">
        <f t="shared" si="352"/>
        <v>24316.15</v>
      </c>
      <c r="I782" s="45">
        <v>1762.04</v>
      </c>
      <c r="J782" s="53"/>
      <c r="K782" s="53"/>
      <c r="L782" s="51"/>
      <c r="M782" s="51"/>
      <c r="N782" s="51"/>
      <c r="O782" s="123">
        <f t="shared" ref="O782:O789" si="383">I782*$N$3</f>
        <v>2819.26</v>
      </c>
      <c r="P782" s="180">
        <f t="shared" si="376"/>
        <v>0</v>
      </c>
      <c r="Q782" s="180">
        <f t="shared" si="377"/>
        <v>38905.79</v>
      </c>
      <c r="R782" s="180">
        <f t="shared" si="378"/>
        <v>0</v>
      </c>
      <c r="S782" s="180">
        <f t="shared" si="379"/>
        <v>38905.79</v>
      </c>
      <c r="T782" s="394">
        <f t="shared" si="374"/>
        <v>49826.42</v>
      </c>
      <c r="U782" s="394">
        <f t="shared" si="375"/>
        <v>0</v>
      </c>
      <c r="V782" s="142">
        <f t="shared" si="380"/>
        <v>49826.42</v>
      </c>
      <c r="W782" s="142">
        <f t="shared" si="381"/>
        <v>3610.61</v>
      </c>
      <c r="X782" s="142">
        <f t="shared" si="381"/>
        <v>0</v>
      </c>
      <c r="Y782" s="142">
        <f t="shared" si="382"/>
        <v>3610.61</v>
      </c>
      <c r="Z782" s="51"/>
      <c r="AA782" s="35"/>
      <c r="AB782" s="226"/>
      <c r="AC782" s="226"/>
      <c r="AD782" s="226"/>
      <c r="AE782" s="226"/>
      <c r="AF782" s="226"/>
      <c r="AG782" s="226"/>
      <c r="AH782" s="226"/>
      <c r="AI782" s="226"/>
      <c r="AJ782" s="226"/>
      <c r="AK782" s="226"/>
      <c r="AL782" s="226"/>
      <c r="AM782" s="226"/>
      <c r="AN782" s="226"/>
      <c r="AO782" s="226"/>
    </row>
    <row r="783" spans="1:41" ht="15" outlineLevel="1">
      <c r="A783" s="44">
        <v>675</v>
      </c>
      <c r="B783" s="73">
        <v>609</v>
      </c>
      <c r="C783" s="42" t="s">
        <v>218</v>
      </c>
      <c r="D783" s="44" t="s">
        <v>26</v>
      </c>
      <c r="E783" s="53">
        <v>13.8</v>
      </c>
      <c r="F783" s="14">
        <f t="shared" si="350"/>
        <v>2043.5</v>
      </c>
      <c r="G783" s="14">
        <f t="shared" si="351"/>
        <v>0</v>
      </c>
      <c r="H783" s="14">
        <f t="shared" si="352"/>
        <v>2043.5</v>
      </c>
      <c r="I783" s="45">
        <v>148.08000000000001</v>
      </c>
      <c r="J783" s="53"/>
      <c r="K783" s="53"/>
      <c r="L783" s="51"/>
      <c r="M783" s="51"/>
      <c r="N783" s="51"/>
      <c r="O783" s="123">
        <f t="shared" si="383"/>
        <v>236.93</v>
      </c>
      <c r="P783" s="180">
        <f t="shared" si="376"/>
        <v>0</v>
      </c>
      <c r="Q783" s="180">
        <f t="shared" si="377"/>
        <v>3269.63</v>
      </c>
      <c r="R783" s="180">
        <f t="shared" si="378"/>
        <v>0</v>
      </c>
      <c r="S783" s="180">
        <f t="shared" si="379"/>
        <v>3269.63</v>
      </c>
      <c r="T783" s="394">
        <f t="shared" si="374"/>
        <v>4187.47</v>
      </c>
      <c r="U783" s="394">
        <f t="shared" si="375"/>
        <v>0</v>
      </c>
      <c r="V783" s="142">
        <f t="shared" si="380"/>
        <v>4187.47</v>
      </c>
      <c r="W783" s="142">
        <f t="shared" si="381"/>
        <v>303.44</v>
      </c>
      <c r="X783" s="142">
        <f t="shared" si="381"/>
        <v>0</v>
      </c>
      <c r="Y783" s="142">
        <f t="shared" si="382"/>
        <v>303.44</v>
      </c>
      <c r="Z783" s="51"/>
      <c r="AA783" s="35"/>
      <c r="AB783" s="226"/>
      <c r="AC783" s="226"/>
      <c r="AD783" s="226"/>
      <c r="AE783" s="226"/>
      <c r="AF783" s="226"/>
      <c r="AG783" s="226"/>
      <c r="AH783" s="226"/>
      <c r="AI783" s="226"/>
      <c r="AJ783" s="226"/>
      <c r="AK783" s="226"/>
      <c r="AL783" s="226"/>
      <c r="AM783" s="226"/>
      <c r="AN783" s="226"/>
      <c r="AO783" s="226"/>
    </row>
    <row r="784" spans="1:41" ht="45" outlineLevel="1">
      <c r="A784" s="44">
        <v>676</v>
      </c>
      <c r="B784" s="73">
        <v>610</v>
      </c>
      <c r="C784" s="42" t="s">
        <v>265</v>
      </c>
      <c r="D784" s="44" t="s">
        <v>34</v>
      </c>
      <c r="E784" s="53">
        <v>0</v>
      </c>
      <c r="F784" s="14">
        <f t="shared" si="350"/>
        <v>0</v>
      </c>
      <c r="G784" s="14">
        <f t="shared" si="351"/>
        <v>0</v>
      </c>
      <c r="H784" s="14">
        <f t="shared" si="352"/>
        <v>0</v>
      </c>
      <c r="I784" s="45">
        <v>11624</v>
      </c>
      <c r="J784" s="53"/>
      <c r="K784" s="53"/>
      <c r="L784" s="51"/>
      <c r="M784" s="51"/>
      <c r="N784" s="51"/>
      <c r="O784" s="123">
        <f t="shared" si="383"/>
        <v>18598.400000000001</v>
      </c>
      <c r="P784" s="180">
        <f t="shared" si="376"/>
        <v>0</v>
      </c>
      <c r="Q784" s="180">
        <f t="shared" si="377"/>
        <v>0</v>
      </c>
      <c r="R784" s="180">
        <f t="shared" si="378"/>
        <v>0</v>
      </c>
      <c r="S784" s="180">
        <f t="shared" si="379"/>
        <v>0</v>
      </c>
      <c r="T784" s="394">
        <f t="shared" si="374"/>
        <v>0</v>
      </c>
      <c r="U784" s="394">
        <f t="shared" si="375"/>
        <v>0</v>
      </c>
      <c r="V784" s="142">
        <f t="shared" si="380"/>
        <v>0</v>
      </c>
      <c r="W784" s="142">
        <f t="shared" si="381"/>
        <v>23818.880000000001</v>
      </c>
      <c r="X784" s="142">
        <f t="shared" si="381"/>
        <v>0</v>
      </c>
      <c r="Y784" s="142">
        <f t="shared" si="382"/>
        <v>23818.880000000001</v>
      </c>
      <c r="Z784" s="51"/>
      <c r="AA784" s="35"/>
      <c r="AB784" s="226"/>
      <c r="AC784" s="226"/>
      <c r="AD784" s="226"/>
      <c r="AE784" s="226"/>
      <c r="AF784" s="226"/>
      <c r="AG784" s="226"/>
      <c r="AH784" s="226"/>
      <c r="AI784" s="226"/>
      <c r="AJ784" s="226"/>
      <c r="AK784" s="226"/>
      <c r="AL784" s="226"/>
      <c r="AM784" s="226"/>
      <c r="AN784" s="226"/>
      <c r="AO784" s="226"/>
    </row>
    <row r="785" spans="1:41" ht="30" outlineLevel="1">
      <c r="A785" s="44">
        <v>677</v>
      </c>
      <c r="B785" s="73">
        <v>611</v>
      </c>
      <c r="C785" s="42" t="s">
        <v>266</v>
      </c>
      <c r="D785" s="44" t="s">
        <v>26</v>
      </c>
      <c r="E785" s="53">
        <v>1.4</v>
      </c>
      <c r="F785" s="14">
        <f t="shared" si="350"/>
        <v>147</v>
      </c>
      <c r="G785" s="14">
        <f t="shared" si="351"/>
        <v>0</v>
      </c>
      <c r="H785" s="14">
        <f t="shared" si="352"/>
        <v>147</v>
      </c>
      <c r="I785" s="45">
        <v>105</v>
      </c>
      <c r="J785" s="53"/>
      <c r="K785" s="53"/>
      <c r="L785" s="51"/>
      <c r="M785" s="51"/>
      <c r="N785" s="51"/>
      <c r="O785" s="123">
        <f t="shared" si="383"/>
        <v>168</v>
      </c>
      <c r="P785" s="180">
        <f t="shared" si="376"/>
        <v>0</v>
      </c>
      <c r="Q785" s="180">
        <f t="shared" si="377"/>
        <v>235.2</v>
      </c>
      <c r="R785" s="180">
        <f t="shared" si="378"/>
        <v>0</v>
      </c>
      <c r="S785" s="180">
        <f t="shared" si="379"/>
        <v>235.2</v>
      </c>
      <c r="T785" s="394">
        <f t="shared" si="374"/>
        <v>301.22000000000003</v>
      </c>
      <c r="U785" s="394">
        <f t="shared" si="375"/>
        <v>0</v>
      </c>
      <c r="V785" s="142">
        <f t="shared" si="380"/>
        <v>301.22000000000003</v>
      </c>
      <c r="W785" s="142">
        <f t="shared" si="381"/>
        <v>215.16</v>
      </c>
      <c r="X785" s="142">
        <f t="shared" si="381"/>
        <v>0</v>
      </c>
      <c r="Y785" s="142">
        <f t="shared" si="382"/>
        <v>215.16</v>
      </c>
      <c r="Z785" s="51"/>
      <c r="AA785" s="35"/>
      <c r="AB785" s="226"/>
      <c r="AC785" s="226"/>
      <c r="AD785" s="226"/>
      <c r="AE785" s="226"/>
      <c r="AF785" s="226"/>
      <c r="AG785" s="226"/>
      <c r="AH785" s="226"/>
      <c r="AI785" s="226"/>
      <c r="AJ785" s="226"/>
      <c r="AK785" s="226"/>
      <c r="AL785" s="226"/>
      <c r="AM785" s="226"/>
      <c r="AN785" s="226"/>
      <c r="AO785" s="226"/>
    </row>
    <row r="786" spans="1:41" ht="45" outlineLevel="1">
      <c r="A786" s="44">
        <v>678</v>
      </c>
      <c r="B786" s="73">
        <v>612</v>
      </c>
      <c r="C786" s="42" t="s">
        <v>265</v>
      </c>
      <c r="D786" s="44" t="s">
        <v>34</v>
      </c>
      <c r="E786" s="53">
        <v>0.03</v>
      </c>
      <c r="F786" s="14">
        <f t="shared" si="350"/>
        <v>348.72</v>
      </c>
      <c r="G786" s="14">
        <f t="shared" si="351"/>
        <v>0</v>
      </c>
      <c r="H786" s="14">
        <f t="shared" si="352"/>
        <v>348.72</v>
      </c>
      <c r="I786" s="45">
        <v>11624</v>
      </c>
      <c r="J786" s="53"/>
      <c r="K786" s="53"/>
      <c r="L786" s="51"/>
      <c r="M786" s="51"/>
      <c r="N786" s="51"/>
      <c r="O786" s="123">
        <f t="shared" si="383"/>
        <v>18598.400000000001</v>
      </c>
      <c r="P786" s="180">
        <f t="shared" si="376"/>
        <v>0</v>
      </c>
      <c r="Q786" s="180">
        <f t="shared" si="377"/>
        <v>557.95000000000005</v>
      </c>
      <c r="R786" s="180">
        <f t="shared" si="378"/>
        <v>0</v>
      </c>
      <c r="S786" s="180">
        <f t="shared" si="379"/>
        <v>557.95000000000005</v>
      </c>
      <c r="T786" s="394">
        <f t="shared" si="374"/>
        <v>714.57</v>
      </c>
      <c r="U786" s="394">
        <f t="shared" si="375"/>
        <v>0</v>
      </c>
      <c r="V786" s="142">
        <f t="shared" si="380"/>
        <v>714.57</v>
      </c>
      <c r="W786" s="142">
        <f t="shared" si="381"/>
        <v>23818.880000000001</v>
      </c>
      <c r="X786" s="142">
        <f t="shared" si="381"/>
        <v>0</v>
      </c>
      <c r="Y786" s="142">
        <f t="shared" si="382"/>
        <v>23818.880000000001</v>
      </c>
      <c r="Z786" s="51"/>
      <c r="AA786" s="35"/>
      <c r="AB786" s="226"/>
      <c r="AC786" s="226"/>
      <c r="AD786" s="226"/>
      <c r="AE786" s="226"/>
      <c r="AF786" s="226"/>
      <c r="AG786" s="226"/>
      <c r="AH786" s="226"/>
      <c r="AI786" s="226"/>
      <c r="AJ786" s="226"/>
      <c r="AK786" s="226"/>
      <c r="AL786" s="226"/>
      <c r="AM786" s="226"/>
      <c r="AN786" s="226"/>
      <c r="AO786" s="226"/>
    </row>
    <row r="787" spans="1:41" ht="30" outlineLevel="1">
      <c r="A787" s="44">
        <v>679</v>
      </c>
      <c r="B787" s="73">
        <v>613</v>
      </c>
      <c r="C787" s="42" t="s">
        <v>274</v>
      </c>
      <c r="D787" s="44" t="s">
        <v>26</v>
      </c>
      <c r="E787" s="53">
        <v>3</v>
      </c>
      <c r="F787" s="14">
        <f t="shared" si="350"/>
        <v>2004</v>
      </c>
      <c r="G787" s="14">
        <f t="shared" si="351"/>
        <v>0</v>
      </c>
      <c r="H787" s="14">
        <f t="shared" si="352"/>
        <v>2004</v>
      </c>
      <c r="I787" s="45">
        <v>668</v>
      </c>
      <c r="J787" s="53"/>
      <c r="K787" s="53"/>
      <c r="L787" s="51"/>
      <c r="M787" s="51"/>
      <c r="N787" s="51"/>
      <c r="O787" s="123">
        <f t="shared" si="383"/>
        <v>1068.8</v>
      </c>
      <c r="P787" s="180">
        <f t="shared" si="376"/>
        <v>0</v>
      </c>
      <c r="Q787" s="180">
        <f t="shared" si="377"/>
        <v>3206.4</v>
      </c>
      <c r="R787" s="180">
        <f t="shared" si="378"/>
        <v>0</v>
      </c>
      <c r="S787" s="180">
        <f t="shared" si="379"/>
        <v>3206.4</v>
      </c>
      <c r="T787" s="394">
        <f t="shared" si="374"/>
        <v>4106.43</v>
      </c>
      <c r="U787" s="394">
        <f t="shared" si="375"/>
        <v>0</v>
      </c>
      <c r="V787" s="142">
        <f t="shared" si="380"/>
        <v>4106.43</v>
      </c>
      <c r="W787" s="142">
        <f t="shared" si="381"/>
        <v>1368.81</v>
      </c>
      <c r="X787" s="142">
        <f t="shared" si="381"/>
        <v>0</v>
      </c>
      <c r="Y787" s="142">
        <f t="shared" si="382"/>
        <v>1368.81</v>
      </c>
      <c r="Z787" s="51"/>
      <c r="AA787" s="35"/>
      <c r="AB787" s="226"/>
      <c r="AC787" s="226"/>
      <c r="AD787" s="226"/>
      <c r="AE787" s="226"/>
      <c r="AF787" s="226"/>
      <c r="AG787" s="226"/>
      <c r="AH787" s="226"/>
      <c r="AI787" s="226"/>
      <c r="AJ787" s="226"/>
      <c r="AK787" s="226"/>
      <c r="AL787" s="226"/>
      <c r="AM787" s="226"/>
      <c r="AN787" s="226"/>
      <c r="AO787" s="226"/>
    </row>
    <row r="788" spans="1:41" ht="45" outlineLevel="1">
      <c r="A788" s="44">
        <v>680</v>
      </c>
      <c r="B788" s="73">
        <v>614</v>
      </c>
      <c r="C788" s="42" t="s">
        <v>265</v>
      </c>
      <c r="D788" s="44" t="s">
        <v>34</v>
      </c>
      <c r="E788" s="53">
        <v>0.02</v>
      </c>
      <c r="F788" s="14">
        <f t="shared" si="350"/>
        <v>232.48</v>
      </c>
      <c r="G788" s="14">
        <f t="shared" si="351"/>
        <v>0</v>
      </c>
      <c r="H788" s="14">
        <f t="shared" si="352"/>
        <v>232.48</v>
      </c>
      <c r="I788" s="45">
        <v>11624</v>
      </c>
      <c r="J788" s="53"/>
      <c r="K788" s="53"/>
      <c r="L788" s="51"/>
      <c r="M788" s="51"/>
      <c r="N788" s="51"/>
      <c r="O788" s="123">
        <f t="shared" si="383"/>
        <v>18598.400000000001</v>
      </c>
      <c r="P788" s="180">
        <f t="shared" si="376"/>
        <v>0</v>
      </c>
      <c r="Q788" s="180">
        <f t="shared" si="377"/>
        <v>371.97</v>
      </c>
      <c r="R788" s="180">
        <f t="shared" si="378"/>
        <v>0</v>
      </c>
      <c r="S788" s="180">
        <f t="shared" si="379"/>
        <v>371.97</v>
      </c>
      <c r="T788" s="394">
        <f t="shared" si="374"/>
        <v>476.38</v>
      </c>
      <c r="U788" s="394">
        <f t="shared" si="375"/>
        <v>0</v>
      </c>
      <c r="V788" s="142">
        <f t="shared" si="380"/>
        <v>476.38</v>
      </c>
      <c r="W788" s="142">
        <f t="shared" si="381"/>
        <v>23818.880000000001</v>
      </c>
      <c r="X788" s="142">
        <f t="shared" si="381"/>
        <v>0</v>
      </c>
      <c r="Y788" s="142">
        <f t="shared" si="382"/>
        <v>23818.880000000001</v>
      </c>
      <c r="Z788" s="51"/>
      <c r="AA788" s="35"/>
      <c r="AB788" s="226"/>
      <c r="AC788" s="226"/>
      <c r="AD788" s="226"/>
      <c r="AE788" s="226"/>
      <c r="AF788" s="226"/>
      <c r="AG788" s="226"/>
      <c r="AH788" s="226"/>
      <c r="AI788" s="226"/>
      <c r="AJ788" s="226"/>
      <c r="AK788" s="226"/>
      <c r="AL788" s="226"/>
      <c r="AM788" s="226"/>
      <c r="AN788" s="226"/>
      <c r="AO788" s="226"/>
    </row>
    <row r="789" spans="1:41" ht="30" outlineLevel="1">
      <c r="A789" s="44">
        <v>681</v>
      </c>
      <c r="B789" s="73">
        <v>615</v>
      </c>
      <c r="C789" s="42" t="s">
        <v>270</v>
      </c>
      <c r="D789" s="44" t="s">
        <v>26</v>
      </c>
      <c r="E789" s="53">
        <v>3</v>
      </c>
      <c r="F789" s="14">
        <f t="shared" si="350"/>
        <v>855</v>
      </c>
      <c r="G789" s="14">
        <f t="shared" si="351"/>
        <v>0</v>
      </c>
      <c r="H789" s="14">
        <f t="shared" si="352"/>
        <v>855</v>
      </c>
      <c r="I789" s="45">
        <v>285</v>
      </c>
      <c r="J789" s="53"/>
      <c r="K789" s="53"/>
      <c r="L789" s="51"/>
      <c r="M789" s="51"/>
      <c r="N789" s="51"/>
      <c r="O789" s="123">
        <f t="shared" si="383"/>
        <v>456</v>
      </c>
      <c r="P789" s="180">
        <f t="shared" si="376"/>
        <v>0</v>
      </c>
      <c r="Q789" s="180">
        <f t="shared" si="377"/>
        <v>1368</v>
      </c>
      <c r="R789" s="180">
        <f t="shared" si="378"/>
        <v>0</v>
      </c>
      <c r="S789" s="180">
        <f t="shared" si="379"/>
        <v>1368</v>
      </c>
      <c r="T789" s="394">
        <f t="shared" si="374"/>
        <v>1752</v>
      </c>
      <c r="U789" s="394">
        <f t="shared" si="375"/>
        <v>0</v>
      </c>
      <c r="V789" s="142">
        <f t="shared" si="380"/>
        <v>1752</v>
      </c>
      <c r="W789" s="142">
        <f t="shared" si="381"/>
        <v>584</v>
      </c>
      <c r="X789" s="142">
        <f t="shared" si="381"/>
        <v>0</v>
      </c>
      <c r="Y789" s="142">
        <f t="shared" si="382"/>
        <v>584</v>
      </c>
      <c r="Z789" s="51"/>
      <c r="AA789" s="35"/>
      <c r="AB789" s="226"/>
      <c r="AC789" s="226"/>
      <c r="AD789" s="226"/>
      <c r="AE789" s="226"/>
      <c r="AF789" s="226"/>
      <c r="AG789" s="226"/>
      <c r="AH789" s="226"/>
      <c r="AI789" s="226"/>
      <c r="AJ789" s="226"/>
      <c r="AK789" s="226"/>
      <c r="AL789" s="226"/>
      <c r="AM789" s="226"/>
      <c r="AN789" s="226"/>
      <c r="AO789" s="226"/>
    </row>
    <row r="790" spans="1:41" ht="30" outlineLevel="1">
      <c r="A790" s="44"/>
      <c r="B790" s="73"/>
      <c r="C790" s="52" t="s">
        <v>375</v>
      </c>
      <c r="D790" s="44"/>
      <c r="E790" s="53"/>
      <c r="F790" s="14">
        <f t="shared" si="350"/>
        <v>0</v>
      </c>
      <c r="G790" s="14">
        <f t="shared" si="351"/>
        <v>0</v>
      </c>
      <c r="H790" s="14">
        <f t="shared" si="352"/>
        <v>0</v>
      </c>
      <c r="I790" s="45"/>
      <c r="J790" s="53"/>
      <c r="K790" s="53"/>
      <c r="L790" s="51"/>
      <c r="M790" s="51"/>
      <c r="N790" s="51"/>
      <c r="O790" s="186"/>
      <c r="P790" s="180">
        <f t="shared" si="376"/>
        <v>0</v>
      </c>
      <c r="Q790" s="180">
        <f t="shared" si="377"/>
        <v>0</v>
      </c>
      <c r="R790" s="180">
        <f t="shared" si="378"/>
        <v>0</v>
      </c>
      <c r="S790" s="180">
        <f t="shared" si="379"/>
        <v>0</v>
      </c>
      <c r="T790" s="394">
        <f t="shared" si="374"/>
        <v>0</v>
      </c>
      <c r="U790" s="394">
        <f t="shared" si="375"/>
        <v>0</v>
      </c>
      <c r="V790" s="142">
        <f t="shared" si="380"/>
        <v>0</v>
      </c>
      <c r="W790" s="142">
        <f t="shared" si="381"/>
        <v>0</v>
      </c>
      <c r="X790" s="142">
        <f t="shared" si="381"/>
        <v>0</v>
      </c>
      <c r="Y790" s="142">
        <f t="shared" si="382"/>
        <v>0</v>
      </c>
      <c r="Z790" s="51"/>
      <c r="AA790" s="35"/>
      <c r="AB790" s="226"/>
      <c r="AC790" s="226"/>
      <c r="AD790" s="226"/>
      <c r="AE790" s="226"/>
      <c r="AF790" s="226"/>
      <c r="AG790" s="226"/>
      <c r="AH790" s="226"/>
      <c r="AI790" s="226"/>
      <c r="AJ790" s="226"/>
      <c r="AK790" s="226"/>
      <c r="AL790" s="226"/>
      <c r="AM790" s="226"/>
      <c r="AN790" s="226"/>
      <c r="AO790" s="226"/>
    </row>
    <row r="791" spans="1:41" ht="15" outlineLevel="1">
      <c r="A791" s="44">
        <v>682</v>
      </c>
      <c r="B791" s="73">
        <v>616</v>
      </c>
      <c r="C791" s="42" t="s">
        <v>264</v>
      </c>
      <c r="D791" s="44" t="s">
        <v>34</v>
      </c>
      <c r="E791" s="53">
        <v>0.02</v>
      </c>
      <c r="F791" s="14">
        <f t="shared" si="350"/>
        <v>475.14</v>
      </c>
      <c r="G791" s="14">
        <f t="shared" si="351"/>
        <v>0</v>
      </c>
      <c r="H791" s="14">
        <f t="shared" si="352"/>
        <v>475.14</v>
      </c>
      <c r="I791" s="45">
        <v>23757</v>
      </c>
      <c r="J791" s="53"/>
      <c r="K791" s="53"/>
      <c r="L791" s="51"/>
      <c r="M791" s="51"/>
      <c r="N791" s="51"/>
      <c r="O791" s="448">
        <f>I791*$L$3</f>
        <v>40386.9</v>
      </c>
      <c r="P791" s="180">
        <f t="shared" si="376"/>
        <v>0</v>
      </c>
      <c r="Q791" s="180">
        <f t="shared" si="377"/>
        <v>807.74</v>
      </c>
      <c r="R791" s="180">
        <f t="shared" si="378"/>
        <v>0</v>
      </c>
      <c r="S791" s="180">
        <f t="shared" si="379"/>
        <v>807.74</v>
      </c>
      <c r="T791" s="394">
        <f t="shared" si="374"/>
        <v>1034.47</v>
      </c>
      <c r="U791" s="394">
        <f t="shared" si="375"/>
        <v>0</v>
      </c>
      <c r="V791" s="142">
        <f t="shared" si="380"/>
        <v>1034.47</v>
      </c>
      <c r="W791" s="142">
        <f t="shared" si="381"/>
        <v>51723.3</v>
      </c>
      <c r="X791" s="142">
        <f t="shared" si="381"/>
        <v>0</v>
      </c>
      <c r="Y791" s="142">
        <f t="shared" si="382"/>
        <v>51723.3</v>
      </c>
      <c r="Z791" s="51"/>
      <c r="AA791" s="35"/>
      <c r="AB791" s="226"/>
      <c r="AC791" s="226"/>
      <c r="AD791" s="226"/>
      <c r="AE791" s="226"/>
      <c r="AF791" s="226"/>
      <c r="AG791" s="226"/>
      <c r="AH791" s="226"/>
      <c r="AI791" s="226"/>
      <c r="AJ791" s="226"/>
      <c r="AK791" s="226"/>
      <c r="AL791" s="226"/>
      <c r="AM791" s="226"/>
      <c r="AN791" s="226"/>
      <c r="AO791" s="226"/>
    </row>
    <row r="792" spans="1:41" ht="15" outlineLevel="1">
      <c r="A792" s="44">
        <v>683</v>
      </c>
      <c r="B792" s="73">
        <v>617</v>
      </c>
      <c r="C792" s="42" t="s">
        <v>56</v>
      </c>
      <c r="D792" s="44" t="s">
        <v>26</v>
      </c>
      <c r="E792" s="53">
        <v>6.9</v>
      </c>
      <c r="F792" s="14">
        <f t="shared" si="350"/>
        <v>12158.08</v>
      </c>
      <c r="G792" s="14">
        <f t="shared" si="351"/>
        <v>0</v>
      </c>
      <c r="H792" s="14">
        <f t="shared" si="352"/>
        <v>12158.08</v>
      </c>
      <c r="I792" s="45">
        <v>1762.04</v>
      </c>
      <c r="J792" s="53"/>
      <c r="K792" s="53"/>
      <c r="L792" s="51"/>
      <c r="M792" s="51"/>
      <c r="N792" s="51"/>
      <c r="O792" s="123">
        <f t="shared" ref="O792:O799" si="384">I792*$N$3</f>
        <v>2819.26</v>
      </c>
      <c r="P792" s="180">
        <f t="shared" si="376"/>
        <v>0</v>
      </c>
      <c r="Q792" s="180">
        <f t="shared" si="377"/>
        <v>19452.89</v>
      </c>
      <c r="R792" s="180">
        <f t="shared" si="378"/>
        <v>0</v>
      </c>
      <c r="S792" s="180">
        <f t="shared" si="379"/>
        <v>19452.89</v>
      </c>
      <c r="T792" s="394">
        <f t="shared" si="374"/>
        <v>24913.21</v>
      </c>
      <c r="U792" s="394">
        <f t="shared" si="375"/>
        <v>0</v>
      </c>
      <c r="V792" s="142">
        <f t="shared" si="380"/>
        <v>24913.21</v>
      </c>
      <c r="W792" s="142">
        <f t="shared" si="381"/>
        <v>3610.61</v>
      </c>
      <c r="X792" s="142">
        <f t="shared" si="381"/>
        <v>0</v>
      </c>
      <c r="Y792" s="142">
        <f t="shared" si="382"/>
        <v>3610.61</v>
      </c>
      <c r="Z792" s="51"/>
      <c r="AA792" s="35"/>
      <c r="AB792" s="226"/>
      <c r="AC792" s="226"/>
      <c r="AD792" s="226"/>
      <c r="AE792" s="226"/>
      <c r="AF792" s="226"/>
      <c r="AG792" s="226"/>
      <c r="AH792" s="226"/>
      <c r="AI792" s="226"/>
      <c r="AJ792" s="226"/>
      <c r="AK792" s="226"/>
      <c r="AL792" s="226"/>
      <c r="AM792" s="226"/>
      <c r="AN792" s="226"/>
      <c r="AO792" s="226"/>
    </row>
    <row r="793" spans="1:41" ht="15" outlineLevel="1">
      <c r="A793" s="44">
        <v>684</v>
      </c>
      <c r="B793" s="73">
        <v>618</v>
      </c>
      <c r="C793" s="42" t="s">
        <v>218</v>
      </c>
      <c r="D793" s="44" t="s">
        <v>26</v>
      </c>
      <c r="E793" s="53">
        <v>6.9</v>
      </c>
      <c r="F793" s="14">
        <f t="shared" si="350"/>
        <v>1021.75</v>
      </c>
      <c r="G793" s="14">
        <f t="shared" si="351"/>
        <v>0</v>
      </c>
      <c r="H793" s="14">
        <f t="shared" si="352"/>
        <v>1021.75</v>
      </c>
      <c r="I793" s="45">
        <v>148.08000000000001</v>
      </c>
      <c r="J793" s="53"/>
      <c r="K793" s="53"/>
      <c r="L793" s="51"/>
      <c r="M793" s="51"/>
      <c r="N793" s="51"/>
      <c r="O793" s="123">
        <f t="shared" si="384"/>
        <v>236.93</v>
      </c>
      <c r="P793" s="180">
        <f t="shared" si="376"/>
        <v>0</v>
      </c>
      <c r="Q793" s="180">
        <f t="shared" si="377"/>
        <v>1634.82</v>
      </c>
      <c r="R793" s="180">
        <f t="shared" si="378"/>
        <v>0</v>
      </c>
      <c r="S793" s="180">
        <f t="shared" si="379"/>
        <v>1634.82</v>
      </c>
      <c r="T793" s="394">
        <f t="shared" si="374"/>
        <v>2093.7399999999998</v>
      </c>
      <c r="U793" s="394">
        <f t="shared" si="375"/>
        <v>0</v>
      </c>
      <c r="V793" s="142">
        <f t="shared" si="380"/>
        <v>2093.7399999999998</v>
      </c>
      <c r="W793" s="142">
        <f t="shared" si="381"/>
        <v>303.44</v>
      </c>
      <c r="X793" s="142">
        <f t="shared" si="381"/>
        <v>0</v>
      </c>
      <c r="Y793" s="142">
        <f t="shared" si="382"/>
        <v>303.44</v>
      </c>
      <c r="Z793" s="51"/>
      <c r="AA793" s="35"/>
      <c r="AB793" s="226"/>
      <c r="AC793" s="226"/>
      <c r="AD793" s="226"/>
      <c r="AE793" s="226"/>
      <c r="AF793" s="226"/>
      <c r="AG793" s="226"/>
      <c r="AH793" s="226"/>
      <c r="AI793" s="226"/>
      <c r="AJ793" s="226"/>
      <c r="AK793" s="226"/>
      <c r="AL793" s="226"/>
      <c r="AM793" s="226"/>
      <c r="AN793" s="226"/>
      <c r="AO793" s="226"/>
    </row>
    <row r="794" spans="1:41" ht="45" outlineLevel="1">
      <c r="A794" s="44">
        <v>685</v>
      </c>
      <c r="B794" s="73">
        <v>619</v>
      </c>
      <c r="C794" s="42" t="s">
        <v>265</v>
      </c>
      <c r="D794" s="44" t="s">
        <v>34</v>
      </c>
      <c r="E794" s="53">
        <v>0</v>
      </c>
      <c r="F794" s="14">
        <f t="shared" si="350"/>
        <v>0</v>
      </c>
      <c r="G794" s="14">
        <f t="shared" si="351"/>
        <v>0</v>
      </c>
      <c r="H794" s="14">
        <f t="shared" si="352"/>
        <v>0</v>
      </c>
      <c r="I794" s="45">
        <v>11624</v>
      </c>
      <c r="J794" s="53"/>
      <c r="K794" s="53"/>
      <c r="L794" s="51"/>
      <c r="M794" s="51"/>
      <c r="N794" s="51"/>
      <c r="O794" s="123">
        <f t="shared" si="384"/>
        <v>18598.400000000001</v>
      </c>
      <c r="P794" s="180">
        <f t="shared" si="376"/>
        <v>0</v>
      </c>
      <c r="Q794" s="180">
        <f t="shared" si="377"/>
        <v>0</v>
      </c>
      <c r="R794" s="180">
        <f t="shared" si="378"/>
        <v>0</v>
      </c>
      <c r="S794" s="180">
        <f t="shared" si="379"/>
        <v>0</v>
      </c>
      <c r="T794" s="394">
        <f t="shared" si="374"/>
        <v>0</v>
      </c>
      <c r="U794" s="394">
        <f t="shared" si="375"/>
        <v>0</v>
      </c>
      <c r="V794" s="142">
        <f t="shared" si="380"/>
        <v>0</v>
      </c>
      <c r="W794" s="142">
        <f t="shared" si="381"/>
        <v>23818.880000000001</v>
      </c>
      <c r="X794" s="142">
        <f t="shared" si="381"/>
        <v>0</v>
      </c>
      <c r="Y794" s="142">
        <f t="shared" si="382"/>
        <v>23818.880000000001</v>
      </c>
      <c r="Z794" s="51"/>
      <c r="AA794" s="35"/>
      <c r="AB794" s="226"/>
      <c r="AC794" s="226"/>
      <c r="AD794" s="226"/>
      <c r="AE794" s="226"/>
      <c r="AF794" s="226"/>
      <c r="AG794" s="226"/>
      <c r="AH794" s="226"/>
      <c r="AI794" s="226"/>
      <c r="AJ794" s="226"/>
      <c r="AK794" s="226"/>
      <c r="AL794" s="226"/>
      <c r="AM794" s="226"/>
      <c r="AN794" s="226"/>
      <c r="AO794" s="226"/>
    </row>
    <row r="795" spans="1:41" ht="30" outlineLevel="1">
      <c r="A795" s="44">
        <v>686</v>
      </c>
      <c r="B795" s="73">
        <v>620</v>
      </c>
      <c r="C795" s="42" t="s">
        <v>266</v>
      </c>
      <c r="D795" s="44" t="s">
        <v>26</v>
      </c>
      <c r="E795" s="53">
        <v>0.7</v>
      </c>
      <c r="F795" s="14">
        <f t="shared" si="350"/>
        <v>73.5</v>
      </c>
      <c r="G795" s="14">
        <f t="shared" si="351"/>
        <v>161.69999999999999</v>
      </c>
      <c r="H795" s="14">
        <f t="shared" si="352"/>
        <v>235.2</v>
      </c>
      <c r="I795" s="45">
        <v>105</v>
      </c>
      <c r="J795" s="53">
        <v>231</v>
      </c>
      <c r="K795" s="53"/>
      <c r="L795" s="51"/>
      <c r="M795" s="51"/>
      <c r="N795" s="51"/>
      <c r="O795" s="123">
        <f t="shared" si="384"/>
        <v>168</v>
      </c>
      <c r="P795" s="180">
        <f t="shared" si="376"/>
        <v>231</v>
      </c>
      <c r="Q795" s="180">
        <f t="shared" si="377"/>
        <v>117.6</v>
      </c>
      <c r="R795" s="180">
        <f t="shared" si="378"/>
        <v>161.69999999999999</v>
      </c>
      <c r="S795" s="180">
        <f t="shared" si="379"/>
        <v>279.3</v>
      </c>
      <c r="T795" s="394">
        <f t="shared" si="374"/>
        <v>150.61000000000001</v>
      </c>
      <c r="U795" s="394">
        <f t="shared" si="375"/>
        <v>207.09</v>
      </c>
      <c r="V795" s="142">
        <f t="shared" si="380"/>
        <v>357.7</v>
      </c>
      <c r="W795" s="142">
        <f t="shared" si="381"/>
        <v>215.16</v>
      </c>
      <c r="X795" s="142">
        <f t="shared" si="381"/>
        <v>295.83999999999997</v>
      </c>
      <c r="Y795" s="142">
        <f t="shared" si="382"/>
        <v>511</v>
      </c>
      <c r="Z795" s="51"/>
      <c r="AA795" s="35"/>
      <c r="AB795" s="226"/>
      <c r="AC795" s="226"/>
      <c r="AD795" s="226"/>
      <c r="AE795" s="226"/>
      <c r="AF795" s="226"/>
      <c r="AG795" s="226"/>
      <c r="AH795" s="226"/>
      <c r="AI795" s="226"/>
      <c r="AJ795" s="226"/>
      <c r="AK795" s="226"/>
      <c r="AL795" s="226"/>
      <c r="AM795" s="226"/>
      <c r="AN795" s="226"/>
      <c r="AO795" s="226"/>
    </row>
    <row r="796" spans="1:41" ht="45" outlineLevel="1">
      <c r="A796" s="44">
        <v>687</v>
      </c>
      <c r="B796" s="73">
        <v>621</v>
      </c>
      <c r="C796" s="42" t="s">
        <v>265</v>
      </c>
      <c r="D796" s="44" t="s">
        <v>34</v>
      </c>
      <c r="E796" s="53">
        <v>0.02</v>
      </c>
      <c r="F796" s="14">
        <f t="shared" si="350"/>
        <v>232.48</v>
      </c>
      <c r="G796" s="14">
        <f t="shared" si="351"/>
        <v>0</v>
      </c>
      <c r="H796" s="14">
        <f t="shared" si="352"/>
        <v>232.48</v>
      </c>
      <c r="I796" s="45">
        <v>11624</v>
      </c>
      <c r="J796" s="53"/>
      <c r="K796" s="53"/>
      <c r="L796" s="51"/>
      <c r="M796" s="51"/>
      <c r="N796" s="51"/>
      <c r="O796" s="123">
        <f t="shared" si="384"/>
        <v>18598.400000000001</v>
      </c>
      <c r="P796" s="180">
        <f t="shared" si="376"/>
        <v>0</v>
      </c>
      <c r="Q796" s="180">
        <f t="shared" si="377"/>
        <v>371.97</v>
      </c>
      <c r="R796" s="180">
        <f t="shared" si="378"/>
        <v>0</v>
      </c>
      <c r="S796" s="180">
        <f t="shared" si="379"/>
        <v>371.97</v>
      </c>
      <c r="T796" s="394">
        <f t="shared" si="374"/>
        <v>476.38</v>
      </c>
      <c r="U796" s="394">
        <f t="shared" si="375"/>
        <v>0</v>
      </c>
      <c r="V796" s="142">
        <f t="shared" si="380"/>
        <v>476.38</v>
      </c>
      <c r="W796" s="142">
        <f t="shared" si="381"/>
        <v>23818.880000000001</v>
      </c>
      <c r="X796" s="142">
        <f t="shared" si="381"/>
        <v>0</v>
      </c>
      <c r="Y796" s="142">
        <f t="shared" si="382"/>
        <v>23818.880000000001</v>
      </c>
      <c r="Z796" s="51"/>
      <c r="AA796" s="35"/>
      <c r="AB796" s="226"/>
      <c r="AC796" s="226"/>
      <c r="AD796" s="226"/>
      <c r="AE796" s="226"/>
      <c r="AF796" s="226"/>
      <c r="AG796" s="226"/>
      <c r="AH796" s="226"/>
      <c r="AI796" s="226"/>
      <c r="AJ796" s="226"/>
      <c r="AK796" s="226"/>
      <c r="AL796" s="226"/>
      <c r="AM796" s="226"/>
      <c r="AN796" s="226"/>
      <c r="AO796" s="226"/>
    </row>
    <row r="797" spans="1:41" ht="30" outlineLevel="1">
      <c r="A797" s="44">
        <v>688</v>
      </c>
      <c r="B797" s="73">
        <v>622</v>
      </c>
      <c r="C797" s="42" t="s">
        <v>274</v>
      </c>
      <c r="D797" s="44" t="s">
        <v>26</v>
      </c>
      <c r="E797" s="53">
        <v>1.5</v>
      </c>
      <c r="F797" s="14">
        <f t="shared" si="350"/>
        <v>1002</v>
      </c>
      <c r="G797" s="14">
        <f t="shared" si="351"/>
        <v>4620</v>
      </c>
      <c r="H797" s="14">
        <f t="shared" si="352"/>
        <v>5622</v>
      </c>
      <c r="I797" s="45">
        <v>668</v>
      </c>
      <c r="J797" s="53">
        <v>3080</v>
      </c>
      <c r="K797" s="53"/>
      <c r="L797" s="51"/>
      <c r="M797" s="51"/>
      <c r="N797" s="51"/>
      <c r="O797" s="123">
        <f t="shared" si="384"/>
        <v>1068.8</v>
      </c>
      <c r="P797" s="180">
        <f t="shared" si="376"/>
        <v>3080</v>
      </c>
      <c r="Q797" s="180">
        <f t="shared" si="377"/>
        <v>1603.2</v>
      </c>
      <c r="R797" s="180">
        <f t="shared" si="378"/>
        <v>4620</v>
      </c>
      <c r="S797" s="180">
        <f t="shared" si="379"/>
        <v>6223.2</v>
      </c>
      <c r="T797" s="394">
        <f t="shared" si="374"/>
        <v>2053.2199999999998</v>
      </c>
      <c r="U797" s="394">
        <f t="shared" si="375"/>
        <v>5916.81</v>
      </c>
      <c r="V797" s="142">
        <f t="shared" si="380"/>
        <v>7970.03</v>
      </c>
      <c r="W797" s="142">
        <f t="shared" si="381"/>
        <v>1368.81</v>
      </c>
      <c r="X797" s="142">
        <f t="shared" si="381"/>
        <v>3944.54</v>
      </c>
      <c r="Y797" s="142">
        <f t="shared" si="382"/>
        <v>5313.35</v>
      </c>
      <c r="Z797" s="51"/>
      <c r="AA797" s="35"/>
      <c r="AB797" s="226"/>
      <c r="AC797" s="226"/>
      <c r="AD797" s="226"/>
      <c r="AE797" s="226"/>
      <c r="AF797" s="226"/>
      <c r="AG797" s="226"/>
      <c r="AH797" s="226"/>
      <c r="AI797" s="226"/>
      <c r="AJ797" s="226"/>
      <c r="AK797" s="226"/>
      <c r="AL797" s="226"/>
      <c r="AM797" s="226"/>
      <c r="AN797" s="226"/>
      <c r="AO797" s="226"/>
    </row>
    <row r="798" spans="1:41" ht="45" outlineLevel="1">
      <c r="A798" s="44">
        <v>689</v>
      </c>
      <c r="B798" s="73">
        <v>623</v>
      </c>
      <c r="C798" s="42" t="s">
        <v>265</v>
      </c>
      <c r="D798" s="44" t="s">
        <v>34</v>
      </c>
      <c r="E798" s="53">
        <v>0.01</v>
      </c>
      <c r="F798" s="14">
        <f t="shared" si="350"/>
        <v>116.24</v>
      </c>
      <c r="G798" s="14">
        <f t="shared" si="351"/>
        <v>0</v>
      </c>
      <c r="H798" s="14">
        <f t="shared" si="352"/>
        <v>116.24</v>
      </c>
      <c r="I798" s="45">
        <v>11624</v>
      </c>
      <c r="J798" s="53"/>
      <c r="K798" s="53"/>
      <c r="L798" s="51"/>
      <c r="M798" s="51"/>
      <c r="N798" s="51"/>
      <c r="O798" s="123">
        <f t="shared" si="384"/>
        <v>18598.400000000001</v>
      </c>
      <c r="P798" s="180">
        <f t="shared" si="376"/>
        <v>0</v>
      </c>
      <c r="Q798" s="180">
        <f t="shared" si="377"/>
        <v>185.98</v>
      </c>
      <c r="R798" s="180">
        <f t="shared" si="378"/>
        <v>0</v>
      </c>
      <c r="S798" s="180">
        <f t="shared" si="379"/>
        <v>185.98</v>
      </c>
      <c r="T798" s="394">
        <f t="shared" si="374"/>
        <v>238.19</v>
      </c>
      <c r="U798" s="394">
        <f t="shared" si="375"/>
        <v>0</v>
      </c>
      <c r="V798" s="142">
        <f t="shared" si="380"/>
        <v>238.19</v>
      </c>
      <c r="W798" s="142">
        <f t="shared" si="381"/>
        <v>23818.880000000001</v>
      </c>
      <c r="X798" s="142">
        <f t="shared" si="381"/>
        <v>0</v>
      </c>
      <c r="Y798" s="142">
        <f t="shared" si="382"/>
        <v>23818.880000000001</v>
      </c>
      <c r="Z798" s="51"/>
      <c r="AA798" s="35"/>
      <c r="AB798" s="226"/>
      <c r="AC798" s="226"/>
      <c r="AD798" s="226"/>
      <c r="AE798" s="226"/>
      <c r="AF798" s="226"/>
      <c r="AG798" s="226"/>
      <c r="AH798" s="226"/>
      <c r="AI798" s="226"/>
      <c r="AJ798" s="226"/>
      <c r="AK798" s="226"/>
      <c r="AL798" s="226"/>
      <c r="AM798" s="226"/>
      <c r="AN798" s="226"/>
      <c r="AO798" s="226"/>
    </row>
    <row r="799" spans="1:41" ht="30" outlineLevel="1">
      <c r="A799" s="44">
        <v>690</v>
      </c>
      <c r="B799" s="73">
        <v>624</v>
      </c>
      <c r="C799" s="42" t="s">
        <v>270</v>
      </c>
      <c r="D799" s="44" t="s">
        <v>26</v>
      </c>
      <c r="E799" s="53">
        <v>1.5</v>
      </c>
      <c r="F799" s="14">
        <f t="shared" si="350"/>
        <v>427.5</v>
      </c>
      <c r="G799" s="14">
        <f t="shared" si="351"/>
        <v>1588.5</v>
      </c>
      <c r="H799" s="14">
        <f t="shared" si="352"/>
        <v>2016</v>
      </c>
      <c r="I799" s="45">
        <v>285</v>
      </c>
      <c r="J799" s="53">
        <v>1059</v>
      </c>
      <c r="K799" s="53"/>
      <c r="L799" s="51"/>
      <c r="M799" s="51"/>
      <c r="N799" s="51"/>
      <c r="O799" s="123">
        <f t="shared" si="384"/>
        <v>456</v>
      </c>
      <c r="P799" s="180">
        <f t="shared" si="376"/>
        <v>1059</v>
      </c>
      <c r="Q799" s="180">
        <f t="shared" si="377"/>
        <v>684</v>
      </c>
      <c r="R799" s="180">
        <f t="shared" si="378"/>
        <v>1588.5</v>
      </c>
      <c r="S799" s="180">
        <f t="shared" si="379"/>
        <v>2272.5</v>
      </c>
      <c r="T799" s="394">
        <f t="shared" si="374"/>
        <v>876</v>
      </c>
      <c r="U799" s="394">
        <f t="shared" si="375"/>
        <v>2034.39</v>
      </c>
      <c r="V799" s="142">
        <f t="shared" si="380"/>
        <v>2910.39</v>
      </c>
      <c r="W799" s="142">
        <f t="shared" si="381"/>
        <v>584</v>
      </c>
      <c r="X799" s="142">
        <f t="shared" si="381"/>
        <v>1356.26</v>
      </c>
      <c r="Y799" s="142">
        <f t="shared" si="382"/>
        <v>1940.26</v>
      </c>
      <c r="Z799" s="51"/>
      <c r="AA799" s="35"/>
      <c r="AB799" s="226"/>
      <c r="AC799" s="226"/>
      <c r="AD799" s="226"/>
      <c r="AE799" s="226"/>
      <c r="AF799" s="226"/>
      <c r="AG799" s="226"/>
      <c r="AH799" s="226"/>
      <c r="AI799" s="226"/>
      <c r="AJ799" s="226"/>
      <c r="AK799" s="226"/>
      <c r="AL799" s="226"/>
      <c r="AM799" s="226"/>
      <c r="AN799" s="226"/>
      <c r="AO799" s="226"/>
    </row>
    <row r="800" spans="1:41" ht="15" outlineLevel="1">
      <c r="A800" s="44"/>
      <c r="B800" s="73"/>
      <c r="C800" s="52" t="s">
        <v>388</v>
      </c>
      <c r="D800" s="44"/>
      <c r="E800" s="53"/>
      <c r="F800" s="14">
        <f t="shared" si="350"/>
        <v>0</v>
      </c>
      <c r="G800" s="14">
        <f t="shared" si="351"/>
        <v>0</v>
      </c>
      <c r="H800" s="14">
        <f t="shared" si="352"/>
        <v>0</v>
      </c>
      <c r="I800" s="45"/>
      <c r="J800" s="53"/>
      <c r="K800" s="53"/>
      <c r="L800" s="51"/>
      <c r="M800" s="51"/>
      <c r="N800" s="51"/>
      <c r="O800" s="186"/>
      <c r="P800" s="180">
        <f t="shared" si="376"/>
        <v>0</v>
      </c>
      <c r="Q800" s="180">
        <f t="shared" si="377"/>
        <v>0</v>
      </c>
      <c r="R800" s="180">
        <f t="shared" si="378"/>
        <v>0</v>
      </c>
      <c r="S800" s="180">
        <f t="shared" si="379"/>
        <v>0</v>
      </c>
      <c r="T800" s="394">
        <f t="shared" si="374"/>
        <v>0</v>
      </c>
      <c r="U800" s="394">
        <f t="shared" si="375"/>
        <v>0</v>
      </c>
      <c r="V800" s="142">
        <f t="shared" si="380"/>
        <v>0</v>
      </c>
      <c r="W800" s="142">
        <f t="shared" si="381"/>
        <v>0</v>
      </c>
      <c r="X800" s="142">
        <f t="shared" si="381"/>
        <v>0</v>
      </c>
      <c r="Y800" s="142">
        <f t="shared" si="382"/>
        <v>0</v>
      </c>
      <c r="Z800" s="51"/>
      <c r="AA800" s="35"/>
      <c r="AB800" s="226"/>
      <c r="AC800" s="226"/>
      <c r="AD800" s="226"/>
      <c r="AE800" s="226"/>
      <c r="AF800" s="226"/>
      <c r="AG800" s="226"/>
      <c r="AH800" s="226"/>
      <c r="AI800" s="226"/>
      <c r="AJ800" s="226"/>
      <c r="AK800" s="226"/>
      <c r="AL800" s="226"/>
      <c r="AM800" s="226"/>
      <c r="AN800" s="226"/>
      <c r="AO800" s="226"/>
    </row>
    <row r="801" spans="1:41" ht="15" outlineLevel="1">
      <c r="A801" s="44"/>
      <c r="B801" s="73"/>
      <c r="C801" s="52" t="s">
        <v>221</v>
      </c>
      <c r="D801" s="44"/>
      <c r="E801" s="53"/>
      <c r="F801" s="14">
        <f t="shared" si="350"/>
        <v>0</v>
      </c>
      <c r="G801" s="14">
        <f t="shared" si="351"/>
        <v>0</v>
      </c>
      <c r="H801" s="14">
        <f t="shared" si="352"/>
        <v>0</v>
      </c>
      <c r="I801" s="45"/>
      <c r="J801" s="53"/>
      <c r="K801" s="53"/>
      <c r="L801" s="51"/>
      <c r="M801" s="51"/>
      <c r="N801" s="51"/>
      <c r="O801" s="186"/>
      <c r="P801" s="180">
        <f t="shared" si="376"/>
        <v>0</v>
      </c>
      <c r="Q801" s="180">
        <f t="shared" si="377"/>
        <v>0</v>
      </c>
      <c r="R801" s="180">
        <f t="shared" si="378"/>
        <v>0</v>
      </c>
      <c r="S801" s="180">
        <f t="shared" si="379"/>
        <v>0</v>
      </c>
      <c r="T801" s="394">
        <f t="shared" si="374"/>
        <v>0</v>
      </c>
      <c r="U801" s="394">
        <f t="shared" si="375"/>
        <v>0</v>
      </c>
      <c r="V801" s="142">
        <f t="shared" si="380"/>
        <v>0</v>
      </c>
      <c r="W801" s="142">
        <f t="shared" si="381"/>
        <v>0</v>
      </c>
      <c r="X801" s="142">
        <f t="shared" si="381"/>
        <v>0</v>
      </c>
      <c r="Y801" s="142">
        <f t="shared" si="382"/>
        <v>0</v>
      </c>
      <c r="Z801" s="51"/>
      <c r="AA801" s="35"/>
      <c r="AB801" s="226"/>
      <c r="AC801" s="226"/>
      <c r="AD801" s="226"/>
      <c r="AE801" s="226"/>
      <c r="AF801" s="226"/>
      <c r="AG801" s="226"/>
      <c r="AH801" s="226"/>
      <c r="AI801" s="226"/>
      <c r="AJ801" s="226"/>
      <c r="AK801" s="226"/>
      <c r="AL801" s="226"/>
      <c r="AM801" s="226"/>
      <c r="AN801" s="226"/>
      <c r="AO801" s="226"/>
    </row>
    <row r="802" spans="1:41" ht="15" outlineLevel="1">
      <c r="A802" s="44"/>
      <c r="B802" s="73"/>
      <c r="C802" s="52" t="s">
        <v>222</v>
      </c>
      <c r="D802" s="44"/>
      <c r="E802" s="53"/>
      <c r="F802" s="14">
        <f t="shared" si="350"/>
        <v>0</v>
      </c>
      <c r="G802" s="14">
        <f t="shared" si="351"/>
        <v>0</v>
      </c>
      <c r="H802" s="14">
        <f t="shared" si="352"/>
        <v>0</v>
      </c>
      <c r="I802" s="45"/>
      <c r="J802" s="53"/>
      <c r="K802" s="53"/>
      <c r="L802" s="51"/>
      <c r="M802" s="51"/>
      <c r="N802" s="51"/>
      <c r="O802" s="186"/>
      <c r="P802" s="180">
        <f t="shared" si="376"/>
        <v>0</v>
      </c>
      <c r="Q802" s="180">
        <f t="shared" si="377"/>
        <v>0</v>
      </c>
      <c r="R802" s="180">
        <f t="shared" si="378"/>
        <v>0</v>
      </c>
      <c r="S802" s="180">
        <f t="shared" si="379"/>
        <v>0</v>
      </c>
      <c r="T802" s="394">
        <f t="shared" si="374"/>
        <v>0</v>
      </c>
      <c r="U802" s="394">
        <f t="shared" si="375"/>
        <v>0</v>
      </c>
      <c r="V802" s="142">
        <f t="shared" si="380"/>
        <v>0</v>
      </c>
      <c r="W802" s="142">
        <f t="shared" si="381"/>
        <v>0</v>
      </c>
      <c r="X802" s="142">
        <f t="shared" si="381"/>
        <v>0</v>
      </c>
      <c r="Y802" s="142">
        <f t="shared" si="382"/>
        <v>0</v>
      </c>
      <c r="Z802" s="51"/>
      <c r="AA802" s="35"/>
      <c r="AB802" s="226"/>
      <c r="AC802" s="226"/>
      <c r="AD802" s="226"/>
      <c r="AE802" s="226"/>
      <c r="AF802" s="226"/>
      <c r="AG802" s="226"/>
      <c r="AH802" s="226"/>
      <c r="AI802" s="226"/>
      <c r="AJ802" s="226"/>
      <c r="AK802" s="226"/>
      <c r="AL802" s="226"/>
      <c r="AM802" s="226"/>
      <c r="AN802" s="226"/>
      <c r="AO802" s="226"/>
    </row>
    <row r="803" spans="1:41" ht="15" outlineLevel="1">
      <c r="A803" s="44">
        <v>691</v>
      </c>
      <c r="B803" s="73">
        <v>625</v>
      </c>
      <c r="C803" s="42" t="s">
        <v>264</v>
      </c>
      <c r="D803" s="44" t="s">
        <v>34</v>
      </c>
      <c r="E803" s="53">
        <v>0.06</v>
      </c>
      <c r="F803" s="14">
        <f t="shared" si="350"/>
        <v>1425.42</v>
      </c>
      <c r="G803" s="14">
        <f t="shared" si="351"/>
        <v>0</v>
      </c>
      <c r="H803" s="14">
        <f t="shared" si="352"/>
        <v>1425.42</v>
      </c>
      <c r="I803" s="45">
        <v>23757</v>
      </c>
      <c r="J803" s="53"/>
      <c r="K803" s="53"/>
      <c r="L803" s="51"/>
      <c r="M803" s="51"/>
      <c r="N803" s="51"/>
      <c r="O803" s="448">
        <f>I803*$L$3</f>
        <v>40386.9</v>
      </c>
      <c r="P803" s="180">
        <f t="shared" si="376"/>
        <v>0</v>
      </c>
      <c r="Q803" s="180">
        <f t="shared" si="377"/>
        <v>2423.21</v>
      </c>
      <c r="R803" s="180">
        <f t="shared" si="378"/>
        <v>0</v>
      </c>
      <c r="S803" s="180">
        <f t="shared" si="379"/>
        <v>2423.21</v>
      </c>
      <c r="T803" s="394">
        <f t="shared" si="374"/>
        <v>3103.4</v>
      </c>
      <c r="U803" s="394">
        <f t="shared" si="375"/>
        <v>0</v>
      </c>
      <c r="V803" s="142">
        <f t="shared" si="380"/>
        <v>3103.4</v>
      </c>
      <c r="W803" s="142">
        <f t="shared" si="381"/>
        <v>51723.3</v>
      </c>
      <c r="X803" s="142">
        <f t="shared" si="381"/>
        <v>0</v>
      </c>
      <c r="Y803" s="142">
        <f t="shared" si="382"/>
        <v>51723.3</v>
      </c>
      <c r="Z803" s="51"/>
      <c r="AA803" s="35"/>
      <c r="AB803" s="226"/>
      <c r="AC803" s="226"/>
      <c r="AD803" s="226"/>
      <c r="AE803" s="226"/>
      <c r="AF803" s="226"/>
      <c r="AG803" s="226"/>
      <c r="AH803" s="226"/>
      <c r="AI803" s="226"/>
      <c r="AJ803" s="226"/>
      <c r="AK803" s="226"/>
      <c r="AL803" s="226"/>
      <c r="AM803" s="226"/>
      <c r="AN803" s="226"/>
      <c r="AO803" s="226"/>
    </row>
    <row r="804" spans="1:41" ht="15" outlineLevel="1">
      <c r="A804" s="44">
        <v>692</v>
      </c>
      <c r="B804" s="73">
        <v>626</v>
      </c>
      <c r="C804" s="42" t="s">
        <v>389</v>
      </c>
      <c r="D804" s="44" t="s">
        <v>103</v>
      </c>
      <c r="E804" s="53">
        <v>4</v>
      </c>
      <c r="F804" s="14">
        <f t="shared" si="350"/>
        <v>1240</v>
      </c>
      <c r="G804" s="14">
        <f t="shared" si="351"/>
        <v>0</v>
      </c>
      <c r="H804" s="14">
        <f t="shared" si="352"/>
        <v>1240</v>
      </c>
      <c r="I804" s="45">
        <v>310</v>
      </c>
      <c r="J804" s="53"/>
      <c r="K804" s="53"/>
      <c r="L804" s="51"/>
      <c r="M804" s="51"/>
      <c r="N804" s="51"/>
      <c r="O804" s="451">
        <f t="shared" ref="O804:O812" si="385">I804*$M$3</f>
        <v>434</v>
      </c>
      <c r="P804" s="180">
        <f t="shared" si="376"/>
        <v>0</v>
      </c>
      <c r="Q804" s="180">
        <f t="shared" si="377"/>
        <v>1736</v>
      </c>
      <c r="R804" s="180">
        <f t="shared" si="378"/>
        <v>0</v>
      </c>
      <c r="S804" s="180">
        <f t="shared" si="379"/>
        <v>1736</v>
      </c>
      <c r="T804" s="394">
        <f t="shared" si="374"/>
        <v>2223.2800000000002</v>
      </c>
      <c r="U804" s="394">
        <f t="shared" si="375"/>
        <v>0</v>
      </c>
      <c r="V804" s="142">
        <f t="shared" si="380"/>
        <v>2223.2800000000002</v>
      </c>
      <c r="W804" s="142">
        <f t="shared" si="381"/>
        <v>555.82000000000005</v>
      </c>
      <c r="X804" s="142">
        <f t="shared" si="381"/>
        <v>0</v>
      </c>
      <c r="Y804" s="142">
        <f t="shared" si="382"/>
        <v>555.82000000000005</v>
      </c>
      <c r="Z804" s="51"/>
      <c r="AA804" s="35"/>
      <c r="AB804" s="226"/>
      <c r="AC804" s="226"/>
      <c r="AD804" s="226"/>
      <c r="AE804" s="226"/>
      <c r="AF804" s="226"/>
      <c r="AG804" s="226"/>
      <c r="AH804" s="226"/>
      <c r="AI804" s="226"/>
      <c r="AJ804" s="226"/>
      <c r="AK804" s="226"/>
      <c r="AL804" s="226"/>
      <c r="AM804" s="226"/>
      <c r="AN804" s="226"/>
      <c r="AO804" s="226"/>
    </row>
    <row r="805" spans="1:41" ht="15" outlineLevel="1">
      <c r="A805" s="44">
        <v>693</v>
      </c>
      <c r="B805" s="73">
        <v>627</v>
      </c>
      <c r="C805" s="42" t="s">
        <v>56</v>
      </c>
      <c r="D805" s="44" t="s">
        <v>26</v>
      </c>
      <c r="E805" s="53">
        <v>1.7</v>
      </c>
      <c r="F805" s="14">
        <f t="shared" si="350"/>
        <v>2995.47</v>
      </c>
      <c r="G805" s="14">
        <f t="shared" si="351"/>
        <v>0</v>
      </c>
      <c r="H805" s="14">
        <f t="shared" si="352"/>
        <v>2995.47</v>
      </c>
      <c r="I805" s="45">
        <v>1762.04</v>
      </c>
      <c r="J805" s="53"/>
      <c r="K805" s="53"/>
      <c r="L805" s="51"/>
      <c r="M805" s="51"/>
      <c r="N805" s="51"/>
      <c r="O805" s="451">
        <f t="shared" si="385"/>
        <v>2466.86</v>
      </c>
      <c r="P805" s="180">
        <f t="shared" si="376"/>
        <v>0</v>
      </c>
      <c r="Q805" s="180">
        <f t="shared" si="377"/>
        <v>4193.66</v>
      </c>
      <c r="R805" s="180">
        <f t="shared" si="378"/>
        <v>0</v>
      </c>
      <c r="S805" s="180">
        <f t="shared" si="379"/>
        <v>4193.66</v>
      </c>
      <c r="T805" s="394">
        <f t="shared" si="374"/>
        <v>5370.81</v>
      </c>
      <c r="U805" s="394">
        <f t="shared" si="375"/>
        <v>0</v>
      </c>
      <c r="V805" s="142">
        <f t="shared" si="380"/>
        <v>5370.81</v>
      </c>
      <c r="W805" s="142">
        <f t="shared" si="381"/>
        <v>3159.3</v>
      </c>
      <c r="X805" s="142">
        <f t="shared" si="381"/>
        <v>0</v>
      </c>
      <c r="Y805" s="142">
        <f t="shared" si="382"/>
        <v>3159.3</v>
      </c>
      <c r="Z805" s="51"/>
      <c r="AA805" s="35"/>
      <c r="AB805" s="226"/>
      <c r="AC805" s="226"/>
      <c r="AD805" s="226"/>
      <c r="AE805" s="226"/>
      <c r="AF805" s="226"/>
      <c r="AG805" s="226"/>
      <c r="AH805" s="226"/>
      <c r="AI805" s="226"/>
      <c r="AJ805" s="226"/>
      <c r="AK805" s="226"/>
      <c r="AL805" s="226"/>
      <c r="AM805" s="226"/>
      <c r="AN805" s="226"/>
      <c r="AO805" s="226"/>
    </row>
    <row r="806" spans="1:41" ht="15" outlineLevel="1">
      <c r="A806" s="44">
        <v>694</v>
      </c>
      <c r="B806" s="73">
        <v>628</v>
      </c>
      <c r="C806" s="42" t="s">
        <v>218</v>
      </c>
      <c r="D806" s="44" t="s">
        <v>26</v>
      </c>
      <c r="E806" s="53">
        <v>1.7</v>
      </c>
      <c r="F806" s="14">
        <f t="shared" si="350"/>
        <v>251.74</v>
      </c>
      <c r="G806" s="14">
        <f t="shared" si="351"/>
        <v>0</v>
      </c>
      <c r="H806" s="14">
        <f t="shared" si="352"/>
        <v>251.74</v>
      </c>
      <c r="I806" s="45">
        <v>148.08000000000001</v>
      </c>
      <c r="J806" s="53"/>
      <c r="K806" s="53"/>
      <c r="L806" s="51"/>
      <c r="M806" s="51"/>
      <c r="N806" s="51"/>
      <c r="O806" s="451">
        <f t="shared" si="385"/>
        <v>207.31</v>
      </c>
      <c r="P806" s="180">
        <f t="shared" si="376"/>
        <v>0</v>
      </c>
      <c r="Q806" s="180">
        <f t="shared" si="377"/>
        <v>352.43</v>
      </c>
      <c r="R806" s="180">
        <f t="shared" si="378"/>
        <v>0</v>
      </c>
      <c r="S806" s="180">
        <f t="shared" si="379"/>
        <v>352.43</v>
      </c>
      <c r="T806" s="394">
        <f t="shared" si="374"/>
        <v>451.35</v>
      </c>
      <c r="U806" s="394">
        <f t="shared" si="375"/>
        <v>0</v>
      </c>
      <c r="V806" s="142">
        <f t="shared" si="380"/>
        <v>451.35</v>
      </c>
      <c r="W806" s="142">
        <f t="shared" si="381"/>
        <v>265.5</v>
      </c>
      <c r="X806" s="142">
        <f t="shared" si="381"/>
        <v>0</v>
      </c>
      <c r="Y806" s="142">
        <f t="shared" si="382"/>
        <v>265.5</v>
      </c>
      <c r="Z806" s="51"/>
      <c r="AA806" s="35"/>
      <c r="AB806" s="226"/>
      <c r="AC806" s="226"/>
      <c r="AD806" s="226"/>
      <c r="AE806" s="226"/>
      <c r="AF806" s="226"/>
      <c r="AG806" s="226"/>
      <c r="AH806" s="226"/>
      <c r="AI806" s="226"/>
      <c r="AJ806" s="226"/>
      <c r="AK806" s="226"/>
      <c r="AL806" s="226"/>
      <c r="AM806" s="226"/>
      <c r="AN806" s="226"/>
      <c r="AO806" s="226"/>
    </row>
    <row r="807" spans="1:41" ht="45" outlineLevel="1">
      <c r="A807" s="44">
        <v>695</v>
      </c>
      <c r="B807" s="73">
        <v>629</v>
      </c>
      <c r="C807" s="42" t="s">
        <v>265</v>
      </c>
      <c r="D807" s="44" t="s">
        <v>34</v>
      </c>
      <c r="E807" s="53">
        <v>0</v>
      </c>
      <c r="F807" s="14">
        <f t="shared" si="350"/>
        <v>0</v>
      </c>
      <c r="G807" s="14">
        <f t="shared" si="351"/>
        <v>0</v>
      </c>
      <c r="H807" s="14">
        <f t="shared" si="352"/>
        <v>0</v>
      </c>
      <c r="I807" s="45">
        <v>11624</v>
      </c>
      <c r="J807" s="53"/>
      <c r="K807" s="53"/>
      <c r="L807" s="51"/>
      <c r="M807" s="51"/>
      <c r="N807" s="51"/>
      <c r="O807" s="451">
        <f t="shared" si="385"/>
        <v>16273.6</v>
      </c>
      <c r="P807" s="180">
        <f t="shared" si="376"/>
        <v>0</v>
      </c>
      <c r="Q807" s="180">
        <f t="shared" si="377"/>
        <v>0</v>
      </c>
      <c r="R807" s="180">
        <f t="shared" si="378"/>
        <v>0</v>
      </c>
      <c r="S807" s="180">
        <f t="shared" si="379"/>
        <v>0</v>
      </c>
      <c r="T807" s="394">
        <f t="shared" si="374"/>
        <v>0</v>
      </c>
      <c r="U807" s="394">
        <f t="shared" si="375"/>
        <v>0</v>
      </c>
      <c r="V807" s="142">
        <f t="shared" si="380"/>
        <v>0</v>
      </c>
      <c r="W807" s="142">
        <f t="shared" si="381"/>
        <v>20841.52</v>
      </c>
      <c r="X807" s="142">
        <f t="shared" si="381"/>
        <v>0</v>
      </c>
      <c r="Y807" s="142">
        <f t="shared" si="382"/>
        <v>20841.52</v>
      </c>
      <c r="Z807" s="51"/>
      <c r="AA807" s="35"/>
      <c r="AB807" s="226"/>
      <c r="AC807" s="226"/>
      <c r="AD807" s="226"/>
      <c r="AE807" s="226"/>
      <c r="AF807" s="226"/>
      <c r="AG807" s="226"/>
      <c r="AH807" s="226"/>
      <c r="AI807" s="226"/>
      <c r="AJ807" s="226"/>
      <c r="AK807" s="226"/>
      <c r="AL807" s="226"/>
      <c r="AM807" s="226"/>
      <c r="AN807" s="226"/>
      <c r="AO807" s="226"/>
    </row>
    <row r="808" spans="1:41" ht="30" outlineLevel="1">
      <c r="A808" s="44">
        <v>696</v>
      </c>
      <c r="B808" s="73">
        <v>630</v>
      </c>
      <c r="C808" s="42" t="s">
        <v>266</v>
      </c>
      <c r="D808" s="44" t="s">
        <v>26</v>
      </c>
      <c r="E808" s="53">
        <v>1.7</v>
      </c>
      <c r="F808" s="14">
        <f t="shared" si="350"/>
        <v>178.5</v>
      </c>
      <c r="G808" s="14">
        <f t="shared" si="351"/>
        <v>392.7</v>
      </c>
      <c r="H808" s="14">
        <f t="shared" si="352"/>
        <v>571.20000000000005</v>
      </c>
      <c r="I808" s="45">
        <v>105</v>
      </c>
      <c r="J808" s="53">
        <v>231</v>
      </c>
      <c r="K808" s="53"/>
      <c r="L808" s="51"/>
      <c r="M808" s="51"/>
      <c r="N808" s="51"/>
      <c r="O808" s="451">
        <f t="shared" si="385"/>
        <v>147</v>
      </c>
      <c r="P808" s="180">
        <f t="shared" si="376"/>
        <v>231</v>
      </c>
      <c r="Q808" s="180">
        <f t="shared" si="377"/>
        <v>249.9</v>
      </c>
      <c r="R808" s="180">
        <f t="shared" si="378"/>
        <v>392.7</v>
      </c>
      <c r="S808" s="180">
        <f t="shared" si="379"/>
        <v>642.6</v>
      </c>
      <c r="T808" s="394">
        <f t="shared" si="374"/>
        <v>320.04000000000002</v>
      </c>
      <c r="U808" s="394">
        <f t="shared" si="375"/>
        <v>502.93</v>
      </c>
      <c r="V808" s="142">
        <f t="shared" si="380"/>
        <v>822.97</v>
      </c>
      <c r="W808" s="142">
        <f t="shared" si="381"/>
        <v>188.26</v>
      </c>
      <c r="X808" s="142">
        <f t="shared" si="381"/>
        <v>295.83999999999997</v>
      </c>
      <c r="Y808" s="142">
        <f t="shared" si="382"/>
        <v>484.1</v>
      </c>
      <c r="Z808" s="51"/>
      <c r="AA808" s="35"/>
      <c r="AB808" s="226"/>
      <c r="AC808" s="226"/>
      <c r="AD808" s="226"/>
      <c r="AE808" s="226"/>
      <c r="AF808" s="226"/>
      <c r="AG808" s="226"/>
      <c r="AH808" s="226"/>
      <c r="AI808" s="226"/>
      <c r="AJ808" s="226"/>
      <c r="AK808" s="226"/>
      <c r="AL808" s="226"/>
      <c r="AM808" s="226"/>
      <c r="AN808" s="226"/>
      <c r="AO808" s="226"/>
    </row>
    <row r="809" spans="1:41" ht="45" outlineLevel="1">
      <c r="A809" s="44">
        <v>697</v>
      </c>
      <c r="B809" s="73">
        <v>631</v>
      </c>
      <c r="C809" s="42" t="s">
        <v>265</v>
      </c>
      <c r="D809" s="44" t="s">
        <v>34</v>
      </c>
      <c r="E809" s="53">
        <v>0.02</v>
      </c>
      <c r="F809" s="14">
        <f t="shared" si="350"/>
        <v>232.48</v>
      </c>
      <c r="G809" s="14">
        <f t="shared" si="351"/>
        <v>0</v>
      </c>
      <c r="H809" s="14">
        <f t="shared" si="352"/>
        <v>232.48</v>
      </c>
      <c r="I809" s="45">
        <v>11624</v>
      </c>
      <c r="J809" s="53"/>
      <c r="K809" s="53"/>
      <c r="L809" s="51"/>
      <c r="M809" s="51"/>
      <c r="N809" s="51"/>
      <c r="O809" s="451">
        <f t="shared" si="385"/>
        <v>16273.6</v>
      </c>
      <c r="P809" s="180">
        <f t="shared" si="376"/>
        <v>0</v>
      </c>
      <c r="Q809" s="180">
        <f t="shared" si="377"/>
        <v>325.47000000000003</v>
      </c>
      <c r="R809" s="180">
        <f t="shared" si="378"/>
        <v>0</v>
      </c>
      <c r="S809" s="180">
        <f t="shared" si="379"/>
        <v>325.47000000000003</v>
      </c>
      <c r="T809" s="394">
        <f t="shared" si="374"/>
        <v>416.83</v>
      </c>
      <c r="U809" s="394">
        <f t="shared" si="375"/>
        <v>0</v>
      </c>
      <c r="V809" s="142">
        <f t="shared" si="380"/>
        <v>416.83</v>
      </c>
      <c r="W809" s="142">
        <f t="shared" si="381"/>
        <v>20841.52</v>
      </c>
      <c r="X809" s="142">
        <f t="shared" si="381"/>
        <v>0</v>
      </c>
      <c r="Y809" s="142">
        <f t="shared" si="382"/>
        <v>20841.52</v>
      </c>
      <c r="Z809" s="51"/>
      <c r="AA809" s="35"/>
      <c r="AB809" s="226"/>
      <c r="AC809" s="226"/>
      <c r="AD809" s="226"/>
      <c r="AE809" s="226"/>
      <c r="AF809" s="226"/>
      <c r="AG809" s="226"/>
      <c r="AH809" s="226"/>
      <c r="AI809" s="226"/>
      <c r="AJ809" s="226"/>
      <c r="AK809" s="226"/>
      <c r="AL809" s="226"/>
      <c r="AM809" s="226"/>
      <c r="AN809" s="226"/>
      <c r="AO809" s="226"/>
    </row>
    <row r="810" spans="1:41" ht="30" outlineLevel="1">
      <c r="A810" s="44">
        <v>698</v>
      </c>
      <c r="B810" s="73">
        <v>632</v>
      </c>
      <c r="C810" s="42" t="s">
        <v>274</v>
      </c>
      <c r="D810" s="44" t="s">
        <v>26</v>
      </c>
      <c r="E810" s="53">
        <v>1.7</v>
      </c>
      <c r="F810" s="14">
        <f t="shared" si="350"/>
        <v>1135.5999999999999</v>
      </c>
      <c r="G810" s="14">
        <f t="shared" si="351"/>
        <v>5236</v>
      </c>
      <c r="H810" s="14">
        <f t="shared" si="352"/>
        <v>6371.6</v>
      </c>
      <c r="I810" s="45">
        <v>668</v>
      </c>
      <c r="J810" s="53">
        <v>3080</v>
      </c>
      <c r="K810" s="53"/>
      <c r="L810" s="51"/>
      <c r="M810" s="51"/>
      <c r="N810" s="51"/>
      <c r="O810" s="451">
        <f t="shared" si="385"/>
        <v>935.2</v>
      </c>
      <c r="P810" s="180">
        <f t="shared" si="376"/>
        <v>3080</v>
      </c>
      <c r="Q810" s="180">
        <f t="shared" si="377"/>
        <v>1589.84</v>
      </c>
      <c r="R810" s="180">
        <f t="shared" si="378"/>
        <v>5236</v>
      </c>
      <c r="S810" s="180">
        <f t="shared" si="379"/>
        <v>6825.84</v>
      </c>
      <c r="T810" s="394">
        <f t="shared" si="374"/>
        <v>2036.11</v>
      </c>
      <c r="U810" s="394">
        <f t="shared" si="375"/>
        <v>6705.72</v>
      </c>
      <c r="V810" s="142">
        <f t="shared" si="380"/>
        <v>8741.83</v>
      </c>
      <c r="W810" s="142">
        <f t="shared" si="381"/>
        <v>1197.71</v>
      </c>
      <c r="X810" s="142">
        <f t="shared" si="381"/>
        <v>3944.54</v>
      </c>
      <c r="Y810" s="142">
        <f t="shared" si="382"/>
        <v>5142.25</v>
      </c>
      <c r="Z810" s="51"/>
      <c r="AA810" s="35"/>
      <c r="AB810" s="226"/>
      <c r="AC810" s="226"/>
      <c r="AD810" s="226"/>
      <c r="AE810" s="226"/>
      <c r="AF810" s="226"/>
      <c r="AG810" s="226"/>
      <c r="AH810" s="226"/>
      <c r="AI810" s="226"/>
      <c r="AJ810" s="226"/>
      <c r="AK810" s="226"/>
      <c r="AL810" s="226"/>
      <c r="AM810" s="226"/>
      <c r="AN810" s="226"/>
      <c r="AO810" s="226"/>
    </row>
    <row r="811" spans="1:41" ht="45" outlineLevel="1">
      <c r="A811" s="44">
        <v>699</v>
      </c>
      <c r="B811" s="73">
        <v>633</v>
      </c>
      <c r="C811" s="42" t="s">
        <v>390</v>
      </c>
      <c r="D811" s="44" t="s">
        <v>101</v>
      </c>
      <c r="E811" s="53">
        <v>70.03</v>
      </c>
      <c r="F811" s="14">
        <f t="shared" si="350"/>
        <v>11064.74</v>
      </c>
      <c r="G811" s="14">
        <f t="shared" si="351"/>
        <v>6022.58</v>
      </c>
      <c r="H811" s="14">
        <f t="shared" si="352"/>
        <v>17087.32</v>
      </c>
      <c r="I811" s="45">
        <v>158</v>
      </c>
      <c r="J811" s="53">
        <v>86</v>
      </c>
      <c r="K811" s="53"/>
      <c r="L811" s="51"/>
      <c r="M811" s="51"/>
      <c r="N811" s="51"/>
      <c r="O811" s="451">
        <f t="shared" si="385"/>
        <v>221.2</v>
      </c>
      <c r="P811" s="180">
        <f t="shared" si="376"/>
        <v>86</v>
      </c>
      <c r="Q811" s="180">
        <f t="shared" si="377"/>
        <v>15490.64</v>
      </c>
      <c r="R811" s="180">
        <f t="shared" si="378"/>
        <v>6022.58</v>
      </c>
      <c r="S811" s="180">
        <f t="shared" si="379"/>
        <v>21513.22</v>
      </c>
      <c r="T811" s="394">
        <f t="shared" si="374"/>
        <v>19838.8</v>
      </c>
      <c r="U811" s="394">
        <f t="shared" si="375"/>
        <v>7713.1</v>
      </c>
      <c r="V811" s="142">
        <f t="shared" si="380"/>
        <v>27551.9</v>
      </c>
      <c r="W811" s="142">
        <f t="shared" si="381"/>
        <v>283.29000000000002</v>
      </c>
      <c r="X811" s="142">
        <f t="shared" si="381"/>
        <v>110.14</v>
      </c>
      <c r="Y811" s="142">
        <f t="shared" si="382"/>
        <v>393.43</v>
      </c>
      <c r="Z811" s="51"/>
      <c r="AA811" s="35"/>
      <c r="AB811" s="226"/>
      <c r="AC811" s="226"/>
      <c r="AD811" s="226"/>
      <c r="AE811" s="226"/>
      <c r="AF811" s="226"/>
      <c r="AG811" s="226"/>
      <c r="AH811" s="226"/>
      <c r="AI811" s="226"/>
      <c r="AJ811" s="226"/>
      <c r="AK811" s="226"/>
      <c r="AL811" s="226"/>
      <c r="AM811" s="226"/>
      <c r="AN811" s="226"/>
      <c r="AO811" s="226"/>
    </row>
    <row r="812" spans="1:41" ht="30" outlineLevel="1">
      <c r="A812" s="44">
        <v>700</v>
      </c>
      <c r="B812" s="73">
        <v>634</v>
      </c>
      <c r="C812" s="42" t="s">
        <v>107</v>
      </c>
      <c r="D812" s="44" t="s">
        <v>26</v>
      </c>
      <c r="E812" s="53">
        <v>2.1</v>
      </c>
      <c r="F812" s="14">
        <f t="shared" si="350"/>
        <v>623.57000000000005</v>
      </c>
      <c r="G812" s="14">
        <f t="shared" si="351"/>
        <v>92.4</v>
      </c>
      <c r="H812" s="14">
        <f t="shared" si="352"/>
        <v>715.97</v>
      </c>
      <c r="I812" s="45">
        <v>296.94</v>
      </c>
      <c r="J812" s="53">
        <v>44</v>
      </c>
      <c r="K812" s="53"/>
      <c r="L812" s="51"/>
      <c r="M812" s="51"/>
      <c r="N812" s="51"/>
      <c r="O812" s="451">
        <f t="shared" si="385"/>
        <v>415.72</v>
      </c>
      <c r="P812" s="180">
        <f t="shared" si="376"/>
        <v>44</v>
      </c>
      <c r="Q812" s="180">
        <f t="shared" si="377"/>
        <v>873.01</v>
      </c>
      <c r="R812" s="180">
        <f t="shared" si="378"/>
        <v>92.4</v>
      </c>
      <c r="S812" s="180">
        <f t="shared" si="379"/>
        <v>965.41</v>
      </c>
      <c r="T812" s="394">
        <f t="shared" si="374"/>
        <v>1118.06</v>
      </c>
      <c r="U812" s="394">
        <f t="shared" si="375"/>
        <v>118.34</v>
      </c>
      <c r="V812" s="142">
        <f t="shared" si="380"/>
        <v>1236.4000000000001</v>
      </c>
      <c r="W812" s="142">
        <f t="shared" si="381"/>
        <v>532.41</v>
      </c>
      <c r="X812" s="142">
        <f t="shared" si="381"/>
        <v>56.35</v>
      </c>
      <c r="Y812" s="142">
        <f t="shared" si="382"/>
        <v>588.76</v>
      </c>
      <c r="Z812" s="51"/>
      <c r="AA812" s="35"/>
      <c r="AB812" s="226"/>
      <c r="AC812" s="226"/>
      <c r="AD812" s="226"/>
      <c r="AE812" s="226"/>
      <c r="AF812" s="226"/>
      <c r="AG812" s="226"/>
      <c r="AH812" s="226"/>
      <c r="AI812" s="226"/>
      <c r="AJ812" s="226"/>
      <c r="AK812" s="226"/>
      <c r="AL812" s="226"/>
      <c r="AM812" s="226"/>
      <c r="AN812" s="226"/>
      <c r="AO812" s="226"/>
    </row>
    <row r="813" spans="1:41" ht="15" outlineLevel="1">
      <c r="A813" s="44"/>
      <c r="B813" s="73"/>
      <c r="C813" s="59" t="s">
        <v>391</v>
      </c>
      <c r="D813" s="44"/>
      <c r="E813" s="53"/>
      <c r="F813" s="14">
        <f t="shared" si="350"/>
        <v>0</v>
      </c>
      <c r="G813" s="14">
        <f t="shared" si="351"/>
        <v>0</v>
      </c>
      <c r="H813" s="14">
        <f t="shared" si="352"/>
        <v>0</v>
      </c>
      <c r="I813" s="45"/>
      <c r="J813" s="53"/>
      <c r="K813" s="53"/>
      <c r="L813" s="51"/>
      <c r="M813" s="51"/>
      <c r="N813" s="51"/>
      <c r="O813" s="186"/>
      <c r="P813" s="180">
        <f t="shared" si="376"/>
        <v>0</v>
      </c>
      <c r="Q813" s="180">
        <f t="shared" si="377"/>
        <v>0</v>
      </c>
      <c r="R813" s="180">
        <f t="shared" si="378"/>
        <v>0</v>
      </c>
      <c r="S813" s="180">
        <f t="shared" si="379"/>
        <v>0</v>
      </c>
      <c r="T813" s="394">
        <f t="shared" si="374"/>
        <v>0</v>
      </c>
      <c r="U813" s="394">
        <f t="shared" si="375"/>
        <v>0</v>
      </c>
      <c r="V813" s="142">
        <f t="shared" si="380"/>
        <v>0</v>
      </c>
      <c r="W813" s="142">
        <f t="shared" si="381"/>
        <v>0</v>
      </c>
      <c r="X813" s="142">
        <f t="shared" si="381"/>
        <v>0</v>
      </c>
      <c r="Y813" s="142">
        <f t="shared" si="382"/>
        <v>0</v>
      </c>
      <c r="Z813" s="51"/>
      <c r="AA813" s="35"/>
      <c r="AB813" s="226"/>
      <c r="AC813" s="226"/>
      <c r="AD813" s="226"/>
      <c r="AE813" s="226"/>
      <c r="AF813" s="226"/>
      <c r="AG813" s="226"/>
      <c r="AH813" s="226"/>
      <c r="AI813" s="226"/>
      <c r="AJ813" s="226"/>
      <c r="AK813" s="226"/>
      <c r="AL813" s="226"/>
      <c r="AM813" s="226"/>
      <c r="AN813" s="226"/>
      <c r="AO813" s="226"/>
    </row>
    <row r="814" spans="1:41" ht="15" outlineLevel="1">
      <c r="A814" s="44">
        <v>701</v>
      </c>
      <c r="B814" s="73">
        <v>635</v>
      </c>
      <c r="C814" s="42" t="s">
        <v>264</v>
      </c>
      <c r="D814" s="44" t="s">
        <v>34</v>
      </c>
      <c r="E814" s="53">
        <v>0.1</v>
      </c>
      <c r="F814" s="14">
        <f t="shared" si="350"/>
        <v>2375.6999999999998</v>
      </c>
      <c r="G814" s="14">
        <f t="shared" si="351"/>
        <v>0</v>
      </c>
      <c r="H814" s="14">
        <f t="shared" si="352"/>
        <v>2375.6999999999998</v>
      </c>
      <c r="I814" s="45">
        <v>23757</v>
      </c>
      <c r="J814" s="53"/>
      <c r="K814" s="53"/>
      <c r="L814" s="51"/>
      <c r="M814" s="51"/>
      <c r="N814" s="51"/>
      <c r="O814" s="448">
        <f>I814*$L$3</f>
        <v>40386.9</v>
      </c>
      <c r="P814" s="180">
        <f t="shared" si="376"/>
        <v>0</v>
      </c>
      <c r="Q814" s="180">
        <f t="shared" si="377"/>
        <v>4038.69</v>
      </c>
      <c r="R814" s="180">
        <f t="shared" si="378"/>
        <v>0</v>
      </c>
      <c r="S814" s="180">
        <f t="shared" si="379"/>
        <v>4038.69</v>
      </c>
      <c r="T814" s="394">
        <f t="shared" si="374"/>
        <v>5172.33</v>
      </c>
      <c r="U814" s="394">
        <f t="shared" si="375"/>
        <v>0</v>
      </c>
      <c r="V814" s="142">
        <f t="shared" si="380"/>
        <v>5172.33</v>
      </c>
      <c r="W814" s="142">
        <f t="shared" si="381"/>
        <v>51723.3</v>
      </c>
      <c r="X814" s="142">
        <f t="shared" si="381"/>
        <v>0</v>
      </c>
      <c r="Y814" s="142">
        <f t="shared" si="382"/>
        <v>51723.3</v>
      </c>
      <c r="Z814" s="51"/>
      <c r="AA814" s="35"/>
      <c r="AB814" s="226"/>
      <c r="AC814" s="226"/>
      <c r="AD814" s="226"/>
      <c r="AE814" s="226"/>
      <c r="AF814" s="226"/>
      <c r="AG814" s="226"/>
      <c r="AH814" s="226"/>
      <c r="AI814" s="226"/>
      <c r="AJ814" s="226"/>
      <c r="AK814" s="226"/>
      <c r="AL814" s="226"/>
      <c r="AM814" s="226"/>
      <c r="AN814" s="226"/>
      <c r="AO814" s="226"/>
    </row>
    <row r="815" spans="1:41" ht="15" outlineLevel="1">
      <c r="A815" s="44">
        <v>702</v>
      </c>
      <c r="B815" s="73">
        <v>636</v>
      </c>
      <c r="C815" s="42" t="s">
        <v>389</v>
      </c>
      <c r="D815" s="44" t="s">
        <v>103</v>
      </c>
      <c r="E815" s="53">
        <v>10</v>
      </c>
      <c r="F815" s="14">
        <f t="shared" si="350"/>
        <v>3100</v>
      </c>
      <c r="G815" s="14">
        <f t="shared" si="351"/>
        <v>0</v>
      </c>
      <c r="H815" s="14">
        <f t="shared" si="352"/>
        <v>3100</v>
      </c>
      <c r="I815" s="45">
        <v>310</v>
      </c>
      <c r="J815" s="53"/>
      <c r="K815" s="53"/>
      <c r="L815" s="51"/>
      <c r="M815" s="51"/>
      <c r="N815" s="51"/>
      <c r="O815" s="451">
        <f t="shared" ref="O815:O823" si="386">I815*$M$3</f>
        <v>434</v>
      </c>
      <c r="P815" s="180">
        <f t="shared" si="376"/>
        <v>0</v>
      </c>
      <c r="Q815" s="180">
        <f t="shared" si="377"/>
        <v>4340</v>
      </c>
      <c r="R815" s="180">
        <f t="shared" si="378"/>
        <v>0</v>
      </c>
      <c r="S815" s="180">
        <f t="shared" si="379"/>
        <v>4340</v>
      </c>
      <c r="T815" s="394">
        <f t="shared" si="374"/>
        <v>5558.2</v>
      </c>
      <c r="U815" s="394">
        <f t="shared" si="375"/>
        <v>0</v>
      </c>
      <c r="V815" s="142">
        <f t="shared" si="380"/>
        <v>5558.2</v>
      </c>
      <c r="W815" s="142">
        <f t="shared" si="381"/>
        <v>555.82000000000005</v>
      </c>
      <c r="X815" s="142">
        <f t="shared" si="381"/>
        <v>0</v>
      </c>
      <c r="Y815" s="142">
        <f t="shared" si="382"/>
        <v>555.82000000000005</v>
      </c>
      <c r="Z815" s="51"/>
      <c r="AA815" s="35"/>
      <c r="AB815" s="226"/>
      <c r="AC815" s="226"/>
      <c r="AD815" s="226"/>
      <c r="AE815" s="226"/>
      <c r="AF815" s="226"/>
      <c r="AG815" s="226"/>
      <c r="AH815" s="226"/>
      <c r="AI815" s="226"/>
      <c r="AJ815" s="226"/>
      <c r="AK815" s="226"/>
      <c r="AL815" s="226"/>
      <c r="AM815" s="226"/>
      <c r="AN815" s="226"/>
      <c r="AO815" s="226"/>
    </row>
    <row r="816" spans="1:41" ht="15" outlineLevel="1">
      <c r="A816" s="44">
        <v>703</v>
      </c>
      <c r="B816" s="73">
        <v>637</v>
      </c>
      <c r="C816" s="42" t="s">
        <v>56</v>
      </c>
      <c r="D816" s="44" t="s">
        <v>26</v>
      </c>
      <c r="E816" s="53">
        <v>4.5</v>
      </c>
      <c r="F816" s="14">
        <f t="shared" si="350"/>
        <v>7929.18</v>
      </c>
      <c r="G816" s="14">
        <f t="shared" si="351"/>
        <v>0</v>
      </c>
      <c r="H816" s="14">
        <f t="shared" si="352"/>
        <v>7929.18</v>
      </c>
      <c r="I816" s="45">
        <v>1762.04</v>
      </c>
      <c r="J816" s="53"/>
      <c r="K816" s="53"/>
      <c r="L816" s="51"/>
      <c r="M816" s="51"/>
      <c r="N816" s="51"/>
      <c r="O816" s="451">
        <f t="shared" si="386"/>
        <v>2466.86</v>
      </c>
      <c r="P816" s="180">
        <f t="shared" si="376"/>
        <v>0</v>
      </c>
      <c r="Q816" s="180">
        <f t="shared" si="377"/>
        <v>11100.87</v>
      </c>
      <c r="R816" s="180">
        <f t="shared" si="378"/>
        <v>0</v>
      </c>
      <c r="S816" s="180">
        <f t="shared" si="379"/>
        <v>11100.87</v>
      </c>
      <c r="T816" s="394">
        <f t="shared" si="374"/>
        <v>14216.85</v>
      </c>
      <c r="U816" s="394">
        <f t="shared" si="375"/>
        <v>0</v>
      </c>
      <c r="V816" s="142">
        <f t="shared" si="380"/>
        <v>14216.85</v>
      </c>
      <c r="W816" s="142">
        <f t="shared" si="381"/>
        <v>3159.3</v>
      </c>
      <c r="X816" s="142">
        <f t="shared" si="381"/>
        <v>0</v>
      </c>
      <c r="Y816" s="142">
        <f t="shared" si="382"/>
        <v>3159.3</v>
      </c>
      <c r="Z816" s="51"/>
      <c r="AA816" s="35"/>
      <c r="AB816" s="226"/>
      <c r="AC816" s="226"/>
      <c r="AD816" s="226"/>
      <c r="AE816" s="226"/>
      <c r="AF816" s="226"/>
      <c r="AG816" s="226"/>
      <c r="AH816" s="226"/>
      <c r="AI816" s="226"/>
      <c r="AJ816" s="226"/>
      <c r="AK816" s="226"/>
      <c r="AL816" s="226"/>
      <c r="AM816" s="226"/>
      <c r="AN816" s="226"/>
      <c r="AO816" s="226"/>
    </row>
    <row r="817" spans="1:41" ht="15" outlineLevel="1">
      <c r="A817" s="44">
        <v>704</v>
      </c>
      <c r="B817" s="73">
        <v>638</v>
      </c>
      <c r="C817" s="42" t="s">
        <v>218</v>
      </c>
      <c r="D817" s="44" t="s">
        <v>26</v>
      </c>
      <c r="E817" s="53">
        <v>4.5</v>
      </c>
      <c r="F817" s="14">
        <f t="shared" si="350"/>
        <v>666.36</v>
      </c>
      <c r="G817" s="14">
        <f t="shared" si="351"/>
        <v>0</v>
      </c>
      <c r="H817" s="14">
        <f t="shared" si="352"/>
        <v>666.36</v>
      </c>
      <c r="I817" s="45">
        <v>148.08000000000001</v>
      </c>
      <c r="J817" s="53"/>
      <c r="K817" s="53"/>
      <c r="L817" s="51"/>
      <c r="M817" s="51"/>
      <c r="N817" s="51"/>
      <c r="O817" s="451">
        <f t="shared" si="386"/>
        <v>207.31</v>
      </c>
      <c r="P817" s="180">
        <f t="shared" si="376"/>
        <v>0</v>
      </c>
      <c r="Q817" s="180">
        <f t="shared" si="377"/>
        <v>932.9</v>
      </c>
      <c r="R817" s="180">
        <f t="shared" si="378"/>
        <v>0</v>
      </c>
      <c r="S817" s="180">
        <f t="shared" si="379"/>
        <v>932.9</v>
      </c>
      <c r="T817" s="394">
        <f t="shared" si="374"/>
        <v>1194.75</v>
      </c>
      <c r="U817" s="394">
        <f t="shared" si="375"/>
        <v>0</v>
      </c>
      <c r="V817" s="142">
        <f t="shared" si="380"/>
        <v>1194.75</v>
      </c>
      <c r="W817" s="142">
        <f t="shared" si="381"/>
        <v>265.5</v>
      </c>
      <c r="X817" s="142">
        <f t="shared" si="381"/>
        <v>0</v>
      </c>
      <c r="Y817" s="142">
        <f t="shared" si="382"/>
        <v>265.5</v>
      </c>
      <c r="Z817" s="51"/>
      <c r="AA817" s="35"/>
      <c r="AB817" s="226"/>
      <c r="AC817" s="226"/>
      <c r="AD817" s="226"/>
      <c r="AE817" s="226"/>
      <c r="AF817" s="226"/>
      <c r="AG817" s="226"/>
      <c r="AH817" s="226"/>
      <c r="AI817" s="226"/>
      <c r="AJ817" s="226"/>
      <c r="AK817" s="226"/>
      <c r="AL817" s="226"/>
      <c r="AM817" s="226"/>
      <c r="AN817" s="226"/>
      <c r="AO817" s="226"/>
    </row>
    <row r="818" spans="1:41" ht="45" outlineLevel="1">
      <c r="A818" s="44">
        <v>705</v>
      </c>
      <c r="B818" s="73">
        <v>639</v>
      </c>
      <c r="C818" s="42" t="s">
        <v>265</v>
      </c>
      <c r="D818" s="44" t="s">
        <v>34</v>
      </c>
      <c r="E818" s="53">
        <v>0</v>
      </c>
      <c r="F818" s="14">
        <f t="shared" si="350"/>
        <v>0</v>
      </c>
      <c r="G818" s="14">
        <f t="shared" si="351"/>
        <v>0</v>
      </c>
      <c r="H818" s="14">
        <f t="shared" si="352"/>
        <v>0</v>
      </c>
      <c r="I818" s="45">
        <v>11624</v>
      </c>
      <c r="J818" s="53"/>
      <c r="K818" s="53"/>
      <c r="L818" s="51"/>
      <c r="M818" s="51"/>
      <c r="N818" s="51"/>
      <c r="O818" s="451">
        <f t="shared" si="386"/>
        <v>16273.6</v>
      </c>
      <c r="P818" s="180">
        <f t="shared" si="376"/>
        <v>0</v>
      </c>
      <c r="Q818" s="180">
        <f t="shared" si="377"/>
        <v>0</v>
      </c>
      <c r="R818" s="180">
        <f t="shared" si="378"/>
        <v>0</v>
      </c>
      <c r="S818" s="180">
        <f t="shared" si="379"/>
        <v>0</v>
      </c>
      <c r="T818" s="394">
        <f t="shared" si="374"/>
        <v>0</v>
      </c>
      <c r="U818" s="394">
        <f t="shared" si="375"/>
        <v>0</v>
      </c>
      <c r="V818" s="142">
        <f t="shared" si="380"/>
        <v>0</v>
      </c>
      <c r="W818" s="142">
        <f t="shared" si="381"/>
        <v>20841.52</v>
      </c>
      <c r="X818" s="142">
        <f t="shared" si="381"/>
        <v>0</v>
      </c>
      <c r="Y818" s="142">
        <f t="shared" si="382"/>
        <v>20841.52</v>
      </c>
      <c r="Z818" s="51"/>
      <c r="AA818" s="35"/>
      <c r="AB818" s="226"/>
      <c r="AC818" s="226"/>
      <c r="AD818" s="226"/>
      <c r="AE818" s="226"/>
      <c r="AF818" s="226"/>
      <c r="AG818" s="226"/>
      <c r="AH818" s="226"/>
      <c r="AI818" s="226"/>
      <c r="AJ818" s="226"/>
      <c r="AK818" s="226"/>
      <c r="AL818" s="226"/>
      <c r="AM818" s="226"/>
      <c r="AN818" s="226"/>
      <c r="AO818" s="226"/>
    </row>
    <row r="819" spans="1:41" ht="30" outlineLevel="1">
      <c r="A819" s="44">
        <v>706</v>
      </c>
      <c r="B819" s="73">
        <v>640</v>
      </c>
      <c r="C819" s="42" t="s">
        <v>266</v>
      </c>
      <c r="D819" s="44" t="s">
        <v>26</v>
      </c>
      <c r="E819" s="53">
        <v>4.5</v>
      </c>
      <c r="F819" s="14">
        <f t="shared" si="350"/>
        <v>472.5</v>
      </c>
      <c r="G819" s="14">
        <f t="shared" si="351"/>
        <v>1039.5</v>
      </c>
      <c r="H819" s="14">
        <f t="shared" si="352"/>
        <v>1512</v>
      </c>
      <c r="I819" s="45">
        <v>105</v>
      </c>
      <c r="J819" s="53">
        <v>231</v>
      </c>
      <c r="K819" s="53"/>
      <c r="L819" s="51"/>
      <c r="M819" s="51"/>
      <c r="N819" s="51"/>
      <c r="O819" s="451">
        <f t="shared" si="386"/>
        <v>147</v>
      </c>
      <c r="P819" s="180">
        <f t="shared" si="376"/>
        <v>231</v>
      </c>
      <c r="Q819" s="180">
        <f t="shared" si="377"/>
        <v>661.5</v>
      </c>
      <c r="R819" s="180">
        <f t="shared" si="378"/>
        <v>1039.5</v>
      </c>
      <c r="S819" s="180">
        <f t="shared" si="379"/>
        <v>1701</v>
      </c>
      <c r="T819" s="394">
        <f t="shared" si="374"/>
        <v>847.17</v>
      </c>
      <c r="U819" s="394">
        <f t="shared" si="375"/>
        <v>1331.28</v>
      </c>
      <c r="V819" s="142">
        <f t="shared" si="380"/>
        <v>2178.4499999999998</v>
      </c>
      <c r="W819" s="142">
        <f t="shared" si="381"/>
        <v>188.26</v>
      </c>
      <c r="X819" s="142">
        <f t="shared" si="381"/>
        <v>295.83999999999997</v>
      </c>
      <c r="Y819" s="142">
        <f t="shared" si="382"/>
        <v>484.1</v>
      </c>
      <c r="Z819" s="51"/>
      <c r="AA819" s="35"/>
      <c r="AB819" s="226"/>
      <c r="AC819" s="226"/>
      <c r="AD819" s="226"/>
      <c r="AE819" s="226"/>
      <c r="AF819" s="226"/>
      <c r="AG819" s="226"/>
      <c r="AH819" s="226"/>
      <c r="AI819" s="226"/>
      <c r="AJ819" s="226"/>
      <c r="AK819" s="226"/>
      <c r="AL819" s="226"/>
      <c r="AM819" s="226"/>
      <c r="AN819" s="226"/>
      <c r="AO819" s="226"/>
    </row>
    <row r="820" spans="1:41" ht="45" outlineLevel="1">
      <c r="A820" s="44">
        <v>707</v>
      </c>
      <c r="B820" s="73">
        <v>641</v>
      </c>
      <c r="C820" s="42" t="s">
        <v>265</v>
      </c>
      <c r="D820" s="44" t="s">
        <v>34</v>
      </c>
      <c r="E820" s="53">
        <v>0.05</v>
      </c>
      <c r="F820" s="14">
        <f t="shared" si="350"/>
        <v>581.20000000000005</v>
      </c>
      <c r="G820" s="14">
        <f t="shared" si="351"/>
        <v>0</v>
      </c>
      <c r="H820" s="14">
        <f t="shared" si="352"/>
        <v>581.20000000000005</v>
      </c>
      <c r="I820" s="45">
        <v>11624</v>
      </c>
      <c r="J820" s="53"/>
      <c r="K820" s="53"/>
      <c r="L820" s="51"/>
      <c r="M820" s="51"/>
      <c r="N820" s="51"/>
      <c r="O820" s="451">
        <f t="shared" si="386"/>
        <v>16273.6</v>
      </c>
      <c r="P820" s="180">
        <f t="shared" si="376"/>
        <v>0</v>
      </c>
      <c r="Q820" s="180">
        <f t="shared" si="377"/>
        <v>813.68</v>
      </c>
      <c r="R820" s="180">
        <f t="shared" si="378"/>
        <v>0</v>
      </c>
      <c r="S820" s="180">
        <f t="shared" si="379"/>
        <v>813.68</v>
      </c>
      <c r="T820" s="394">
        <f t="shared" si="374"/>
        <v>1042.08</v>
      </c>
      <c r="U820" s="394">
        <f t="shared" si="375"/>
        <v>0</v>
      </c>
      <c r="V820" s="142">
        <f t="shared" si="380"/>
        <v>1042.08</v>
      </c>
      <c r="W820" s="142">
        <f t="shared" si="381"/>
        <v>20841.52</v>
      </c>
      <c r="X820" s="142">
        <f t="shared" si="381"/>
        <v>0</v>
      </c>
      <c r="Y820" s="142">
        <f t="shared" si="382"/>
        <v>20841.52</v>
      </c>
      <c r="Z820" s="51"/>
      <c r="AA820" s="35"/>
      <c r="AB820" s="226"/>
      <c r="AC820" s="226"/>
      <c r="AD820" s="226"/>
      <c r="AE820" s="226"/>
      <c r="AF820" s="226"/>
      <c r="AG820" s="226"/>
      <c r="AH820" s="226"/>
      <c r="AI820" s="226"/>
      <c r="AJ820" s="226"/>
      <c r="AK820" s="226"/>
      <c r="AL820" s="226"/>
      <c r="AM820" s="226"/>
      <c r="AN820" s="226"/>
      <c r="AO820" s="226"/>
    </row>
    <row r="821" spans="1:41" ht="30" outlineLevel="1">
      <c r="A821" s="44">
        <v>708</v>
      </c>
      <c r="B821" s="73">
        <v>642</v>
      </c>
      <c r="C821" s="42" t="s">
        <v>274</v>
      </c>
      <c r="D821" s="44" t="s">
        <v>26</v>
      </c>
      <c r="E821" s="53">
        <v>4.5</v>
      </c>
      <c r="F821" s="14">
        <f t="shared" si="350"/>
        <v>3006</v>
      </c>
      <c r="G821" s="14">
        <f t="shared" si="351"/>
        <v>13860</v>
      </c>
      <c r="H821" s="14">
        <f t="shared" si="352"/>
        <v>16866</v>
      </c>
      <c r="I821" s="45">
        <v>668</v>
      </c>
      <c r="J821" s="53">
        <v>3080</v>
      </c>
      <c r="K821" s="53"/>
      <c r="L821" s="51"/>
      <c r="M821" s="51"/>
      <c r="N821" s="51"/>
      <c r="O821" s="451">
        <f t="shared" si="386"/>
        <v>935.2</v>
      </c>
      <c r="P821" s="180">
        <f t="shared" si="376"/>
        <v>3080</v>
      </c>
      <c r="Q821" s="180">
        <f t="shared" si="377"/>
        <v>4208.3999999999996</v>
      </c>
      <c r="R821" s="180">
        <f t="shared" si="378"/>
        <v>13860</v>
      </c>
      <c r="S821" s="180">
        <f t="shared" si="379"/>
        <v>18068.400000000001</v>
      </c>
      <c r="T821" s="394">
        <f t="shared" si="374"/>
        <v>5389.7</v>
      </c>
      <c r="U821" s="394">
        <f t="shared" si="375"/>
        <v>17750.43</v>
      </c>
      <c r="V821" s="142">
        <f t="shared" si="380"/>
        <v>23140.13</v>
      </c>
      <c r="W821" s="142">
        <f t="shared" si="381"/>
        <v>1197.71</v>
      </c>
      <c r="X821" s="142">
        <f t="shared" si="381"/>
        <v>3944.54</v>
      </c>
      <c r="Y821" s="142">
        <f t="shared" si="382"/>
        <v>5142.25</v>
      </c>
      <c r="Z821" s="51"/>
      <c r="AA821" s="35"/>
      <c r="AB821" s="226"/>
      <c r="AC821" s="226"/>
      <c r="AD821" s="226"/>
      <c r="AE821" s="226"/>
      <c r="AF821" s="226"/>
      <c r="AG821" s="226"/>
      <c r="AH821" s="226"/>
      <c r="AI821" s="226"/>
      <c r="AJ821" s="226"/>
      <c r="AK821" s="226"/>
      <c r="AL821" s="226"/>
      <c r="AM821" s="226"/>
      <c r="AN821" s="226"/>
      <c r="AO821" s="226"/>
    </row>
    <row r="822" spans="1:41" ht="45" outlineLevel="1">
      <c r="A822" s="44">
        <v>709</v>
      </c>
      <c r="B822" s="73">
        <v>643</v>
      </c>
      <c r="C822" s="42" t="s">
        <v>390</v>
      </c>
      <c r="D822" s="44" t="s">
        <v>101</v>
      </c>
      <c r="E822" s="53">
        <v>35.020000000000003</v>
      </c>
      <c r="F822" s="14">
        <f t="shared" si="350"/>
        <v>5533.16</v>
      </c>
      <c r="G822" s="14">
        <f t="shared" si="351"/>
        <v>3011.72</v>
      </c>
      <c r="H822" s="14">
        <f t="shared" si="352"/>
        <v>8544.8799999999992</v>
      </c>
      <c r="I822" s="45">
        <v>158</v>
      </c>
      <c r="J822" s="53">
        <v>86</v>
      </c>
      <c r="K822" s="53"/>
      <c r="L822" s="51"/>
      <c r="M822" s="51"/>
      <c r="N822" s="51"/>
      <c r="O822" s="451">
        <f t="shared" si="386"/>
        <v>221.2</v>
      </c>
      <c r="P822" s="180">
        <f t="shared" si="376"/>
        <v>86</v>
      </c>
      <c r="Q822" s="180">
        <f t="shared" si="377"/>
        <v>7746.42</v>
      </c>
      <c r="R822" s="180">
        <f t="shared" si="378"/>
        <v>3011.72</v>
      </c>
      <c r="S822" s="180">
        <f t="shared" si="379"/>
        <v>10758.14</v>
      </c>
      <c r="T822" s="394">
        <f t="shared" si="374"/>
        <v>9920.82</v>
      </c>
      <c r="U822" s="394">
        <f t="shared" si="375"/>
        <v>3857.1</v>
      </c>
      <c r="V822" s="142">
        <f t="shared" si="380"/>
        <v>13777.92</v>
      </c>
      <c r="W822" s="142">
        <f t="shared" si="381"/>
        <v>283.29000000000002</v>
      </c>
      <c r="X822" s="142">
        <f t="shared" si="381"/>
        <v>110.14</v>
      </c>
      <c r="Y822" s="142">
        <f t="shared" si="382"/>
        <v>393.43</v>
      </c>
      <c r="Z822" s="51"/>
      <c r="AA822" s="35"/>
      <c r="AB822" s="226"/>
      <c r="AC822" s="226"/>
      <c r="AD822" s="226"/>
      <c r="AE822" s="226"/>
      <c r="AF822" s="226"/>
      <c r="AG822" s="226"/>
      <c r="AH822" s="226"/>
      <c r="AI822" s="226"/>
      <c r="AJ822" s="226"/>
      <c r="AK822" s="226"/>
      <c r="AL822" s="226"/>
      <c r="AM822" s="226"/>
      <c r="AN822" s="226"/>
      <c r="AO822" s="226"/>
    </row>
    <row r="823" spans="1:41" ht="30" outlineLevel="1">
      <c r="A823" s="44">
        <v>710</v>
      </c>
      <c r="B823" s="73">
        <v>644</v>
      </c>
      <c r="C823" s="42" t="s">
        <v>107</v>
      </c>
      <c r="D823" s="44" t="s">
        <v>26</v>
      </c>
      <c r="E823" s="53">
        <v>5.5</v>
      </c>
      <c r="F823" s="14">
        <f t="shared" si="350"/>
        <v>1633.17</v>
      </c>
      <c r="G823" s="14">
        <f t="shared" si="351"/>
        <v>242</v>
      </c>
      <c r="H823" s="14">
        <f t="shared" si="352"/>
        <v>1875.17</v>
      </c>
      <c r="I823" s="45">
        <v>296.94</v>
      </c>
      <c r="J823" s="53">
        <v>44</v>
      </c>
      <c r="K823" s="53"/>
      <c r="L823" s="51"/>
      <c r="M823" s="51"/>
      <c r="N823" s="51"/>
      <c r="O823" s="451">
        <f t="shared" si="386"/>
        <v>415.72</v>
      </c>
      <c r="P823" s="180">
        <f t="shared" si="376"/>
        <v>44</v>
      </c>
      <c r="Q823" s="180">
        <f t="shared" si="377"/>
        <v>2286.46</v>
      </c>
      <c r="R823" s="180">
        <f t="shared" si="378"/>
        <v>242</v>
      </c>
      <c r="S823" s="180">
        <f t="shared" si="379"/>
        <v>2528.46</v>
      </c>
      <c r="T823" s="394">
        <f t="shared" si="374"/>
        <v>2928.26</v>
      </c>
      <c r="U823" s="394">
        <f t="shared" si="375"/>
        <v>309.93</v>
      </c>
      <c r="V823" s="142">
        <f t="shared" si="380"/>
        <v>3238.19</v>
      </c>
      <c r="W823" s="142">
        <f t="shared" si="381"/>
        <v>532.41</v>
      </c>
      <c r="X823" s="142">
        <f t="shared" si="381"/>
        <v>56.35</v>
      </c>
      <c r="Y823" s="142">
        <f t="shared" si="382"/>
        <v>588.76</v>
      </c>
      <c r="Z823" s="51"/>
      <c r="AA823" s="35"/>
      <c r="AB823" s="226"/>
      <c r="AC823" s="226"/>
      <c r="AD823" s="226"/>
      <c r="AE823" s="226"/>
      <c r="AF823" s="226"/>
      <c r="AG823" s="226"/>
      <c r="AH823" s="226"/>
      <c r="AI823" s="226"/>
      <c r="AJ823" s="226"/>
      <c r="AK823" s="226"/>
      <c r="AL823" s="226"/>
      <c r="AM823" s="226"/>
      <c r="AN823" s="226"/>
      <c r="AO823" s="226"/>
    </row>
    <row r="824" spans="1:41" ht="15" outlineLevel="1">
      <c r="A824" s="44"/>
      <c r="B824" s="73"/>
      <c r="C824" s="59" t="s">
        <v>392</v>
      </c>
      <c r="D824" s="44"/>
      <c r="E824" s="53"/>
      <c r="F824" s="14">
        <f t="shared" si="350"/>
        <v>0</v>
      </c>
      <c r="G824" s="14">
        <f t="shared" si="351"/>
        <v>0</v>
      </c>
      <c r="H824" s="14">
        <f t="shared" si="352"/>
        <v>0</v>
      </c>
      <c r="I824" s="45"/>
      <c r="J824" s="53"/>
      <c r="K824" s="53"/>
      <c r="L824" s="51"/>
      <c r="M824" s="51"/>
      <c r="N824" s="51"/>
      <c r="O824" s="186"/>
      <c r="P824" s="180">
        <f t="shared" si="376"/>
        <v>0</v>
      </c>
      <c r="Q824" s="180">
        <f t="shared" si="377"/>
        <v>0</v>
      </c>
      <c r="R824" s="180">
        <f t="shared" si="378"/>
        <v>0</v>
      </c>
      <c r="S824" s="180">
        <f t="shared" si="379"/>
        <v>0</v>
      </c>
      <c r="T824" s="394">
        <f t="shared" si="374"/>
        <v>0</v>
      </c>
      <c r="U824" s="394">
        <f t="shared" si="375"/>
        <v>0</v>
      </c>
      <c r="V824" s="142">
        <f t="shared" si="380"/>
        <v>0</v>
      </c>
      <c r="W824" s="142">
        <f t="shared" si="381"/>
        <v>0</v>
      </c>
      <c r="X824" s="142">
        <f t="shared" si="381"/>
        <v>0</v>
      </c>
      <c r="Y824" s="142">
        <f t="shared" si="382"/>
        <v>0</v>
      </c>
      <c r="Z824" s="51"/>
      <c r="AA824" s="35"/>
      <c r="AB824" s="226"/>
      <c r="AC824" s="226"/>
      <c r="AD824" s="226"/>
      <c r="AE824" s="226"/>
      <c r="AF824" s="226"/>
      <c r="AG824" s="226"/>
      <c r="AH824" s="226"/>
      <c r="AI824" s="226"/>
      <c r="AJ824" s="226"/>
      <c r="AK824" s="226"/>
      <c r="AL824" s="226"/>
      <c r="AM824" s="226"/>
      <c r="AN824" s="226"/>
      <c r="AO824" s="226"/>
    </row>
    <row r="825" spans="1:41" ht="15" outlineLevel="1">
      <c r="A825" s="44">
        <v>711</v>
      </c>
      <c r="B825" s="73">
        <v>645</v>
      </c>
      <c r="C825" s="42" t="s">
        <v>264</v>
      </c>
      <c r="D825" s="44" t="s">
        <v>34</v>
      </c>
      <c r="E825" s="53">
        <v>0.02</v>
      </c>
      <c r="F825" s="14">
        <f t="shared" si="350"/>
        <v>475.14</v>
      </c>
      <c r="G825" s="14">
        <f t="shared" si="351"/>
        <v>0</v>
      </c>
      <c r="H825" s="14">
        <f t="shared" si="352"/>
        <v>475.14</v>
      </c>
      <c r="I825" s="45">
        <v>23757</v>
      </c>
      <c r="J825" s="53"/>
      <c r="K825" s="53"/>
      <c r="L825" s="51"/>
      <c r="M825" s="51"/>
      <c r="N825" s="51"/>
      <c r="O825" s="448">
        <f>I825*$L$3</f>
        <v>40386.9</v>
      </c>
      <c r="P825" s="180">
        <f t="shared" si="376"/>
        <v>0</v>
      </c>
      <c r="Q825" s="180">
        <f t="shared" si="377"/>
        <v>807.74</v>
      </c>
      <c r="R825" s="180">
        <f t="shared" si="378"/>
        <v>0</v>
      </c>
      <c r="S825" s="180">
        <f t="shared" si="379"/>
        <v>807.74</v>
      </c>
      <c r="T825" s="394">
        <f t="shared" si="374"/>
        <v>1034.47</v>
      </c>
      <c r="U825" s="394">
        <f t="shared" si="375"/>
        <v>0</v>
      </c>
      <c r="V825" s="142">
        <f t="shared" si="380"/>
        <v>1034.47</v>
      </c>
      <c r="W825" s="142">
        <f t="shared" si="381"/>
        <v>51723.3</v>
      </c>
      <c r="X825" s="142">
        <f t="shared" si="381"/>
        <v>0</v>
      </c>
      <c r="Y825" s="142">
        <f t="shared" si="382"/>
        <v>51723.3</v>
      </c>
      <c r="Z825" s="51"/>
      <c r="AA825" s="35"/>
      <c r="AB825" s="226"/>
      <c r="AC825" s="226"/>
      <c r="AD825" s="226"/>
      <c r="AE825" s="226"/>
      <c r="AF825" s="226"/>
      <c r="AG825" s="226"/>
      <c r="AH825" s="226"/>
      <c r="AI825" s="226"/>
      <c r="AJ825" s="226"/>
      <c r="AK825" s="226"/>
      <c r="AL825" s="226"/>
      <c r="AM825" s="226"/>
      <c r="AN825" s="226"/>
      <c r="AO825" s="226"/>
    </row>
    <row r="826" spans="1:41" ht="15" outlineLevel="1">
      <c r="A826" s="44">
        <v>712</v>
      </c>
      <c r="B826" s="73">
        <v>646</v>
      </c>
      <c r="C826" s="42" t="s">
        <v>389</v>
      </c>
      <c r="D826" s="44" t="s">
        <v>103</v>
      </c>
      <c r="E826" s="53">
        <v>2</v>
      </c>
      <c r="F826" s="14">
        <f t="shared" si="350"/>
        <v>620</v>
      </c>
      <c r="G826" s="14">
        <f t="shared" si="351"/>
        <v>0</v>
      </c>
      <c r="H826" s="14">
        <f t="shared" si="352"/>
        <v>620</v>
      </c>
      <c r="I826" s="45">
        <v>310</v>
      </c>
      <c r="J826" s="53"/>
      <c r="K826" s="53"/>
      <c r="L826" s="51"/>
      <c r="M826" s="51"/>
      <c r="N826" s="51"/>
      <c r="O826" s="451">
        <f t="shared" ref="O826:O834" si="387">I826*$M$3</f>
        <v>434</v>
      </c>
      <c r="P826" s="180">
        <f t="shared" si="376"/>
        <v>0</v>
      </c>
      <c r="Q826" s="180">
        <f t="shared" si="377"/>
        <v>868</v>
      </c>
      <c r="R826" s="180">
        <f t="shared" si="378"/>
        <v>0</v>
      </c>
      <c r="S826" s="180">
        <f t="shared" si="379"/>
        <v>868</v>
      </c>
      <c r="T826" s="394">
        <f t="shared" si="374"/>
        <v>1111.6400000000001</v>
      </c>
      <c r="U826" s="394">
        <f t="shared" si="375"/>
        <v>0</v>
      </c>
      <c r="V826" s="142">
        <f t="shared" si="380"/>
        <v>1111.6400000000001</v>
      </c>
      <c r="W826" s="142">
        <f t="shared" si="381"/>
        <v>555.82000000000005</v>
      </c>
      <c r="X826" s="142">
        <f t="shared" si="381"/>
        <v>0</v>
      </c>
      <c r="Y826" s="142">
        <f t="shared" si="382"/>
        <v>555.82000000000005</v>
      </c>
      <c r="Z826" s="51"/>
      <c r="AA826" s="35"/>
      <c r="AB826" s="226"/>
      <c r="AC826" s="226"/>
      <c r="AD826" s="226"/>
      <c r="AE826" s="226"/>
      <c r="AF826" s="226"/>
      <c r="AG826" s="226"/>
      <c r="AH826" s="226"/>
      <c r="AI826" s="226"/>
      <c r="AJ826" s="226"/>
      <c r="AK826" s="226"/>
      <c r="AL826" s="226"/>
      <c r="AM826" s="226"/>
      <c r="AN826" s="226"/>
      <c r="AO826" s="226"/>
    </row>
    <row r="827" spans="1:41" ht="15" outlineLevel="1">
      <c r="A827" s="44">
        <v>713</v>
      </c>
      <c r="B827" s="73">
        <v>647</v>
      </c>
      <c r="C827" s="42" t="s">
        <v>56</v>
      </c>
      <c r="D827" s="44" t="s">
        <v>26</v>
      </c>
      <c r="E827" s="53">
        <v>0.9</v>
      </c>
      <c r="F827" s="14">
        <f t="shared" si="350"/>
        <v>1585.84</v>
      </c>
      <c r="G827" s="14">
        <f t="shared" si="351"/>
        <v>0</v>
      </c>
      <c r="H827" s="14">
        <f t="shared" si="352"/>
        <v>1585.84</v>
      </c>
      <c r="I827" s="45">
        <v>1762.04</v>
      </c>
      <c r="J827" s="53"/>
      <c r="K827" s="53"/>
      <c r="L827" s="51"/>
      <c r="M827" s="51"/>
      <c r="N827" s="51"/>
      <c r="O827" s="451">
        <f t="shared" si="387"/>
        <v>2466.86</v>
      </c>
      <c r="P827" s="180">
        <f t="shared" si="376"/>
        <v>0</v>
      </c>
      <c r="Q827" s="180">
        <f t="shared" si="377"/>
        <v>2220.17</v>
      </c>
      <c r="R827" s="180">
        <f t="shared" si="378"/>
        <v>0</v>
      </c>
      <c r="S827" s="180">
        <f t="shared" si="379"/>
        <v>2220.17</v>
      </c>
      <c r="T827" s="394">
        <f t="shared" si="374"/>
        <v>2843.37</v>
      </c>
      <c r="U827" s="394">
        <f t="shared" si="375"/>
        <v>0</v>
      </c>
      <c r="V827" s="142">
        <f t="shared" si="380"/>
        <v>2843.37</v>
      </c>
      <c r="W827" s="142">
        <f t="shared" si="381"/>
        <v>3159.3</v>
      </c>
      <c r="X827" s="142">
        <f t="shared" si="381"/>
        <v>0</v>
      </c>
      <c r="Y827" s="142">
        <f t="shared" si="382"/>
        <v>3159.3</v>
      </c>
      <c r="Z827" s="51"/>
      <c r="AA827" s="35"/>
      <c r="AB827" s="226"/>
      <c r="AC827" s="226"/>
      <c r="AD827" s="226"/>
      <c r="AE827" s="226"/>
      <c r="AF827" s="226"/>
      <c r="AG827" s="226"/>
      <c r="AH827" s="226"/>
      <c r="AI827" s="226"/>
      <c r="AJ827" s="226"/>
      <c r="AK827" s="226"/>
      <c r="AL827" s="226"/>
      <c r="AM827" s="226"/>
      <c r="AN827" s="226"/>
      <c r="AO827" s="226"/>
    </row>
    <row r="828" spans="1:41" ht="15" outlineLevel="1">
      <c r="A828" s="44">
        <v>714</v>
      </c>
      <c r="B828" s="73">
        <v>648</v>
      </c>
      <c r="C828" s="42" t="s">
        <v>218</v>
      </c>
      <c r="D828" s="44" t="s">
        <v>26</v>
      </c>
      <c r="E828" s="53">
        <v>0.9</v>
      </c>
      <c r="F828" s="14">
        <f t="shared" si="350"/>
        <v>133.27000000000001</v>
      </c>
      <c r="G828" s="14">
        <f t="shared" si="351"/>
        <v>0</v>
      </c>
      <c r="H828" s="14">
        <f t="shared" si="352"/>
        <v>133.27000000000001</v>
      </c>
      <c r="I828" s="45">
        <v>148.08000000000001</v>
      </c>
      <c r="J828" s="53"/>
      <c r="K828" s="53"/>
      <c r="L828" s="51"/>
      <c r="M828" s="51"/>
      <c r="N828" s="51"/>
      <c r="O828" s="451">
        <f t="shared" si="387"/>
        <v>207.31</v>
      </c>
      <c r="P828" s="180">
        <f t="shared" si="376"/>
        <v>0</v>
      </c>
      <c r="Q828" s="180">
        <f t="shared" si="377"/>
        <v>186.58</v>
      </c>
      <c r="R828" s="180">
        <f t="shared" si="378"/>
        <v>0</v>
      </c>
      <c r="S828" s="180">
        <f t="shared" si="379"/>
        <v>186.58</v>
      </c>
      <c r="T828" s="394">
        <f t="shared" si="374"/>
        <v>238.95</v>
      </c>
      <c r="U828" s="394">
        <f t="shared" si="375"/>
        <v>0</v>
      </c>
      <c r="V828" s="142">
        <f t="shared" si="380"/>
        <v>238.95</v>
      </c>
      <c r="W828" s="142">
        <f t="shared" si="381"/>
        <v>265.5</v>
      </c>
      <c r="X828" s="142">
        <f t="shared" si="381"/>
        <v>0</v>
      </c>
      <c r="Y828" s="142">
        <f t="shared" si="382"/>
        <v>265.5</v>
      </c>
      <c r="Z828" s="51"/>
      <c r="AA828" s="35"/>
      <c r="AB828" s="226"/>
      <c r="AC828" s="226"/>
      <c r="AD828" s="226"/>
      <c r="AE828" s="226"/>
      <c r="AF828" s="226"/>
      <c r="AG828" s="226"/>
      <c r="AH828" s="226"/>
      <c r="AI828" s="226"/>
      <c r="AJ828" s="226"/>
      <c r="AK828" s="226"/>
      <c r="AL828" s="226"/>
      <c r="AM828" s="226"/>
      <c r="AN828" s="226"/>
      <c r="AO828" s="226"/>
    </row>
    <row r="829" spans="1:41" ht="45" outlineLevel="1">
      <c r="A829" s="44">
        <v>715</v>
      </c>
      <c r="B829" s="73">
        <v>649</v>
      </c>
      <c r="C829" s="42" t="s">
        <v>265</v>
      </c>
      <c r="D829" s="44" t="s">
        <v>34</v>
      </c>
      <c r="E829" s="53">
        <v>0</v>
      </c>
      <c r="F829" s="14">
        <f t="shared" si="350"/>
        <v>0</v>
      </c>
      <c r="G829" s="14">
        <f t="shared" si="351"/>
        <v>0</v>
      </c>
      <c r="H829" s="14">
        <f t="shared" si="352"/>
        <v>0</v>
      </c>
      <c r="I829" s="45">
        <v>11624</v>
      </c>
      <c r="J829" s="53"/>
      <c r="K829" s="53"/>
      <c r="L829" s="51"/>
      <c r="M829" s="51"/>
      <c r="N829" s="51"/>
      <c r="O829" s="451">
        <f t="shared" si="387"/>
        <v>16273.6</v>
      </c>
      <c r="P829" s="180">
        <f t="shared" si="376"/>
        <v>0</v>
      </c>
      <c r="Q829" s="180">
        <f t="shared" si="377"/>
        <v>0</v>
      </c>
      <c r="R829" s="180">
        <f t="shared" si="378"/>
        <v>0</v>
      </c>
      <c r="S829" s="180">
        <f t="shared" si="379"/>
        <v>0</v>
      </c>
      <c r="T829" s="394">
        <f t="shared" si="374"/>
        <v>0</v>
      </c>
      <c r="U829" s="394">
        <f t="shared" si="375"/>
        <v>0</v>
      </c>
      <c r="V829" s="142">
        <f t="shared" si="380"/>
        <v>0</v>
      </c>
      <c r="W829" s="142">
        <f t="shared" si="381"/>
        <v>20841.52</v>
      </c>
      <c r="X829" s="142">
        <f t="shared" si="381"/>
        <v>0</v>
      </c>
      <c r="Y829" s="142">
        <f t="shared" si="382"/>
        <v>20841.52</v>
      </c>
      <c r="Z829" s="51"/>
      <c r="AA829" s="35"/>
      <c r="AB829" s="226"/>
      <c r="AC829" s="226"/>
      <c r="AD829" s="226"/>
      <c r="AE829" s="226"/>
      <c r="AF829" s="226"/>
      <c r="AG829" s="226"/>
      <c r="AH829" s="226"/>
      <c r="AI829" s="226"/>
      <c r="AJ829" s="226"/>
      <c r="AK829" s="226"/>
      <c r="AL829" s="226"/>
      <c r="AM829" s="226"/>
      <c r="AN829" s="226"/>
      <c r="AO829" s="226"/>
    </row>
    <row r="830" spans="1:41" ht="30" outlineLevel="1">
      <c r="A830" s="44">
        <v>716</v>
      </c>
      <c r="B830" s="73">
        <v>650</v>
      </c>
      <c r="C830" s="42" t="s">
        <v>266</v>
      </c>
      <c r="D830" s="44" t="s">
        <v>26</v>
      </c>
      <c r="E830" s="53">
        <v>0.9</v>
      </c>
      <c r="F830" s="14">
        <f t="shared" si="350"/>
        <v>94.5</v>
      </c>
      <c r="G830" s="14">
        <f t="shared" si="351"/>
        <v>207.9</v>
      </c>
      <c r="H830" s="14">
        <f t="shared" si="352"/>
        <v>302.39999999999998</v>
      </c>
      <c r="I830" s="45">
        <v>105</v>
      </c>
      <c r="J830" s="53">
        <v>231</v>
      </c>
      <c r="K830" s="53"/>
      <c r="L830" s="51"/>
      <c r="M830" s="51"/>
      <c r="N830" s="51"/>
      <c r="O830" s="451">
        <f t="shared" si="387"/>
        <v>147</v>
      </c>
      <c r="P830" s="180">
        <f t="shared" si="376"/>
        <v>231</v>
      </c>
      <c r="Q830" s="180">
        <f t="shared" si="377"/>
        <v>132.30000000000001</v>
      </c>
      <c r="R830" s="180">
        <f t="shared" si="378"/>
        <v>207.9</v>
      </c>
      <c r="S830" s="180">
        <f t="shared" si="379"/>
        <v>340.2</v>
      </c>
      <c r="T830" s="394">
        <f t="shared" si="374"/>
        <v>169.43</v>
      </c>
      <c r="U830" s="394">
        <f t="shared" si="375"/>
        <v>266.26</v>
      </c>
      <c r="V830" s="142">
        <f t="shared" si="380"/>
        <v>435.69</v>
      </c>
      <c r="W830" s="142">
        <f t="shared" si="381"/>
        <v>188.26</v>
      </c>
      <c r="X830" s="142">
        <f t="shared" si="381"/>
        <v>295.83999999999997</v>
      </c>
      <c r="Y830" s="142">
        <f t="shared" si="382"/>
        <v>484.1</v>
      </c>
      <c r="Z830" s="51"/>
      <c r="AA830" s="35"/>
      <c r="AB830" s="226"/>
      <c r="AC830" s="226"/>
      <c r="AD830" s="226"/>
      <c r="AE830" s="226"/>
      <c r="AF830" s="226"/>
      <c r="AG830" s="226"/>
      <c r="AH830" s="226"/>
      <c r="AI830" s="226"/>
      <c r="AJ830" s="226"/>
      <c r="AK830" s="226"/>
      <c r="AL830" s="226"/>
      <c r="AM830" s="226"/>
      <c r="AN830" s="226"/>
      <c r="AO830" s="226"/>
    </row>
    <row r="831" spans="1:41" ht="45" outlineLevel="1">
      <c r="A831" s="44">
        <v>717</v>
      </c>
      <c r="B831" s="73">
        <v>651</v>
      </c>
      <c r="C831" s="42" t="s">
        <v>265</v>
      </c>
      <c r="D831" s="44" t="s">
        <v>34</v>
      </c>
      <c r="E831" s="53">
        <v>0.01</v>
      </c>
      <c r="F831" s="14">
        <f t="shared" si="350"/>
        <v>116.24</v>
      </c>
      <c r="G831" s="14">
        <f t="shared" si="351"/>
        <v>0</v>
      </c>
      <c r="H831" s="14">
        <f t="shared" si="352"/>
        <v>116.24</v>
      </c>
      <c r="I831" s="45">
        <v>11624</v>
      </c>
      <c r="J831" s="53"/>
      <c r="K831" s="53"/>
      <c r="L831" s="51"/>
      <c r="M831" s="51"/>
      <c r="N831" s="51"/>
      <c r="O831" s="451">
        <f t="shared" si="387"/>
        <v>16273.6</v>
      </c>
      <c r="P831" s="180">
        <f t="shared" si="376"/>
        <v>0</v>
      </c>
      <c r="Q831" s="180">
        <f t="shared" si="377"/>
        <v>162.74</v>
      </c>
      <c r="R831" s="180">
        <f t="shared" si="378"/>
        <v>0</v>
      </c>
      <c r="S831" s="180">
        <f t="shared" si="379"/>
        <v>162.74</v>
      </c>
      <c r="T831" s="394">
        <f t="shared" si="374"/>
        <v>208.42</v>
      </c>
      <c r="U831" s="394">
        <f t="shared" si="375"/>
        <v>0</v>
      </c>
      <c r="V831" s="142">
        <f t="shared" si="380"/>
        <v>208.42</v>
      </c>
      <c r="W831" s="142">
        <f t="shared" si="381"/>
        <v>20841.52</v>
      </c>
      <c r="X831" s="142">
        <f t="shared" si="381"/>
        <v>0</v>
      </c>
      <c r="Y831" s="142">
        <f t="shared" si="382"/>
        <v>20841.52</v>
      </c>
      <c r="Z831" s="51"/>
      <c r="AA831" s="35"/>
      <c r="AB831" s="226"/>
      <c r="AC831" s="226"/>
      <c r="AD831" s="226"/>
      <c r="AE831" s="226"/>
      <c r="AF831" s="226"/>
      <c r="AG831" s="226"/>
      <c r="AH831" s="226"/>
      <c r="AI831" s="226"/>
      <c r="AJ831" s="226"/>
      <c r="AK831" s="226"/>
      <c r="AL831" s="226"/>
      <c r="AM831" s="226"/>
      <c r="AN831" s="226"/>
      <c r="AO831" s="226"/>
    </row>
    <row r="832" spans="1:41" ht="30" outlineLevel="1">
      <c r="A832" s="44">
        <v>718</v>
      </c>
      <c r="B832" s="73">
        <v>652</v>
      </c>
      <c r="C832" s="42" t="s">
        <v>274</v>
      </c>
      <c r="D832" s="44" t="s">
        <v>26</v>
      </c>
      <c r="E832" s="53">
        <v>0.9</v>
      </c>
      <c r="F832" s="14">
        <f t="shared" si="350"/>
        <v>601.20000000000005</v>
      </c>
      <c r="G832" s="14">
        <f t="shared" si="351"/>
        <v>2772</v>
      </c>
      <c r="H832" s="14">
        <f t="shared" si="352"/>
        <v>3373.2</v>
      </c>
      <c r="I832" s="45">
        <v>668</v>
      </c>
      <c r="J832" s="53">
        <v>3080</v>
      </c>
      <c r="K832" s="53"/>
      <c r="L832" s="51"/>
      <c r="M832" s="51"/>
      <c r="N832" s="51"/>
      <c r="O832" s="451">
        <f t="shared" si="387"/>
        <v>935.2</v>
      </c>
      <c r="P832" s="180">
        <f t="shared" si="376"/>
        <v>3080</v>
      </c>
      <c r="Q832" s="180">
        <f t="shared" si="377"/>
        <v>841.68</v>
      </c>
      <c r="R832" s="180">
        <f t="shared" si="378"/>
        <v>2772</v>
      </c>
      <c r="S832" s="180">
        <f t="shared" si="379"/>
        <v>3613.68</v>
      </c>
      <c r="T832" s="394">
        <f t="shared" si="374"/>
        <v>1077.94</v>
      </c>
      <c r="U832" s="394">
        <f t="shared" si="375"/>
        <v>3550.09</v>
      </c>
      <c r="V832" s="142">
        <f t="shared" si="380"/>
        <v>4628.03</v>
      </c>
      <c r="W832" s="142">
        <f t="shared" si="381"/>
        <v>1197.71</v>
      </c>
      <c r="X832" s="142">
        <f t="shared" si="381"/>
        <v>3944.54</v>
      </c>
      <c r="Y832" s="142">
        <f t="shared" si="382"/>
        <v>5142.25</v>
      </c>
      <c r="Z832" s="51"/>
      <c r="AA832" s="35"/>
      <c r="AB832" s="226"/>
      <c r="AC832" s="226"/>
      <c r="AD832" s="226"/>
      <c r="AE832" s="226"/>
      <c r="AF832" s="226"/>
      <c r="AG832" s="226"/>
      <c r="AH832" s="226"/>
      <c r="AI832" s="226"/>
      <c r="AJ832" s="226"/>
      <c r="AK832" s="226"/>
      <c r="AL832" s="226"/>
      <c r="AM832" s="226"/>
      <c r="AN832" s="226"/>
      <c r="AO832" s="226"/>
    </row>
    <row r="833" spans="1:41" ht="45" outlineLevel="1">
      <c r="A833" s="44">
        <v>719</v>
      </c>
      <c r="B833" s="73">
        <v>653</v>
      </c>
      <c r="C833" s="42" t="s">
        <v>390</v>
      </c>
      <c r="D833" s="44" t="s">
        <v>101</v>
      </c>
      <c r="E833" s="53">
        <v>35.020000000000003</v>
      </c>
      <c r="F833" s="14">
        <f t="shared" si="350"/>
        <v>5533.16</v>
      </c>
      <c r="G833" s="14">
        <f t="shared" si="351"/>
        <v>3011.72</v>
      </c>
      <c r="H833" s="14">
        <f t="shared" si="352"/>
        <v>8544.8799999999992</v>
      </c>
      <c r="I833" s="45">
        <v>158</v>
      </c>
      <c r="J833" s="53">
        <v>86</v>
      </c>
      <c r="K833" s="53"/>
      <c r="L833" s="51"/>
      <c r="M833" s="51"/>
      <c r="N833" s="51"/>
      <c r="O833" s="451">
        <f t="shared" si="387"/>
        <v>221.2</v>
      </c>
      <c r="P833" s="180">
        <f t="shared" si="376"/>
        <v>86</v>
      </c>
      <c r="Q833" s="180">
        <f t="shared" si="377"/>
        <v>7746.42</v>
      </c>
      <c r="R833" s="180">
        <f t="shared" si="378"/>
        <v>3011.72</v>
      </c>
      <c r="S833" s="180">
        <f t="shared" si="379"/>
        <v>10758.14</v>
      </c>
      <c r="T833" s="394">
        <f t="shared" si="374"/>
        <v>9920.82</v>
      </c>
      <c r="U833" s="394">
        <f t="shared" si="375"/>
        <v>3857.1</v>
      </c>
      <c r="V833" s="142">
        <f t="shared" si="380"/>
        <v>13777.92</v>
      </c>
      <c r="W833" s="142">
        <f t="shared" si="381"/>
        <v>283.29000000000002</v>
      </c>
      <c r="X833" s="142">
        <f t="shared" si="381"/>
        <v>110.14</v>
      </c>
      <c r="Y833" s="142">
        <f t="shared" si="382"/>
        <v>393.43</v>
      </c>
      <c r="Z833" s="51"/>
      <c r="AA833" s="35"/>
      <c r="AB833" s="226"/>
      <c r="AC833" s="226"/>
      <c r="AD833" s="226"/>
      <c r="AE833" s="226"/>
      <c r="AF833" s="226"/>
      <c r="AG833" s="226"/>
      <c r="AH833" s="226"/>
      <c r="AI833" s="226"/>
      <c r="AJ833" s="226"/>
      <c r="AK833" s="226"/>
      <c r="AL833" s="226"/>
      <c r="AM833" s="226"/>
      <c r="AN833" s="226"/>
      <c r="AO833" s="226"/>
    </row>
    <row r="834" spans="1:41" ht="30" outlineLevel="1">
      <c r="A834" s="44">
        <v>720</v>
      </c>
      <c r="B834" s="73">
        <v>654</v>
      </c>
      <c r="C834" s="42" t="s">
        <v>107</v>
      </c>
      <c r="D834" s="44" t="s">
        <v>26</v>
      </c>
      <c r="E834" s="53">
        <v>1.1000000000000001</v>
      </c>
      <c r="F834" s="14">
        <f t="shared" si="350"/>
        <v>326.63</v>
      </c>
      <c r="G834" s="14">
        <f t="shared" si="351"/>
        <v>48.4</v>
      </c>
      <c r="H834" s="14">
        <f t="shared" si="352"/>
        <v>375.03</v>
      </c>
      <c r="I834" s="45">
        <v>296.94</v>
      </c>
      <c r="J834" s="53">
        <v>44</v>
      </c>
      <c r="K834" s="53"/>
      <c r="L834" s="51"/>
      <c r="M834" s="51"/>
      <c r="N834" s="51"/>
      <c r="O834" s="451">
        <f t="shared" si="387"/>
        <v>415.72</v>
      </c>
      <c r="P834" s="180">
        <f t="shared" si="376"/>
        <v>44</v>
      </c>
      <c r="Q834" s="180">
        <f t="shared" si="377"/>
        <v>457.29</v>
      </c>
      <c r="R834" s="180">
        <f t="shared" si="378"/>
        <v>48.4</v>
      </c>
      <c r="S834" s="180">
        <f t="shared" si="379"/>
        <v>505.69</v>
      </c>
      <c r="T834" s="394">
        <f t="shared" si="374"/>
        <v>585.65</v>
      </c>
      <c r="U834" s="394">
        <f t="shared" si="375"/>
        <v>61.99</v>
      </c>
      <c r="V834" s="142">
        <f t="shared" si="380"/>
        <v>647.64</v>
      </c>
      <c r="W834" s="142">
        <f t="shared" si="381"/>
        <v>532.41</v>
      </c>
      <c r="X834" s="142">
        <f t="shared" si="381"/>
        <v>56.35</v>
      </c>
      <c r="Y834" s="142">
        <f t="shared" si="382"/>
        <v>588.76</v>
      </c>
      <c r="Z834" s="51"/>
      <c r="AA834" s="35"/>
      <c r="AB834" s="226"/>
      <c r="AC834" s="226"/>
      <c r="AD834" s="226"/>
      <c r="AE834" s="226"/>
      <c r="AF834" s="226"/>
      <c r="AG834" s="226"/>
      <c r="AH834" s="226"/>
      <c r="AI834" s="226"/>
      <c r="AJ834" s="226"/>
      <c r="AK834" s="226"/>
      <c r="AL834" s="226"/>
      <c r="AM834" s="226"/>
      <c r="AN834" s="226"/>
      <c r="AO834" s="226"/>
    </row>
    <row r="835" spans="1:41" ht="15" outlineLevel="1">
      <c r="A835" s="44"/>
      <c r="B835" s="73"/>
      <c r="C835" s="52" t="s">
        <v>393</v>
      </c>
      <c r="D835" s="44"/>
      <c r="E835" s="53"/>
      <c r="F835" s="14">
        <f t="shared" si="350"/>
        <v>0</v>
      </c>
      <c r="G835" s="14">
        <f t="shared" si="351"/>
        <v>0</v>
      </c>
      <c r="H835" s="14">
        <f t="shared" si="352"/>
        <v>0</v>
      </c>
      <c r="I835" s="45"/>
      <c r="J835" s="53"/>
      <c r="K835" s="53"/>
      <c r="L835" s="51"/>
      <c r="M835" s="51"/>
      <c r="N835" s="51"/>
      <c r="O835" s="186"/>
      <c r="P835" s="180">
        <f t="shared" si="376"/>
        <v>0</v>
      </c>
      <c r="Q835" s="180">
        <f t="shared" si="377"/>
        <v>0</v>
      </c>
      <c r="R835" s="180">
        <f t="shared" si="378"/>
        <v>0</v>
      </c>
      <c r="S835" s="180">
        <f t="shared" si="379"/>
        <v>0</v>
      </c>
      <c r="T835" s="394">
        <f t="shared" si="374"/>
        <v>0</v>
      </c>
      <c r="U835" s="394">
        <f t="shared" si="375"/>
        <v>0</v>
      </c>
      <c r="V835" s="142">
        <f t="shared" si="380"/>
        <v>0</v>
      </c>
      <c r="W835" s="142">
        <f t="shared" si="381"/>
        <v>0</v>
      </c>
      <c r="X835" s="142">
        <f t="shared" si="381"/>
        <v>0</v>
      </c>
      <c r="Y835" s="142">
        <f t="shared" si="382"/>
        <v>0</v>
      </c>
      <c r="Z835" s="51"/>
      <c r="AA835" s="35"/>
      <c r="AB835" s="226"/>
      <c r="AC835" s="226"/>
      <c r="AD835" s="226"/>
      <c r="AE835" s="226"/>
      <c r="AF835" s="226"/>
      <c r="AG835" s="226"/>
      <c r="AH835" s="226"/>
      <c r="AI835" s="226"/>
      <c r="AJ835" s="226"/>
      <c r="AK835" s="226"/>
      <c r="AL835" s="226"/>
      <c r="AM835" s="226"/>
      <c r="AN835" s="226"/>
      <c r="AO835" s="226"/>
    </row>
    <row r="836" spans="1:41" ht="15" outlineLevel="1">
      <c r="A836" s="44">
        <v>721</v>
      </c>
      <c r="B836" s="73">
        <v>655</v>
      </c>
      <c r="C836" s="42" t="s">
        <v>264</v>
      </c>
      <c r="D836" s="44" t="s">
        <v>34</v>
      </c>
      <c r="E836" s="53">
        <v>0.02</v>
      </c>
      <c r="F836" s="14">
        <f t="shared" si="350"/>
        <v>475.14</v>
      </c>
      <c r="G836" s="14">
        <f t="shared" si="351"/>
        <v>0</v>
      </c>
      <c r="H836" s="14">
        <f t="shared" si="352"/>
        <v>475.14</v>
      </c>
      <c r="I836" s="45">
        <v>23757</v>
      </c>
      <c r="J836" s="53"/>
      <c r="K836" s="53"/>
      <c r="L836" s="51"/>
      <c r="M836" s="51"/>
      <c r="N836" s="51"/>
      <c r="O836" s="448">
        <f>I836*$L$3</f>
        <v>40386.9</v>
      </c>
      <c r="P836" s="180">
        <f t="shared" si="376"/>
        <v>0</v>
      </c>
      <c r="Q836" s="180">
        <f t="shared" si="377"/>
        <v>807.74</v>
      </c>
      <c r="R836" s="180">
        <f t="shared" si="378"/>
        <v>0</v>
      </c>
      <c r="S836" s="180">
        <f t="shared" si="379"/>
        <v>807.74</v>
      </c>
      <c r="T836" s="394">
        <f t="shared" si="374"/>
        <v>1034.47</v>
      </c>
      <c r="U836" s="394">
        <f t="shared" si="375"/>
        <v>0</v>
      </c>
      <c r="V836" s="142">
        <f t="shared" si="380"/>
        <v>1034.47</v>
      </c>
      <c r="W836" s="142">
        <f t="shared" si="381"/>
        <v>51723.3</v>
      </c>
      <c r="X836" s="142">
        <f t="shared" si="381"/>
        <v>0</v>
      </c>
      <c r="Y836" s="142">
        <f t="shared" si="382"/>
        <v>51723.3</v>
      </c>
      <c r="Z836" s="51"/>
      <c r="AA836" s="35"/>
      <c r="AB836" s="226"/>
      <c r="AC836" s="226"/>
      <c r="AD836" s="226"/>
      <c r="AE836" s="226"/>
      <c r="AF836" s="226"/>
      <c r="AG836" s="226"/>
      <c r="AH836" s="226"/>
      <c r="AI836" s="226"/>
      <c r="AJ836" s="226"/>
      <c r="AK836" s="226"/>
      <c r="AL836" s="226"/>
      <c r="AM836" s="226"/>
      <c r="AN836" s="226"/>
      <c r="AO836" s="226"/>
    </row>
    <row r="837" spans="1:41" ht="15" outlineLevel="1">
      <c r="A837" s="44">
        <v>722</v>
      </c>
      <c r="B837" s="73">
        <v>656</v>
      </c>
      <c r="C837" s="42" t="s">
        <v>389</v>
      </c>
      <c r="D837" s="44" t="s">
        <v>103</v>
      </c>
      <c r="E837" s="53">
        <v>2</v>
      </c>
      <c r="F837" s="14">
        <f t="shared" si="350"/>
        <v>620</v>
      </c>
      <c r="G837" s="14">
        <f t="shared" si="351"/>
        <v>0</v>
      </c>
      <c r="H837" s="14">
        <f t="shared" si="352"/>
        <v>620</v>
      </c>
      <c r="I837" s="45">
        <v>310</v>
      </c>
      <c r="J837" s="53"/>
      <c r="K837" s="53"/>
      <c r="L837" s="51"/>
      <c r="M837" s="51"/>
      <c r="N837" s="51"/>
      <c r="O837" s="451">
        <f t="shared" ref="O837:O845" si="388">I837*$M$3</f>
        <v>434</v>
      </c>
      <c r="P837" s="180">
        <f t="shared" si="376"/>
        <v>0</v>
      </c>
      <c r="Q837" s="180">
        <f t="shared" si="377"/>
        <v>868</v>
      </c>
      <c r="R837" s="180">
        <f t="shared" si="378"/>
        <v>0</v>
      </c>
      <c r="S837" s="180">
        <f t="shared" si="379"/>
        <v>868</v>
      </c>
      <c r="T837" s="394">
        <f t="shared" si="374"/>
        <v>1111.6400000000001</v>
      </c>
      <c r="U837" s="394">
        <f t="shared" si="375"/>
        <v>0</v>
      </c>
      <c r="V837" s="142">
        <f t="shared" si="380"/>
        <v>1111.6400000000001</v>
      </c>
      <c r="W837" s="142">
        <f t="shared" si="381"/>
        <v>555.82000000000005</v>
      </c>
      <c r="X837" s="142">
        <f t="shared" si="381"/>
        <v>0</v>
      </c>
      <c r="Y837" s="142">
        <f t="shared" si="382"/>
        <v>555.82000000000005</v>
      </c>
      <c r="Z837" s="51"/>
      <c r="AA837" s="35"/>
      <c r="AB837" s="226"/>
      <c r="AC837" s="226"/>
      <c r="AD837" s="226"/>
      <c r="AE837" s="226"/>
      <c r="AF837" s="226"/>
      <c r="AG837" s="226"/>
      <c r="AH837" s="226"/>
      <c r="AI837" s="226"/>
      <c r="AJ837" s="226"/>
      <c r="AK837" s="226"/>
      <c r="AL837" s="226"/>
      <c r="AM837" s="226"/>
      <c r="AN837" s="226"/>
      <c r="AO837" s="226"/>
    </row>
    <row r="838" spans="1:41" ht="15" outlineLevel="1">
      <c r="A838" s="44">
        <v>723</v>
      </c>
      <c r="B838" s="73">
        <v>657</v>
      </c>
      <c r="C838" s="42" t="s">
        <v>56</v>
      </c>
      <c r="D838" s="44" t="s">
        <v>26</v>
      </c>
      <c r="E838" s="53">
        <v>0.9</v>
      </c>
      <c r="F838" s="14">
        <f t="shared" si="350"/>
        <v>1585.84</v>
      </c>
      <c r="G838" s="14">
        <f t="shared" si="351"/>
        <v>0</v>
      </c>
      <c r="H838" s="14">
        <f t="shared" si="352"/>
        <v>1585.84</v>
      </c>
      <c r="I838" s="45">
        <v>1762.04</v>
      </c>
      <c r="J838" s="53"/>
      <c r="K838" s="53"/>
      <c r="L838" s="51"/>
      <c r="M838" s="51"/>
      <c r="N838" s="51"/>
      <c r="O838" s="451">
        <f t="shared" si="388"/>
        <v>2466.86</v>
      </c>
      <c r="P838" s="180">
        <f t="shared" si="376"/>
        <v>0</v>
      </c>
      <c r="Q838" s="180">
        <f t="shared" si="377"/>
        <v>2220.17</v>
      </c>
      <c r="R838" s="180">
        <f t="shared" si="378"/>
        <v>0</v>
      </c>
      <c r="S838" s="180">
        <f t="shared" si="379"/>
        <v>2220.17</v>
      </c>
      <c r="T838" s="394">
        <f t="shared" si="374"/>
        <v>2843.37</v>
      </c>
      <c r="U838" s="394">
        <f t="shared" si="375"/>
        <v>0</v>
      </c>
      <c r="V838" s="142">
        <f t="shared" si="380"/>
        <v>2843.37</v>
      </c>
      <c r="W838" s="142">
        <f t="shared" si="381"/>
        <v>3159.3</v>
      </c>
      <c r="X838" s="142">
        <f t="shared" si="381"/>
        <v>0</v>
      </c>
      <c r="Y838" s="142">
        <f t="shared" si="382"/>
        <v>3159.3</v>
      </c>
      <c r="Z838" s="51"/>
      <c r="AA838" s="35"/>
      <c r="AB838" s="226"/>
      <c r="AC838" s="226"/>
      <c r="AD838" s="226"/>
      <c r="AE838" s="226"/>
      <c r="AF838" s="226"/>
      <c r="AG838" s="226"/>
      <c r="AH838" s="226"/>
      <c r="AI838" s="226"/>
      <c r="AJ838" s="226"/>
      <c r="AK838" s="226"/>
      <c r="AL838" s="226"/>
      <c r="AM838" s="226"/>
      <c r="AN838" s="226"/>
      <c r="AO838" s="226"/>
    </row>
    <row r="839" spans="1:41" ht="15" outlineLevel="1">
      <c r="A839" s="44">
        <v>724</v>
      </c>
      <c r="B839" s="73">
        <v>658</v>
      </c>
      <c r="C839" s="42" t="s">
        <v>218</v>
      </c>
      <c r="D839" s="44" t="s">
        <v>26</v>
      </c>
      <c r="E839" s="53">
        <v>0.9</v>
      </c>
      <c r="F839" s="14">
        <f t="shared" si="350"/>
        <v>133.27000000000001</v>
      </c>
      <c r="G839" s="14">
        <f t="shared" si="351"/>
        <v>0</v>
      </c>
      <c r="H839" s="14">
        <f t="shared" si="352"/>
        <v>133.27000000000001</v>
      </c>
      <c r="I839" s="45">
        <v>148.08000000000001</v>
      </c>
      <c r="J839" s="53"/>
      <c r="K839" s="53"/>
      <c r="L839" s="51"/>
      <c r="M839" s="51"/>
      <c r="N839" s="51"/>
      <c r="O839" s="451">
        <f t="shared" si="388"/>
        <v>207.31</v>
      </c>
      <c r="P839" s="180">
        <f t="shared" si="376"/>
        <v>0</v>
      </c>
      <c r="Q839" s="180">
        <f t="shared" si="377"/>
        <v>186.58</v>
      </c>
      <c r="R839" s="180">
        <f t="shared" si="378"/>
        <v>0</v>
      </c>
      <c r="S839" s="180">
        <f t="shared" si="379"/>
        <v>186.58</v>
      </c>
      <c r="T839" s="394">
        <f t="shared" si="374"/>
        <v>238.95</v>
      </c>
      <c r="U839" s="394">
        <f t="shared" si="375"/>
        <v>0</v>
      </c>
      <c r="V839" s="142">
        <f t="shared" si="380"/>
        <v>238.95</v>
      </c>
      <c r="W839" s="142">
        <f t="shared" si="381"/>
        <v>265.5</v>
      </c>
      <c r="X839" s="142">
        <f t="shared" si="381"/>
        <v>0</v>
      </c>
      <c r="Y839" s="142">
        <f t="shared" si="382"/>
        <v>265.5</v>
      </c>
      <c r="Z839" s="51"/>
      <c r="AA839" s="35"/>
      <c r="AB839" s="226"/>
      <c r="AC839" s="226"/>
      <c r="AD839" s="226"/>
      <c r="AE839" s="226"/>
      <c r="AF839" s="226"/>
      <c r="AG839" s="226"/>
      <c r="AH839" s="226"/>
      <c r="AI839" s="226"/>
      <c r="AJ839" s="226"/>
      <c r="AK839" s="226"/>
      <c r="AL839" s="226"/>
      <c r="AM839" s="226"/>
      <c r="AN839" s="226"/>
      <c r="AO839" s="226"/>
    </row>
    <row r="840" spans="1:41" ht="45" outlineLevel="1">
      <c r="A840" s="44">
        <v>725</v>
      </c>
      <c r="B840" s="73">
        <v>659</v>
      </c>
      <c r="C840" s="42" t="s">
        <v>265</v>
      </c>
      <c r="D840" s="44" t="s">
        <v>34</v>
      </c>
      <c r="E840" s="53">
        <v>0</v>
      </c>
      <c r="F840" s="14">
        <f t="shared" si="350"/>
        <v>0</v>
      </c>
      <c r="G840" s="14">
        <f t="shared" si="351"/>
        <v>0</v>
      </c>
      <c r="H840" s="14">
        <f t="shared" si="352"/>
        <v>0</v>
      </c>
      <c r="I840" s="45">
        <v>11624</v>
      </c>
      <c r="J840" s="53"/>
      <c r="K840" s="53"/>
      <c r="L840" s="51"/>
      <c r="M840" s="51"/>
      <c r="N840" s="51"/>
      <c r="O840" s="451">
        <f t="shared" si="388"/>
        <v>16273.6</v>
      </c>
      <c r="P840" s="180">
        <f t="shared" si="376"/>
        <v>0</v>
      </c>
      <c r="Q840" s="180">
        <f t="shared" si="377"/>
        <v>0</v>
      </c>
      <c r="R840" s="180">
        <f t="shared" si="378"/>
        <v>0</v>
      </c>
      <c r="S840" s="180">
        <f t="shared" si="379"/>
        <v>0</v>
      </c>
      <c r="T840" s="394">
        <f t="shared" ref="T840:T903" si="389">E840*W840</f>
        <v>0</v>
      </c>
      <c r="U840" s="394">
        <f t="shared" ref="U840:U903" si="390">E840*X840</f>
        <v>0</v>
      </c>
      <c r="V840" s="142">
        <f t="shared" si="380"/>
        <v>0</v>
      </c>
      <c r="W840" s="142">
        <f t="shared" si="381"/>
        <v>20841.52</v>
      </c>
      <c r="X840" s="142">
        <f t="shared" si="381"/>
        <v>0</v>
      </c>
      <c r="Y840" s="142">
        <f t="shared" si="382"/>
        <v>20841.52</v>
      </c>
      <c r="Z840" s="51"/>
      <c r="AA840" s="35"/>
      <c r="AB840" s="226"/>
      <c r="AC840" s="226"/>
      <c r="AD840" s="226"/>
      <c r="AE840" s="226"/>
      <c r="AF840" s="226"/>
      <c r="AG840" s="226"/>
      <c r="AH840" s="226"/>
      <c r="AI840" s="226"/>
      <c r="AJ840" s="226"/>
      <c r="AK840" s="226"/>
      <c r="AL840" s="226"/>
      <c r="AM840" s="226"/>
      <c r="AN840" s="226"/>
      <c r="AO840" s="226"/>
    </row>
    <row r="841" spans="1:41" ht="30" outlineLevel="1">
      <c r="A841" s="44">
        <v>726</v>
      </c>
      <c r="B841" s="73">
        <v>660</v>
      </c>
      <c r="C841" s="42" t="s">
        <v>266</v>
      </c>
      <c r="D841" s="44" t="s">
        <v>26</v>
      </c>
      <c r="E841" s="53">
        <v>0.9</v>
      </c>
      <c r="F841" s="14">
        <f t="shared" si="350"/>
        <v>94.5</v>
      </c>
      <c r="G841" s="14">
        <f t="shared" si="351"/>
        <v>207.9</v>
      </c>
      <c r="H841" s="14">
        <f t="shared" si="352"/>
        <v>302.39999999999998</v>
      </c>
      <c r="I841" s="45">
        <v>105</v>
      </c>
      <c r="J841" s="53">
        <v>231</v>
      </c>
      <c r="K841" s="53"/>
      <c r="L841" s="51"/>
      <c r="M841" s="51"/>
      <c r="N841" s="51"/>
      <c r="O841" s="451">
        <f t="shared" si="388"/>
        <v>147</v>
      </c>
      <c r="P841" s="180">
        <f t="shared" ref="P841:P904" si="391">J841</f>
        <v>231</v>
      </c>
      <c r="Q841" s="180">
        <f t="shared" ref="Q841:Q904" si="392">O841*E841</f>
        <v>132.30000000000001</v>
      </c>
      <c r="R841" s="180">
        <f t="shared" ref="R841:R904" si="393">P841*E841</f>
        <v>207.9</v>
      </c>
      <c r="S841" s="180">
        <f t="shared" ref="S841:S904" si="394">Q841+R841</f>
        <v>340.2</v>
      </c>
      <c r="T841" s="394">
        <f t="shared" si="389"/>
        <v>169.43</v>
      </c>
      <c r="U841" s="394">
        <f t="shared" si="390"/>
        <v>266.26</v>
      </c>
      <c r="V841" s="142">
        <f t="shared" ref="V841:V904" si="395">T841+U841</f>
        <v>435.69</v>
      </c>
      <c r="W841" s="142">
        <f t="shared" ref="W841:X904" si="396">O841*0.9*$X$1259</f>
        <v>188.26</v>
      </c>
      <c r="X841" s="142">
        <f t="shared" si="396"/>
        <v>295.83999999999997</v>
      </c>
      <c r="Y841" s="142">
        <f t="shared" ref="Y841:Y904" si="397">W841+X841</f>
        <v>484.1</v>
      </c>
      <c r="Z841" s="51"/>
      <c r="AA841" s="35"/>
      <c r="AB841" s="226"/>
      <c r="AC841" s="226"/>
      <c r="AD841" s="226"/>
      <c r="AE841" s="226"/>
      <c r="AF841" s="226"/>
      <c r="AG841" s="226"/>
      <c r="AH841" s="226"/>
      <c r="AI841" s="226"/>
      <c r="AJ841" s="226"/>
      <c r="AK841" s="226"/>
      <c r="AL841" s="226"/>
      <c r="AM841" s="226"/>
      <c r="AN841" s="226"/>
      <c r="AO841" s="226"/>
    </row>
    <row r="842" spans="1:41" ht="45" outlineLevel="1">
      <c r="A842" s="44">
        <v>727</v>
      </c>
      <c r="B842" s="73">
        <v>661</v>
      </c>
      <c r="C842" s="42" t="s">
        <v>265</v>
      </c>
      <c r="D842" s="44" t="s">
        <v>34</v>
      </c>
      <c r="E842" s="53">
        <v>0.01</v>
      </c>
      <c r="F842" s="14">
        <f t="shared" si="350"/>
        <v>116.24</v>
      </c>
      <c r="G842" s="14">
        <f t="shared" si="351"/>
        <v>0</v>
      </c>
      <c r="H842" s="14">
        <f t="shared" si="352"/>
        <v>116.24</v>
      </c>
      <c r="I842" s="45">
        <v>11624</v>
      </c>
      <c r="J842" s="53"/>
      <c r="K842" s="53"/>
      <c r="L842" s="51"/>
      <c r="M842" s="51"/>
      <c r="N842" s="51"/>
      <c r="O842" s="451">
        <f t="shared" si="388"/>
        <v>16273.6</v>
      </c>
      <c r="P842" s="180">
        <f t="shared" si="391"/>
        <v>0</v>
      </c>
      <c r="Q842" s="180">
        <f t="shared" si="392"/>
        <v>162.74</v>
      </c>
      <c r="R842" s="180">
        <f t="shared" si="393"/>
        <v>0</v>
      </c>
      <c r="S842" s="180">
        <f t="shared" si="394"/>
        <v>162.74</v>
      </c>
      <c r="T842" s="394">
        <f t="shared" si="389"/>
        <v>208.42</v>
      </c>
      <c r="U842" s="394">
        <f t="shared" si="390"/>
        <v>0</v>
      </c>
      <c r="V842" s="142">
        <f t="shared" si="395"/>
        <v>208.42</v>
      </c>
      <c r="W842" s="142">
        <f t="shared" si="396"/>
        <v>20841.52</v>
      </c>
      <c r="X842" s="142">
        <f t="shared" si="396"/>
        <v>0</v>
      </c>
      <c r="Y842" s="142">
        <f t="shared" si="397"/>
        <v>20841.52</v>
      </c>
      <c r="Z842" s="51"/>
      <c r="AA842" s="35"/>
      <c r="AB842" s="226"/>
      <c r="AC842" s="226"/>
      <c r="AD842" s="226"/>
      <c r="AE842" s="226"/>
      <c r="AF842" s="226"/>
      <c r="AG842" s="226"/>
      <c r="AH842" s="226"/>
      <c r="AI842" s="226"/>
      <c r="AJ842" s="226"/>
      <c r="AK842" s="226"/>
      <c r="AL842" s="226"/>
      <c r="AM842" s="226"/>
      <c r="AN842" s="226"/>
      <c r="AO842" s="226"/>
    </row>
    <row r="843" spans="1:41" ht="30" outlineLevel="1">
      <c r="A843" s="44">
        <v>728</v>
      </c>
      <c r="B843" s="73">
        <v>662</v>
      </c>
      <c r="C843" s="42" t="s">
        <v>274</v>
      </c>
      <c r="D843" s="44" t="s">
        <v>26</v>
      </c>
      <c r="E843" s="53">
        <v>0.9</v>
      </c>
      <c r="F843" s="14">
        <f t="shared" si="350"/>
        <v>601.20000000000005</v>
      </c>
      <c r="G843" s="14">
        <f t="shared" si="351"/>
        <v>2772</v>
      </c>
      <c r="H843" s="14">
        <f t="shared" si="352"/>
        <v>3373.2</v>
      </c>
      <c r="I843" s="45">
        <v>668</v>
      </c>
      <c r="J843" s="53">
        <v>3080</v>
      </c>
      <c r="K843" s="53"/>
      <c r="L843" s="51"/>
      <c r="M843" s="51"/>
      <c r="N843" s="51"/>
      <c r="O843" s="451">
        <f t="shared" si="388"/>
        <v>935.2</v>
      </c>
      <c r="P843" s="180">
        <f t="shared" si="391"/>
        <v>3080</v>
      </c>
      <c r="Q843" s="180">
        <f t="shared" si="392"/>
        <v>841.68</v>
      </c>
      <c r="R843" s="180">
        <f t="shared" si="393"/>
        <v>2772</v>
      </c>
      <c r="S843" s="180">
        <f t="shared" si="394"/>
        <v>3613.68</v>
      </c>
      <c r="T843" s="394">
        <f t="shared" si="389"/>
        <v>1077.94</v>
      </c>
      <c r="U843" s="394">
        <f t="shared" si="390"/>
        <v>3550.09</v>
      </c>
      <c r="V843" s="142">
        <f t="shared" si="395"/>
        <v>4628.03</v>
      </c>
      <c r="W843" s="142">
        <f t="shared" si="396"/>
        <v>1197.71</v>
      </c>
      <c r="X843" s="142">
        <f t="shared" si="396"/>
        <v>3944.54</v>
      </c>
      <c r="Y843" s="142">
        <f t="shared" si="397"/>
        <v>5142.25</v>
      </c>
      <c r="Z843" s="51"/>
      <c r="AA843" s="35"/>
      <c r="AB843" s="226"/>
      <c r="AC843" s="226"/>
      <c r="AD843" s="226"/>
      <c r="AE843" s="226"/>
      <c r="AF843" s="226"/>
      <c r="AG843" s="226"/>
      <c r="AH843" s="226"/>
      <c r="AI843" s="226"/>
      <c r="AJ843" s="226"/>
      <c r="AK843" s="226"/>
      <c r="AL843" s="226"/>
      <c r="AM843" s="226"/>
      <c r="AN843" s="226"/>
      <c r="AO843" s="226"/>
    </row>
    <row r="844" spans="1:41" ht="45" outlineLevel="1">
      <c r="A844" s="44">
        <v>729</v>
      </c>
      <c r="B844" s="73">
        <v>663</v>
      </c>
      <c r="C844" s="42" t="s">
        <v>390</v>
      </c>
      <c r="D844" s="44" t="s">
        <v>101</v>
      </c>
      <c r="E844" s="53">
        <v>35.020000000000003</v>
      </c>
      <c r="F844" s="14">
        <f t="shared" si="350"/>
        <v>5533.16</v>
      </c>
      <c r="G844" s="14">
        <f t="shared" si="351"/>
        <v>3011.72</v>
      </c>
      <c r="H844" s="14">
        <f t="shared" si="352"/>
        <v>8544.8799999999992</v>
      </c>
      <c r="I844" s="45">
        <v>158</v>
      </c>
      <c r="J844" s="53">
        <v>86</v>
      </c>
      <c r="K844" s="53"/>
      <c r="L844" s="51"/>
      <c r="M844" s="51"/>
      <c r="N844" s="51"/>
      <c r="O844" s="451">
        <f t="shared" si="388"/>
        <v>221.2</v>
      </c>
      <c r="P844" s="180">
        <f t="shared" si="391"/>
        <v>86</v>
      </c>
      <c r="Q844" s="180">
        <f t="shared" si="392"/>
        <v>7746.42</v>
      </c>
      <c r="R844" s="180">
        <f t="shared" si="393"/>
        <v>3011.72</v>
      </c>
      <c r="S844" s="180">
        <f t="shared" si="394"/>
        <v>10758.14</v>
      </c>
      <c r="T844" s="394">
        <f t="shared" si="389"/>
        <v>9920.82</v>
      </c>
      <c r="U844" s="394">
        <f t="shared" si="390"/>
        <v>3857.1</v>
      </c>
      <c r="V844" s="142">
        <f t="shared" si="395"/>
        <v>13777.92</v>
      </c>
      <c r="W844" s="142">
        <f t="shared" si="396"/>
        <v>283.29000000000002</v>
      </c>
      <c r="X844" s="142">
        <f t="shared" si="396"/>
        <v>110.14</v>
      </c>
      <c r="Y844" s="142">
        <f t="shared" si="397"/>
        <v>393.43</v>
      </c>
      <c r="Z844" s="51"/>
      <c r="AA844" s="35"/>
      <c r="AB844" s="226"/>
      <c r="AC844" s="226"/>
      <c r="AD844" s="226"/>
      <c r="AE844" s="226"/>
      <c r="AF844" s="226"/>
      <c r="AG844" s="226"/>
      <c r="AH844" s="226"/>
      <c r="AI844" s="226"/>
      <c r="AJ844" s="226"/>
      <c r="AK844" s="226"/>
      <c r="AL844" s="226"/>
      <c r="AM844" s="226"/>
      <c r="AN844" s="226"/>
      <c r="AO844" s="226"/>
    </row>
    <row r="845" spans="1:41" ht="30" outlineLevel="1">
      <c r="A845" s="44">
        <v>730</v>
      </c>
      <c r="B845" s="73">
        <v>664</v>
      </c>
      <c r="C845" s="42" t="s">
        <v>107</v>
      </c>
      <c r="D845" s="44" t="s">
        <v>26</v>
      </c>
      <c r="E845" s="53">
        <v>1.1000000000000001</v>
      </c>
      <c r="F845" s="14">
        <f t="shared" si="350"/>
        <v>326.63</v>
      </c>
      <c r="G845" s="14">
        <f t="shared" si="351"/>
        <v>48.4</v>
      </c>
      <c r="H845" s="14">
        <f t="shared" si="352"/>
        <v>375.03</v>
      </c>
      <c r="I845" s="45">
        <v>296.94</v>
      </c>
      <c r="J845" s="53">
        <v>44</v>
      </c>
      <c r="K845" s="53"/>
      <c r="L845" s="51"/>
      <c r="M845" s="51"/>
      <c r="N845" s="51"/>
      <c r="O845" s="451">
        <f t="shared" si="388"/>
        <v>415.72</v>
      </c>
      <c r="P845" s="180">
        <f t="shared" si="391"/>
        <v>44</v>
      </c>
      <c r="Q845" s="180">
        <f t="shared" si="392"/>
        <v>457.29</v>
      </c>
      <c r="R845" s="180">
        <f t="shared" si="393"/>
        <v>48.4</v>
      </c>
      <c r="S845" s="180">
        <f t="shared" si="394"/>
        <v>505.69</v>
      </c>
      <c r="T845" s="394">
        <f t="shared" si="389"/>
        <v>585.65</v>
      </c>
      <c r="U845" s="394">
        <f t="shared" si="390"/>
        <v>61.99</v>
      </c>
      <c r="V845" s="142">
        <f t="shared" si="395"/>
        <v>647.64</v>
      </c>
      <c r="W845" s="142">
        <f t="shared" si="396"/>
        <v>532.41</v>
      </c>
      <c r="X845" s="142">
        <f t="shared" si="396"/>
        <v>56.35</v>
      </c>
      <c r="Y845" s="142">
        <f t="shared" si="397"/>
        <v>588.76</v>
      </c>
      <c r="Z845" s="51"/>
      <c r="AA845" s="35"/>
      <c r="AB845" s="226"/>
      <c r="AC845" s="226"/>
      <c r="AD845" s="226"/>
      <c r="AE845" s="226"/>
      <c r="AF845" s="226"/>
      <c r="AG845" s="226"/>
      <c r="AH845" s="226"/>
      <c r="AI845" s="226"/>
      <c r="AJ845" s="226"/>
      <c r="AK845" s="226"/>
      <c r="AL845" s="226"/>
      <c r="AM845" s="226"/>
      <c r="AN845" s="226"/>
      <c r="AO845" s="226"/>
    </row>
    <row r="846" spans="1:41" ht="15" outlineLevel="1">
      <c r="A846" s="44"/>
      <c r="B846" s="73"/>
      <c r="C846" s="52" t="s">
        <v>394</v>
      </c>
      <c r="D846" s="44"/>
      <c r="E846" s="53"/>
      <c r="F846" s="14">
        <f t="shared" si="350"/>
        <v>0</v>
      </c>
      <c r="G846" s="14">
        <f t="shared" si="351"/>
        <v>0</v>
      </c>
      <c r="H846" s="14">
        <f t="shared" si="352"/>
        <v>0</v>
      </c>
      <c r="I846" s="45"/>
      <c r="J846" s="53"/>
      <c r="K846" s="53"/>
      <c r="L846" s="51"/>
      <c r="M846" s="51"/>
      <c r="N846" s="51"/>
      <c r="O846" s="186"/>
      <c r="P846" s="180">
        <f t="shared" si="391"/>
        <v>0</v>
      </c>
      <c r="Q846" s="180">
        <f t="shared" si="392"/>
        <v>0</v>
      </c>
      <c r="R846" s="180">
        <f t="shared" si="393"/>
        <v>0</v>
      </c>
      <c r="S846" s="180">
        <f t="shared" si="394"/>
        <v>0</v>
      </c>
      <c r="T846" s="394">
        <f t="shared" si="389"/>
        <v>0</v>
      </c>
      <c r="U846" s="394">
        <f t="shared" si="390"/>
        <v>0</v>
      </c>
      <c r="V846" s="142">
        <f t="shared" si="395"/>
        <v>0</v>
      </c>
      <c r="W846" s="142">
        <f t="shared" si="396"/>
        <v>0</v>
      </c>
      <c r="X846" s="142">
        <f t="shared" si="396"/>
        <v>0</v>
      </c>
      <c r="Y846" s="142">
        <f t="shared" si="397"/>
        <v>0</v>
      </c>
      <c r="Z846" s="51"/>
      <c r="AA846" s="35"/>
      <c r="AB846" s="226"/>
      <c r="AC846" s="226"/>
      <c r="AD846" s="226"/>
      <c r="AE846" s="226"/>
      <c r="AF846" s="226"/>
      <c r="AG846" s="226"/>
      <c r="AH846" s="226"/>
      <c r="AI846" s="226"/>
      <c r="AJ846" s="226"/>
      <c r="AK846" s="226"/>
      <c r="AL846" s="226"/>
      <c r="AM846" s="226"/>
      <c r="AN846" s="226"/>
      <c r="AO846" s="226"/>
    </row>
    <row r="847" spans="1:41" ht="15" outlineLevel="1">
      <c r="A847" s="44">
        <v>731</v>
      </c>
      <c r="B847" s="73">
        <v>665</v>
      </c>
      <c r="C847" s="42" t="s">
        <v>264</v>
      </c>
      <c r="D847" s="44" t="s">
        <v>34</v>
      </c>
      <c r="E847" s="53">
        <v>0.02</v>
      </c>
      <c r="F847" s="14">
        <f t="shared" si="350"/>
        <v>475.14</v>
      </c>
      <c r="G847" s="14">
        <f t="shared" si="351"/>
        <v>0</v>
      </c>
      <c r="H847" s="14">
        <f t="shared" si="352"/>
        <v>475.14</v>
      </c>
      <c r="I847" s="45">
        <v>23757</v>
      </c>
      <c r="J847" s="53"/>
      <c r="K847" s="53"/>
      <c r="L847" s="51"/>
      <c r="M847" s="51"/>
      <c r="N847" s="51"/>
      <c r="O847" s="448">
        <f>I847*$L$3</f>
        <v>40386.9</v>
      </c>
      <c r="P847" s="180">
        <f t="shared" si="391"/>
        <v>0</v>
      </c>
      <c r="Q847" s="180">
        <f t="shared" si="392"/>
        <v>807.74</v>
      </c>
      <c r="R847" s="180">
        <f t="shared" si="393"/>
        <v>0</v>
      </c>
      <c r="S847" s="180">
        <f t="shared" si="394"/>
        <v>807.74</v>
      </c>
      <c r="T847" s="394">
        <f t="shared" si="389"/>
        <v>1034.47</v>
      </c>
      <c r="U847" s="394">
        <f t="shared" si="390"/>
        <v>0</v>
      </c>
      <c r="V847" s="142">
        <f t="shared" si="395"/>
        <v>1034.47</v>
      </c>
      <c r="W847" s="142">
        <f t="shared" si="396"/>
        <v>51723.3</v>
      </c>
      <c r="X847" s="142">
        <f t="shared" si="396"/>
        <v>0</v>
      </c>
      <c r="Y847" s="142">
        <f t="shared" si="397"/>
        <v>51723.3</v>
      </c>
      <c r="Z847" s="51"/>
      <c r="AA847" s="35"/>
      <c r="AB847" s="226"/>
      <c r="AC847" s="226"/>
      <c r="AD847" s="226"/>
      <c r="AE847" s="226"/>
      <c r="AF847" s="226"/>
      <c r="AG847" s="226"/>
      <c r="AH847" s="226"/>
      <c r="AI847" s="226"/>
      <c r="AJ847" s="226"/>
      <c r="AK847" s="226"/>
      <c r="AL847" s="226"/>
      <c r="AM847" s="226"/>
      <c r="AN847" s="226"/>
      <c r="AO847" s="226"/>
    </row>
    <row r="848" spans="1:41" ht="15" outlineLevel="1">
      <c r="A848" s="44">
        <v>732</v>
      </c>
      <c r="B848" s="73">
        <v>666</v>
      </c>
      <c r="C848" s="42" t="s">
        <v>389</v>
      </c>
      <c r="D848" s="44" t="s">
        <v>103</v>
      </c>
      <c r="E848" s="53">
        <v>2</v>
      </c>
      <c r="F848" s="14">
        <f t="shared" si="350"/>
        <v>620</v>
      </c>
      <c r="G848" s="14">
        <f t="shared" si="351"/>
        <v>0</v>
      </c>
      <c r="H848" s="14">
        <f t="shared" si="352"/>
        <v>620</v>
      </c>
      <c r="I848" s="45">
        <v>310</v>
      </c>
      <c r="J848" s="53"/>
      <c r="K848" s="53"/>
      <c r="L848" s="51"/>
      <c r="M848" s="51"/>
      <c r="N848" s="51"/>
      <c r="O848" s="451">
        <f t="shared" ref="O848:O856" si="398">I848*$M$3</f>
        <v>434</v>
      </c>
      <c r="P848" s="180">
        <f t="shared" si="391"/>
        <v>0</v>
      </c>
      <c r="Q848" s="180">
        <f t="shared" si="392"/>
        <v>868</v>
      </c>
      <c r="R848" s="180">
        <f t="shared" si="393"/>
        <v>0</v>
      </c>
      <c r="S848" s="180">
        <f t="shared" si="394"/>
        <v>868</v>
      </c>
      <c r="T848" s="394">
        <f t="shared" si="389"/>
        <v>1111.6400000000001</v>
      </c>
      <c r="U848" s="394">
        <f t="shared" si="390"/>
        <v>0</v>
      </c>
      <c r="V848" s="142">
        <f t="shared" si="395"/>
        <v>1111.6400000000001</v>
      </c>
      <c r="W848" s="142">
        <f t="shared" si="396"/>
        <v>555.82000000000005</v>
      </c>
      <c r="X848" s="142">
        <f t="shared" si="396"/>
        <v>0</v>
      </c>
      <c r="Y848" s="142">
        <f t="shared" si="397"/>
        <v>555.82000000000005</v>
      </c>
      <c r="Z848" s="51"/>
      <c r="AA848" s="35"/>
      <c r="AB848" s="226"/>
      <c r="AC848" s="226"/>
      <c r="AD848" s="226"/>
      <c r="AE848" s="226"/>
      <c r="AF848" s="226"/>
      <c r="AG848" s="226"/>
      <c r="AH848" s="226"/>
      <c r="AI848" s="226"/>
      <c r="AJ848" s="226"/>
      <c r="AK848" s="226"/>
      <c r="AL848" s="226"/>
      <c r="AM848" s="226"/>
      <c r="AN848" s="226"/>
      <c r="AO848" s="226"/>
    </row>
    <row r="849" spans="1:41" ht="15" outlineLevel="1">
      <c r="A849" s="44">
        <v>733</v>
      </c>
      <c r="B849" s="73">
        <v>667</v>
      </c>
      <c r="C849" s="42" t="s">
        <v>56</v>
      </c>
      <c r="D849" s="44" t="s">
        <v>26</v>
      </c>
      <c r="E849" s="53">
        <v>0.9</v>
      </c>
      <c r="F849" s="14">
        <f t="shared" si="350"/>
        <v>1585.84</v>
      </c>
      <c r="G849" s="14">
        <f t="shared" si="351"/>
        <v>0</v>
      </c>
      <c r="H849" s="14">
        <f t="shared" si="352"/>
        <v>1585.84</v>
      </c>
      <c r="I849" s="45">
        <v>1762.04</v>
      </c>
      <c r="J849" s="53"/>
      <c r="K849" s="53"/>
      <c r="L849" s="51"/>
      <c r="M849" s="51"/>
      <c r="N849" s="51"/>
      <c r="O849" s="451">
        <f t="shared" si="398"/>
        <v>2466.86</v>
      </c>
      <c r="P849" s="180">
        <f t="shared" si="391"/>
        <v>0</v>
      </c>
      <c r="Q849" s="180">
        <f t="shared" si="392"/>
        <v>2220.17</v>
      </c>
      <c r="R849" s="180">
        <f t="shared" si="393"/>
        <v>0</v>
      </c>
      <c r="S849" s="180">
        <f t="shared" si="394"/>
        <v>2220.17</v>
      </c>
      <c r="T849" s="394">
        <f t="shared" si="389"/>
        <v>2843.37</v>
      </c>
      <c r="U849" s="394">
        <f t="shared" si="390"/>
        <v>0</v>
      </c>
      <c r="V849" s="142">
        <f t="shared" si="395"/>
        <v>2843.37</v>
      </c>
      <c r="W849" s="142">
        <f t="shared" si="396"/>
        <v>3159.3</v>
      </c>
      <c r="X849" s="142">
        <f t="shared" si="396"/>
        <v>0</v>
      </c>
      <c r="Y849" s="142">
        <f t="shared" si="397"/>
        <v>3159.3</v>
      </c>
      <c r="Z849" s="51"/>
      <c r="AA849" s="35"/>
      <c r="AB849" s="226"/>
      <c r="AC849" s="226"/>
      <c r="AD849" s="226"/>
      <c r="AE849" s="226"/>
      <c r="AF849" s="226"/>
      <c r="AG849" s="226"/>
      <c r="AH849" s="226"/>
      <c r="AI849" s="226"/>
      <c r="AJ849" s="226"/>
      <c r="AK849" s="226"/>
      <c r="AL849" s="226"/>
      <c r="AM849" s="226"/>
      <c r="AN849" s="226"/>
      <c r="AO849" s="226"/>
    </row>
    <row r="850" spans="1:41" ht="15" outlineLevel="1">
      <c r="A850" s="44">
        <v>734</v>
      </c>
      <c r="B850" s="73">
        <v>668</v>
      </c>
      <c r="C850" s="42" t="s">
        <v>218</v>
      </c>
      <c r="D850" s="44" t="s">
        <v>26</v>
      </c>
      <c r="E850" s="53">
        <v>0.9</v>
      </c>
      <c r="F850" s="14">
        <f t="shared" si="350"/>
        <v>133.27000000000001</v>
      </c>
      <c r="G850" s="14">
        <f t="shared" si="351"/>
        <v>0</v>
      </c>
      <c r="H850" s="14">
        <f t="shared" si="352"/>
        <v>133.27000000000001</v>
      </c>
      <c r="I850" s="45">
        <v>148.08000000000001</v>
      </c>
      <c r="J850" s="53"/>
      <c r="K850" s="53"/>
      <c r="L850" s="51"/>
      <c r="M850" s="51"/>
      <c r="N850" s="51"/>
      <c r="O850" s="451">
        <f t="shared" si="398"/>
        <v>207.31</v>
      </c>
      <c r="P850" s="180">
        <f t="shared" si="391"/>
        <v>0</v>
      </c>
      <c r="Q850" s="180">
        <f t="shared" si="392"/>
        <v>186.58</v>
      </c>
      <c r="R850" s="180">
        <f t="shared" si="393"/>
        <v>0</v>
      </c>
      <c r="S850" s="180">
        <f t="shared" si="394"/>
        <v>186.58</v>
      </c>
      <c r="T850" s="394">
        <f t="shared" si="389"/>
        <v>238.95</v>
      </c>
      <c r="U850" s="394">
        <f t="shared" si="390"/>
        <v>0</v>
      </c>
      <c r="V850" s="142">
        <f t="shared" si="395"/>
        <v>238.95</v>
      </c>
      <c r="W850" s="142">
        <f t="shared" si="396"/>
        <v>265.5</v>
      </c>
      <c r="X850" s="142">
        <f t="shared" si="396"/>
        <v>0</v>
      </c>
      <c r="Y850" s="142">
        <f t="shared" si="397"/>
        <v>265.5</v>
      </c>
      <c r="Z850" s="51"/>
      <c r="AA850" s="35"/>
      <c r="AB850" s="226"/>
      <c r="AC850" s="226"/>
      <c r="AD850" s="226"/>
      <c r="AE850" s="226"/>
      <c r="AF850" s="226"/>
      <c r="AG850" s="226"/>
      <c r="AH850" s="226"/>
      <c r="AI850" s="226"/>
      <c r="AJ850" s="226"/>
      <c r="AK850" s="226"/>
      <c r="AL850" s="226"/>
      <c r="AM850" s="226"/>
      <c r="AN850" s="226"/>
      <c r="AO850" s="226"/>
    </row>
    <row r="851" spans="1:41" ht="45" outlineLevel="1">
      <c r="A851" s="44">
        <v>735</v>
      </c>
      <c r="B851" s="73">
        <v>669</v>
      </c>
      <c r="C851" s="42" t="s">
        <v>265</v>
      </c>
      <c r="D851" s="44" t="s">
        <v>34</v>
      </c>
      <c r="E851" s="53">
        <v>0</v>
      </c>
      <c r="F851" s="14">
        <f t="shared" si="350"/>
        <v>0</v>
      </c>
      <c r="G851" s="14">
        <f t="shared" si="351"/>
        <v>0</v>
      </c>
      <c r="H851" s="14">
        <f t="shared" si="352"/>
        <v>0</v>
      </c>
      <c r="I851" s="45">
        <v>11624</v>
      </c>
      <c r="J851" s="53"/>
      <c r="K851" s="53"/>
      <c r="L851" s="51"/>
      <c r="M851" s="51"/>
      <c r="N851" s="51"/>
      <c r="O851" s="451">
        <f t="shared" si="398"/>
        <v>16273.6</v>
      </c>
      <c r="P851" s="180">
        <f t="shared" si="391"/>
        <v>0</v>
      </c>
      <c r="Q851" s="180">
        <f t="shared" si="392"/>
        <v>0</v>
      </c>
      <c r="R851" s="180">
        <f t="shared" si="393"/>
        <v>0</v>
      </c>
      <c r="S851" s="180">
        <f t="shared" si="394"/>
        <v>0</v>
      </c>
      <c r="T851" s="394">
        <f t="shared" si="389"/>
        <v>0</v>
      </c>
      <c r="U851" s="394">
        <f t="shared" si="390"/>
        <v>0</v>
      </c>
      <c r="V851" s="142">
        <f t="shared" si="395"/>
        <v>0</v>
      </c>
      <c r="W851" s="142">
        <f t="shared" si="396"/>
        <v>20841.52</v>
      </c>
      <c r="X851" s="142">
        <f t="shared" si="396"/>
        <v>0</v>
      </c>
      <c r="Y851" s="142">
        <f t="shared" si="397"/>
        <v>20841.52</v>
      </c>
      <c r="Z851" s="51"/>
      <c r="AA851" s="35"/>
      <c r="AB851" s="226"/>
      <c r="AC851" s="226"/>
      <c r="AD851" s="226"/>
      <c r="AE851" s="226"/>
      <c r="AF851" s="226"/>
      <c r="AG851" s="226"/>
      <c r="AH851" s="226"/>
      <c r="AI851" s="226"/>
      <c r="AJ851" s="226"/>
      <c r="AK851" s="226"/>
      <c r="AL851" s="226"/>
      <c r="AM851" s="226"/>
      <c r="AN851" s="226"/>
      <c r="AO851" s="226"/>
    </row>
    <row r="852" spans="1:41" ht="30" outlineLevel="1">
      <c r="A852" s="44">
        <v>736</v>
      </c>
      <c r="B852" s="73">
        <v>670</v>
      </c>
      <c r="C852" s="42" t="s">
        <v>266</v>
      </c>
      <c r="D852" s="44" t="s">
        <v>26</v>
      </c>
      <c r="E852" s="53">
        <v>0.9</v>
      </c>
      <c r="F852" s="14">
        <f t="shared" si="350"/>
        <v>94.5</v>
      </c>
      <c r="G852" s="14">
        <f t="shared" si="351"/>
        <v>207.9</v>
      </c>
      <c r="H852" s="14">
        <f t="shared" si="352"/>
        <v>302.39999999999998</v>
      </c>
      <c r="I852" s="45">
        <v>105</v>
      </c>
      <c r="J852" s="53">
        <v>231</v>
      </c>
      <c r="K852" s="53"/>
      <c r="L852" s="51"/>
      <c r="M852" s="51"/>
      <c r="N852" s="51"/>
      <c r="O852" s="451">
        <f t="shared" si="398"/>
        <v>147</v>
      </c>
      <c r="P852" s="180">
        <f t="shared" si="391"/>
        <v>231</v>
      </c>
      <c r="Q852" s="180">
        <f t="shared" si="392"/>
        <v>132.30000000000001</v>
      </c>
      <c r="R852" s="180">
        <f t="shared" si="393"/>
        <v>207.9</v>
      </c>
      <c r="S852" s="180">
        <f t="shared" si="394"/>
        <v>340.2</v>
      </c>
      <c r="T852" s="394">
        <f t="shared" si="389"/>
        <v>169.43</v>
      </c>
      <c r="U852" s="394">
        <f t="shared" si="390"/>
        <v>266.26</v>
      </c>
      <c r="V852" s="142">
        <f t="shared" si="395"/>
        <v>435.69</v>
      </c>
      <c r="W852" s="142">
        <f t="shared" si="396"/>
        <v>188.26</v>
      </c>
      <c r="X852" s="142">
        <f t="shared" si="396"/>
        <v>295.83999999999997</v>
      </c>
      <c r="Y852" s="142">
        <f t="shared" si="397"/>
        <v>484.1</v>
      </c>
      <c r="Z852" s="51"/>
      <c r="AA852" s="35"/>
      <c r="AB852" s="226"/>
      <c r="AC852" s="226"/>
      <c r="AD852" s="226"/>
      <c r="AE852" s="226"/>
      <c r="AF852" s="226"/>
      <c r="AG852" s="226"/>
      <c r="AH852" s="226"/>
      <c r="AI852" s="226"/>
      <c r="AJ852" s="226"/>
      <c r="AK852" s="226"/>
      <c r="AL852" s="226"/>
      <c r="AM852" s="226"/>
      <c r="AN852" s="226"/>
      <c r="AO852" s="226"/>
    </row>
    <row r="853" spans="1:41" ht="45" outlineLevel="1">
      <c r="A853" s="44">
        <v>737</v>
      </c>
      <c r="B853" s="73">
        <v>671</v>
      </c>
      <c r="C853" s="42" t="s">
        <v>265</v>
      </c>
      <c r="D853" s="44" t="s">
        <v>34</v>
      </c>
      <c r="E853" s="53">
        <v>0.01</v>
      </c>
      <c r="F853" s="14">
        <f t="shared" si="350"/>
        <v>116.24</v>
      </c>
      <c r="G853" s="14">
        <f t="shared" si="351"/>
        <v>0</v>
      </c>
      <c r="H853" s="14">
        <f t="shared" si="352"/>
        <v>116.24</v>
      </c>
      <c r="I853" s="45">
        <v>11624</v>
      </c>
      <c r="J853" s="53"/>
      <c r="K853" s="53"/>
      <c r="L853" s="51"/>
      <c r="M853" s="51"/>
      <c r="N853" s="51"/>
      <c r="O853" s="451">
        <f t="shared" si="398"/>
        <v>16273.6</v>
      </c>
      <c r="P853" s="180">
        <f t="shared" si="391"/>
        <v>0</v>
      </c>
      <c r="Q853" s="180">
        <f t="shared" si="392"/>
        <v>162.74</v>
      </c>
      <c r="R853" s="180">
        <f t="shared" si="393"/>
        <v>0</v>
      </c>
      <c r="S853" s="180">
        <f t="shared" si="394"/>
        <v>162.74</v>
      </c>
      <c r="T853" s="394">
        <f t="shared" si="389"/>
        <v>208.42</v>
      </c>
      <c r="U853" s="394">
        <f t="shared" si="390"/>
        <v>0</v>
      </c>
      <c r="V853" s="142">
        <f t="shared" si="395"/>
        <v>208.42</v>
      </c>
      <c r="W853" s="142">
        <f t="shared" si="396"/>
        <v>20841.52</v>
      </c>
      <c r="X853" s="142">
        <f t="shared" si="396"/>
        <v>0</v>
      </c>
      <c r="Y853" s="142">
        <f t="shared" si="397"/>
        <v>20841.52</v>
      </c>
      <c r="Z853" s="51"/>
      <c r="AA853" s="35"/>
      <c r="AB853" s="226"/>
      <c r="AC853" s="226"/>
      <c r="AD853" s="226"/>
      <c r="AE853" s="226"/>
      <c r="AF853" s="226"/>
      <c r="AG853" s="226"/>
      <c r="AH853" s="226"/>
      <c r="AI853" s="226"/>
      <c r="AJ853" s="226"/>
      <c r="AK853" s="226"/>
      <c r="AL853" s="226"/>
      <c r="AM853" s="226"/>
      <c r="AN853" s="226"/>
      <c r="AO853" s="226"/>
    </row>
    <row r="854" spans="1:41" ht="30" outlineLevel="1">
      <c r="A854" s="44">
        <v>738</v>
      </c>
      <c r="B854" s="73">
        <v>672</v>
      </c>
      <c r="C854" s="42" t="s">
        <v>274</v>
      </c>
      <c r="D854" s="44" t="s">
        <v>26</v>
      </c>
      <c r="E854" s="53">
        <v>0.9</v>
      </c>
      <c r="F854" s="14">
        <f t="shared" si="350"/>
        <v>601.20000000000005</v>
      </c>
      <c r="G854" s="14">
        <f t="shared" si="351"/>
        <v>2772</v>
      </c>
      <c r="H854" s="14">
        <f t="shared" si="352"/>
        <v>3373.2</v>
      </c>
      <c r="I854" s="45">
        <v>668</v>
      </c>
      <c r="J854" s="53">
        <v>3080</v>
      </c>
      <c r="K854" s="53"/>
      <c r="L854" s="51"/>
      <c r="M854" s="51"/>
      <c r="N854" s="51"/>
      <c r="O854" s="451">
        <f t="shared" si="398"/>
        <v>935.2</v>
      </c>
      <c r="P854" s="180">
        <f t="shared" si="391"/>
        <v>3080</v>
      </c>
      <c r="Q854" s="180">
        <f t="shared" si="392"/>
        <v>841.68</v>
      </c>
      <c r="R854" s="180">
        <f t="shared" si="393"/>
        <v>2772</v>
      </c>
      <c r="S854" s="180">
        <f t="shared" si="394"/>
        <v>3613.68</v>
      </c>
      <c r="T854" s="394">
        <f t="shared" si="389"/>
        <v>1077.94</v>
      </c>
      <c r="U854" s="394">
        <f t="shared" si="390"/>
        <v>3550.09</v>
      </c>
      <c r="V854" s="142">
        <f t="shared" si="395"/>
        <v>4628.03</v>
      </c>
      <c r="W854" s="142">
        <f t="shared" si="396"/>
        <v>1197.71</v>
      </c>
      <c r="X854" s="142">
        <f t="shared" si="396"/>
        <v>3944.54</v>
      </c>
      <c r="Y854" s="142">
        <f t="shared" si="397"/>
        <v>5142.25</v>
      </c>
      <c r="Z854" s="51"/>
      <c r="AA854" s="35"/>
      <c r="AB854" s="226"/>
      <c r="AC854" s="226"/>
      <c r="AD854" s="226"/>
      <c r="AE854" s="226"/>
      <c r="AF854" s="226"/>
      <c r="AG854" s="226"/>
      <c r="AH854" s="226"/>
      <c r="AI854" s="226"/>
      <c r="AJ854" s="226"/>
      <c r="AK854" s="226"/>
      <c r="AL854" s="226"/>
      <c r="AM854" s="226"/>
      <c r="AN854" s="226"/>
      <c r="AO854" s="226"/>
    </row>
    <row r="855" spans="1:41" ht="45" outlineLevel="1">
      <c r="A855" s="44">
        <v>739</v>
      </c>
      <c r="B855" s="73">
        <v>673</v>
      </c>
      <c r="C855" s="42" t="s">
        <v>390</v>
      </c>
      <c r="D855" s="44" t="s">
        <v>101</v>
      </c>
      <c r="E855" s="53">
        <v>35.020000000000003</v>
      </c>
      <c r="F855" s="14">
        <f t="shared" si="350"/>
        <v>5533.16</v>
      </c>
      <c r="G855" s="14">
        <f t="shared" si="351"/>
        <v>3011.72</v>
      </c>
      <c r="H855" s="14">
        <f t="shared" si="352"/>
        <v>8544.8799999999992</v>
      </c>
      <c r="I855" s="45">
        <v>158</v>
      </c>
      <c r="J855" s="53">
        <v>86</v>
      </c>
      <c r="K855" s="53"/>
      <c r="L855" s="51"/>
      <c r="M855" s="51"/>
      <c r="N855" s="51"/>
      <c r="O855" s="451">
        <f t="shared" si="398"/>
        <v>221.2</v>
      </c>
      <c r="P855" s="180">
        <f t="shared" si="391"/>
        <v>86</v>
      </c>
      <c r="Q855" s="180">
        <f t="shared" si="392"/>
        <v>7746.42</v>
      </c>
      <c r="R855" s="180">
        <f t="shared" si="393"/>
        <v>3011.72</v>
      </c>
      <c r="S855" s="180">
        <f t="shared" si="394"/>
        <v>10758.14</v>
      </c>
      <c r="T855" s="394">
        <f t="shared" si="389"/>
        <v>9920.82</v>
      </c>
      <c r="U855" s="394">
        <f t="shared" si="390"/>
        <v>3857.1</v>
      </c>
      <c r="V855" s="142">
        <f t="shared" si="395"/>
        <v>13777.92</v>
      </c>
      <c r="W855" s="142">
        <f t="shared" si="396"/>
        <v>283.29000000000002</v>
      </c>
      <c r="X855" s="142">
        <f t="shared" si="396"/>
        <v>110.14</v>
      </c>
      <c r="Y855" s="142">
        <f t="shared" si="397"/>
        <v>393.43</v>
      </c>
      <c r="Z855" s="51"/>
      <c r="AA855" s="35"/>
      <c r="AB855" s="226"/>
      <c r="AC855" s="226"/>
      <c r="AD855" s="226"/>
      <c r="AE855" s="226"/>
      <c r="AF855" s="226"/>
      <c r="AG855" s="226"/>
      <c r="AH855" s="226"/>
      <c r="AI855" s="226"/>
      <c r="AJ855" s="226"/>
      <c r="AK855" s="226"/>
      <c r="AL855" s="226"/>
      <c r="AM855" s="226"/>
      <c r="AN855" s="226"/>
      <c r="AO855" s="226"/>
    </row>
    <row r="856" spans="1:41" ht="30" outlineLevel="1">
      <c r="A856" s="44">
        <v>740</v>
      </c>
      <c r="B856" s="73">
        <v>674</v>
      </c>
      <c r="C856" s="42" t="s">
        <v>107</v>
      </c>
      <c r="D856" s="44" t="s">
        <v>26</v>
      </c>
      <c r="E856" s="53">
        <v>1.1000000000000001</v>
      </c>
      <c r="F856" s="14">
        <f t="shared" si="350"/>
        <v>326.63</v>
      </c>
      <c r="G856" s="14">
        <f t="shared" si="351"/>
        <v>48.4</v>
      </c>
      <c r="H856" s="14">
        <f t="shared" si="352"/>
        <v>375.03</v>
      </c>
      <c r="I856" s="45">
        <v>296.94</v>
      </c>
      <c r="J856" s="53">
        <v>44</v>
      </c>
      <c r="K856" s="53"/>
      <c r="L856" s="51"/>
      <c r="M856" s="51"/>
      <c r="N856" s="51"/>
      <c r="O856" s="451">
        <f t="shared" si="398"/>
        <v>415.72</v>
      </c>
      <c r="P856" s="180">
        <f t="shared" si="391"/>
        <v>44</v>
      </c>
      <c r="Q856" s="180">
        <f t="shared" si="392"/>
        <v>457.29</v>
      </c>
      <c r="R856" s="180">
        <f t="shared" si="393"/>
        <v>48.4</v>
      </c>
      <c r="S856" s="180">
        <f t="shared" si="394"/>
        <v>505.69</v>
      </c>
      <c r="T856" s="394">
        <f t="shared" si="389"/>
        <v>585.65</v>
      </c>
      <c r="U856" s="394">
        <f t="shared" si="390"/>
        <v>61.99</v>
      </c>
      <c r="V856" s="142">
        <f t="shared" si="395"/>
        <v>647.64</v>
      </c>
      <c r="W856" s="142">
        <f t="shared" si="396"/>
        <v>532.41</v>
      </c>
      <c r="X856" s="142">
        <f t="shared" si="396"/>
        <v>56.35</v>
      </c>
      <c r="Y856" s="142">
        <f t="shared" si="397"/>
        <v>588.76</v>
      </c>
      <c r="Z856" s="51"/>
      <c r="AA856" s="35"/>
      <c r="AB856" s="226"/>
      <c r="AC856" s="226"/>
      <c r="AD856" s="226"/>
      <c r="AE856" s="226"/>
      <c r="AF856" s="226"/>
      <c r="AG856" s="226"/>
      <c r="AH856" s="226"/>
      <c r="AI856" s="226"/>
      <c r="AJ856" s="226"/>
      <c r="AK856" s="226"/>
      <c r="AL856" s="226"/>
      <c r="AM856" s="226"/>
      <c r="AN856" s="226"/>
      <c r="AO856" s="226"/>
    </row>
    <row r="857" spans="1:41" ht="15" outlineLevel="1">
      <c r="A857" s="44"/>
      <c r="B857" s="73"/>
      <c r="C857" s="52" t="s">
        <v>395</v>
      </c>
      <c r="D857" s="44"/>
      <c r="E857" s="53"/>
      <c r="F857" s="14">
        <f t="shared" si="350"/>
        <v>0</v>
      </c>
      <c r="G857" s="14">
        <f t="shared" si="351"/>
        <v>0</v>
      </c>
      <c r="H857" s="14">
        <f t="shared" si="352"/>
        <v>0</v>
      </c>
      <c r="I857" s="45"/>
      <c r="J857" s="53"/>
      <c r="K857" s="53"/>
      <c r="L857" s="51"/>
      <c r="M857" s="51"/>
      <c r="N857" s="51"/>
      <c r="O857" s="186"/>
      <c r="P857" s="180">
        <f t="shared" si="391"/>
        <v>0</v>
      </c>
      <c r="Q857" s="180">
        <f t="shared" si="392"/>
        <v>0</v>
      </c>
      <c r="R857" s="180">
        <f t="shared" si="393"/>
        <v>0</v>
      </c>
      <c r="S857" s="180">
        <f t="shared" si="394"/>
        <v>0</v>
      </c>
      <c r="T857" s="394">
        <f t="shared" si="389"/>
        <v>0</v>
      </c>
      <c r="U857" s="394">
        <f t="shared" si="390"/>
        <v>0</v>
      </c>
      <c r="V857" s="142">
        <f t="shared" si="395"/>
        <v>0</v>
      </c>
      <c r="W857" s="142">
        <f t="shared" si="396"/>
        <v>0</v>
      </c>
      <c r="X857" s="142">
        <f t="shared" si="396"/>
        <v>0</v>
      </c>
      <c r="Y857" s="142">
        <f t="shared" si="397"/>
        <v>0</v>
      </c>
      <c r="Z857" s="51"/>
      <c r="AA857" s="35"/>
      <c r="AB857" s="226"/>
      <c r="AC857" s="226"/>
      <c r="AD857" s="226"/>
      <c r="AE857" s="226"/>
      <c r="AF857" s="226"/>
      <c r="AG857" s="226"/>
      <c r="AH857" s="226"/>
      <c r="AI857" s="226"/>
      <c r="AJ857" s="226"/>
      <c r="AK857" s="226"/>
      <c r="AL857" s="226"/>
      <c r="AM857" s="226"/>
      <c r="AN857" s="226"/>
      <c r="AO857" s="226"/>
    </row>
    <row r="858" spans="1:41" ht="15" outlineLevel="1">
      <c r="A858" s="44">
        <v>741</v>
      </c>
      <c r="B858" s="73">
        <v>675</v>
      </c>
      <c r="C858" s="42" t="s">
        <v>264</v>
      </c>
      <c r="D858" s="44" t="s">
        <v>34</v>
      </c>
      <c r="E858" s="53">
        <v>0.04</v>
      </c>
      <c r="F858" s="14">
        <f t="shared" si="350"/>
        <v>950.28</v>
      </c>
      <c r="G858" s="14">
        <f t="shared" si="351"/>
        <v>0</v>
      </c>
      <c r="H858" s="14">
        <f t="shared" si="352"/>
        <v>950.28</v>
      </c>
      <c r="I858" s="45">
        <v>23757</v>
      </c>
      <c r="J858" s="53"/>
      <c r="K858" s="53"/>
      <c r="L858" s="51"/>
      <c r="M858" s="51"/>
      <c r="N858" s="51"/>
      <c r="O858" s="448">
        <f>I858*$L$3</f>
        <v>40386.9</v>
      </c>
      <c r="P858" s="180">
        <f t="shared" si="391"/>
        <v>0</v>
      </c>
      <c r="Q858" s="180">
        <f t="shared" si="392"/>
        <v>1615.48</v>
      </c>
      <c r="R858" s="180">
        <f t="shared" si="393"/>
        <v>0</v>
      </c>
      <c r="S858" s="180">
        <f t="shared" si="394"/>
        <v>1615.48</v>
      </c>
      <c r="T858" s="394">
        <f t="shared" si="389"/>
        <v>2068.9299999999998</v>
      </c>
      <c r="U858" s="394">
        <f t="shared" si="390"/>
        <v>0</v>
      </c>
      <c r="V858" s="142">
        <f t="shared" si="395"/>
        <v>2068.9299999999998</v>
      </c>
      <c r="W858" s="142">
        <f t="shared" si="396"/>
        <v>51723.3</v>
      </c>
      <c r="X858" s="142">
        <f t="shared" si="396"/>
        <v>0</v>
      </c>
      <c r="Y858" s="142">
        <f t="shared" si="397"/>
        <v>51723.3</v>
      </c>
      <c r="Z858" s="51"/>
      <c r="AA858" s="35"/>
      <c r="AB858" s="226"/>
      <c r="AC858" s="226"/>
      <c r="AD858" s="226"/>
      <c r="AE858" s="226"/>
      <c r="AF858" s="226"/>
      <c r="AG858" s="226"/>
      <c r="AH858" s="226"/>
      <c r="AI858" s="226"/>
      <c r="AJ858" s="226"/>
      <c r="AK858" s="226"/>
      <c r="AL858" s="226"/>
      <c r="AM858" s="226"/>
      <c r="AN858" s="226"/>
      <c r="AO858" s="226"/>
    </row>
    <row r="859" spans="1:41" ht="15" outlineLevel="1">
      <c r="A859" s="44">
        <v>742</v>
      </c>
      <c r="B859" s="73">
        <v>676</v>
      </c>
      <c r="C859" s="42" t="s">
        <v>389</v>
      </c>
      <c r="D859" s="44" t="s">
        <v>103</v>
      </c>
      <c r="E859" s="53">
        <v>4</v>
      </c>
      <c r="F859" s="14">
        <f t="shared" si="350"/>
        <v>1240</v>
      </c>
      <c r="G859" s="14">
        <f t="shared" si="351"/>
        <v>0</v>
      </c>
      <c r="H859" s="14">
        <f t="shared" si="352"/>
        <v>1240</v>
      </c>
      <c r="I859" s="45">
        <v>310</v>
      </c>
      <c r="J859" s="53"/>
      <c r="K859" s="53"/>
      <c r="L859" s="51"/>
      <c r="M859" s="51"/>
      <c r="N859" s="51"/>
      <c r="O859" s="451">
        <f t="shared" ref="O859:O867" si="399">I859*$M$3</f>
        <v>434</v>
      </c>
      <c r="P859" s="180">
        <f t="shared" si="391"/>
        <v>0</v>
      </c>
      <c r="Q859" s="180">
        <f t="shared" si="392"/>
        <v>1736</v>
      </c>
      <c r="R859" s="180">
        <f t="shared" si="393"/>
        <v>0</v>
      </c>
      <c r="S859" s="180">
        <f t="shared" si="394"/>
        <v>1736</v>
      </c>
      <c r="T859" s="394">
        <f t="shared" si="389"/>
        <v>2223.2800000000002</v>
      </c>
      <c r="U859" s="394">
        <f t="shared" si="390"/>
        <v>0</v>
      </c>
      <c r="V859" s="142">
        <f t="shared" si="395"/>
        <v>2223.2800000000002</v>
      </c>
      <c r="W859" s="142">
        <f t="shared" si="396"/>
        <v>555.82000000000005</v>
      </c>
      <c r="X859" s="142">
        <f t="shared" si="396"/>
        <v>0</v>
      </c>
      <c r="Y859" s="142">
        <f t="shared" si="397"/>
        <v>555.82000000000005</v>
      </c>
      <c r="Z859" s="51"/>
      <c r="AA859" s="35"/>
      <c r="AB859" s="226"/>
      <c r="AC859" s="226"/>
      <c r="AD859" s="226"/>
      <c r="AE859" s="226"/>
      <c r="AF859" s="226"/>
      <c r="AG859" s="226"/>
      <c r="AH859" s="226"/>
      <c r="AI859" s="226"/>
      <c r="AJ859" s="226"/>
      <c r="AK859" s="226"/>
      <c r="AL859" s="226"/>
      <c r="AM859" s="226"/>
      <c r="AN859" s="226"/>
      <c r="AO859" s="226"/>
    </row>
    <row r="860" spans="1:41" ht="15" outlineLevel="1">
      <c r="A860" s="44">
        <v>743</v>
      </c>
      <c r="B860" s="73">
        <v>677</v>
      </c>
      <c r="C860" s="42" t="s">
        <v>56</v>
      </c>
      <c r="D860" s="44" t="s">
        <v>26</v>
      </c>
      <c r="E860" s="53">
        <v>1.8</v>
      </c>
      <c r="F860" s="14">
        <f t="shared" si="350"/>
        <v>3171.67</v>
      </c>
      <c r="G860" s="14">
        <f t="shared" si="351"/>
        <v>0</v>
      </c>
      <c r="H860" s="14">
        <f t="shared" si="352"/>
        <v>3171.67</v>
      </c>
      <c r="I860" s="45">
        <v>1762.04</v>
      </c>
      <c r="J860" s="53"/>
      <c r="K860" s="53"/>
      <c r="L860" s="51"/>
      <c r="M860" s="51"/>
      <c r="N860" s="51"/>
      <c r="O860" s="451">
        <f t="shared" si="399"/>
        <v>2466.86</v>
      </c>
      <c r="P860" s="180">
        <f t="shared" si="391"/>
        <v>0</v>
      </c>
      <c r="Q860" s="180">
        <f t="shared" si="392"/>
        <v>4440.3500000000004</v>
      </c>
      <c r="R860" s="180">
        <f t="shared" si="393"/>
        <v>0</v>
      </c>
      <c r="S860" s="180">
        <f t="shared" si="394"/>
        <v>4440.3500000000004</v>
      </c>
      <c r="T860" s="394">
        <f t="shared" si="389"/>
        <v>5686.74</v>
      </c>
      <c r="U860" s="394">
        <f t="shared" si="390"/>
        <v>0</v>
      </c>
      <c r="V860" s="142">
        <f t="shared" si="395"/>
        <v>5686.74</v>
      </c>
      <c r="W860" s="142">
        <f t="shared" si="396"/>
        <v>3159.3</v>
      </c>
      <c r="X860" s="142">
        <f t="shared" si="396"/>
        <v>0</v>
      </c>
      <c r="Y860" s="142">
        <f t="shared" si="397"/>
        <v>3159.3</v>
      </c>
      <c r="Z860" s="51"/>
      <c r="AA860" s="35"/>
      <c r="AB860" s="226"/>
      <c r="AC860" s="226"/>
      <c r="AD860" s="226"/>
      <c r="AE860" s="226"/>
      <c r="AF860" s="226"/>
      <c r="AG860" s="226"/>
      <c r="AH860" s="226"/>
      <c r="AI860" s="226"/>
      <c r="AJ860" s="226"/>
      <c r="AK860" s="226"/>
      <c r="AL860" s="226"/>
      <c r="AM860" s="226"/>
      <c r="AN860" s="226"/>
      <c r="AO860" s="226"/>
    </row>
    <row r="861" spans="1:41" ht="15" outlineLevel="1">
      <c r="A861" s="44">
        <v>744</v>
      </c>
      <c r="B861" s="73">
        <v>678</v>
      </c>
      <c r="C861" s="42" t="s">
        <v>218</v>
      </c>
      <c r="D861" s="44" t="s">
        <v>26</v>
      </c>
      <c r="E861" s="53">
        <v>1.8</v>
      </c>
      <c r="F861" s="14">
        <f t="shared" si="350"/>
        <v>266.54000000000002</v>
      </c>
      <c r="G861" s="14">
        <f t="shared" si="351"/>
        <v>0</v>
      </c>
      <c r="H861" s="14">
        <f t="shared" si="352"/>
        <v>266.54000000000002</v>
      </c>
      <c r="I861" s="45">
        <v>148.08000000000001</v>
      </c>
      <c r="J861" s="53"/>
      <c r="K861" s="53"/>
      <c r="L861" s="51"/>
      <c r="M861" s="51"/>
      <c r="N861" s="51"/>
      <c r="O861" s="451">
        <f t="shared" si="399"/>
        <v>207.31</v>
      </c>
      <c r="P861" s="180">
        <f t="shared" si="391"/>
        <v>0</v>
      </c>
      <c r="Q861" s="180">
        <f t="shared" si="392"/>
        <v>373.16</v>
      </c>
      <c r="R861" s="180">
        <f t="shared" si="393"/>
        <v>0</v>
      </c>
      <c r="S861" s="180">
        <f t="shared" si="394"/>
        <v>373.16</v>
      </c>
      <c r="T861" s="394">
        <f t="shared" si="389"/>
        <v>477.9</v>
      </c>
      <c r="U861" s="394">
        <f t="shared" si="390"/>
        <v>0</v>
      </c>
      <c r="V861" s="142">
        <f t="shared" si="395"/>
        <v>477.9</v>
      </c>
      <c r="W861" s="142">
        <f t="shared" si="396"/>
        <v>265.5</v>
      </c>
      <c r="X861" s="142">
        <f t="shared" si="396"/>
        <v>0</v>
      </c>
      <c r="Y861" s="142">
        <f t="shared" si="397"/>
        <v>265.5</v>
      </c>
      <c r="Z861" s="51"/>
      <c r="AA861" s="35"/>
      <c r="AB861" s="226"/>
      <c r="AC861" s="226"/>
      <c r="AD861" s="226"/>
      <c r="AE861" s="226"/>
      <c r="AF861" s="226"/>
      <c r="AG861" s="226"/>
      <c r="AH861" s="226"/>
      <c r="AI861" s="226"/>
      <c r="AJ861" s="226"/>
      <c r="AK861" s="226"/>
      <c r="AL861" s="226"/>
      <c r="AM861" s="226"/>
      <c r="AN861" s="226"/>
      <c r="AO861" s="226"/>
    </row>
    <row r="862" spans="1:41" ht="45" outlineLevel="1">
      <c r="A862" s="44">
        <v>745</v>
      </c>
      <c r="B862" s="73">
        <v>679</v>
      </c>
      <c r="C862" s="42" t="s">
        <v>265</v>
      </c>
      <c r="D862" s="44" t="s">
        <v>34</v>
      </c>
      <c r="E862" s="53">
        <v>0</v>
      </c>
      <c r="F862" s="14">
        <f t="shared" si="350"/>
        <v>0</v>
      </c>
      <c r="G862" s="14">
        <f t="shared" si="351"/>
        <v>0</v>
      </c>
      <c r="H862" s="14">
        <f t="shared" si="352"/>
        <v>0</v>
      </c>
      <c r="I862" s="45">
        <v>11624</v>
      </c>
      <c r="J862" s="53"/>
      <c r="K862" s="53"/>
      <c r="L862" s="51"/>
      <c r="M862" s="51"/>
      <c r="N862" s="51"/>
      <c r="O862" s="451">
        <f t="shared" si="399"/>
        <v>16273.6</v>
      </c>
      <c r="P862" s="180">
        <f t="shared" si="391"/>
        <v>0</v>
      </c>
      <c r="Q862" s="180">
        <f t="shared" si="392"/>
        <v>0</v>
      </c>
      <c r="R862" s="180">
        <f t="shared" si="393"/>
        <v>0</v>
      </c>
      <c r="S862" s="180">
        <f t="shared" si="394"/>
        <v>0</v>
      </c>
      <c r="T862" s="394">
        <f t="shared" si="389"/>
        <v>0</v>
      </c>
      <c r="U862" s="394">
        <f t="shared" si="390"/>
        <v>0</v>
      </c>
      <c r="V862" s="142">
        <f t="shared" si="395"/>
        <v>0</v>
      </c>
      <c r="W862" s="142">
        <f t="shared" si="396"/>
        <v>20841.52</v>
      </c>
      <c r="X862" s="142">
        <f t="shared" si="396"/>
        <v>0</v>
      </c>
      <c r="Y862" s="142">
        <f t="shared" si="397"/>
        <v>20841.52</v>
      </c>
      <c r="Z862" s="51"/>
      <c r="AA862" s="35"/>
      <c r="AB862" s="226"/>
      <c r="AC862" s="226"/>
      <c r="AD862" s="226"/>
      <c r="AE862" s="226"/>
      <c r="AF862" s="226"/>
      <c r="AG862" s="226"/>
      <c r="AH862" s="226"/>
      <c r="AI862" s="226"/>
      <c r="AJ862" s="226"/>
      <c r="AK862" s="226"/>
      <c r="AL862" s="226"/>
      <c r="AM862" s="226"/>
      <c r="AN862" s="226"/>
      <c r="AO862" s="226"/>
    </row>
    <row r="863" spans="1:41" ht="30" outlineLevel="1">
      <c r="A863" s="44">
        <v>746</v>
      </c>
      <c r="B863" s="73">
        <v>680</v>
      </c>
      <c r="C863" s="42" t="s">
        <v>266</v>
      </c>
      <c r="D863" s="44" t="s">
        <v>26</v>
      </c>
      <c r="E863" s="53">
        <v>1.8</v>
      </c>
      <c r="F863" s="14">
        <f t="shared" si="350"/>
        <v>189</v>
      </c>
      <c r="G863" s="14">
        <f t="shared" si="351"/>
        <v>415.8</v>
      </c>
      <c r="H863" s="14">
        <f t="shared" si="352"/>
        <v>604.79999999999995</v>
      </c>
      <c r="I863" s="45">
        <v>105</v>
      </c>
      <c r="J863" s="53">
        <v>231</v>
      </c>
      <c r="K863" s="53"/>
      <c r="L863" s="51"/>
      <c r="M863" s="51"/>
      <c r="N863" s="51"/>
      <c r="O863" s="451">
        <f t="shared" si="399"/>
        <v>147</v>
      </c>
      <c r="P863" s="180">
        <f t="shared" si="391"/>
        <v>231</v>
      </c>
      <c r="Q863" s="180">
        <f t="shared" si="392"/>
        <v>264.60000000000002</v>
      </c>
      <c r="R863" s="180">
        <f t="shared" si="393"/>
        <v>415.8</v>
      </c>
      <c r="S863" s="180">
        <f t="shared" si="394"/>
        <v>680.4</v>
      </c>
      <c r="T863" s="394">
        <f t="shared" si="389"/>
        <v>338.87</v>
      </c>
      <c r="U863" s="394">
        <f t="shared" si="390"/>
        <v>532.51</v>
      </c>
      <c r="V863" s="142">
        <f t="shared" si="395"/>
        <v>871.38</v>
      </c>
      <c r="W863" s="142">
        <f t="shared" si="396"/>
        <v>188.26</v>
      </c>
      <c r="X863" s="142">
        <f t="shared" si="396"/>
        <v>295.83999999999997</v>
      </c>
      <c r="Y863" s="142">
        <f t="shared" si="397"/>
        <v>484.1</v>
      </c>
      <c r="Z863" s="51"/>
      <c r="AA863" s="35"/>
      <c r="AB863" s="226"/>
      <c r="AC863" s="226"/>
      <c r="AD863" s="226"/>
      <c r="AE863" s="226"/>
      <c r="AF863" s="226"/>
      <c r="AG863" s="226"/>
      <c r="AH863" s="226"/>
      <c r="AI863" s="226"/>
      <c r="AJ863" s="226"/>
      <c r="AK863" s="226"/>
      <c r="AL863" s="226"/>
      <c r="AM863" s="226"/>
      <c r="AN863" s="226"/>
      <c r="AO863" s="226"/>
    </row>
    <row r="864" spans="1:41" ht="45" outlineLevel="1">
      <c r="A864" s="44">
        <v>747</v>
      </c>
      <c r="B864" s="73">
        <v>681</v>
      </c>
      <c r="C864" s="42" t="s">
        <v>265</v>
      </c>
      <c r="D864" s="44" t="s">
        <v>34</v>
      </c>
      <c r="E864" s="53">
        <v>0.02</v>
      </c>
      <c r="F864" s="14">
        <f t="shared" si="350"/>
        <v>232.48</v>
      </c>
      <c r="G864" s="14">
        <f t="shared" si="351"/>
        <v>0</v>
      </c>
      <c r="H864" s="14">
        <f t="shared" si="352"/>
        <v>232.48</v>
      </c>
      <c r="I864" s="45">
        <v>11624</v>
      </c>
      <c r="J864" s="53"/>
      <c r="K864" s="53"/>
      <c r="L864" s="51"/>
      <c r="M864" s="51"/>
      <c r="N864" s="51"/>
      <c r="O864" s="451">
        <f t="shared" si="399"/>
        <v>16273.6</v>
      </c>
      <c r="P864" s="180">
        <f t="shared" si="391"/>
        <v>0</v>
      </c>
      <c r="Q864" s="180">
        <f t="shared" si="392"/>
        <v>325.47000000000003</v>
      </c>
      <c r="R864" s="180">
        <f t="shared" si="393"/>
        <v>0</v>
      </c>
      <c r="S864" s="180">
        <f t="shared" si="394"/>
        <v>325.47000000000003</v>
      </c>
      <c r="T864" s="394">
        <f t="shared" si="389"/>
        <v>416.83</v>
      </c>
      <c r="U864" s="394">
        <f t="shared" si="390"/>
        <v>0</v>
      </c>
      <c r="V864" s="142">
        <f t="shared" si="395"/>
        <v>416.83</v>
      </c>
      <c r="W864" s="142">
        <f t="shared" si="396"/>
        <v>20841.52</v>
      </c>
      <c r="X864" s="142">
        <f t="shared" si="396"/>
        <v>0</v>
      </c>
      <c r="Y864" s="142">
        <f t="shared" si="397"/>
        <v>20841.52</v>
      </c>
      <c r="Z864" s="51"/>
      <c r="AA864" s="35"/>
      <c r="AB864" s="226"/>
      <c r="AC864" s="226"/>
      <c r="AD864" s="226"/>
      <c r="AE864" s="226"/>
      <c r="AF864" s="226"/>
      <c r="AG864" s="226"/>
      <c r="AH864" s="226"/>
      <c r="AI864" s="226"/>
      <c r="AJ864" s="226"/>
      <c r="AK864" s="226"/>
      <c r="AL864" s="226"/>
      <c r="AM864" s="226"/>
      <c r="AN864" s="226"/>
      <c r="AO864" s="226"/>
    </row>
    <row r="865" spans="1:41" ht="30" outlineLevel="1">
      <c r="A865" s="44">
        <v>748</v>
      </c>
      <c r="B865" s="73">
        <v>682</v>
      </c>
      <c r="C865" s="42" t="s">
        <v>274</v>
      </c>
      <c r="D865" s="44" t="s">
        <v>26</v>
      </c>
      <c r="E865" s="53">
        <v>1.8</v>
      </c>
      <c r="F865" s="14">
        <f t="shared" si="350"/>
        <v>1202.4000000000001</v>
      </c>
      <c r="G865" s="14">
        <f t="shared" si="351"/>
        <v>5544</v>
      </c>
      <c r="H865" s="14">
        <f t="shared" si="352"/>
        <v>6746.4</v>
      </c>
      <c r="I865" s="45">
        <v>668</v>
      </c>
      <c r="J865" s="53">
        <v>3080</v>
      </c>
      <c r="K865" s="53"/>
      <c r="L865" s="51"/>
      <c r="M865" s="51"/>
      <c r="N865" s="51"/>
      <c r="O865" s="451">
        <f t="shared" si="399"/>
        <v>935.2</v>
      </c>
      <c r="P865" s="180">
        <f t="shared" si="391"/>
        <v>3080</v>
      </c>
      <c r="Q865" s="180">
        <f t="shared" si="392"/>
        <v>1683.36</v>
      </c>
      <c r="R865" s="180">
        <f t="shared" si="393"/>
        <v>5544</v>
      </c>
      <c r="S865" s="180">
        <f t="shared" si="394"/>
        <v>7227.36</v>
      </c>
      <c r="T865" s="394">
        <f t="shared" si="389"/>
        <v>2155.88</v>
      </c>
      <c r="U865" s="394">
        <f t="shared" si="390"/>
        <v>7100.17</v>
      </c>
      <c r="V865" s="142">
        <f t="shared" si="395"/>
        <v>9256.0499999999993</v>
      </c>
      <c r="W865" s="142">
        <f t="shared" si="396"/>
        <v>1197.71</v>
      </c>
      <c r="X865" s="142">
        <f t="shared" si="396"/>
        <v>3944.54</v>
      </c>
      <c r="Y865" s="142">
        <f t="shared" si="397"/>
        <v>5142.25</v>
      </c>
      <c r="Z865" s="51"/>
      <c r="AA865" s="35"/>
      <c r="AB865" s="226"/>
      <c r="AC865" s="226"/>
      <c r="AD865" s="226"/>
      <c r="AE865" s="226"/>
      <c r="AF865" s="226"/>
      <c r="AG865" s="226"/>
      <c r="AH865" s="226"/>
      <c r="AI865" s="226"/>
      <c r="AJ865" s="226"/>
      <c r="AK865" s="226"/>
      <c r="AL865" s="226"/>
      <c r="AM865" s="226"/>
      <c r="AN865" s="226"/>
      <c r="AO865" s="226"/>
    </row>
    <row r="866" spans="1:41" ht="45" outlineLevel="1">
      <c r="A866" s="44">
        <v>749</v>
      </c>
      <c r="B866" s="73">
        <v>683</v>
      </c>
      <c r="C866" s="42" t="s">
        <v>390</v>
      </c>
      <c r="D866" s="44" t="s">
        <v>101</v>
      </c>
      <c r="E866" s="53">
        <v>35.020000000000003</v>
      </c>
      <c r="F866" s="14">
        <f t="shared" si="350"/>
        <v>5533.16</v>
      </c>
      <c r="G866" s="14">
        <f t="shared" si="351"/>
        <v>3011.72</v>
      </c>
      <c r="H866" s="14">
        <f t="shared" si="352"/>
        <v>8544.8799999999992</v>
      </c>
      <c r="I866" s="45">
        <v>158</v>
      </c>
      <c r="J866" s="53">
        <v>86</v>
      </c>
      <c r="K866" s="53"/>
      <c r="L866" s="51"/>
      <c r="M866" s="51"/>
      <c r="N866" s="51"/>
      <c r="O866" s="451">
        <f t="shared" si="399"/>
        <v>221.2</v>
      </c>
      <c r="P866" s="180">
        <f t="shared" si="391"/>
        <v>86</v>
      </c>
      <c r="Q866" s="180">
        <f t="shared" si="392"/>
        <v>7746.42</v>
      </c>
      <c r="R866" s="180">
        <f t="shared" si="393"/>
        <v>3011.72</v>
      </c>
      <c r="S866" s="180">
        <f t="shared" si="394"/>
        <v>10758.14</v>
      </c>
      <c r="T866" s="394">
        <f t="shared" si="389"/>
        <v>9920.82</v>
      </c>
      <c r="U866" s="394">
        <f t="shared" si="390"/>
        <v>3857.1</v>
      </c>
      <c r="V866" s="142">
        <f t="shared" si="395"/>
        <v>13777.92</v>
      </c>
      <c r="W866" s="142">
        <f t="shared" si="396"/>
        <v>283.29000000000002</v>
      </c>
      <c r="X866" s="142">
        <f t="shared" si="396"/>
        <v>110.14</v>
      </c>
      <c r="Y866" s="142">
        <f t="shared" si="397"/>
        <v>393.43</v>
      </c>
      <c r="Z866" s="51"/>
      <c r="AA866" s="35"/>
      <c r="AB866" s="226"/>
      <c r="AC866" s="226"/>
      <c r="AD866" s="226"/>
      <c r="AE866" s="226"/>
      <c r="AF866" s="226"/>
      <c r="AG866" s="226"/>
      <c r="AH866" s="226"/>
      <c r="AI866" s="226"/>
      <c r="AJ866" s="226"/>
      <c r="AK866" s="226"/>
      <c r="AL866" s="226"/>
      <c r="AM866" s="226"/>
      <c r="AN866" s="226"/>
      <c r="AO866" s="226"/>
    </row>
    <row r="867" spans="1:41" ht="30" outlineLevel="1">
      <c r="A867" s="44">
        <v>750</v>
      </c>
      <c r="B867" s="73">
        <v>684</v>
      </c>
      <c r="C867" s="42" t="s">
        <v>107</v>
      </c>
      <c r="D867" s="44" t="s">
        <v>26</v>
      </c>
      <c r="E867" s="53">
        <v>2.2000000000000002</v>
      </c>
      <c r="F867" s="14">
        <f t="shared" si="350"/>
        <v>653.27</v>
      </c>
      <c r="G867" s="14">
        <f t="shared" si="351"/>
        <v>96.8</v>
      </c>
      <c r="H867" s="14">
        <f t="shared" si="352"/>
        <v>750.07</v>
      </c>
      <c r="I867" s="45">
        <v>296.94</v>
      </c>
      <c r="J867" s="53">
        <v>44</v>
      </c>
      <c r="K867" s="53"/>
      <c r="L867" s="51"/>
      <c r="M867" s="51"/>
      <c r="N867" s="51"/>
      <c r="O867" s="451">
        <f t="shared" si="399"/>
        <v>415.72</v>
      </c>
      <c r="P867" s="180">
        <f t="shared" si="391"/>
        <v>44</v>
      </c>
      <c r="Q867" s="180">
        <f t="shared" si="392"/>
        <v>914.58</v>
      </c>
      <c r="R867" s="180">
        <f t="shared" si="393"/>
        <v>96.8</v>
      </c>
      <c r="S867" s="180">
        <f t="shared" si="394"/>
        <v>1011.38</v>
      </c>
      <c r="T867" s="394">
        <f t="shared" si="389"/>
        <v>1171.3</v>
      </c>
      <c r="U867" s="394">
        <f t="shared" si="390"/>
        <v>123.97</v>
      </c>
      <c r="V867" s="142">
        <f t="shared" si="395"/>
        <v>1295.27</v>
      </c>
      <c r="W867" s="142">
        <f t="shared" si="396"/>
        <v>532.41</v>
      </c>
      <c r="X867" s="142">
        <f t="shared" si="396"/>
        <v>56.35</v>
      </c>
      <c r="Y867" s="142">
        <f t="shared" si="397"/>
        <v>588.76</v>
      </c>
      <c r="Z867" s="51"/>
      <c r="AA867" s="35"/>
      <c r="AB867" s="226"/>
      <c r="AC867" s="226"/>
      <c r="AD867" s="226"/>
      <c r="AE867" s="226"/>
      <c r="AF867" s="226"/>
      <c r="AG867" s="226"/>
      <c r="AH867" s="226"/>
      <c r="AI867" s="226"/>
      <c r="AJ867" s="226"/>
      <c r="AK867" s="226"/>
      <c r="AL867" s="226"/>
      <c r="AM867" s="226"/>
      <c r="AN867" s="226"/>
      <c r="AO867" s="226"/>
    </row>
    <row r="868" spans="1:41" ht="15" outlineLevel="1">
      <c r="A868" s="44"/>
      <c r="B868" s="73"/>
      <c r="C868" s="52" t="s">
        <v>226</v>
      </c>
      <c r="D868" s="44"/>
      <c r="E868" s="53"/>
      <c r="F868" s="14">
        <f t="shared" si="350"/>
        <v>0</v>
      </c>
      <c r="G868" s="14">
        <f t="shared" si="351"/>
        <v>0</v>
      </c>
      <c r="H868" s="14">
        <f t="shared" si="352"/>
        <v>0</v>
      </c>
      <c r="I868" s="45"/>
      <c r="J868" s="53"/>
      <c r="K868" s="53"/>
      <c r="L868" s="51"/>
      <c r="M868" s="51"/>
      <c r="N868" s="51"/>
      <c r="O868" s="186"/>
      <c r="P868" s="180">
        <f t="shared" si="391"/>
        <v>0</v>
      </c>
      <c r="Q868" s="180">
        <f t="shared" si="392"/>
        <v>0</v>
      </c>
      <c r="R868" s="180">
        <f t="shared" si="393"/>
        <v>0</v>
      </c>
      <c r="S868" s="180">
        <f t="shared" si="394"/>
        <v>0</v>
      </c>
      <c r="T868" s="394">
        <f t="shared" si="389"/>
        <v>0</v>
      </c>
      <c r="U868" s="394">
        <f t="shared" si="390"/>
        <v>0</v>
      </c>
      <c r="V868" s="142">
        <f t="shared" si="395"/>
        <v>0</v>
      </c>
      <c r="W868" s="142">
        <f t="shared" si="396"/>
        <v>0</v>
      </c>
      <c r="X868" s="142">
        <f t="shared" si="396"/>
        <v>0</v>
      </c>
      <c r="Y868" s="142">
        <f t="shared" si="397"/>
        <v>0</v>
      </c>
      <c r="Z868" s="51"/>
      <c r="AA868" s="35"/>
      <c r="AB868" s="226"/>
      <c r="AC868" s="226"/>
      <c r="AD868" s="226"/>
      <c r="AE868" s="226"/>
      <c r="AF868" s="226"/>
      <c r="AG868" s="226"/>
      <c r="AH868" s="226"/>
      <c r="AI868" s="226"/>
      <c r="AJ868" s="226"/>
      <c r="AK868" s="226"/>
      <c r="AL868" s="226"/>
      <c r="AM868" s="226"/>
      <c r="AN868" s="226"/>
      <c r="AO868" s="226"/>
    </row>
    <row r="869" spans="1:41" ht="15" outlineLevel="1">
      <c r="A869" s="44">
        <v>751</v>
      </c>
      <c r="B869" s="73">
        <v>685</v>
      </c>
      <c r="C869" s="42" t="s">
        <v>264</v>
      </c>
      <c r="D869" s="44" t="s">
        <v>34</v>
      </c>
      <c r="E869" s="53">
        <v>0.03</v>
      </c>
      <c r="F869" s="14">
        <f t="shared" si="350"/>
        <v>712.71</v>
      </c>
      <c r="G869" s="14">
        <f t="shared" si="351"/>
        <v>0</v>
      </c>
      <c r="H869" s="14">
        <f t="shared" si="352"/>
        <v>712.71</v>
      </c>
      <c r="I869" s="45">
        <v>23757</v>
      </c>
      <c r="J869" s="53"/>
      <c r="K869" s="53"/>
      <c r="L869" s="51"/>
      <c r="M869" s="51"/>
      <c r="N869" s="51"/>
      <c r="O869" s="448">
        <f>I869*$L$3</f>
        <v>40386.9</v>
      </c>
      <c r="P869" s="180">
        <f t="shared" si="391"/>
        <v>0</v>
      </c>
      <c r="Q869" s="180">
        <f t="shared" si="392"/>
        <v>1211.6099999999999</v>
      </c>
      <c r="R869" s="180">
        <f t="shared" si="393"/>
        <v>0</v>
      </c>
      <c r="S869" s="180">
        <f t="shared" si="394"/>
        <v>1211.6099999999999</v>
      </c>
      <c r="T869" s="394">
        <f t="shared" si="389"/>
        <v>1551.7</v>
      </c>
      <c r="U869" s="394">
        <f t="shared" si="390"/>
        <v>0</v>
      </c>
      <c r="V869" s="142">
        <f t="shared" si="395"/>
        <v>1551.7</v>
      </c>
      <c r="W869" s="142">
        <f t="shared" si="396"/>
        <v>51723.3</v>
      </c>
      <c r="X869" s="142">
        <f t="shared" si="396"/>
        <v>0</v>
      </c>
      <c r="Y869" s="142">
        <f t="shared" si="397"/>
        <v>51723.3</v>
      </c>
      <c r="Z869" s="51"/>
      <c r="AA869" s="35"/>
      <c r="AB869" s="226"/>
      <c r="AC869" s="226"/>
      <c r="AD869" s="226"/>
      <c r="AE869" s="226"/>
      <c r="AF869" s="226"/>
      <c r="AG869" s="226"/>
      <c r="AH869" s="226"/>
      <c r="AI869" s="226"/>
      <c r="AJ869" s="226"/>
      <c r="AK869" s="226"/>
      <c r="AL869" s="226"/>
      <c r="AM869" s="226"/>
      <c r="AN869" s="226"/>
      <c r="AO869" s="226"/>
    </row>
    <row r="870" spans="1:41" ht="15" outlineLevel="1">
      <c r="A870" s="44">
        <v>752</v>
      </c>
      <c r="B870" s="73">
        <v>686</v>
      </c>
      <c r="C870" s="42" t="s">
        <v>389</v>
      </c>
      <c r="D870" s="44" t="s">
        <v>103</v>
      </c>
      <c r="E870" s="53">
        <v>2</v>
      </c>
      <c r="F870" s="14">
        <f t="shared" si="350"/>
        <v>620</v>
      </c>
      <c r="G870" s="14">
        <f t="shared" si="351"/>
        <v>0</v>
      </c>
      <c r="H870" s="14">
        <f t="shared" si="352"/>
        <v>620</v>
      </c>
      <c r="I870" s="45">
        <v>310</v>
      </c>
      <c r="J870" s="53"/>
      <c r="K870" s="53"/>
      <c r="L870" s="51"/>
      <c r="M870" s="51"/>
      <c r="N870" s="51"/>
      <c r="O870" s="451">
        <f t="shared" ref="O870:O878" si="400">I870*$M$3</f>
        <v>434</v>
      </c>
      <c r="P870" s="180">
        <f t="shared" si="391"/>
        <v>0</v>
      </c>
      <c r="Q870" s="180">
        <f t="shared" si="392"/>
        <v>868</v>
      </c>
      <c r="R870" s="180">
        <f t="shared" si="393"/>
        <v>0</v>
      </c>
      <c r="S870" s="180">
        <f t="shared" si="394"/>
        <v>868</v>
      </c>
      <c r="T870" s="394">
        <f t="shared" si="389"/>
        <v>1111.6400000000001</v>
      </c>
      <c r="U870" s="394">
        <f t="shared" si="390"/>
        <v>0</v>
      </c>
      <c r="V870" s="142">
        <f t="shared" si="395"/>
        <v>1111.6400000000001</v>
      </c>
      <c r="W870" s="142">
        <f t="shared" si="396"/>
        <v>555.82000000000005</v>
      </c>
      <c r="X870" s="142">
        <f t="shared" si="396"/>
        <v>0</v>
      </c>
      <c r="Y870" s="142">
        <f t="shared" si="397"/>
        <v>555.82000000000005</v>
      </c>
      <c r="Z870" s="51"/>
      <c r="AA870" s="35"/>
      <c r="AB870" s="226"/>
      <c r="AC870" s="226"/>
      <c r="AD870" s="226"/>
      <c r="AE870" s="226"/>
      <c r="AF870" s="226"/>
      <c r="AG870" s="226"/>
      <c r="AH870" s="226"/>
      <c r="AI870" s="226"/>
      <c r="AJ870" s="226"/>
      <c r="AK870" s="226"/>
      <c r="AL870" s="226"/>
      <c r="AM870" s="226"/>
      <c r="AN870" s="226"/>
      <c r="AO870" s="226"/>
    </row>
    <row r="871" spans="1:41" ht="15" outlineLevel="1">
      <c r="A871" s="44">
        <v>753</v>
      </c>
      <c r="B871" s="73">
        <v>687</v>
      </c>
      <c r="C871" s="42" t="s">
        <v>56</v>
      </c>
      <c r="D871" s="44" t="s">
        <v>26</v>
      </c>
      <c r="E871" s="53">
        <v>1.1000000000000001</v>
      </c>
      <c r="F871" s="14">
        <f t="shared" si="350"/>
        <v>1938.24</v>
      </c>
      <c r="G871" s="14">
        <f t="shared" si="351"/>
        <v>0</v>
      </c>
      <c r="H871" s="14">
        <f t="shared" si="352"/>
        <v>1938.24</v>
      </c>
      <c r="I871" s="45">
        <v>1762.04</v>
      </c>
      <c r="J871" s="53"/>
      <c r="K871" s="53"/>
      <c r="L871" s="51"/>
      <c r="M871" s="51"/>
      <c r="N871" s="51"/>
      <c r="O871" s="451">
        <f t="shared" si="400"/>
        <v>2466.86</v>
      </c>
      <c r="P871" s="180">
        <f t="shared" si="391"/>
        <v>0</v>
      </c>
      <c r="Q871" s="180">
        <f t="shared" si="392"/>
        <v>2713.55</v>
      </c>
      <c r="R871" s="180">
        <f t="shared" si="393"/>
        <v>0</v>
      </c>
      <c r="S871" s="180">
        <f t="shared" si="394"/>
        <v>2713.55</v>
      </c>
      <c r="T871" s="394">
        <f t="shared" si="389"/>
        <v>3475.23</v>
      </c>
      <c r="U871" s="394">
        <f t="shared" si="390"/>
        <v>0</v>
      </c>
      <c r="V871" s="142">
        <f t="shared" si="395"/>
        <v>3475.23</v>
      </c>
      <c r="W871" s="142">
        <f t="shared" si="396"/>
        <v>3159.3</v>
      </c>
      <c r="X871" s="142">
        <f t="shared" si="396"/>
        <v>0</v>
      </c>
      <c r="Y871" s="142">
        <f t="shared" si="397"/>
        <v>3159.3</v>
      </c>
      <c r="Z871" s="51"/>
      <c r="AA871" s="35"/>
      <c r="AB871" s="226"/>
      <c r="AC871" s="226"/>
      <c r="AD871" s="226"/>
      <c r="AE871" s="226"/>
      <c r="AF871" s="226"/>
      <c r="AG871" s="226"/>
      <c r="AH871" s="226"/>
      <c r="AI871" s="226"/>
      <c r="AJ871" s="226"/>
      <c r="AK871" s="226"/>
      <c r="AL871" s="226"/>
      <c r="AM871" s="226"/>
      <c r="AN871" s="226"/>
      <c r="AO871" s="226"/>
    </row>
    <row r="872" spans="1:41" ht="15" outlineLevel="1">
      <c r="A872" s="44">
        <v>754</v>
      </c>
      <c r="B872" s="73">
        <v>688</v>
      </c>
      <c r="C872" s="42" t="s">
        <v>218</v>
      </c>
      <c r="D872" s="44" t="s">
        <v>26</v>
      </c>
      <c r="E872" s="53">
        <v>1.1000000000000001</v>
      </c>
      <c r="F872" s="14">
        <f t="shared" si="350"/>
        <v>162.88999999999999</v>
      </c>
      <c r="G872" s="14">
        <f t="shared" si="351"/>
        <v>0</v>
      </c>
      <c r="H872" s="14">
        <f t="shared" si="352"/>
        <v>162.88999999999999</v>
      </c>
      <c r="I872" s="45">
        <v>148.08000000000001</v>
      </c>
      <c r="J872" s="53"/>
      <c r="K872" s="53"/>
      <c r="L872" s="51"/>
      <c r="M872" s="51"/>
      <c r="N872" s="51"/>
      <c r="O872" s="451">
        <f t="shared" si="400"/>
        <v>207.31</v>
      </c>
      <c r="P872" s="180">
        <f t="shared" si="391"/>
        <v>0</v>
      </c>
      <c r="Q872" s="180">
        <f t="shared" si="392"/>
        <v>228.04</v>
      </c>
      <c r="R872" s="180">
        <f t="shared" si="393"/>
        <v>0</v>
      </c>
      <c r="S872" s="180">
        <f t="shared" si="394"/>
        <v>228.04</v>
      </c>
      <c r="T872" s="394">
        <f t="shared" si="389"/>
        <v>292.05</v>
      </c>
      <c r="U872" s="394">
        <f t="shared" si="390"/>
        <v>0</v>
      </c>
      <c r="V872" s="142">
        <f t="shared" si="395"/>
        <v>292.05</v>
      </c>
      <c r="W872" s="142">
        <f t="shared" si="396"/>
        <v>265.5</v>
      </c>
      <c r="X872" s="142">
        <f t="shared" si="396"/>
        <v>0</v>
      </c>
      <c r="Y872" s="142">
        <f t="shared" si="397"/>
        <v>265.5</v>
      </c>
      <c r="Z872" s="51"/>
      <c r="AA872" s="35"/>
      <c r="AB872" s="226"/>
      <c r="AC872" s="226"/>
      <c r="AD872" s="226"/>
      <c r="AE872" s="226"/>
      <c r="AF872" s="226"/>
      <c r="AG872" s="226"/>
      <c r="AH872" s="226"/>
      <c r="AI872" s="226"/>
      <c r="AJ872" s="226"/>
      <c r="AK872" s="226"/>
      <c r="AL872" s="226"/>
      <c r="AM872" s="226"/>
      <c r="AN872" s="226"/>
      <c r="AO872" s="226"/>
    </row>
    <row r="873" spans="1:41" ht="45" outlineLevel="1">
      <c r="A873" s="44">
        <v>755</v>
      </c>
      <c r="B873" s="73">
        <v>689</v>
      </c>
      <c r="C873" s="42" t="s">
        <v>265</v>
      </c>
      <c r="D873" s="44" t="s">
        <v>34</v>
      </c>
      <c r="E873" s="53">
        <v>0</v>
      </c>
      <c r="F873" s="14">
        <f t="shared" si="350"/>
        <v>0</v>
      </c>
      <c r="G873" s="14">
        <f t="shared" si="351"/>
        <v>0</v>
      </c>
      <c r="H873" s="14">
        <f t="shared" si="352"/>
        <v>0</v>
      </c>
      <c r="I873" s="45">
        <v>11624</v>
      </c>
      <c r="J873" s="53"/>
      <c r="K873" s="53"/>
      <c r="L873" s="51"/>
      <c r="M873" s="51"/>
      <c r="N873" s="51"/>
      <c r="O873" s="451">
        <f t="shared" si="400"/>
        <v>16273.6</v>
      </c>
      <c r="P873" s="180">
        <f t="shared" si="391"/>
        <v>0</v>
      </c>
      <c r="Q873" s="180">
        <f t="shared" si="392"/>
        <v>0</v>
      </c>
      <c r="R873" s="180">
        <f t="shared" si="393"/>
        <v>0</v>
      </c>
      <c r="S873" s="180">
        <f t="shared" si="394"/>
        <v>0</v>
      </c>
      <c r="T873" s="394">
        <f t="shared" si="389"/>
        <v>0</v>
      </c>
      <c r="U873" s="394">
        <f t="shared" si="390"/>
        <v>0</v>
      </c>
      <c r="V873" s="142">
        <f t="shared" si="395"/>
        <v>0</v>
      </c>
      <c r="W873" s="142">
        <f t="shared" si="396"/>
        <v>20841.52</v>
      </c>
      <c r="X873" s="142">
        <f t="shared" si="396"/>
        <v>0</v>
      </c>
      <c r="Y873" s="142">
        <f t="shared" si="397"/>
        <v>20841.52</v>
      </c>
      <c r="Z873" s="51"/>
      <c r="AA873" s="35"/>
      <c r="AB873" s="226"/>
      <c r="AC873" s="226"/>
      <c r="AD873" s="226"/>
      <c r="AE873" s="226"/>
      <c r="AF873" s="226"/>
      <c r="AG873" s="226"/>
      <c r="AH873" s="226"/>
      <c r="AI873" s="226"/>
      <c r="AJ873" s="226"/>
      <c r="AK873" s="226"/>
      <c r="AL873" s="226"/>
      <c r="AM873" s="226"/>
      <c r="AN873" s="226"/>
      <c r="AO873" s="226"/>
    </row>
    <row r="874" spans="1:41" ht="30" outlineLevel="1">
      <c r="A874" s="44">
        <v>756</v>
      </c>
      <c r="B874" s="73">
        <v>690</v>
      </c>
      <c r="C874" s="42" t="s">
        <v>266</v>
      </c>
      <c r="D874" s="44" t="s">
        <v>26</v>
      </c>
      <c r="E874" s="53">
        <v>1.1000000000000001</v>
      </c>
      <c r="F874" s="14">
        <f t="shared" si="350"/>
        <v>115.5</v>
      </c>
      <c r="G874" s="14">
        <f t="shared" si="351"/>
        <v>254.1</v>
      </c>
      <c r="H874" s="14">
        <f t="shared" si="352"/>
        <v>369.6</v>
      </c>
      <c r="I874" s="45">
        <v>105</v>
      </c>
      <c r="J874" s="53">
        <v>231</v>
      </c>
      <c r="K874" s="53"/>
      <c r="L874" s="51"/>
      <c r="M874" s="51"/>
      <c r="N874" s="51"/>
      <c r="O874" s="451">
        <f t="shared" si="400"/>
        <v>147</v>
      </c>
      <c r="P874" s="180">
        <f t="shared" si="391"/>
        <v>231</v>
      </c>
      <c r="Q874" s="180">
        <f t="shared" si="392"/>
        <v>161.69999999999999</v>
      </c>
      <c r="R874" s="180">
        <f t="shared" si="393"/>
        <v>254.1</v>
      </c>
      <c r="S874" s="180">
        <f t="shared" si="394"/>
        <v>415.8</v>
      </c>
      <c r="T874" s="394">
        <f t="shared" si="389"/>
        <v>207.09</v>
      </c>
      <c r="U874" s="394">
        <f t="shared" si="390"/>
        <v>325.42</v>
      </c>
      <c r="V874" s="142">
        <f t="shared" si="395"/>
        <v>532.51</v>
      </c>
      <c r="W874" s="142">
        <f t="shared" si="396"/>
        <v>188.26</v>
      </c>
      <c r="X874" s="142">
        <f t="shared" si="396"/>
        <v>295.83999999999997</v>
      </c>
      <c r="Y874" s="142">
        <f t="shared" si="397"/>
        <v>484.1</v>
      </c>
      <c r="Z874" s="51"/>
      <c r="AA874" s="35"/>
      <c r="AB874" s="226"/>
      <c r="AC874" s="226"/>
      <c r="AD874" s="226"/>
      <c r="AE874" s="226"/>
      <c r="AF874" s="226"/>
      <c r="AG874" s="226"/>
      <c r="AH874" s="226"/>
      <c r="AI874" s="226"/>
      <c r="AJ874" s="226"/>
      <c r="AK874" s="226"/>
      <c r="AL874" s="226"/>
      <c r="AM874" s="226"/>
      <c r="AN874" s="226"/>
      <c r="AO874" s="226"/>
    </row>
    <row r="875" spans="1:41" ht="45" outlineLevel="1">
      <c r="A875" s="44">
        <v>757</v>
      </c>
      <c r="B875" s="73">
        <v>691</v>
      </c>
      <c r="C875" s="42" t="s">
        <v>265</v>
      </c>
      <c r="D875" s="44" t="s">
        <v>34</v>
      </c>
      <c r="E875" s="53">
        <v>0.01</v>
      </c>
      <c r="F875" s="14">
        <f t="shared" si="350"/>
        <v>116.24</v>
      </c>
      <c r="G875" s="14">
        <f t="shared" si="351"/>
        <v>0</v>
      </c>
      <c r="H875" s="14">
        <f t="shared" si="352"/>
        <v>116.24</v>
      </c>
      <c r="I875" s="45">
        <v>11624</v>
      </c>
      <c r="J875" s="53"/>
      <c r="K875" s="53"/>
      <c r="L875" s="51"/>
      <c r="M875" s="51"/>
      <c r="N875" s="51"/>
      <c r="O875" s="451">
        <f t="shared" si="400"/>
        <v>16273.6</v>
      </c>
      <c r="P875" s="180">
        <f t="shared" si="391"/>
        <v>0</v>
      </c>
      <c r="Q875" s="180">
        <f t="shared" si="392"/>
        <v>162.74</v>
      </c>
      <c r="R875" s="180">
        <f t="shared" si="393"/>
        <v>0</v>
      </c>
      <c r="S875" s="180">
        <f t="shared" si="394"/>
        <v>162.74</v>
      </c>
      <c r="T875" s="394">
        <f t="shared" si="389"/>
        <v>208.42</v>
      </c>
      <c r="U875" s="394">
        <f t="shared" si="390"/>
        <v>0</v>
      </c>
      <c r="V875" s="142">
        <f t="shared" si="395"/>
        <v>208.42</v>
      </c>
      <c r="W875" s="142">
        <f t="shared" si="396"/>
        <v>20841.52</v>
      </c>
      <c r="X875" s="142">
        <f t="shared" si="396"/>
        <v>0</v>
      </c>
      <c r="Y875" s="142">
        <f t="shared" si="397"/>
        <v>20841.52</v>
      </c>
      <c r="Z875" s="51"/>
      <c r="AA875" s="35"/>
      <c r="AB875" s="226"/>
      <c r="AC875" s="226"/>
      <c r="AD875" s="226"/>
      <c r="AE875" s="226"/>
      <c r="AF875" s="226"/>
      <c r="AG875" s="226"/>
      <c r="AH875" s="226"/>
      <c r="AI875" s="226"/>
      <c r="AJ875" s="226"/>
      <c r="AK875" s="226"/>
      <c r="AL875" s="226"/>
      <c r="AM875" s="226"/>
      <c r="AN875" s="226"/>
      <c r="AO875" s="226"/>
    </row>
    <row r="876" spans="1:41" ht="30" outlineLevel="1">
      <c r="A876" s="44">
        <v>758</v>
      </c>
      <c r="B876" s="73">
        <v>692</v>
      </c>
      <c r="C876" s="42" t="s">
        <v>274</v>
      </c>
      <c r="D876" s="44" t="s">
        <v>26</v>
      </c>
      <c r="E876" s="53">
        <v>1.1000000000000001</v>
      </c>
      <c r="F876" s="14">
        <f t="shared" si="350"/>
        <v>734.8</v>
      </c>
      <c r="G876" s="14">
        <f t="shared" si="351"/>
        <v>3388</v>
      </c>
      <c r="H876" s="14">
        <f t="shared" si="352"/>
        <v>4122.8</v>
      </c>
      <c r="I876" s="45">
        <v>668</v>
      </c>
      <c r="J876" s="53">
        <v>3080</v>
      </c>
      <c r="K876" s="53"/>
      <c r="L876" s="51"/>
      <c r="M876" s="51"/>
      <c r="N876" s="51"/>
      <c r="O876" s="451">
        <f t="shared" si="400"/>
        <v>935.2</v>
      </c>
      <c r="P876" s="180">
        <f t="shared" si="391"/>
        <v>3080</v>
      </c>
      <c r="Q876" s="180">
        <f t="shared" si="392"/>
        <v>1028.72</v>
      </c>
      <c r="R876" s="180">
        <f t="shared" si="393"/>
        <v>3388</v>
      </c>
      <c r="S876" s="180">
        <f t="shared" si="394"/>
        <v>4416.72</v>
      </c>
      <c r="T876" s="394">
        <f t="shared" si="389"/>
        <v>1317.48</v>
      </c>
      <c r="U876" s="394">
        <f t="shared" si="390"/>
        <v>4338.99</v>
      </c>
      <c r="V876" s="142">
        <f t="shared" si="395"/>
        <v>5656.47</v>
      </c>
      <c r="W876" s="142">
        <f t="shared" si="396"/>
        <v>1197.71</v>
      </c>
      <c r="X876" s="142">
        <f t="shared" si="396"/>
        <v>3944.54</v>
      </c>
      <c r="Y876" s="142">
        <f t="shared" si="397"/>
        <v>5142.25</v>
      </c>
      <c r="Z876" s="51"/>
      <c r="AA876" s="35"/>
      <c r="AB876" s="226"/>
      <c r="AC876" s="226"/>
      <c r="AD876" s="226"/>
      <c r="AE876" s="226"/>
      <c r="AF876" s="226"/>
      <c r="AG876" s="226"/>
      <c r="AH876" s="226"/>
      <c r="AI876" s="226"/>
      <c r="AJ876" s="226"/>
      <c r="AK876" s="226"/>
      <c r="AL876" s="226"/>
      <c r="AM876" s="226"/>
      <c r="AN876" s="226"/>
      <c r="AO876" s="226"/>
    </row>
    <row r="877" spans="1:41" ht="45" outlineLevel="1">
      <c r="A877" s="44">
        <v>759</v>
      </c>
      <c r="B877" s="73">
        <v>693</v>
      </c>
      <c r="C877" s="42" t="s">
        <v>390</v>
      </c>
      <c r="D877" s="44" t="s">
        <v>101</v>
      </c>
      <c r="E877" s="53">
        <v>42.22</v>
      </c>
      <c r="F877" s="14">
        <f t="shared" si="350"/>
        <v>6670.76</v>
      </c>
      <c r="G877" s="14">
        <f t="shared" si="351"/>
        <v>3630.92</v>
      </c>
      <c r="H877" s="14">
        <f t="shared" si="352"/>
        <v>10301.68</v>
      </c>
      <c r="I877" s="45">
        <v>158</v>
      </c>
      <c r="J877" s="53">
        <v>86</v>
      </c>
      <c r="K877" s="53"/>
      <c r="L877" s="51"/>
      <c r="M877" s="51"/>
      <c r="N877" s="51"/>
      <c r="O877" s="451">
        <f t="shared" si="400"/>
        <v>221.2</v>
      </c>
      <c r="P877" s="180">
        <f t="shared" si="391"/>
        <v>86</v>
      </c>
      <c r="Q877" s="180">
        <f t="shared" si="392"/>
        <v>9339.06</v>
      </c>
      <c r="R877" s="180">
        <f t="shared" si="393"/>
        <v>3630.92</v>
      </c>
      <c r="S877" s="180">
        <f t="shared" si="394"/>
        <v>12969.98</v>
      </c>
      <c r="T877" s="394">
        <f t="shared" si="389"/>
        <v>11960.5</v>
      </c>
      <c r="U877" s="394">
        <f t="shared" si="390"/>
        <v>4650.1099999999997</v>
      </c>
      <c r="V877" s="142">
        <f t="shared" si="395"/>
        <v>16610.61</v>
      </c>
      <c r="W877" s="142">
        <f t="shared" si="396"/>
        <v>283.29000000000002</v>
      </c>
      <c r="X877" s="142">
        <f t="shared" si="396"/>
        <v>110.14</v>
      </c>
      <c r="Y877" s="142">
        <f t="shared" si="397"/>
        <v>393.43</v>
      </c>
      <c r="Z877" s="51"/>
      <c r="AA877" s="35"/>
      <c r="AB877" s="226"/>
      <c r="AC877" s="226"/>
      <c r="AD877" s="226"/>
      <c r="AE877" s="226"/>
      <c r="AF877" s="226"/>
      <c r="AG877" s="226"/>
      <c r="AH877" s="226"/>
      <c r="AI877" s="226"/>
      <c r="AJ877" s="226"/>
      <c r="AK877" s="226"/>
      <c r="AL877" s="226"/>
      <c r="AM877" s="226"/>
      <c r="AN877" s="226"/>
      <c r="AO877" s="226"/>
    </row>
    <row r="878" spans="1:41" ht="30" outlineLevel="1">
      <c r="A878" s="44">
        <v>760</v>
      </c>
      <c r="B878" s="73">
        <v>694</v>
      </c>
      <c r="C878" s="42" t="s">
        <v>107</v>
      </c>
      <c r="D878" s="44" t="s">
        <v>26</v>
      </c>
      <c r="E878" s="53">
        <v>1.3</v>
      </c>
      <c r="F878" s="14">
        <f t="shared" si="350"/>
        <v>386.02</v>
      </c>
      <c r="G878" s="14">
        <f t="shared" si="351"/>
        <v>57.2</v>
      </c>
      <c r="H878" s="14">
        <f t="shared" si="352"/>
        <v>443.22</v>
      </c>
      <c r="I878" s="45">
        <v>296.94</v>
      </c>
      <c r="J878" s="53">
        <v>44</v>
      </c>
      <c r="K878" s="53"/>
      <c r="L878" s="51"/>
      <c r="M878" s="51"/>
      <c r="N878" s="51"/>
      <c r="O878" s="451">
        <f t="shared" si="400"/>
        <v>415.72</v>
      </c>
      <c r="P878" s="180">
        <f t="shared" si="391"/>
        <v>44</v>
      </c>
      <c r="Q878" s="180">
        <f t="shared" si="392"/>
        <v>540.44000000000005</v>
      </c>
      <c r="R878" s="180">
        <f t="shared" si="393"/>
        <v>57.2</v>
      </c>
      <c r="S878" s="180">
        <f t="shared" si="394"/>
        <v>597.64</v>
      </c>
      <c r="T878" s="394">
        <f t="shared" si="389"/>
        <v>692.13</v>
      </c>
      <c r="U878" s="394">
        <f t="shared" si="390"/>
        <v>73.260000000000005</v>
      </c>
      <c r="V878" s="142">
        <f t="shared" si="395"/>
        <v>765.39</v>
      </c>
      <c r="W878" s="142">
        <f t="shared" si="396"/>
        <v>532.41</v>
      </c>
      <c r="X878" s="142">
        <f t="shared" si="396"/>
        <v>56.35</v>
      </c>
      <c r="Y878" s="142">
        <f t="shared" si="397"/>
        <v>588.76</v>
      </c>
      <c r="Z878" s="51"/>
      <c r="AA878" s="35"/>
      <c r="AB878" s="226"/>
      <c r="AC878" s="226"/>
      <c r="AD878" s="226"/>
      <c r="AE878" s="226"/>
      <c r="AF878" s="226"/>
      <c r="AG878" s="226"/>
      <c r="AH878" s="226"/>
      <c r="AI878" s="226"/>
      <c r="AJ878" s="226"/>
      <c r="AK878" s="226"/>
      <c r="AL878" s="226"/>
      <c r="AM878" s="226"/>
      <c r="AN878" s="226"/>
      <c r="AO878" s="226"/>
    </row>
    <row r="879" spans="1:41" ht="15" outlineLevel="1">
      <c r="A879" s="44"/>
      <c r="B879" s="73"/>
      <c r="C879" s="52" t="s">
        <v>225</v>
      </c>
      <c r="D879" s="44"/>
      <c r="E879" s="53"/>
      <c r="F879" s="14">
        <f t="shared" si="350"/>
        <v>0</v>
      </c>
      <c r="G879" s="14">
        <f t="shared" si="351"/>
        <v>0</v>
      </c>
      <c r="H879" s="14">
        <f t="shared" si="352"/>
        <v>0</v>
      </c>
      <c r="I879" s="45"/>
      <c r="J879" s="53"/>
      <c r="K879" s="53"/>
      <c r="L879" s="51"/>
      <c r="M879" s="51"/>
      <c r="N879" s="51"/>
      <c r="O879" s="186"/>
      <c r="P879" s="180">
        <f t="shared" si="391"/>
        <v>0</v>
      </c>
      <c r="Q879" s="180">
        <f t="shared" si="392"/>
        <v>0</v>
      </c>
      <c r="R879" s="180">
        <f t="shared" si="393"/>
        <v>0</v>
      </c>
      <c r="S879" s="180">
        <f t="shared" si="394"/>
        <v>0</v>
      </c>
      <c r="T879" s="394">
        <f t="shared" si="389"/>
        <v>0</v>
      </c>
      <c r="U879" s="394">
        <f t="shared" si="390"/>
        <v>0</v>
      </c>
      <c r="V879" s="142">
        <f t="shared" si="395"/>
        <v>0</v>
      </c>
      <c r="W879" s="142">
        <f t="shared" si="396"/>
        <v>0</v>
      </c>
      <c r="X879" s="142">
        <f t="shared" si="396"/>
        <v>0</v>
      </c>
      <c r="Y879" s="142">
        <f t="shared" si="397"/>
        <v>0</v>
      </c>
      <c r="Z879" s="51"/>
      <c r="AA879" s="35"/>
      <c r="AB879" s="226"/>
      <c r="AC879" s="226"/>
      <c r="AD879" s="226"/>
      <c r="AE879" s="226"/>
      <c r="AF879" s="226"/>
      <c r="AG879" s="226"/>
      <c r="AH879" s="226"/>
      <c r="AI879" s="226"/>
      <c r="AJ879" s="226"/>
      <c r="AK879" s="226"/>
      <c r="AL879" s="226"/>
      <c r="AM879" s="226"/>
      <c r="AN879" s="226"/>
      <c r="AO879" s="226"/>
    </row>
    <row r="880" spans="1:41" ht="15" outlineLevel="1">
      <c r="A880" s="44"/>
      <c r="B880" s="73"/>
      <c r="C880" s="52" t="s">
        <v>391</v>
      </c>
      <c r="D880" s="44"/>
      <c r="E880" s="53"/>
      <c r="F880" s="14">
        <f t="shared" si="350"/>
        <v>0</v>
      </c>
      <c r="G880" s="14">
        <f t="shared" si="351"/>
        <v>0</v>
      </c>
      <c r="H880" s="14">
        <f t="shared" si="352"/>
        <v>0</v>
      </c>
      <c r="I880" s="45"/>
      <c r="J880" s="53"/>
      <c r="K880" s="53"/>
      <c r="L880" s="51"/>
      <c r="M880" s="51"/>
      <c r="N880" s="51"/>
      <c r="O880" s="186"/>
      <c r="P880" s="180">
        <f t="shared" si="391"/>
        <v>0</v>
      </c>
      <c r="Q880" s="180">
        <f t="shared" si="392"/>
        <v>0</v>
      </c>
      <c r="R880" s="180">
        <f t="shared" si="393"/>
        <v>0</v>
      </c>
      <c r="S880" s="180">
        <f t="shared" si="394"/>
        <v>0</v>
      </c>
      <c r="T880" s="394">
        <f t="shared" si="389"/>
        <v>0</v>
      </c>
      <c r="U880" s="394">
        <f t="shared" si="390"/>
        <v>0</v>
      </c>
      <c r="V880" s="142">
        <f t="shared" si="395"/>
        <v>0</v>
      </c>
      <c r="W880" s="142">
        <f t="shared" si="396"/>
        <v>0</v>
      </c>
      <c r="X880" s="142">
        <f t="shared" si="396"/>
        <v>0</v>
      </c>
      <c r="Y880" s="142">
        <f t="shared" si="397"/>
        <v>0</v>
      </c>
      <c r="Z880" s="51"/>
      <c r="AA880" s="35"/>
      <c r="AB880" s="226"/>
      <c r="AC880" s="226"/>
      <c r="AD880" s="226"/>
      <c r="AE880" s="226"/>
      <c r="AF880" s="226"/>
      <c r="AG880" s="226"/>
      <c r="AH880" s="226"/>
      <c r="AI880" s="226"/>
      <c r="AJ880" s="226"/>
      <c r="AK880" s="226"/>
      <c r="AL880" s="226"/>
      <c r="AM880" s="226"/>
      <c r="AN880" s="226"/>
      <c r="AO880" s="226"/>
    </row>
    <row r="881" spans="1:41" ht="15" outlineLevel="1">
      <c r="A881" s="44">
        <v>761</v>
      </c>
      <c r="B881" s="73">
        <v>695</v>
      </c>
      <c r="C881" s="42" t="s">
        <v>264</v>
      </c>
      <c r="D881" s="44" t="s">
        <v>34</v>
      </c>
      <c r="E881" s="53">
        <v>0.04</v>
      </c>
      <c r="F881" s="14">
        <f t="shared" si="350"/>
        <v>950.28</v>
      </c>
      <c r="G881" s="14">
        <f t="shared" si="351"/>
        <v>0</v>
      </c>
      <c r="H881" s="14">
        <f t="shared" si="352"/>
        <v>950.28</v>
      </c>
      <c r="I881" s="45">
        <v>23757</v>
      </c>
      <c r="J881" s="53"/>
      <c r="K881" s="53"/>
      <c r="L881" s="51"/>
      <c r="M881" s="51"/>
      <c r="N881" s="51"/>
      <c r="O881" s="448">
        <f>I881*$L$3</f>
        <v>40386.9</v>
      </c>
      <c r="P881" s="180">
        <f t="shared" si="391"/>
        <v>0</v>
      </c>
      <c r="Q881" s="180">
        <f t="shared" si="392"/>
        <v>1615.48</v>
      </c>
      <c r="R881" s="180">
        <f t="shared" si="393"/>
        <v>0</v>
      </c>
      <c r="S881" s="180">
        <f t="shared" si="394"/>
        <v>1615.48</v>
      </c>
      <c r="T881" s="394">
        <f t="shared" si="389"/>
        <v>2068.9299999999998</v>
      </c>
      <c r="U881" s="394">
        <f t="shared" si="390"/>
        <v>0</v>
      </c>
      <c r="V881" s="142">
        <f t="shared" si="395"/>
        <v>2068.9299999999998</v>
      </c>
      <c r="W881" s="142">
        <f t="shared" si="396"/>
        <v>51723.3</v>
      </c>
      <c r="X881" s="142">
        <f t="shared" si="396"/>
        <v>0</v>
      </c>
      <c r="Y881" s="142">
        <f t="shared" si="397"/>
        <v>51723.3</v>
      </c>
      <c r="Z881" s="51"/>
      <c r="AA881" s="35"/>
      <c r="AB881" s="226"/>
      <c r="AC881" s="226"/>
      <c r="AD881" s="226"/>
      <c r="AE881" s="226"/>
      <c r="AF881" s="226"/>
      <c r="AG881" s="226"/>
      <c r="AH881" s="226"/>
      <c r="AI881" s="226"/>
      <c r="AJ881" s="226"/>
      <c r="AK881" s="226"/>
      <c r="AL881" s="226"/>
      <c r="AM881" s="226"/>
      <c r="AN881" s="226"/>
      <c r="AO881" s="226"/>
    </row>
    <row r="882" spans="1:41" ht="15" outlineLevel="1">
      <c r="A882" s="44">
        <v>762</v>
      </c>
      <c r="B882" s="73">
        <v>696</v>
      </c>
      <c r="C882" s="42" t="s">
        <v>389</v>
      </c>
      <c r="D882" s="44" t="s">
        <v>103</v>
      </c>
      <c r="E882" s="53">
        <v>4</v>
      </c>
      <c r="F882" s="14">
        <f t="shared" si="350"/>
        <v>1240</v>
      </c>
      <c r="G882" s="14">
        <f t="shared" si="351"/>
        <v>0</v>
      </c>
      <c r="H882" s="14">
        <f t="shared" si="352"/>
        <v>1240</v>
      </c>
      <c r="I882" s="45">
        <v>310</v>
      </c>
      <c r="J882" s="53"/>
      <c r="K882" s="53"/>
      <c r="L882" s="51"/>
      <c r="M882" s="51"/>
      <c r="N882" s="51"/>
      <c r="O882" s="451">
        <f t="shared" ref="O882:O890" si="401">I882*$M$3</f>
        <v>434</v>
      </c>
      <c r="P882" s="180">
        <f t="shared" si="391"/>
        <v>0</v>
      </c>
      <c r="Q882" s="180">
        <f t="shared" si="392"/>
        <v>1736</v>
      </c>
      <c r="R882" s="180">
        <f t="shared" si="393"/>
        <v>0</v>
      </c>
      <c r="S882" s="180">
        <f t="shared" si="394"/>
        <v>1736</v>
      </c>
      <c r="T882" s="394">
        <f t="shared" si="389"/>
        <v>2223.2800000000002</v>
      </c>
      <c r="U882" s="394">
        <f t="shared" si="390"/>
        <v>0</v>
      </c>
      <c r="V882" s="142">
        <f t="shared" si="395"/>
        <v>2223.2800000000002</v>
      </c>
      <c r="W882" s="142">
        <f t="shared" si="396"/>
        <v>555.82000000000005</v>
      </c>
      <c r="X882" s="142">
        <f t="shared" si="396"/>
        <v>0</v>
      </c>
      <c r="Y882" s="142">
        <f t="shared" si="397"/>
        <v>555.82000000000005</v>
      </c>
      <c r="Z882" s="51"/>
      <c r="AA882" s="35"/>
      <c r="AB882" s="226"/>
      <c r="AC882" s="226"/>
      <c r="AD882" s="226"/>
      <c r="AE882" s="226"/>
      <c r="AF882" s="226"/>
      <c r="AG882" s="226"/>
      <c r="AH882" s="226"/>
      <c r="AI882" s="226"/>
      <c r="AJ882" s="226"/>
      <c r="AK882" s="226"/>
      <c r="AL882" s="226"/>
      <c r="AM882" s="226"/>
      <c r="AN882" s="226"/>
      <c r="AO882" s="226"/>
    </row>
    <row r="883" spans="1:41" ht="15" outlineLevel="1">
      <c r="A883" s="44">
        <v>763</v>
      </c>
      <c r="B883" s="73">
        <v>697</v>
      </c>
      <c r="C883" s="42" t="s">
        <v>56</v>
      </c>
      <c r="D883" s="44" t="s">
        <v>26</v>
      </c>
      <c r="E883" s="53">
        <v>1.8</v>
      </c>
      <c r="F883" s="14">
        <f t="shared" si="350"/>
        <v>3171.67</v>
      </c>
      <c r="G883" s="14">
        <f t="shared" si="351"/>
        <v>0</v>
      </c>
      <c r="H883" s="14">
        <f t="shared" si="352"/>
        <v>3171.67</v>
      </c>
      <c r="I883" s="45">
        <v>1762.04</v>
      </c>
      <c r="J883" s="53"/>
      <c r="K883" s="53"/>
      <c r="L883" s="51"/>
      <c r="M883" s="51"/>
      <c r="N883" s="51"/>
      <c r="O883" s="451">
        <f t="shared" si="401"/>
        <v>2466.86</v>
      </c>
      <c r="P883" s="180">
        <f t="shared" si="391"/>
        <v>0</v>
      </c>
      <c r="Q883" s="180">
        <f t="shared" si="392"/>
        <v>4440.3500000000004</v>
      </c>
      <c r="R883" s="180">
        <f t="shared" si="393"/>
        <v>0</v>
      </c>
      <c r="S883" s="180">
        <f t="shared" si="394"/>
        <v>4440.3500000000004</v>
      </c>
      <c r="T883" s="394">
        <f t="shared" si="389"/>
        <v>5686.74</v>
      </c>
      <c r="U883" s="394">
        <f t="shared" si="390"/>
        <v>0</v>
      </c>
      <c r="V883" s="142">
        <f t="shared" si="395"/>
        <v>5686.74</v>
      </c>
      <c r="W883" s="142">
        <f t="shared" si="396"/>
        <v>3159.3</v>
      </c>
      <c r="X883" s="142">
        <f t="shared" si="396"/>
        <v>0</v>
      </c>
      <c r="Y883" s="142">
        <f t="shared" si="397"/>
        <v>3159.3</v>
      </c>
      <c r="Z883" s="51"/>
      <c r="AA883" s="35"/>
      <c r="AB883" s="226"/>
      <c r="AC883" s="226"/>
      <c r="AD883" s="226"/>
      <c r="AE883" s="226"/>
      <c r="AF883" s="226"/>
      <c r="AG883" s="226"/>
      <c r="AH883" s="226"/>
      <c r="AI883" s="226"/>
      <c r="AJ883" s="226"/>
      <c r="AK883" s="226"/>
      <c r="AL883" s="226"/>
      <c r="AM883" s="226"/>
      <c r="AN883" s="226"/>
      <c r="AO883" s="226"/>
    </row>
    <row r="884" spans="1:41" ht="15" outlineLevel="1">
      <c r="A884" s="44">
        <v>764</v>
      </c>
      <c r="B884" s="73">
        <v>698</v>
      </c>
      <c r="C884" s="42" t="s">
        <v>218</v>
      </c>
      <c r="D884" s="44" t="s">
        <v>26</v>
      </c>
      <c r="E884" s="53">
        <v>1.8</v>
      </c>
      <c r="F884" s="14">
        <f t="shared" si="350"/>
        <v>266.54000000000002</v>
      </c>
      <c r="G884" s="14">
        <f t="shared" si="351"/>
        <v>0</v>
      </c>
      <c r="H884" s="14">
        <f t="shared" si="352"/>
        <v>266.54000000000002</v>
      </c>
      <c r="I884" s="45">
        <v>148.08000000000001</v>
      </c>
      <c r="J884" s="53"/>
      <c r="K884" s="53"/>
      <c r="L884" s="51"/>
      <c r="M884" s="51"/>
      <c r="N884" s="51"/>
      <c r="O884" s="451">
        <f t="shared" si="401"/>
        <v>207.31</v>
      </c>
      <c r="P884" s="180">
        <f t="shared" si="391"/>
        <v>0</v>
      </c>
      <c r="Q884" s="180">
        <f t="shared" si="392"/>
        <v>373.16</v>
      </c>
      <c r="R884" s="180">
        <f t="shared" si="393"/>
        <v>0</v>
      </c>
      <c r="S884" s="180">
        <f t="shared" si="394"/>
        <v>373.16</v>
      </c>
      <c r="T884" s="394">
        <f t="shared" si="389"/>
        <v>477.9</v>
      </c>
      <c r="U884" s="394">
        <f t="shared" si="390"/>
        <v>0</v>
      </c>
      <c r="V884" s="142">
        <f t="shared" si="395"/>
        <v>477.9</v>
      </c>
      <c r="W884" s="142">
        <f t="shared" si="396"/>
        <v>265.5</v>
      </c>
      <c r="X884" s="142">
        <f t="shared" si="396"/>
        <v>0</v>
      </c>
      <c r="Y884" s="142">
        <f t="shared" si="397"/>
        <v>265.5</v>
      </c>
      <c r="Z884" s="51"/>
      <c r="AA884" s="35"/>
      <c r="AB884" s="226"/>
      <c r="AC884" s="226"/>
      <c r="AD884" s="226"/>
      <c r="AE884" s="226"/>
      <c r="AF884" s="226"/>
      <c r="AG884" s="226"/>
      <c r="AH884" s="226"/>
      <c r="AI884" s="226"/>
      <c r="AJ884" s="226"/>
      <c r="AK884" s="226"/>
      <c r="AL884" s="226"/>
      <c r="AM884" s="226"/>
      <c r="AN884" s="226"/>
      <c r="AO884" s="226"/>
    </row>
    <row r="885" spans="1:41" ht="45" outlineLevel="1">
      <c r="A885" s="44">
        <v>765</v>
      </c>
      <c r="B885" s="73">
        <v>699</v>
      </c>
      <c r="C885" s="42" t="s">
        <v>265</v>
      </c>
      <c r="D885" s="44" t="s">
        <v>34</v>
      </c>
      <c r="E885" s="53">
        <v>0</v>
      </c>
      <c r="F885" s="14">
        <f t="shared" si="350"/>
        <v>0</v>
      </c>
      <c r="G885" s="14">
        <f t="shared" si="351"/>
        <v>0</v>
      </c>
      <c r="H885" s="14">
        <f t="shared" si="352"/>
        <v>0</v>
      </c>
      <c r="I885" s="45">
        <v>11624</v>
      </c>
      <c r="J885" s="53"/>
      <c r="K885" s="53"/>
      <c r="L885" s="51"/>
      <c r="M885" s="51"/>
      <c r="N885" s="51"/>
      <c r="O885" s="451">
        <f t="shared" si="401"/>
        <v>16273.6</v>
      </c>
      <c r="P885" s="180">
        <f t="shared" si="391"/>
        <v>0</v>
      </c>
      <c r="Q885" s="180">
        <f t="shared" si="392"/>
        <v>0</v>
      </c>
      <c r="R885" s="180">
        <f t="shared" si="393"/>
        <v>0</v>
      </c>
      <c r="S885" s="180">
        <f t="shared" si="394"/>
        <v>0</v>
      </c>
      <c r="T885" s="394">
        <f t="shared" si="389"/>
        <v>0</v>
      </c>
      <c r="U885" s="394">
        <f t="shared" si="390"/>
        <v>0</v>
      </c>
      <c r="V885" s="142">
        <f t="shared" si="395"/>
        <v>0</v>
      </c>
      <c r="W885" s="142">
        <f t="shared" si="396"/>
        <v>20841.52</v>
      </c>
      <c r="X885" s="142">
        <f t="shared" si="396"/>
        <v>0</v>
      </c>
      <c r="Y885" s="142">
        <f t="shared" si="397"/>
        <v>20841.52</v>
      </c>
      <c r="Z885" s="51"/>
      <c r="AA885" s="35"/>
      <c r="AB885" s="226"/>
      <c r="AC885" s="226"/>
      <c r="AD885" s="226"/>
      <c r="AE885" s="226"/>
      <c r="AF885" s="226"/>
      <c r="AG885" s="226"/>
      <c r="AH885" s="226"/>
      <c r="AI885" s="226"/>
      <c r="AJ885" s="226"/>
      <c r="AK885" s="226"/>
      <c r="AL885" s="226"/>
      <c r="AM885" s="226"/>
      <c r="AN885" s="226"/>
      <c r="AO885" s="226"/>
    </row>
    <row r="886" spans="1:41" ht="30" outlineLevel="1">
      <c r="A886" s="44">
        <v>766</v>
      </c>
      <c r="B886" s="73">
        <v>700</v>
      </c>
      <c r="C886" s="42" t="s">
        <v>266</v>
      </c>
      <c r="D886" s="44" t="s">
        <v>26</v>
      </c>
      <c r="E886" s="53">
        <v>1.8</v>
      </c>
      <c r="F886" s="14">
        <f t="shared" si="350"/>
        <v>189</v>
      </c>
      <c r="G886" s="14">
        <f t="shared" si="351"/>
        <v>415.8</v>
      </c>
      <c r="H886" s="14">
        <f t="shared" si="352"/>
        <v>604.79999999999995</v>
      </c>
      <c r="I886" s="45">
        <v>105</v>
      </c>
      <c r="J886" s="53">
        <v>231</v>
      </c>
      <c r="K886" s="53"/>
      <c r="L886" s="51"/>
      <c r="M886" s="51"/>
      <c r="N886" s="51"/>
      <c r="O886" s="451">
        <f t="shared" si="401"/>
        <v>147</v>
      </c>
      <c r="P886" s="180">
        <f t="shared" si="391"/>
        <v>231</v>
      </c>
      <c r="Q886" s="180">
        <f t="shared" si="392"/>
        <v>264.60000000000002</v>
      </c>
      <c r="R886" s="180">
        <f t="shared" si="393"/>
        <v>415.8</v>
      </c>
      <c r="S886" s="180">
        <f t="shared" si="394"/>
        <v>680.4</v>
      </c>
      <c r="T886" s="394">
        <f t="shared" si="389"/>
        <v>338.87</v>
      </c>
      <c r="U886" s="394">
        <f t="shared" si="390"/>
        <v>532.51</v>
      </c>
      <c r="V886" s="142">
        <f t="shared" si="395"/>
        <v>871.38</v>
      </c>
      <c r="W886" s="142">
        <f t="shared" si="396"/>
        <v>188.26</v>
      </c>
      <c r="X886" s="142">
        <f t="shared" si="396"/>
        <v>295.83999999999997</v>
      </c>
      <c r="Y886" s="142">
        <f t="shared" si="397"/>
        <v>484.1</v>
      </c>
      <c r="Z886" s="51"/>
      <c r="AA886" s="35"/>
      <c r="AB886" s="226"/>
      <c r="AC886" s="226"/>
      <c r="AD886" s="226"/>
      <c r="AE886" s="226"/>
      <c r="AF886" s="226"/>
      <c r="AG886" s="226"/>
      <c r="AH886" s="226"/>
      <c r="AI886" s="226"/>
      <c r="AJ886" s="226"/>
      <c r="AK886" s="226"/>
      <c r="AL886" s="226"/>
      <c r="AM886" s="226"/>
      <c r="AN886" s="226"/>
      <c r="AO886" s="226"/>
    </row>
    <row r="887" spans="1:41" ht="45" outlineLevel="1">
      <c r="A887" s="44">
        <v>767</v>
      </c>
      <c r="B887" s="73">
        <v>701</v>
      </c>
      <c r="C887" s="42" t="s">
        <v>265</v>
      </c>
      <c r="D887" s="44" t="s">
        <v>34</v>
      </c>
      <c r="E887" s="53">
        <v>0.02</v>
      </c>
      <c r="F887" s="14">
        <f t="shared" si="350"/>
        <v>232.48</v>
      </c>
      <c r="G887" s="14">
        <f t="shared" si="351"/>
        <v>0</v>
      </c>
      <c r="H887" s="14">
        <f t="shared" si="352"/>
        <v>232.48</v>
      </c>
      <c r="I887" s="45">
        <v>11624</v>
      </c>
      <c r="J887" s="53"/>
      <c r="K887" s="53"/>
      <c r="L887" s="51"/>
      <c r="M887" s="51"/>
      <c r="N887" s="51"/>
      <c r="O887" s="451">
        <f t="shared" si="401"/>
        <v>16273.6</v>
      </c>
      <c r="P887" s="180">
        <f t="shared" si="391"/>
        <v>0</v>
      </c>
      <c r="Q887" s="180">
        <f t="shared" si="392"/>
        <v>325.47000000000003</v>
      </c>
      <c r="R887" s="180">
        <f t="shared" si="393"/>
        <v>0</v>
      </c>
      <c r="S887" s="180">
        <f t="shared" si="394"/>
        <v>325.47000000000003</v>
      </c>
      <c r="T887" s="394">
        <f t="shared" si="389"/>
        <v>416.83</v>
      </c>
      <c r="U887" s="394">
        <f t="shared" si="390"/>
        <v>0</v>
      </c>
      <c r="V887" s="142">
        <f t="shared" si="395"/>
        <v>416.83</v>
      </c>
      <c r="W887" s="142">
        <f t="shared" si="396"/>
        <v>20841.52</v>
      </c>
      <c r="X887" s="142">
        <f t="shared" si="396"/>
        <v>0</v>
      </c>
      <c r="Y887" s="142">
        <f t="shared" si="397"/>
        <v>20841.52</v>
      </c>
      <c r="Z887" s="51"/>
      <c r="AA887" s="35"/>
      <c r="AB887" s="226"/>
      <c r="AC887" s="226"/>
      <c r="AD887" s="226"/>
      <c r="AE887" s="226"/>
      <c r="AF887" s="226"/>
      <c r="AG887" s="226"/>
      <c r="AH887" s="226"/>
      <c r="AI887" s="226"/>
      <c r="AJ887" s="226"/>
      <c r="AK887" s="226"/>
      <c r="AL887" s="226"/>
      <c r="AM887" s="226"/>
      <c r="AN887" s="226"/>
      <c r="AO887" s="226"/>
    </row>
    <row r="888" spans="1:41" ht="30" outlineLevel="1">
      <c r="A888" s="44">
        <v>768</v>
      </c>
      <c r="B888" s="73">
        <v>702</v>
      </c>
      <c r="C888" s="42" t="s">
        <v>274</v>
      </c>
      <c r="D888" s="44" t="s">
        <v>26</v>
      </c>
      <c r="E888" s="53">
        <v>1.8</v>
      </c>
      <c r="F888" s="14">
        <f t="shared" si="350"/>
        <v>1202.4000000000001</v>
      </c>
      <c r="G888" s="14">
        <f t="shared" si="351"/>
        <v>5544</v>
      </c>
      <c r="H888" s="14">
        <f t="shared" si="352"/>
        <v>6746.4</v>
      </c>
      <c r="I888" s="45">
        <v>668</v>
      </c>
      <c r="J888" s="53">
        <v>3080</v>
      </c>
      <c r="K888" s="53"/>
      <c r="L888" s="51"/>
      <c r="M888" s="51"/>
      <c r="N888" s="51"/>
      <c r="O888" s="451">
        <f t="shared" si="401"/>
        <v>935.2</v>
      </c>
      <c r="P888" s="180">
        <f t="shared" si="391"/>
        <v>3080</v>
      </c>
      <c r="Q888" s="180">
        <f t="shared" si="392"/>
        <v>1683.36</v>
      </c>
      <c r="R888" s="180">
        <f t="shared" si="393"/>
        <v>5544</v>
      </c>
      <c r="S888" s="180">
        <f t="shared" si="394"/>
        <v>7227.36</v>
      </c>
      <c r="T888" s="394">
        <f t="shared" si="389"/>
        <v>2155.88</v>
      </c>
      <c r="U888" s="394">
        <f t="shared" si="390"/>
        <v>7100.17</v>
      </c>
      <c r="V888" s="142">
        <f t="shared" si="395"/>
        <v>9256.0499999999993</v>
      </c>
      <c r="W888" s="142">
        <f t="shared" si="396"/>
        <v>1197.71</v>
      </c>
      <c r="X888" s="142">
        <f t="shared" si="396"/>
        <v>3944.54</v>
      </c>
      <c r="Y888" s="142">
        <f t="shared" si="397"/>
        <v>5142.25</v>
      </c>
      <c r="Z888" s="51"/>
      <c r="AA888" s="35"/>
      <c r="AB888" s="226"/>
      <c r="AC888" s="226"/>
      <c r="AD888" s="226"/>
      <c r="AE888" s="226"/>
      <c r="AF888" s="226"/>
      <c r="AG888" s="226"/>
      <c r="AH888" s="226"/>
      <c r="AI888" s="226"/>
      <c r="AJ888" s="226"/>
      <c r="AK888" s="226"/>
      <c r="AL888" s="226"/>
      <c r="AM888" s="226"/>
      <c r="AN888" s="226"/>
      <c r="AO888" s="226"/>
    </row>
    <row r="889" spans="1:41" ht="45" outlineLevel="1">
      <c r="A889" s="44">
        <v>769</v>
      </c>
      <c r="B889" s="73">
        <v>703</v>
      </c>
      <c r="C889" s="42" t="s">
        <v>390</v>
      </c>
      <c r="D889" s="44" t="s">
        <v>101</v>
      </c>
      <c r="E889" s="53">
        <v>35.020000000000003</v>
      </c>
      <c r="F889" s="14">
        <f t="shared" si="350"/>
        <v>5533.16</v>
      </c>
      <c r="G889" s="14">
        <f t="shared" si="351"/>
        <v>3011.72</v>
      </c>
      <c r="H889" s="14">
        <f t="shared" si="352"/>
        <v>8544.8799999999992</v>
      </c>
      <c r="I889" s="45">
        <v>158</v>
      </c>
      <c r="J889" s="53">
        <v>86</v>
      </c>
      <c r="K889" s="53"/>
      <c r="L889" s="51"/>
      <c r="M889" s="51"/>
      <c r="N889" s="51"/>
      <c r="O889" s="451">
        <f t="shared" si="401"/>
        <v>221.2</v>
      </c>
      <c r="P889" s="180">
        <f t="shared" si="391"/>
        <v>86</v>
      </c>
      <c r="Q889" s="180">
        <f t="shared" si="392"/>
        <v>7746.42</v>
      </c>
      <c r="R889" s="180">
        <f t="shared" si="393"/>
        <v>3011.72</v>
      </c>
      <c r="S889" s="180">
        <f t="shared" si="394"/>
        <v>10758.14</v>
      </c>
      <c r="T889" s="394">
        <f t="shared" si="389"/>
        <v>9920.82</v>
      </c>
      <c r="U889" s="394">
        <f t="shared" si="390"/>
        <v>3857.1</v>
      </c>
      <c r="V889" s="142">
        <f t="shared" si="395"/>
        <v>13777.92</v>
      </c>
      <c r="W889" s="142">
        <f t="shared" si="396"/>
        <v>283.29000000000002</v>
      </c>
      <c r="X889" s="142">
        <f t="shared" si="396"/>
        <v>110.14</v>
      </c>
      <c r="Y889" s="142">
        <f t="shared" si="397"/>
        <v>393.43</v>
      </c>
      <c r="Z889" s="51"/>
      <c r="AA889" s="35"/>
      <c r="AB889" s="226"/>
      <c r="AC889" s="226"/>
      <c r="AD889" s="226"/>
      <c r="AE889" s="226"/>
      <c r="AF889" s="226"/>
      <c r="AG889" s="226"/>
      <c r="AH889" s="226"/>
      <c r="AI889" s="226"/>
      <c r="AJ889" s="226"/>
      <c r="AK889" s="226"/>
      <c r="AL889" s="226"/>
      <c r="AM889" s="226"/>
      <c r="AN889" s="226"/>
      <c r="AO889" s="226"/>
    </row>
    <row r="890" spans="1:41" ht="30" outlineLevel="1">
      <c r="A890" s="44">
        <v>770</v>
      </c>
      <c r="B890" s="73">
        <v>704</v>
      </c>
      <c r="C890" s="42" t="s">
        <v>107</v>
      </c>
      <c r="D890" s="44" t="s">
        <v>26</v>
      </c>
      <c r="E890" s="53">
        <v>2.2000000000000002</v>
      </c>
      <c r="F890" s="14">
        <f t="shared" si="350"/>
        <v>653.27</v>
      </c>
      <c r="G890" s="14">
        <f t="shared" si="351"/>
        <v>96.8</v>
      </c>
      <c r="H890" s="14">
        <f t="shared" si="352"/>
        <v>750.07</v>
      </c>
      <c r="I890" s="45">
        <v>296.94</v>
      </c>
      <c r="J890" s="53">
        <v>44</v>
      </c>
      <c r="K890" s="53"/>
      <c r="L890" s="51"/>
      <c r="M890" s="51"/>
      <c r="N890" s="51"/>
      <c r="O890" s="451">
        <f t="shared" si="401"/>
        <v>415.72</v>
      </c>
      <c r="P890" s="180">
        <f t="shared" si="391"/>
        <v>44</v>
      </c>
      <c r="Q890" s="180">
        <f t="shared" si="392"/>
        <v>914.58</v>
      </c>
      <c r="R890" s="180">
        <f t="shared" si="393"/>
        <v>96.8</v>
      </c>
      <c r="S890" s="180">
        <f t="shared" si="394"/>
        <v>1011.38</v>
      </c>
      <c r="T890" s="394">
        <f t="shared" si="389"/>
        <v>1171.3</v>
      </c>
      <c r="U890" s="394">
        <f t="shared" si="390"/>
        <v>123.97</v>
      </c>
      <c r="V890" s="142">
        <f t="shared" si="395"/>
        <v>1295.27</v>
      </c>
      <c r="W890" s="142">
        <f t="shared" si="396"/>
        <v>532.41</v>
      </c>
      <c r="X890" s="142">
        <f t="shared" si="396"/>
        <v>56.35</v>
      </c>
      <c r="Y890" s="142">
        <f t="shared" si="397"/>
        <v>588.76</v>
      </c>
      <c r="Z890" s="51"/>
      <c r="AA890" s="35"/>
      <c r="AB890" s="226"/>
      <c r="AC890" s="226"/>
      <c r="AD890" s="226"/>
      <c r="AE890" s="226"/>
      <c r="AF890" s="226"/>
      <c r="AG890" s="226"/>
      <c r="AH890" s="226"/>
      <c r="AI890" s="226"/>
      <c r="AJ890" s="226"/>
      <c r="AK890" s="226"/>
      <c r="AL890" s="226"/>
      <c r="AM890" s="226"/>
      <c r="AN890" s="226"/>
      <c r="AO890" s="226"/>
    </row>
    <row r="891" spans="1:41" ht="15" outlineLevel="1">
      <c r="A891" s="44"/>
      <c r="B891" s="73"/>
      <c r="C891" s="52" t="s">
        <v>394</v>
      </c>
      <c r="D891" s="44"/>
      <c r="E891" s="53"/>
      <c r="F891" s="14">
        <f t="shared" si="350"/>
        <v>0</v>
      </c>
      <c r="G891" s="14">
        <f t="shared" si="351"/>
        <v>0</v>
      </c>
      <c r="H891" s="14">
        <f t="shared" si="352"/>
        <v>0</v>
      </c>
      <c r="I891" s="45"/>
      <c r="J891" s="53"/>
      <c r="K891" s="53"/>
      <c r="L891" s="51"/>
      <c r="M891" s="51"/>
      <c r="N891" s="51"/>
      <c r="O891" s="186"/>
      <c r="P891" s="180">
        <f t="shared" si="391"/>
        <v>0</v>
      </c>
      <c r="Q891" s="180">
        <f t="shared" si="392"/>
        <v>0</v>
      </c>
      <c r="R891" s="180">
        <f t="shared" si="393"/>
        <v>0</v>
      </c>
      <c r="S891" s="180">
        <f t="shared" si="394"/>
        <v>0</v>
      </c>
      <c r="T891" s="394">
        <f t="shared" si="389"/>
        <v>0</v>
      </c>
      <c r="U891" s="394">
        <f t="shared" si="390"/>
        <v>0</v>
      </c>
      <c r="V891" s="142">
        <f t="shared" si="395"/>
        <v>0</v>
      </c>
      <c r="W891" s="142">
        <f t="shared" si="396"/>
        <v>0</v>
      </c>
      <c r="X891" s="142">
        <f t="shared" si="396"/>
        <v>0</v>
      </c>
      <c r="Y891" s="142">
        <f t="shared" si="397"/>
        <v>0</v>
      </c>
      <c r="Z891" s="51"/>
      <c r="AA891" s="35"/>
      <c r="AB891" s="226"/>
      <c r="AC891" s="226"/>
      <c r="AD891" s="226"/>
      <c r="AE891" s="226"/>
      <c r="AF891" s="226"/>
      <c r="AG891" s="226"/>
      <c r="AH891" s="226"/>
      <c r="AI891" s="226"/>
      <c r="AJ891" s="226"/>
      <c r="AK891" s="226"/>
      <c r="AL891" s="226"/>
      <c r="AM891" s="226"/>
      <c r="AN891" s="226"/>
      <c r="AO891" s="226"/>
    </row>
    <row r="892" spans="1:41" ht="15" outlineLevel="1">
      <c r="A892" s="44">
        <v>771</v>
      </c>
      <c r="B892" s="73">
        <v>705</v>
      </c>
      <c r="C892" s="42" t="s">
        <v>264</v>
      </c>
      <c r="D892" s="44" t="s">
        <v>34</v>
      </c>
      <c r="E892" s="53">
        <v>0.04</v>
      </c>
      <c r="F892" s="14">
        <f t="shared" si="350"/>
        <v>950.28</v>
      </c>
      <c r="G892" s="14">
        <f t="shared" si="351"/>
        <v>0</v>
      </c>
      <c r="H892" s="14">
        <f t="shared" si="352"/>
        <v>950.28</v>
      </c>
      <c r="I892" s="45">
        <v>23757</v>
      </c>
      <c r="J892" s="53"/>
      <c r="K892" s="53"/>
      <c r="L892" s="51"/>
      <c r="M892" s="51"/>
      <c r="N892" s="51"/>
      <c r="O892" s="448">
        <f>I892*$L$3</f>
        <v>40386.9</v>
      </c>
      <c r="P892" s="180">
        <f t="shared" si="391"/>
        <v>0</v>
      </c>
      <c r="Q892" s="180">
        <f t="shared" si="392"/>
        <v>1615.48</v>
      </c>
      <c r="R892" s="180">
        <f t="shared" si="393"/>
        <v>0</v>
      </c>
      <c r="S892" s="180">
        <f t="shared" si="394"/>
        <v>1615.48</v>
      </c>
      <c r="T892" s="394">
        <f t="shared" si="389"/>
        <v>2068.9299999999998</v>
      </c>
      <c r="U892" s="394">
        <f t="shared" si="390"/>
        <v>0</v>
      </c>
      <c r="V892" s="142">
        <f t="shared" si="395"/>
        <v>2068.9299999999998</v>
      </c>
      <c r="W892" s="142">
        <f t="shared" si="396"/>
        <v>51723.3</v>
      </c>
      <c r="X892" s="142">
        <f t="shared" si="396"/>
        <v>0</v>
      </c>
      <c r="Y892" s="142">
        <f t="shared" si="397"/>
        <v>51723.3</v>
      </c>
      <c r="Z892" s="51"/>
      <c r="AA892" s="35"/>
      <c r="AB892" s="226"/>
      <c r="AC892" s="226"/>
      <c r="AD892" s="226"/>
      <c r="AE892" s="226"/>
      <c r="AF892" s="226"/>
      <c r="AG892" s="226"/>
      <c r="AH892" s="226"/>
      <c r="AI892" s="226"/>
      <c r="AJ892" s="226"/>
      <c r="AK892" s="226"/>
      <c r="AL892" s="226"/>
      <c r="AM892" s="226"/>
      <c r="AN892" s="226"/>
      <c r="AO892" s="226"/>
    </row>
    <row r="893" spans="1:41" ht="15" outlineLevel="1">
      <c r="A893" s="44">
        <v>772</v>
      </c>
      <c r="B893" s="73">
        <v>706</v>
      </c>
      <c r="C893" s="42" t="s">
        <v>389</v>
      </c>
      <c r="D893" s="44" t="s">
        <v>103</v>
      </c>
      <c r="E893" s="53">
        <v>4</v>
      </c>
      <c r="F893" s="14">
        <f t="shared" si="350"/>
        <v>1240</v>
      </c>
      <c r="G893" s="14">
        <f t="shared" si="351"/>
        <v>0</v>
      </c>
      <c r="H893" s="14">
        <f t="shared" si="352"/>
        <v>1240</v>
      </c>
      <c r="I893" s="45">
        <v>310</v>
      </c>
      <c r="J893" s="53"/>
      <c r="K893" s="53"/>
      <c r="L893" s="51"/>
      <c r="M893" s="51"/>
      <c r="N893" s="51"/>
      <c r="O893" s="451">
        <f t="shared" ref="O893:O901" si="402">I893*$M$3</f>
        <v>434</v>
      </c>
      <c r="P893" s="180">
        <f t="shared" si="391"/>
        <v>0</v>
      </c>
      <c r="Q893" s="180">
        <f t="shared" si="392"/>
        <v>1736</v>
      </c>
      <c r="R893" s="180">
        <f t="shared" si="393"/>
        <v>0</v>
      </c>
      <c r="S893" s="180">
        <f t="shared" si="394"/>
        <v>1736</v>
      </c>
      <c r="T893" s="394">
        <f t="shared" si="389"/>
        <v>2223.2800000000002</v>
      </c>
      <c r="U893" s="394">
        <f t="shared" si="390"/>
        <v>0</v>
      </c>
      <c r="V893" s="142">
        <f t="shared" si="395"/>
        <v>2223.2800000000002</v>
      </c>
      <c r="W893" s="142">
        <f t="shared" si="396"/>
        <v>555.82000000000005</v>
      </c>
      <c r="X893" s="142">
        <f t="shared" si="396"/>
        <v>0</v>
      </c>
      <c r="Y893" s="142">
        <f t="shared" si="397"/>
        <v>555.82000000000005</v>
      </c>
      <c r="Z893" s="51"/>
      <c r="AA893" s="35"/>
      <c r="AB893" s="226"/>
      <c r="AC893" s="226"/>
      <c r="AD893" s="226"/>
      <c r="AE893" s="226"/>
      <c r="AF893" s="226"/>
      <c r="AG893" s="226"/>
      <c r="AH893" s="226"/>
      <c r="AI893" s="226"/>
      <c r="AJ893" s="226"/>
      <c r="AK893" s="226"/>
      <c r="AL893" s="226"/>
      <c r="AM893" s="226"/>
      <c r="AN893" s="226"/>
      <c r="AO893" s="226"/>
    </row>
    <row r="894" spans="1:41" ht="15" outlineLevel="1">
      <c r="A894" s="44">
        <v>773</v>
      </c>
      <c r="B894" s="73">
        <v>707</v>
      </c>
      <c r="C894" s="42" t="s">
        <v>56</v>
      </c>
      <c r="D894" s="44" t="s">
        <v>26</v>
      </c>
      <c r="E894" s="53">
        <v>1.8</v>
      </c>
      <c r="F894" s="14">
        <f t="shared" si="350"/>
        <v>3171.67</v>
      </c>
      <c r="G894" s="14">
        <f t="shared" si="351"/>
        <v>0</v>
      </c>
      <c r="H894" s="14">
        <f t="shared" si="352"/>
        <v>3171.67</v>
      </c>
      <c r="I894" s="45">
        <v>1762.04</v>
      </c>
      <c r="J894" s="53"/>
      <c r="K894" s="53"/>
      <c r="L894" s="51"/>
      <c r="M894" s="51"/>
      <c r="N894" s="51"/>
      <c r="O894" s="451">
        <f t="shared" si="402"/>
        <v>2466.86</v>
      </c>
      <c r="P894" s="180">
        <f t="shared" si="391"/>
        <v>0</v>
      </c>
      <c r="Q894" s="180">
        <f t="shared" si="392"/>
        <v>4440.3500000000004</v>
      </c>
      <c r="R894" s="180">
        <f t="shared" si="393"/>
        <v>0</v>
      </c>
      <c r="S894" s="180">
        <f t="shared" si="394"/>
        <v>4440.3500000000004</v>
      </c>
      <c r="T894" s="394">
        <f t="shared" si="389"/>
        <v>5686.74</v>
      </c>
      <c r="U894" s="394">
        <f t="shared" si="390"/>
        <v>0</v>
      </c>
      <c r="V894" s="142">
        <f t="shared" si="395"/>
        <v>5686.74</v>
      </c>
      <c r="W894" s="142">
        <f t="shared" si="396"/>
        <v>3159.3</v>
      </c>
      <c r="X894" s="142">
        <f t="shared" si="396"/>
        <v>0</v>
      </c>
      <c r="Y894" s="142">
        <f t="shared" si="397"/>
        <v>3159.3</v>
      </c>
      <c r="Z894" s="51"/>
      <c r="AA894" s="35"/>
      <c r="AB894" s="226"/>
      <c r="AC894" s="226"/>
      <c r="AD894" s="226"/>
      <c r="AE894" s="226"/>
      <c r="AF894" s="226"/>
      <c r="AG894" s="226"/>
      <c r="AH894" s="226"/>
      <c r="AI894" s="226"/>
      <c r="AJ894" s="226"/>
      <c r="AK894" s="226"/>
      <c r="AL894" s="226"/>
      <c r="AM894" s="226"/>
      <c r="AN894" s="226"/>
      <c r="AO894" s="226"/>
    </row>
    <row r="895" spans="1:41" ht="15" outlineLevel="1">
      <c r="A895" s="44">
        <v>774</v>
      </c>
      <c r="B895" s="73">
        <v>708</v>
      </c>
      <c r="C895" s="42" t="s">
        <v>218</v>
      </c>
      <c r="D895" s="44" t="s">
        <v>26</v>
      </c>
      <c r="E895" s="53">
        <v>1.8</v>
      </c>
      <c r="F895" s="14">
        <f t="shared" si="350"/>
        <v>266.54000000000002</v>
      </c>
      <c r="G895" s="14">
        <f t="shared" si="351"/>
        <v>0</v>
      </c>
      <c r="H895" s="14">
        <f t="shared" si="352"/>
        <v>266.54000000000002</v>
      </c>
      <c r="I895" s="45">
        <v>148.08000000000001</v>
      </c>
      <c r="J895" s="53"/>
      <c r="K895" s="53"/>
      <c r="L895" s="51"/>
      <c r="M895" s="51"/>
      <c r="N895" s="51"/>
      <c r="O895" s="451">
        <f t="shared" si="402"/>
        <v>207.31</v>
      </c>
      <c r="P895" s="180">
        <f t="shared" si="391"/>
        <v>0</v>
      </c>
      <c r="Q895" s="180">
        <f t="shared" si="392"/>
        <v>373.16</v>
      </c>
      <c r="R895" s="180">
        <f t="shared" si="393"/>
        <v>0</v>
      </c>
      <c r="S895" s="180">
        <f t="shared" si="394"/>
        <v>373.16</v>
      </c>
      <c r="T895" s="394">
        <f t="shared" si="389"/>
        <v>477.9</v>
      </c>
      <c r="U895" s="394">
        <f t="shared" si="390"/>
        <v>0</v>
      </c>
      <c r="V895" s="142">
        <f t="shared" si="395"/>
        <v>477.9</v>
      </c>
      <c r="W895" s="142">
        <f t="shared" si="396"/>
        <v>265.5</v>
      </c>
      <c r="X895" s="142">
        <f t="shared" si="396"/>
        <v>0</v>
      </c>
      <c r="Y895" s="142">
        <f t="shared" si="397"/>
        <v>265.5</v>
      </c>
      <c r="Z895" s="51"/>
      <c r="AA895" s="35"/>
      <c r="AB895" s="226"/>
      <c r="AC895" s="226"/>
      <c r="AD895" s="226"/>
      <c r="AE895" s="226"/>
      <c r="AF895" s="226"/>
      <c r="AG895" s="226"/>
      <c r="AH895" s="226"/>
      <c r="AI895" s="226"/>
      <c r="AJ895" s="226"/>
      <c r="AK895" s="226"/>
      <c r="AL895" s="226"/>
      <c r="AM895" s="226"/>
      <c r="AN895" s="226"/>
      <c r="AO895" s="226"/>
    </row>
    <row r="896" spans="1:41" ht="45" outlineLevel="1">
      <c r="A896" s="44">
        <v>775</v>
      </c>
      <c r="B896" s="73">
        <v>709</v>
      </c>
      <c r="C896" s="42" t="s">
        <v>265</v>
      </c>
      <c r="D896" s="44" t="s">
        <v>34</v>
      </c>
      <c r="E896" s="53">
        <v>0</v>
      </c>
      <c r="F896" s="14">
        <f t="shared" si="350"/>
        <v>0</v>
      </c>
      <c r="G896" s="14">
        <f t="shared" si="351"/>
        <v>0</v>
      </c>
      <c r="H896" s="14">
        <f t="shared" si="352"/>
        <v>0</v>
      </c>
      <c r="I896" s="45">
        <v>11624</v>
      </c>
      <c r="J896" s="53"/>
      <c r="K896" s="53"/>
      <c r="L896" s="51"/>
      <c r="M896" s="51"/>
      <c r="N896" s="51"/>
      <c r="O896" s="451">
        <f t="shared" si="402"/>
        <v>16273.6</v>
      </c>
      <c r="P896" s="180">
        <f t="shared" si="391"/>
        <v>0</v>
      </c>
      <c r="Q896" s="180">
        <f t="shared" si="392"/>
        <v>0</v>
      </c>
      <c r="R896" s="180">
        <f t="shared" si="393"/>
        <v>0</v>
      </c>
      <c r="S896" s="180">
        <f t="shared" si="394"/>
        <v>0</v>
      </c>
      <c r="T896" s="394">
        <f t="shared" si="389"/>
        <v>0</v>
      </c>
      <c r="U896" s="394">
        <f t="shared" si="390"/>
        <v>0</v>
      </c>
      <c r="V896" s="142">
        <f t="shared" si="395"/>
        <v>0</v>
      </c>
      <c r="W896" s="142">
        <f t="shared" si="396"/>
        <v>20841.52</v>
      </c>
      <c r="X896" s="142">
        <f t="shared" si="396"/>
        <v>0</v>
      </c>
      <c r="Y896" s="142">
        <f t="shared" si="397"/>
        <v>20841.52</v>
      </c>
      <c r="Z896" s="51"/>
      <c r="AA896" s="35"/>
      <c r="AB896" s="226"/>
      <c r="AC896" s="226"/>
      <c r="AD896" s="226"/>
      <c r="AE896" s="226"/>
      <c r="AF896" s="226"/>
      <c r="AG896" s="226"/>
      <c r="AH896" s="226"/>
      <c r="AI896" s="226"/>
      <c r="AJ896" s="226"/>
      <c r="AK896" s="226"/>
      <c r="AL896" s="226"/>
      <c r="AM896" s="226"/>
      <c r="AN896" s="226"/>
      <c r="AO896" s="226"/>
    </row>
    <row r="897" spans="1:41" ht="30" outlineLevel="1">
      <c r="A897" s="44">
        <v>776</v>
      </c>
      <c r="B897" s="73">
        <v>710</v>
      </c>
      <c r="C897" s="42" t="s">
        <v>266</v>
      </c>
      <c r="D897" s="44" t="s">
        <v>26</v>
      </c>
      <c r="E897" s="53">
        <v>1.8</v>
      </c>
      <c r="F897" s="14">
        <f t="shared" si="350"/>
        <v>189</v>
      </c>
      <c r="G897" s="14">
        <f t="shared" si="351"/>
        <v>415.8</v>
      </c>
      <c r="H897" s="14">
        <f t="shared" si="352"/>
        <v>604.79999999999995</v>
      </c>
      <c r="I897" s="45">
        <v>105</v>
      </c>
      <c r="J897" s="53">
        <v>231</v>
      </c>
      <c r="K897" s="53"/>
      <c r="L897" s="51"/>
      <c r="M897" s="51"/>
      <c r="N897" s="51"/>
      <c r="O897" s="451">
        <f t="shared" si="402"/>
        <v>147</v>
      </c>
      <c r="P897" s="180">
        <f t="shared" si="391"/>
        <v>231</v>
      </c>
      <c r="Q897" s="180">
        <f t="shared" si="392"/>
        <v>264.60000000000002</v>
      </c>
      <c r="R897" s="180">
        <f t="shared" si="393"/>
        <v>415.8</v>
      </c>
      <c r="S897" s="180">
        <f t="shared" si="394"/>
        <v>680.4</v>
      </c>
      <c r="T897" s="394">
        <f t="shared" si="389"/>
        <v>338.87</v>
      </c>
      <c r="U897" s="394">
        <f t="shared" si="390"/>
        <v>532.51</v>
      </c>
      <c r="V897" s="142">
        <f t="shared" si="395"/>
        <v>871.38</v>
      </c>
      <c r="W897" s="142">
        <f t="shared" si="396"/>
        <v>188.26</v>
      </c>
      <c r="X897" s="142">
        <f t="shared" si="396"/>
        <v>295.83999999999997</v>
      </c>
      <c r="Y897" s="142">
        <f t="shared" si="397"/>
        <v>484.1</v>
      </c>
      <c r="Z897" s="51"/>
      <c r="AA897" s="35"/>
      <c r="AB897" s="226"/>
      <c r="AC897" s="226"/>
      <c r="AD897" s="226"/>
      <c r="AE897" s="226"/>
      <c r="AF897" s="226"/>
      <c r="AG897" s="226"/>
      <c r="AH897" s="226"/>
      <c r="AI897" s="226"/>
      <c r="AJ897" s="226"/>
      <c r="AK897" s="226"/>
      <c r="AL897" s="226"/>
      <c r="AM897" s="226"/>
      <c r="AN897" s="226"/>
      <c r="AO897" s="226"/>
    </row>
    <row r="898" spans="1:41" ht="45" outlineLevel="1">
      <c r="A898" s="44">
        <v>777</v>
      </c>
      <c r="B898" s="73">
        <v>711</v>
      </c>
      <c r="C898" s="42" t="s">
        <v>265</v>
      </c>
      <c r="D898" s="44" t="s">
        <v>34</v>
      </c>
      <c r="E898" s="53">
        <v>0.02</v>
      </c>
      <c r="F898" s="14">
        <f t="shared" si="350"/>
        <v>232.48</v>
      </c>
      <c r="G898" s="14">
        <f t="shared" si="351"/>
        <v>0</v>
      </c>
      <c r="H898" s="14">
        <f t="shared" si="352"/>
        <v>232.48</v>
      </c>
      <c r="I898" s="45">
        <v>11624</v>
      </c>
      <c r="J898" s="53"/>
      <c r="K898" s="53"/>
      <c r="L898" s="51"/>
      <c r="M898" s="51"/>
      <c r="N898" s="51"/>
      <c r="O898" s="451">
        <f t="shared" si="402"/>
        <v>16273.6</v>
      </c>
      <c r="P898" s="180">
        <f t="shared" si="391"/>
        <v>0</v>
      </c>
      <c r="Q898" s="180">
        <f t="shared" si="392"/>
        <v>325.47000000000003</v>
      </c>
      <c r="R898" s="180">
        <f t="shared" si="393"/>
        <v>0</v>
      </c>
      <c r="S898" s="180">
        <f t="shared" si="394"/>
        <v>325.47000000000003</v>
      </c>
      <c r="T898" s="394">
        <f t="shared" si="389"/>
        <v>416.83</v>
      </c>
      <c r="U898" s="394">
        <f t="shared" si="390"/>
        <v>0</v>
      </c>
      <c r="V898" s="142">
        <f t="shared" si="395"/>
        <v>416.83</v>
      </c>
      <c r="W898" s="142">
        <f t="shared" si="396"/>
        <v>20841.52</v>
      </c>
      <c r="X898" s="142">
        <f t="shared" si="396"/>
        <v>0</v>
      </c>
      <c r="Y898" s="142">
        <f t="shared" si="397"/>
        <v>20841.52</v>
      </c>
      <c r="Z898" s="51"/>
      <c r="AA898" s="35"/>
      <c r="AB898" s="226"/>
      <c r="AC898" s="226"/>
      <c r="AD898" s="226"/>
      <c r="AE898" s="226"/>
      <c r="AF898" s="226"/>
      <c r="AG898" s="226"/>
      <c r="AH898" s="226"/>
      <c r="AI898" s="226"/>
      <c r="AJ898" s="226"/>
      <c r="AK898" s="226"/>
      <c r="AL898" s="226"/>
      <c r="AM898" s="226"/>
      <c r="AN898" s="226"/>
      <c r="AO898" s="226"/>
    </row>
    <row r="899" spans="1:41" ht="30" outlineLevel="1">
      <c r="A899" s="44">
        <v>778</v>
      </c>
      <c r="B899" s="73">
        <v>712</v>
      </c>
      <c r="C899" s="42" t="s">
        <v>274</v>
      </c>
      <c r="D899" s="44" t="s">
        <v>26</v>
      </c>
      <c r="E899" s="53">
        <v>1.8</v>
      </c>
      <c r="F899" s="14">
        <f t="shared" si="350"/>
        <v>1202.4000000000001</v>
      </c>
      <c r="G899" s="14">
        <f t="shared" si="351"/>
        <v>5544</v>
      </c>
      <c r="H899" s="14">
        <f t="shared" si="352"/>
        <v>6746.4</v>
      </c>
      <c r="I899" s="45">
        <v>668</v>
      </c>
      <c r="J899" s="53">
        <v>3080</v>
      </c>
      <c r="K899" s="53"/>
      <c r="L899" s="51"/>
      <c r="M899" s="51"/>
      <c r="N899" s="51"/>
      <c r="O899" s="451">
        <f t="shared" si="402"/>
        <v>935.2</v>
      </c>
      <c r="P899" s="180">
        <f t="shared" si="391"/>
        <v>3080</v>
      </c>
      <c r="Q899" s="180">
        <f t="shared" si="392"/>
        <v>1683.36</v>
      </c>
      <c r="R899" s="180">
        <f t="shared" si="393"/>
        <v>5544</v>
      </c>
      <c r="S899" s="180">
        <f t="shared" si="394"/>
        <v>7227.36</v>
      </c>
      <c r="T899" s="394">
        <f t="shared" si="389"/>
        <v>2155.88</v>
      </c>
      <c r="U899" s="394">
        <f t="shared" si="390"/>
        <v>7100.17</v>
      </c>
      <c r="V899" s="142">
        <f t="shared" si="395"/>
        <v>9256.0499999999993</v>
      </c>
      <c r="W899" s="142">
        <f t="shared" si="396"/>
        <v>1197.71</v>
      </c>
      <c r="X899" s="142">
        <f t="shared" si="396"/>
        <v>3944.54</v>
      </c>
      <c r="Y899" s="142">
        <f t="shared" si="397"/>
        <v>5142.25</v>
      </c>
      <c r="Z899" s="51"/>
      <c r="AA899" s="35"/>
      <c r="AB899" s="226"/>
      <c r="AC899" s="226"/>
      <c r="AD899" s="226"/>
      <c r="AE899" s="226"/>
      <c r="AF899" s="226"/>
      <c r="AG899" s="226"/>
      <c r="AH899" s="226"/>
      <c r="AI899" s="226"/>
      <c r="AJ899" s="226"/>
      <c r="AK899" s="226"/>
      <c r="AL899" s="226"/>
      <c r="AM899" s="226"/>
      <c r="AN899" s="226"/>
      <c r="AO899" s="226"/>
    </row>
    <row r="900" spans="1:41" ht="45" outlineLevel="1">
      <c r="A900" s="44">
        <v>779</v>
      </c>
      <c r="B900" s="73">
        <v>713</v>
      </c>
      <c r="C900" s="42" t="s">
        <v>390</v>
      </c>
      <c r="D900" s="44" t="s">
        <v>101</v>
      </c>
      <c r="E900" s="53">
        <v>35.020000000000003</v>
      </c>
      <c r="F900" s="14">
        <f t="shared" si="350"/>
        <v>5533.16</v>
      </c>
      <c r="G900" s="14">
        <f t="shared" si="351"/>
        <v>3011.72</v>
      </c>
      <c r="H900" s="14">
        <f t="shared" si="352"/>
        <v>8544.8799999999992</v>
      </c>
      <c r="I900" s="45">
        <v>158</v>
      </c>
      <c r="J900" s="53">
        <v>86</v>
      </c>
      <c r="K900" s="53"/>
      <c r="L900" s="51"/>
      <c r="M900" s="51"/>
      <c r="N900" s="51"/>
      <c r="O900" s="451">
        <f t="shared" si="402"/>
        <v>221.2</v>
      </c>
      <c r="P900" s="180">
        <f t="shared" si="391"/>
        <v>86</v>
      </c>
      <c r="Q900" s="180">
        <f t="shared" si="392"/>
        <v>7746.42</v>
      </c>
      <c r="R900" s="180">
        <f t="shared" si="393"/>
        <v>3011.72</v>
      </c>
      <c r="S900" s="180">
        <f t="shared" si="394"/>
        <v>10758.14</v>
      </c>
      <c r="T900" s="394">
        <f t="shared" si="389"/>
        <v>9920.82</v>
      </c>
      <c r="U900" s="394">
        <f t="shared" si="390"/>
        <v>3857.1</v>
      </c>
      <c r="V900" s="142">
        <f t="shared" si="395"/>
        <v>13777.92</v>
      </c>
      <c r="W900" s="142">
        <f t="shared" si="396"/>
        <v>283.29000000000002</v>
      </c>
      <c r="X900" s="142">
        <f t="shared" si="396"/>
        <v>110.14</v>
      </c>
      <c r="Y900" s="142">
        <f t="shared" si="397"/>
        <v>393.43</v>
      </c>
      <c r="Z900" s="51"/>
      <c r="AA900" s="35"/>
      <c r="AB900" s="226"/>
      <c r="AC900" s="226"/>
      <c r="AD900" s="226"/>
      <c r="AE900" s="226"/>
      <c r="AF900" s="226"/>
      <c r="AG900" s="226"/>
      <c r="AH900" s="226"/>
      <c r="AI900" s="226"/>
      <c r="AJ900" s="226"/>
      <c r="AK900" s="226"/>
      <c r="AL900" s="226"/>
      <c r="AM900" s="226"/>
      <c r="AN900" s="226"/>
      <c r="AO900" s="226"/>
    </row>
    <row r="901" spans="1:41" ht="30" outlineLevel="1">
      <c r="A901" s="44">
        <v>780</v>
      </c>
      <c r="B901" s="73">
        <v>714</v>
      </c>
      <c r="C901" s="42" t="s">
        <v>107</v>
      </c>
      <c r="D901" s="44" t="s">
        <v>26</v>
      </c>
      <c r="E901" s="53">
        <v>2.2000000000000002</v>
      </c>
      <c r="F901" s="14">
        <f t="shared" si="350"/>
        <v>653.27</v>
      </c>
      <c r="G901" s="14">
        <f t="shared" si="351"/>
        <v>96.8</v>
      </c>
      <c r="H901" s="14">
        <f t="shared" si="352"/>
        <v>750.07</v>
      </c>
      <c r="I901" s="45">
        <v>296.94</v>
      </c>
      <c r="J901" s="53">
        <v>44</v>
      </c>
      <c r="K901" s="53"/>
      <c r="L901" s="51"/>
      <c r="M901" s="51"/>
      <c r="N901" s="51"/>
      <c r="O901" s="451">
        <f t="shared" si="402"/>
        <v>415.72</v>
      </c>
      <c r="P901" s="180">
        <f t="shared" si="391"/>
        <v>44</v>
      </c>
      <c r="Q901" s="180">
        <f t="shared" si="392"/>
        <v>914.58</v>
      </c>
      <c r="R901" s="180">
        <f t="shared" si="393"/>
        <v>96.8</v>
      </c>
      <c r="S901" s="180">
        <f t="shared" si="394"/>
        <v>1011.38</v>
      </c>
      <c r="T901" s="394">
        <f t="shared" si="389"/>
        <v>1171.3</v>
      </c>
      <c r="U901" s="394">
        <f t="shared" si="390"/>
        <v>123.97</v>
      </c>
      <c r="V901" s="142">
        <f t="shared" si="395"/>
        <v>1295.27</v>
      </c>
      <c r="W901" s="142">
        <f t="shared" si="396"/>
        <v>532.41</v>
      </c>
      <c r="X901" s="142">
        <f t="shared" si="396"/>
        <v>56.35</v>
      </c>
      <c r="Y901" s="142">
        <f t="shared" si="397"/>
        <v>588.76</v>
      </c>
      <c r="Z901" s="51"/>
      <c r="AA901" s="35"/>
      <c r="AB901" s="226"/>
      <c r="AC901" s="226"/>
      <c r="AD901" s="226"/>
      <c r="AE901" s="226"/>
      <c r="AF901" s="226"/>
      <c r="AG901" s="226"/>
      <c r="AH901" s="226"/>
      <c r="AI901" s="226"/>
      <c r="AJ901" s="226"/>
      <c r="AK901" s="226"/>
      <c r="AL901" s="226"/>
      <c r="AM901" s="226"/>
      <c r="AN901" s="226"/>
      <c r="AO901" s="226"/>
    </row>
    <row r="902" spans="1:41" ht="15" outlineLevel="1">
      <c r="A902" s="44"/>
      <c r="B902" s="73"/>
      <c r="C902" s="52" t="s">
        <v>395</v>
      </c>
      <c r="D902" s="44"/>
      <c r="E902" s="53"/>
      <c r="F902" s="14">
        <f t="shared" si="350"/>
        <v>0</v>
      </c>
      <c r="G902" s="14">
        <f t="shared" si="351"/>
        <v>0</v>
      </c>
      <c r="H902" s="14">
        <f t="shared" si="352"/>
        <v>0</v>
      </c>
      <c r="I902" s="45"/>
      <c r="J902" s="53"/>
      <c r="K902" s="53"/>
      <c r="L902" s="51"/>
      <c r="M902" s="51"/>
      <c r="N902" s="51"/>
      <c r="O902" s="186"/>
      <c r="P902" s="180">
        <f t="shared" si="391"/>
        <v>0</v>
      </c>
      <c r="Q902" s="180">
        <f t="shared" si="392"/>
        <v>0</v>
      </c>
      <c r="R902" s="180">
        <f t="shared" si="393"/>
        <v>0</v>
      </c>
      <c r="S902" s="180">
        <f t="shared" si="394"/>
        <v>0</v>
      </c>
      <c r="T902" s="394">
        <f t="shared" si="389"/>
        <v>0</v>
      </c>
      <c r="U902" s="394">
        <f t="shared" si="390"/>
        <v>0</v>
      </c>
      <c r="V902" s="142">
        <f t="shared" si="395"/>
        <v>0</v>
      </c>
      <c r="W902" s="142">
        <f t="shared" si="396"/>
        <v>0</v>
      </c>
      <c r="X902" s="142">
        <f t="shared" si="396"/>
        <v>0</v>
      </c>
      <c r="Y902" s="142">
        <f t="shared" si="397"/>
        <v>0</v>
      </c>
      <c r="Z902" s="51"/>
      <c r="AA902" s="35"/>
      <c r="AB902" s="226"/>
      <c r="AC902" s="226"/>
      <c r="AD902" s="226"/>
      <c r="AE902" s="226"/>
      <c r="AF902" s="226"/>
      <c r="AG902" s="226"/>
      <c r="AH902" s="226"/>
      <c r="AI902" s="226"/>
      <c r="AJ902" s="226"/>
      <c r="AK902" s="226"/>
      <c r="AL902" s="226"/>
      <c r="AM902" s="226"/>
      <c r="AN902" s="226"/>
      <c r="AO902" s="226"/>
    </row>
    <row r="903" spans="1:41" ht="15" outlineLevel="1">
      <c r="A903" s="44">
        <v>781</v>
      </c>
      <c r="B903" s="73">
        <v>715</v>
      </c>
      <c r="C903" s="42" t="s">
        <v>264</v>
      </c>
      <c r="D903" s="44" t="s">
        <v>34</v>
      </c>
      <c r="E903" s="53">
        <v>0.02</v>
      </c>
      <c r="F903" s="14">
        <f t="shared" si="350"/>
        <v>475.14</v>
      </c>
      <c r="G903" s="14">
        <f t="shared" si="351"/>
        <v>0</v>
      </c>
      <c r="H903" s="14">
        <f t="shared" si="352"/>
        <v>475.14</v>
      </c>
      <c r="I903" s="45">
        <v>23757</v>
      </c>
      <c r="J903" s="53"/>
      <c r="K903" s="53"/>
      <c r="L903" s="51"/>
      <c r="M903" s="51"/>
      <c r="N903" s="51"/>
      <c r="O903" s="448">
        <f>I903*$L$3</f>
        <v>40386.9</v>
      </c>
      <c r="P903" s="180">
        <f t="shared" si="391"/>
        <v>0</v>
      </c>
      <c r="Q903" s="180">
        <f t="shared" si="392"/>
        <v>807.74</v>
      </c>
      <c r="R903" s="180">
        <f t="shared" si="393"/>
        <v>0</v>
      </c>
      <c r="S903" s="180">
        <f t="shared" si="394"/>
        <v>807.74</v>
      </c>
      <c r="T903" s="394">
        <f t="shared" si="389"/>
        <v>1034.47</v>
      </c>
      <c r="U903" s="394">
        <f t="shared" si="390"/>
        <v>0</v>
      </c>
      <c r="V903" s="142">
        <f t="shared" si="395"/>
        <v>1034.47</v>
      </c>
      <c r="W903" s="142">
        <f t="shared" si="396"/>
        <v>51723.3</v>
      </c>
      <c r="X903" s="142">
        <f t="shared" si="396"/>
        <v>0</v>
      </c>
      <c r="Y903" s="142">
        <f t="shared" si="397"/>
        <v>51723.3</v>
      </c>
      <c r="Z903" s="51"/>
      <c r="AA903" s="35"/>
      <c r="AB903" s="226"/>
      <c r="AC903" s="226"/>
      <c r="AD903" s="226"/>
      <c r="AE903" s="226"/>
      <c r="AF903" s="226"/>
      <c r="AG903" s="226"/>
      <c r="AH903" s="226"/>
      <c r="AI903" s="226"/>
      <c r="AJ903" s="226"/>
      <c r="AK903" s="226"/>
      <c r="AL903" s="226"/>
      <c r="AM903" s="226"/>
      <c r="AN903" s="226"/>
      <c r="AO903" s="226"/>
    </row>
    <row r="904" spans="1:41" ht="15" outlineLevel="1">
      <c r="A904" s="44">
        <v>782</v>
      </c>
      <c r="B904" s="73">
        <v>716</v>
      </c>
      <c r="C904" s="42" t="s">
        <v>389</v>
      </c>
      <c r="D904" s="44" t="s">
        <v>103</v>
      </c>
      <c r="E904" s="53">
        <v>2</v>
      </c>
      <c r="F904" s="14">
        <f t="shared" si="350"/>
        <v>620</v>
      </c>
      <c r="G904" s="14">
        <f t="shared" si="351"/>
        <v>0</v>
      </c>
      <c r="H904" s="14">
        <f t="shared" si="352"/>
        <v>620</v>
      </c>
      <c r="I904" s="45">
        <v>310</v>
      </c>
      <c r="J904" s="53"/>
      <c r="K904" s="53"/>
      <c r="L904" s="51"/>
      <c r="M904" s="51"/>
      <c r="N904" s="51"/>
      <c r="O904" s="451">
        <f t="shared" ref="O904:O912" si="403">I904*$M$3</f>
        <v>434</v>
      </c>
      <c r="P904" s="180">
        <f t="shared" si="391"/>
        <v>0</v>
      </c>
      <c r="Q904" s="180">
        <f t="shared" si="392"/>
        <v>868</v>
      </c>
      <c r="R904" s="180">
        <f t="shared" si="393"/>
        <v>0</v>
      </c>
      <c r="S904" s="180">
        <f t="shared" si="394"/>
        <v>868</v>
      </c>
      <c r="T904" s="394">
        <f t="shared" ref="T904:T967" si="404">E904*W904</f>
        <v>1111.6400000000001</v>
      </c>
      <c r="U904" s="394">
        <f t="shared" ref="U904:U967" si="405">E904*X904</f>
        <v>0</v>
      </c>
      <c r="V904" s="142">
        <f t="shared" si="395"/>
        <v>1111.6400000000001</v>
      </c>
      <c r="W904" s="142">
        <f t="shared" si="396"/>
        <v>555.82000000000005</v>
      </c>
      <c r="X904" s="142">
        <f t="shared" si="396"/>
        <v>0</v>
      </c>
      <c r="Y904" s="142">
        <f t="shared" si="397"/>
        <v>555.82000000000005</v>
      </c>
      <c r="Z904" s="51"/>
      <c r="AA904" s="35"/>
      <c r="AB904" s="226"/>
      <c r="AC904" s="226"/>
      <c r="AD904" s="226"/>
      <c r="AE904" s="226"/>
      <c r="AF904" s="226"/>
      <c r="AG904" s="226"/>
      <c r="AH904" s="226"/>
      <c r="AI904" s="226"/>
      <c r="AJ904" s="226"/>
      <c r="AK904" s="226"/>
      <c r="AL904" s="226"/>
      <c r="AM904" s="226"/>
      <c r="AN904" s="226"/>
      <c r="AO904" s="226"/>
    </row>
    <row r="905" spans="1:41" ht="15" outlineLevel="1">
      <c r="A905" s="44">
        <v>783</v>
      </c>
      <c r="B905" s="73">
        <v>717</v>
      </c>
      <c r="C905" s="42" t="s">
        <v>56</v>
      </c>
      <c r="D905" s="44" t="s">
        <v>26</v>
      </c>
      <c r="E905" s="53">
        <v>0.9</v>
      </c>
      <c r="F905" s="14">
        <f t="shared" si="350"/>
        <v>1585.84</v>
      </c>
      <c r="G905" s="14">
        <f t="shared" si="351"/>
        <v>0</v>
      </c>
      <c r="H905" s="14">
        <f t="shared" si="352"/>
        <v>1585.84</v>
      </c>
      <c r="I905" s="45">
        <v>1762.04</v>
      </c>
      <c r="J905" s="53"/>
      <c r="K905" s="53"/>
      <c r="L905" s="51"/>
      <c r="M905" s="51"/>
      <c r="N905" s="51"/>
      <c r="O905" s="451">
        <f t="shared" si="403"/>
        <v>2466.86</v>
      </c>
      <c r="P905" s="180">
        <f t="shared" ref="P905:P968" si="406">J905</f>
        <v>0</v>
      </c>
      <c r="Q905" s="180">
        <f t="shared" ref="Q905:Q968" si="407">O905*E905</f>
        <v>2220.17</v>
      </c>
      <c r="R905" s="180">
        <f t="shared" ref="R905:R968" si="408">P905*E905</f>
        <v>0</v>
      </c>
      <c r="S905" s="180">
        <f t="shared" ref="S905:S968" si="409">Q905+R905</f>
        <v>2220.17</v>
      </c>
      <c r="T905" s="394">
        <f t="shared" si="404"/>
        <v>2843.37</v>
      </c>
      <c r="U905" s="394">
        <f t="shared" si="405"/>
        <v>0</v>
      </c>
      <c r="V905" s="142">
        <f t="shared" ref="V905:V968" si="410">T905+U905</f>
        <v>2843.37</v>
      </c>
      <c r="W905" s="142">
        <f t="shared" ref="W905:X968" si="411">O905*0.9*$X$1259</f>
        <v>3159.3</v>
      </c>
      <c r="X905" s="142">
        <f t="shared" si="411"/>
        <v>0</v>
      </c>
      <c r="Y905" s="142">
        <f t="shared" ref="Y905:Y968" si="412">W905+X905</f>
        <v>3159.3</v>
      </c>
      <c r="Z905" s="51"/>
      <c r="AA905" s="35"/>
      <c r="AB905" s="226"/>
      <c r="AC905" s="226"/>
      <c r="AD905" s="226"/>
      <c r="AE905" s="226"/>
      <c r="AF905" s="226"/>
      <c r="AG905" s="226"/>
      <c r="AH905" s="226"/>
      <c r="AI905" s="226"/>
      <c r="AJ905" s="226"/>
      <c r="AK905" s="226"/>
      <c r="AL905" s="226"/>
      <c r="AM905" s="226"/>
      <c r="AN905" s="226"/>
      <c r="AO905" s="226"/>
    </row>
    <row r="906" spans="1:41" ht="15" outlineLevel="1">
      <c r="A906" s="44">
        <v>784</v>
      </c>
      <c r="B906" s="73">
        <v>718</v>
      </c>
      <c r="C906" s="42" t="s">
        <v>218</v>
      </c>
      <c r="D906" s="44" t="s">
        <v>26</v>
      </c>
      <c r="E906" s="53">
        <v>0.9</v>
      </c>
      <c r="F906" s="14">
        <f t="shared" si="350"/>
        <v>133.27000000000001</v>
      </c>
      <c r="G906" s="14">
        <f t="shared" si="351"/>
        <v>0</v>
      </c>
      <c r="H906" s="14">
        <f t="shared" si="352"/>
        <v>133.27000000000001</v>
      </c>
      <c r="I906" s="45">
        <v>148.08000000000001</v>
      </c>
      <c r="J906" s="53"/>
      <c r="K906" s="53"/>
      <c r="L906" s="51"/>
      <c r="M906" s="51"/>
      <c r="N906" s="51"/>
      <c r="O906" s="451">
        <f t="shared" si="403"/>
        <v>207.31</v>
      </c>
      <c r="P906" s="180">
        <f t="shared" si="406"/>
        <v>0</v>
      </c>
      <c r="Q906" s="180">
        <f t="shared" si="407"/>
        <v>186.58</v>
      </c>
      <c r="R906" s="180">
        <f t="shared" si="408"/>
        <v>0</v>
      </c>
      <c r="S906" s="180">
        <f t="shared" si="409"/>
        <v>186.58</v>
      </c>
      <c r="T906" s="394">
        <f t="shared" si="404"/>
        <v>238.95</v>
      </c>
      <c r="U906" s="394">
        <f t="shared" si="405"/>
        <v>0</v>
      </c>
      <c r="V906" s="142">
        <f t="shared" si="410"/>
        <v>238.95</v>
      </c>
      <c r="W906" s="142">
        <f t="shared" si="411"/>
        <v>265.5</v>
      </c>
      <c r="X906" s="142">
        <f t="shared" si="411"/>
        <v>0</v>
      </c>
      <c r="Y906" s="142">
        <f t="shared" si="412"/>
        <v>265.5</v>
      </c>
      <c r="Z906" s="51"/>
      <c r="AA906" s="35"/>
      <c r="AB906" s="226"/>
      <c r="AC906" s="226"/>
      <c r="AD906" s="226"/>
      <c r="AE906" s="226"/>
      <c r="AF906" s="226"/>
      <c r="AG906" s="226"/>
      <c r="AH906" s="226"/>
      <c r="AI906" s="226"/>
      <c r="AJ906" s="226"/>
      <c r="AK906" s="226"/>
      <c r="AL906" s="226"/>
      <c r="AM906" s="226"/>
      <c r="AN906" s="226"/>
      <c r="AO906" s="226"/>
    </row>
    <row r="907" spans="1:41" ht="45" outlineLevel="1">
      <c r="A907" s="44">
        <v>785</v>
      </c>
      <c r="B907" s="73">
        <v>719</v>
      </c>
      <c r="C907" s="42" t="s">
        <v>265</v>
      </c>
      <c r="D907" s="44" t="s">
        <v>34</v>
      </c>
      <c r="E907" s="53">
        <v>0</v>
      </c>
      <c r="F907" s="14">
        <f t="shared" si="350"/>
        <v>0</v>
      </c>
      <c r="G907" s="14">
        <f t="shared" si="351"/>
        <v>0</v>
      </c>
      <c r="H907" s="14">
        <f t="shared" si="352"/>
        <v>0</v>
      </c>
      <c r="I907" s="45">
        <v>11624</v>
      </c>
      <c r="J907" s="53"/>
      <c r="K907" s="53"/>
      <c r="L907" s="51"/>
      <c r="M907" s="51"/>
      <c r="N907" s="51"/>
      <c r="O907" s="451">
        <f t="shared" si="403"/>
        <v>16273.6</v>
      </c>
      <c r="P907" s="180">
        <f t="shared" si="406"/>
        <v>0</v>
      </c>
      <c r="Q907" s="180">
        <f t="shared" si="407"/>
        <v>0</v>
      </c>
      <c r="R907" s="180">
        <f t="shared" si="408"/>
        <v>0</v>
      </c>
      <c r="S907" s="180">
        <f t="shared" si="409"/>
        <v>0</v>
      </c>
      <c r="T907" s="394">
        <f t="shared" si="404"/>
        <v>0</v>
      </c>
      <c r="U907" s="394">
        <f t="shared" si="405"/>
        <v>0</v>
      </c>
      <c r="V907" s="142">
        <f t="shared" si="410"/>
        <v>0</v>
      </c>
      <c r="W907" s="142">
        <f t="shared" si="411"/>
        <v>20841.52</v>
      </c>
      <c r="X907" s="142">
        <f t="shared" si="411"/>
        <v>0</v>
      </c>
      <c r="Y907" s="142">
        <f t="shared" si="412"/>
        <v>20841.52</v>
      </c>
      <c r="Z907" s="51"/>
      <c r="AA907" s="35"/>
      <c r="AB907" s="226"/>
      <c r="AC907" s="226"/>
      <c r="AD907" s="226"/>
      <c r="AE907" s="226"/>
      <c r="AF907" s="226"/>
      <c r="AG907" s="226"/>
      <c r="AH907" s="226"/>
      <c r="AI907" s="226"/>
      <c r="AJ907" s="226"/>
      <c r="AK907" s="226"/>
      <c r="AL907" s="226"/>
      <c r="AM907" s="226"/>
      <c r="AN907" s="226"/>
      <c r="AO907" s="226"/>
    </row>
    <row r="908" spans="1:41" ht="30" outlineLevel="1">
      <c r="A908" s="44">
        <v>786</v>
      </c>
      <c r="B908" s="73">
        <v>720</v>
      </c>
      <c r="C908" s="42" t="s">
        <v>266</v>
      </c>
      <c r="D908" s="44" t="s">
        <v>26</v>
      </c>
      <c r="E908" s="53">
        <v>0.9</v>
      </c>
      <c r="F908" s="14">
        <f t="shared" si="350"/>
        <v>94.5</v>
      </c>
      <c r="G908" s="14">
        <f t="shared" si="351"/>
        <v>207.9</v>
      </c>
      <c r="H908" s="14">
        <f t="shared" si="352"/>
        <v>302.39999999999998</v>
      </c>
      <c r="I908" s="45">
        <v>105</v>
      </c>
      <c r="J908" s="53">
        <v>231</v>
      </c>
      <c r="K908" s="53"/>
      <c r="L908" s="51"/>
      <c r="M908" s="51"/>
      <c r="N908" s="51"/>
      <c r="O908" s="451">
        <f t="shared" si="403"/>
        <v>147</v>
      </c>
      <c r="P908" s="180">
        <f t="shared" si="406"/>
        <v>231</v>
      </c>
      <c r="Q908" s="180">
        <f t="shared" si="407"/>
        <v>132.30000000000001</v>
      </c>
      <c r="R908" s="180">
        <f t="shared" si="408"/>
        <v>207.9</v>
      </c>
      <c r="S908" s="180">
        <f t="shared" si="409"/>
        <v>340.2</v>
      </c>
      <c r="T908" s="394">
        <f t="shared" si="404"/>
        <v>169.43</v>
      </c>
      <c r="U908" s="394">
        <f t="shared" si="405"/>
        <v>266.26</v>
      </c>
      <c r="V908" s="142">
        <f t="shared" si="410"/>
        <v>435.69</v>
      </c>
      <c r="W908" s="142">
        <f t="shared" si="411"/>
        <v>188.26</v>
      </c>
      <c r="X908" s="142">
        <f t="shared" si="411"/>
        <v>295.83999999999997</v>
      </c>
      <c r="Y908" s="142">
        <f t="shared" si="412"/>
        <v>484.1</v>
      </c>
      <c r="Z908" s="51"/>
      <c r="AA908" s="35"/>
      <c r="AB908" s="226"/>
      <c r="AC908" s="226"/>
      <c r="AD908" s="226"/>
      <c r="AE908" s="226"/>
      <c r="AF908" s="226"/>
      <c r="AG908" s="226"/>
      <c r="AH908" s="226"/>
      <c r="AI908" s="226"/>
      <c r="AJ908" s="226"/>
      <c r="AK908" s="226"/>
      <c r="AL908" s="226"/>
      <c r="AM908" s="226"/>
      <c r="AN908" s="226"/>
      <c r="AO908" s="226"/>
    </row>
    <row r="909" spans="1:41" ht="45" outlineLevel="1">
      <c r="A909" s="44">
        <v>787</v>
      </c>
      <c r="B909" s="73">
        <v>721</v>
      </c>
      <c r="C909" s="42" t="s">
        <v>265</v>
      </c>
      <c r="D909" s="44" t="s">
        <v>34</v>
      </c>
      <c r="E909" s="53">
        <v>0.01</v>
      </c>
      <c r="F909" s="14">
        <f t="shared" si="350"/>
        <v>116.24</v>
      </c>
      <c r="G909" s="14">
        <f t="shared" si="351"/>
        <v>0</v>
      </c>
      <c r="H909" s="14">
        <f t="shared" si="352"/>
        <v>116.24</v>
      </c>
      <c r="I909" s="45">
        <v>11624</v>
      </c>
      <c r="J909" s="53"/>
      <c r="K909" s="53"/>
      <c r="L909" s="51"/>
      <c r="M909" s="51"/>
      <c r="N909" s="51"/>
      <c r="O909" s="451">
        <f t="shared" si="403"/>
        <v>16273.6</v>
      </c>
      <c r="P909" s="180">
        <f t="shared" si="406"/>
        <v>0</v>
      </c>
      <c r="Q909" s="180">
        <f t="shared" si="407"/>
        <v>162.74</v>
      </c>
      <c r="R909" s="180">
        <f t="shared" si="408"/>
        <v>0</v>
      </c>
      <c r="S909" s="180">
        <f t="shared" si="409"/>
        <v>162.74</v>
      </c>
      <c r="T909" s="394">
        <f t="shared" si="404"/>
        <v>208.42</v>
      </c>
      <c r="U909" s="394">
        <f t="shared" si="405"/>
        <v>0</v>
      </c>
      <c r="V909" s="142">
        <f t="shared" si="410"/>
        <v>208.42</v>
      </c>
      <c r="W909" s="142">
        <f t="shared" si="411"/>
        <v>20841.52</v>
      </c>
      <c r="X909" s="142">
        <f t="shared" si="411"/>
        <v>0</v>
      </c>
      <c r="Y909" s="142">
        <f t="shared" si="412"/>
        <v>20841.52</v>
      </c>
      <c r="Z909" s="51"/>
      <c r="AA909" s="35"/>
      <c r="AB909" s="226"/>
      <c r="AC909" s="226"/>
      <c r="AD909" s="226"/>
      <c r="AE909" s="226"/>
      <c r="AF909" s="226"/>
      <c r="AG909" s="226"/>
      <c r="AH909" s="226"/>
      <c r="AI909" s="226"/>
      <c r="AJ909" s="226"/>
      <c r="AK909" s="226"/>
      <c r="AL909" s="226"/>
      <c r="AM909" s="226"/>
      <c r="AN909" s="226"/>
      <c r="AO909" s="226"/>
    </row>
    <row r="910" spans="1:41" ht="30" outlineLevel="1">
      <c r="A910" s="44">
        <v>788</v>
      </c>
      <c r="B910" s="73">
        <v>722</v>
      </c>
      <c r="C910" s="42" t="s">
        <v>274</v>
      </c>
      <c r="D910" s="44" t="s">
        <v>26</v>
      </c>
      <c r="E910" s="53">
        <v>0.9</v>
      </c>
      <c r="F910" s="14">
        <f t="shared" si="350"/>
        <v>601.20000000000005</v>
      </c>
      <c r="G910" s="14">
        <f t="shared" si="351"/>
        <v>2772</v>
      </c>
      <c r="H910" s="14">
        <f t="shared" si="352"/>
        <v>3373.2</v>
      </c>
      <c r="I910" s="45">
        <v>668</v>
      </c>
      <c r="J910" s="53">
        <v>3080</v>
      </c>
      <c r="K910" s="53"/>
      <c r="L910" s="51"/>
      <c r="M910" s="51"/>
      <c r="N910" s="51"/>
      <c r="O910" s="451">
        <f t="shared" si="403"/>
        <v>935.2</v>
      </c>
      <c r="P910" s="180">
        <f t="shared" si="406"/>
        <v>3080</v>
      </c>
      <c r="Q910" s="180">
        <f t="shared" si="407"/>
        <v>841.68</v>
      </c>
      <c r="R910" s="180">
        <f t="shared" si="408"/>
        <v>2772</v>
      </c>
      <c r="S910" s="180">
        <f t="shared" si="409"/>
        <v>3613.68</v>
      </c>
      <c r="T910" s="394">
        <f t="shared" si="404"/>
        <v>1077.94</v>
      </c>
      <c r="U910" s="394">
        <f t="shared" si="405"/>
        <v>3550.09</v>
      </c>
      <c r="V910" s="142">
        <f t="shared" si="410"/>
        <v>4628.03</v>
      </c>
      <c r="W910" s="142">
        <f t="shared" si="411"/>
        <v>1197.71</v>
      </c>
      <c r="X910" s="142">
        <f t="shared" si="411"/>
        <v>3944.54</v>
      </c>
      <c r="Y910" s="142">
        <f t="shared" si="412"/>
        <v>5142.25</v>
      </c>
      <c r="Z910" s="51"/>
      <c r="AA910" s="35"/>
      <c r="AB910" s="226"/>
      <c r="AC910" s="226"/>
      <c r="AD910" s="226"/>
      <c r="AE910" s="226"/>
      <c r="AF910" s="226"/>
      <c r="AG910" s="226"/>
      <c r="AH910" s="226"/>
      <c r="AI910" s="226"/>
      <c r="AJ910" s="226"/>
      <c r="AK910" s="226"/>
      <c r="AL910" s="226"/>
      <c r="AM910" s="226"/>
      <c r="AN910" s="226"/>
      <c r="AO910" s="226"/>
    </row>
    <row r="911" spans="1:41" ht="45" outlineLevel="1">
      <c r="A911" s="44">
        <v>789</v>
      </c>
      <c r="B911" s="73">
        <v>723</v>
      </c>
      <c r="C911" s="42" t="s">
        <v>390</v>
      </c>
      <c r="D911" s="44" t="s">
        <v>101</v>
      </c>
      <c r="E911" s="53">
        <v>35.020000000000003</v>
      </c>
      <c r="F911" s="14">
        <f t="shared" si="350"/>
        <v>5533.16</v>
      </c>
      <c r="G911" s="14">
        <f t="shared" si="351"/>
        <v>3011.72</v>
      </c>
      <c r="H911" s="14">
        <f t="shared" si="352"/>
        <v>8544.8799999999992</v>
      </c>
      <c r="I911" s="45">
        <v>158</v>
      </c>
      <c r="J911" s="53">
        <v>86</v>
      </c>
      <c r="K911" s="53"/>
      <c r="L911" s="51"/>
      <c r="M911" s="51"/>
      <c r="N911" s="51"/>
      <c r="O911" s="451">
        <f t="shared" si="403"/>
        <v>221.2</v>
      </c>
      <c r="P911" s="180">
        <f t="shared" si="406"/>
        <v>86</v>
      </c>
      <c r="Q911" s="180">
        <f t="shared" si="407"/>
        <v>7746.42</v>
      </c>
      <c r="R911" s="180">
        <f t="shared" si="408"/>
        <v>3011.72</v>
      </c>
      <c r="S911" s="180">
        <f t="shared" si="409"/>
        <v>10758.14</v>
      </c>
      <c r="T911" s="394">
        <f t="shared" si="404"/>
        <v>9920.82</v>
      </c>
      <c r="U911" s="394">
        <f t="shared" si="405"/>
        <v>3857.1</v>
      </c>
      <c r="V911" s="142">
        <f t="shared" si="410"/>
        <v>13777.92</v>
      </c>
      <c r="W911" s="142">
        <f t="shared" si="411"/>
        <v>283.29000000000002</v>
      </c>
      <c r="X911" s="142">
        <f t="shared" si="411"/>
        <v>110.14</v>
      </c>
      <c r="Y911" s="142">
        <f t="shared" si="412"/>
        <v>393.43</v>
      </c>
      <c r="Z911" s="51"/>
      <c r="AA911" s="35"/>
      <c r="AB911" s="226"/>
      <c r="AC911" s="226"/>
      <c r="AD911" s="226"/>
      <c r="AE911" s="226"/>
      <c r="AF911" s="226"/>
      <c r="AG911" s="226"/>
      <c r="AH911" s="226"/>
      <c r="AI911" s="226"/>
      <c r="AJ911" s="226"/>
      <c r="AK911" s="226"/>
      <c r="AL911" s="226"/>
      <c r="AM911" s="226"/>
      <c r="AN911" s="226"/>
      <c r="AO911" s="226"/>
    </row>
    <row r="912" spans="1:41" ht="30" outlineLevel="1">
      <c r="A912" s="44">
        <v>790</v>
      </c>
      <c r="B912" s="73">
        <v>724</v>
      </c>
      <c r="C912" s="42" t="s">
        <v>107</v>
      </c>
      <c r="D912" s="44" t="s">
        <v>26</v>
      </c>
      <c r="E912" s="53">
        <v>1.1000000000000001</v>
      </c>
      <c r="F912" s="14">
        <f t="shared" si="350"/>
        <v>326.63</v>
      </c>
      <c r="G912" s="14">
        <f t="shared" si="351"/>
        <v>48.4</v>
      </c>
      <c r="H912" s="14">
        <f t="shared" si="352"/>
        <v>375.03</v>
      </c>
      <c r="I912" s="45">
        <v>296.94</v>
      </c>
      <c r="J912" s="53">
        <v>44</v>
      </c>
      <c r="K912" s="53"/>
      <c r="L912" s="51"/>
      <c r="M912" s="51"/>
      <c r="N912" s="51"/>
      <c r="O912" s="451">
        <f t="shared" si="403"/>
        <v>415.72</v>
      </c>
      <c r="P912" s="180">
        <f t="shared" si="406"/>
        <v>44</v>
      </c>
      <c r="Q912" s="180">
        <f t="shared" si="407"/>
        <v>457.29</v>
      </c>
      <c r="R912" s="180">
        <f t="shared" si="408"/>
        <v>48.4</v>
      </c>
      <c r="S912" s="180">
        <f t="shared" si="409"/>
        <v>505.69</v>
      </c>
      <c r="T912" s="394">
        <f t="shared" si="404"/>
        <v>585.65</v>
      </c>
      <c r="U912" s="394">
        <f t="shared" si="405"/>
        <v>61.99</v>
      </c>
      <c r="V912" s="142">
        <f t="shared" si="410"/>
        <v>647.64</v>
      </c>
      <c r="W912" s="142">
        <f t="shared" si="411"/>
        <v>532.41</v>
      </c>
      <c r="X912" s="142">
        <f t="shared" si="411"/>
        <v>56.35</v>
      </c>
      <c r="Y912" s="142">
        <f t="shared" si="412"/>
        <v>588.76</v>
      </c>
      <c r="Z912" s="51"/>
      <c r="AA912" s="35"/>
      <c r="AB912" s="226"/>
      <c r="AC912" s="226"/>
      <c r="AD912" s="226"/>
      <c r="AE912" s="226"/>
      <c r="AF912" s="226"/>
      <c r="AG912" s="226"/>
      <c r="AH912" s="226"/>
      <c r="AI912" s="226"/>
      <c r="AJ912" s="226"/>
      <c r="AK912" s="226"/>
      <c r="AL912" s="226"/>
      <c r="AM912" s="226"/>
      <c r="AN912" s="226"/>
      <c r="AO912" s="226"/>
    </row>
    <row r="913" spans="1:41" ht="15" outlineLevel="1">
      <c r="A913" s="44"/>
      <c r="B913" s="73"/>
      <c r="C913" s="52" t="s">
        <v>396</v>
      </c>
      <c r="D913" s="44"/>
      <c r="E913" s="53"/>
      <c r="F913" s="14">
        <f t="shared" si="350"/>
        <v>0</v>
      </c>
      <c r="G913" s="14">
        <f t="shared" si="351"/>
        <v>0</v>
      </c>
      <c r="H913" s="14">
        <f t="shared" si="352"/>
        <v>0</v>
      </c>
      <c r="I913" s="45"/>
      <c r="J913" s="53"/>
      <c r="K913" s="53"/>
      <c r="L913" s="51"/>
      <c r="M913" s="51"/>
      <c r="N913" s="51"/>
      <c r="O913" s="186"/>
      <c r="P913" s="180">
        <f t="shared" si="406"/>
        <v>0</v>
      </c>
      <c r="Q913" s="180">
        <f t="shared" si="407"/>
        <v>0</v>
      </c>
      <c r="R913" s="180">
        <f t="shared" si="408"/>
        <v>0</v>
      </c>
      <c r="S913" s="180">
        <f t="shared" si="409"/>
        <v>0</v>
      </c>
      <c r="T913" s="394">
        <f t="shared" si="404"/>
        <v>0</v>
      </c>
      <c r="U913" s="394">
        <f t="shared" si="405"/>
        <v>0</v>
      </c>
      <c r="V913" s="142">
        <f t="shared" si="410"/>
        <v>0</v>
      </c>
      <c r="W913" s="142">
        <f t="shared" si="411"/>
        <v>0</v>
      </c>
      <c r="X913" s="142">
        <f t="shared" si="411"/>
        <v>0</v>
      </c>
      <c r="Y913" s="142">
        <f t="shared" si="412"/>
        <v>0</v>
      </c>
      <c r="Z913" s="51"/>
      <c r="AA913" s="35"/>
      <c r="AB913" s="226"/>
      <c r="AC913" s="226"/>
      <c r="AD913" s="226"/>
      <c r="AE913" s="226"/>
      <c r="AF913" s="226"/>
      <c r="AG913" s="226"/>
      <c r="AH913" s="226"/>
      <c r="AI913" s="226"/>
      <c r="AJ913" s="226"/>
      <c r="AK913" s="226"/>
      <c r="AL913" s="226"/>
      <c r="AM913" s="226"/>
      <c r="AN913" s="226"/>
      <c r="AO913" s="226"/>
    </row>
    <row r="914" spans="1:41" ht="15" outlineLevel="1">
      <c r="A914" s="44">
        <v>791</v>
      </c>
      <c r="B914" s="73">
        <v>725</v>
      </c>
      <c r="C914" s="42" t="s">
        <v>264</v>
      </c>
      <c r="D914" s="44" t="s">
        <v>34</v>
      </c>
      <c r="E914" s="53">
        <v>0.08</v>
      </c>
      <c r="F914" s="14">
        <f t="shared" si="350"/>
        <v>1900.56</v>
      </c>
      <c r="G914" s="14">
        <f t="shared" si="351"/>
        <v>0</v>
      </c>
      <c r="H914" s="14">
        <f t="shared" si="352"/>
        <v>1900.56</v>
      </c>
      <c r="I914" s="45">
        <v>23757</v>
      </c>
      <c r="J914" s="53"/>
      <c r="K914" s="53"/>
      <c r="L914" s="51"/>
      <c r="M914" s="51"/>
      <c r="N914" s="51"/>
      <c r="O914" s="448">
        <f>I914*$L$3</f>
        <v>40386.9</v>
      </c>
      <c r="P914" s="180">
        <f t="shared" si="406"/>
        <v>0</v>
      </c>
      <c r="Q914" s="180">
        <f t="shared" si="407"/>
        <v>3230.95</v>
      </c>
      <c r="R914" s="180">
        <f t="shared" si="408"/>
        <v>0</v>
      </c>
      <c r="S914" s="180">
        <f t="shared" si="409"/>
        <v>3230.95</v>
      </c>
      <c r="T914" s="394">
        <f t="shared" si="404"/>
        <v>4137.8599999999997</v>
      </c>
      <c r="U914" s="394">
        <f t="shared" si="405"/>
        <v>0</v>
      </c>
      <c r="V914" s="142">
        <f t="shared" si="410"/>
        <v>4137.8599999999997</v>
      </c>
      <c r="W914" s="142">
        <f t="shared" si="411"/>
        <v>51723.3</v>
      </c>
      <c r="X914" s="142">
        <f t="shared" si="411"/>
        <v>0</v>
      </c>
      <c r="Y914" s="142">
        <f t="shared" si="412"/>
        <v>51723.3</v>
      </c>
      <c r="Z914" s="51"/>
      <c r="AA914" s="35"/>
      <c r="AB914" s="226"/>
      <c r="AC914" s="226"/>
      <c r="AD914" s="226"/>
      <c r="AE914" s="226"/>
      <c r="AF914" s="226"/>
      <c r="AG914" s="226"/>
      <c r="AH914" s="226"/>
      <c r="AI914" s="226"/>
      <c r="AJ914" s="226"/>
      <c r="AK914" s="226"/>
      <c r="AL914" s="226"/>
      <c r="AM914" s="226"/>
      <c r="AN914" s="226"/>
      <c r="AO914" s="226"/>
    </row>
    <row r="915" spans="1:41" ht="15" outlineLevel="1">
      <c r="A915" s="44">
        <v>792</v>
      </c>
      <c r="B915" s="73">
        <v>726</v>
      </c>
      <c r="C915" s="42" t="s">
        <v>389</v>
      </c>
      <c r="D915" s="44" t="s">
        <v>103</v>
      </c>
      <c r="E915" s="53">
        <v>6</v>
      </c>
      <c r="F915" s="14">
        <f t="shared" si="350"/>
        <v>1860</v>
      </c>
      <c r="G915" s="14">
        <f t="shared" si="351"/>
        <v>0</v>
      </c>
      <c r="H915" s="14">
        <f t="shared" si="352"/>
        <v>1860</v>
      </c>
      <c r="I915" s="45">
        <v>310</v>
      </c>
      <c r="J915" s="53"/>
      <c r="K915" s="53"/>
      <c r="L915" s="51"/>
      <c r="M915" s="51"/>
      <c r="N915" s="51"/>
      <c r="O915" s="451">
        <f t="shared" ref="O915:O923" si="413">I915*$M$3</f>
        <v>434</v>
      </c>
      <c r="P915" s="180">
        <f t="shared" si="406"/>
        <v>0</v>
      </c>
      <c r="Q915" s="180">
        <f t="shared" si="407"/>
        <v>2604</v>
      </c>
      <c r="R915" s="180">
        <f t="shared" si="408"/>
        <v>0</v>
      </c>
      <c r="S915" s="180">
        <f t="shared" si="409"/>
        <v>2604</v>
      </c>
      <c r="T915" s="394">
        <f t="shared" si="404"/>
        <v>3334.92</v>
      </c>
      <c r="U915" s="394">
        <f t="shared" si="405"/>
        <v>0</v>
      </c>
      <c r="V915" s="142">
        <f t="shared" si="410"/>
        <v>3334.92</v>
      </c>
      <c r="W915" s="142">
        <f t="shared" si="411"/>
        <v>555.82000000000005</v>
      </c>
      <c r="X915" s="142">
        <f t="shared" si="411"/>
        <v>0</v>
      </c>
      <c r="Y915" s="142">
        <f t="shared" si="412"/>
        <v>555.82000000000005</v>
      </c>
      <c r="Z915" s="51"/>
      <c r="AA915" s="35"/>
      <c r="AB915" s="226"/>
      <c r="AC915" s="226"/>
      <c r="AD915" s="226"/>
      <c r="AE915" s="226"/>
      <c r="AF915" s="226"/>
      <c r="AG915" s="226"/>
      <c r="AH915" s="226"/>
      <c r="AI915" s="226"/>
      <c r="AJ915" s="226"/>
      <c r="AK915" s="226"/>
      <c r="AL915" s="226"/>
      <c r="AM915" s="226"/>
      <c r="AN915" s="226"/>
      <c r="AO915" s="226"/>
    </row>
    <row r="916" spans="1:41" ht="15" outlineLevel="1">
      <c r="A916" s="44">
        <v>793</v>
      </c>
      <c r="B916" s="73">
        <v>727</v>
      </c>
      <c r="C916" s="42" t="s">
        <v>56</v>
      </c>
      <c r="D916" s="44" t="s">
        <v>26</v>
      </c>
      <c r="E916" s="53">
        <v>2</v>
      </c>
      <c r="F916" s="14">
        <f t="shared" ref="F916:F993" si="414">E916*I916</f>
        <v>3524.08</v>
      </c>
      <c r="G916" s="14">
        <f t="shared" ref="G916:G993" si="415">E916*J916</f>
        <v>0</v>
      </c>
      <c r="H916" s="14">
        <f t="shared" ref="H916:H993" si="416">F916+G916</f>
        <v>3524.08</v>
      </c>
      <c r="I916" s="45">
        <v>1762.04</v>
      </c>
      <c r="J916" s="53"/>
      <c r="K916" s="53"/>
      <c r="L916" s="51"/>
      <c r="M916" s="51"/>
      <c r="N916" s="51"/>
      <c r="O916" s="451">
        <f t="shared" si="413"/>
        <v>2466.86</v>
      </c>
      <c r="P916" s="180">
        <f t="shared" si="406"/>
        <v>0</v>
      </c>
      <c r="Q916" s="180">
        <f t="shared" si="407"/>
        <v>4933.72</v>
      </c>
      <c r="R916" s="180">
        <f t="shared" si="408"/>
        <v>0</v>
      </c>
      <c r="S916" s="180">
        <f t="shared" si="409"/>
        <v>4933.72</v>
      </c>
      <c r="T916" s="394">
        <f t="shared" si="404"/>
        <v>6318.6</v>
      </c>
      <c r="U916" s="394">
        <f t="shared" si="405"/>
        <v>0</v>
      </c>
      <c r="V916" s="142">
        <f t="shared" si="410"/>
        <v>6318.6</v>
      </c>
      <c r="W916" s="142">
        <f t="shared" si="411"/>
        <v>3159.3</v>
      </c>
      <c r="X916" s="142">
        <f t="shared" si="411"/>
        <v>0</v>
      </c>
      <c r="Y916" s="142">
        <f t="shared" si="412"/>
        <v>3159.3</v>
      </c>
      <c r="Z916" s="51"/>
      <c r="AA916" s="35"/>
      <c r="AB916" s="226"/>
      <c r="AC916" s="226"/>
      <c r="AD916" s="226"/>
      <c r="AE916" s="226"/>
      <c r="AF916" s="226"/>
      <c r="AG916" s="226"/>
      <c r="AH916" s="226"/>
      <c r="AI916" s="226"/>
      <c r="AJ916" s="226"/>
      <c r="AK916" s="226"/>
      <c r="AL916" s="226"/>
      <c r="AM916" s="226"/>
      <c r="AN916" s="226"/>
      <c r="AO916" s="226"/>
    </row>
    <row r="917" spans="1:41" ht="15" outlineLevel="1">
      <c r="A917" s="44">
        <v>794</v>
      </c>
      <c r="B917" s="73">
        <v>728</v>
      </c>
      <c r="C917" s="42" t="s">
        <v>218</v>
      </c>
      <c r="D917" s="44" t="s">
        <v>26</v>
      </c>
      <c r="E917" s="53">
        <v>2</v>
      </c>
      <c r="F917" s="14">
        <f t="shared" si="414"/>
        <v>296.16000000000003</v>
      </c>
      <c r="G917" s="14">
        <f t="shared" si="415"/>
        <v>0</v>
      </c>
      <c r="H917" s="14">
        <f t="shared" si="416"/>
        <v>296.16000000000003</v>
      </c>
      <c r="I917" s="45">
        <v>148.08000000000001</v>
      </c>
      <c r="J917" s="53"/>
      <c r="K917" s="53"/>
      <c r="L917" s="51"/>
      <c r="M917" s="51"/>
      <c r="N917" s="51"/>
      <c r="O917" s="451">
        <f t="shared" si="413"/>
        <v>207.31</v>
      </c>
      <c r="P917" s="180">
        <f t="shared" si="406"/>
        <v>0</v>
      </c>
      <c r="Q917" s="180">
        <f t="shared" si="407"/>
        <v>414.62</v>
      </c>
      <c r="R917" s="180">
        <f t="shared" si="408"/>
        <v>0</v>
      </c>
      <c r="S917" s="180">
        <f t="shared" si="409"/>
        <v>414.62</v>
      </c>
      <c r="T917" s="394">
        <f t="shared" si="404"/>
        <v>531</v>
      </c>
      <c r="U917" s="394">
        <f t="shared" si="405"/>
        <v>0</v>
      </c>
      <c r="V917" s="142">
        <f t="shared" si="410"/>
        <v>531</v>
      </c>
      <c r="W917" s="142">
        <f t="shared" si="411"/>
        <v>265.5</v>
      </c>
      <c r="X917" s="142">
        <f t="shared" si="411"/>
        <v>0</v>
      </c>
      <c r="Y917" s="142">
        <f t="shared" si="412"/>
        <v>265.5</v>
      </c>
      <c r="Z917" s="51"/>
      <c r="AA917" s="35"/>
      <c r="AB917" s="226"/>
      <c r="AC917" s="226"/>
      <c r="AD917" s="226"/>
      <c r="AE917" s="226"/>
      <c r="AF917" s="226"/>
      <c r="AG917" s="226"/>
      <c r="AH917" s="226"/>
      <c r="AI917" s="226"/>
      <c r="AJ917" s="226"/>
      <c r="AK917" s="226"/>
      <c r="AL917" s="226"/>
      <c r="AM917" s="226"/>
      <c r="AN917" s="226"/>
      <c r="AO917" s="226"/>
    </row>
    <row r="918" spans="1:41" ht="45" outlineLevel="1">
      <c r="A918" s="44">
        <v>795</v>
      </c>
      <c r="B918" s="73">
        <v>729</v>
      </c>
      <c r="C918" s="42" t="s">
        <v>265</v>
      </c>
      <c r="D918" s="44" t="s">
        <v>34</v>
      </c>
      <c r="E918" s="53">
        <v>0</v>
      </c>
      <c r="F918" s="14">
        <f t="shared" si="414"/>
        <v>0</v>
      </c>
      <c r="G918" s="14">
        <f t="shared" si="415"/>
        <v>0</v>
      </c>
      <c r="H918" s="14">
        <f t="shared" si="416"/>
        <v>0</v>
      </c>
      <c r="I918" s="45">
        <v>11624</v>
      </c>
      <c r="J918" s="53"/>
      <c r="K918" s="53"/>
      <c r="L918" s="51"/>
      <c r="M918" s="51"/>
      <c r="N918" s="51"/>
      <c r="O918" s="451">
        <f t="shared" si="413"/>
        <v>16273.6</v>
      </c>
      <c r="P918" s="180">
        <f t="shared" si="406"/>
        <v>0</v>
      </c>
      <c r="Q918" s="180">
        <f t="shared" si="407"/>
        <v>0</v>
      </c>
      <c r="R918" s="180">
        <f t="shared" si="408"/>
        <v>0</v>
      </c>
      <c r="S918" s="180">
        <f t="shared" si="409"/>
        <v>0</v>
      </c>
      <c r="T918" s="394">
        <f t="shared" si="404"/>
        <v>0</v>
      </c>
      <c r="U918" s="394">
        <f t="shared" si="405"/>
        <v>0</v>
      </c>
      <c r="V918" s="142">
        <f t="shared" si="410"/>
        <v>0</v>
      </c>
      <c r="W918" s="142">
        <f t="shared" si="411"/>
        <v>20841.52</v>
      </c>
      <c r="X918" s="142">
        <f t="shared" si="411"/>
        <v>0</v>
      </c>
      <c r="Y918" s="142">
        <f t="shared" si="412"/>
        <v>20841.52</v>
      </c>
      <c r="Z918" s="51"/>
      <c r="AA918" s="35"/>
      <c r="AB918" s="226"/>
      <c r="AC918" s="226"/>
      <c r="AD918" s="226"/>
      <c r="AE918" s="226"/>
      <c r="AF918" s="226"/>
      <c r="AG918" s="226"/>
      <c r="AH918" s="226"/>
      <c r="AI918" s="226"/>
      <c r="AJ918" s="226"/>
      <c r="AK918" s="226"/>
      <c r="AL918" s="226"/>
      <c r="AM918" s="226"/>
      <c r="AN918" s="226"/>
      <c r="AO918" s="226"/>
    </row>
    <row r="919" spans="1:41" ht="30" outlineLevel="1">
      <c r="A919" s="44">
        <v>796</v>
      </c>
      <c r="B919" s="73">
        <v>730</v>
      </c>
      <c r="C919" s="42" t="s">
        <v>266</v>
      </c>
      <c r="D919" s="44" t="s">
        <v>26</v>
      </c>
      <c r="E919" s="53">
        <v>2</v>
      </c>
      <c r="F919" s="14">
        <f t="shared" si="414"/>
        <v>210</v>
      </c>
      <c r="G919" s="14">
        <f t="shared" si="415"/>
        <v>462</v>
      </c>
      <c r="H919" s="14">
        <f t="shared" si="416"/>
        <v>672</v>
      </c>
      <c r="I919" s="45">
        <v>105</v>
      </c>
      <c r="J919" s="53">
        <v>231</v>
      </c>
      <c r="K919" s="53"/>
      <c r="L919" s="51"/>
      <c r="M919" s="51"/>
      <c r="N919" s="51"/>
      <c r="O919" s="451">
        <f t="shared" si="413"/>
        <v>147</v>
      </c>
      <c r="P919" s="180">
        <f t="shared" si="406"/>
        <v>231</v>
      </c>
      <c r="Q919" s="180">
        <f t="shared" si="407"/>
        <v>294</v>
      </c>
      <c r="R919" s="180">
        <f t="shared" si="408"/>
        <v>462</v>
      </c>
      <c r="S919" s="180">
        <f t="shared" si="409"/>
        <v>756</v>
      </c>
      <c r="T919" s="394">
        <f t="shared" si="404"/>
        <v>376.52</v>
      </c>
      <c r="U919" s="394">
        <f t="shared" si="405"/>
        <v>591.67999999999995</v>
      </c>
      <c r="V919" s="142">
        <f t="shared" si="410"/>
        <v>968.2</v>
      </c>
      <c r="W919" s="142">
        <f t="shared" si="411"/>
        <v>188.26</v>
      </c>
      <c r="X919" s="142">
        <f t="shared" si="411"/>
        <v>295.83999999999997</v>
      </c>
      <c r="Y919" s="142">
        <f t="shared" si="412"/>
        <v>484.1</v>
      </c>
      <c r="Z919" s="51"/>
      <c r="AA919" s="35"/>
      <c r="AB919" s="226"/>
      <c r="AC919" s="226"/>
      <c r="AD919" s="226"/>
      <c r="AE919" s="226"/>
      <c r="AF919" s="226"/>
      <c r="AG919" s="226"/>
      <c r="AH919" s="226"/>
      <c r="AI919" s="226"/>
      <c r="AJ919" s="226"/>
      <c r="AK919" s="226"/>
      <c r="AL919" s="226"/>
      <c r="AM919" s="226"/>
      <c r="AN919" s="226"/>
      <c r="AO919" s="226"/>
    </row>
    <row r="920" spans="1:41" ht="45" outlineLevel="1">
      <c r="A920" s="44">
        <v>797</v>
      </c>
      <c r="B920" s="73">
        <v>731</v>
      </c>
      <c r="C920" s="42" t="s">
        <v>265</v>
      </c>
      <c r="D920" s="44" t="s">
        <v>34</v>
      </c>
      <c r="E920" s="53">
        <v>0.02</v>
      </c>
      <c r="F920" s="14">
        <f t="shared" si="414"/>
        <v>232.48</v>
      </c>
      <c r="G920" s="14">
        <f t="shared" si="415"/>
        <v>0</v>
      </c>
      <c r="H920" s="14">
        <f t="shared" si="416"/>
        <v>232.48</v>
      </c>
      <c r="I920" s="45">
        <v>11624</v>
      </c>
      <c r="J920" s="53"/>
      <c r="K920" s="53"/>
      <c r="L920" s="51"/>
      <c r="M920" s="51"/>
      <c r="N920" s="51"/>
      <c r="O920" s="451">
        <f t="shared" si="413"/>
        <v>16273.6</v>
      </c>
      <c r="P920" s="180">
        <f t="shared" si="406"/>
        <v>0</v>
      </c>
      <c r="Q920" s="180">
        <f t="shared" si="407"/>
        <v>325.47000000000003</v>
      </c>
      <c r="R920" s="180">
        <f t="shared" si="408"/>
        <v>0</v>
      </c>
      <c r="S920" s="180">
        <f t="shared" si="409"/>
        <v>325.47000000000003</v>
      </c>
      <c r="T920" s="394">
        <f t="shared" si="404"/>
        <v>416.83</v>
      </c>
      <c r="U920" s="394">
        <f t="shared" si="405"/>
        <v>0</v>
      </c>
      <c r="V920" s="142">
        <f t="shared" si="410"/>
        <v>416.83</v>
      </c>
      <c r="W920" s="142">
        <f t="shared" si="411"/>
        <v>20841.52</v>
      </c>
      <c r="X920" s="142">
        <f t="shared" si="411"/>
        <v>0</v>
      </c>
      <c r="Y920" s="142">
        <f t="shared" si="412"/>
        <v>20841.52</v>
      </c>
      <c r="Z920" s="51"/>
      <c r="AA920" s="35"/>
      <c r="AB920" s="226"/>
      <c r="AC920" s="226"/>
      <c r="AD920" s="226"/>
      <c r="AE920" s="226"/>
      <c r="AF920" s="226"/>
      <c r="AG920" s="226"/>
      <c r="AH920" s="226"/>
      <c r="AI920" s="226"/>
      <c r="AJ920" s="226"/>
      <c r="AK920" s="226"/>
      <c r="AL920" s="226"/>
      <c r="AM920" s="226"/>
      <c r="AN920" s="226"/>
      <c r="AO920" s="226"/>
    </row>
    <row r="921" spans="1:41" ht="30" outlineLevel="1">
      <c r="A921" s="44">
        <v>798</v>
      </c>
      <c r="B921" s="73">
        <v>732</v>
      </c>
      <c r="C921" s="42" t="s">
        <v>274</v>
      </c>
      <c r="D921" s="44" t="s">
        <v>26</v>
      </c>
      <c r="E921" s="53">
        <v>2</v>
      </c>
      <c r="F921" s="14">
        <f t="shared" si="414"/>
        <v>1336</v>
      </c>
      <c r="G921" s="14">
        <f t="shared" si="415"/>
        <v>6160</v>
      </c>
      <c r="H921" s="14">
        <f t="shared" si="416"/>
        <v>7496</v>
      </c>
      <c r="I921" s="45">
        <v>668</v>
      </c>
      <c r="J921" s="53">
        <v>3080</v>
      </c>
      <c r="K921" s="53"/>
      <c r="L921" s="51"/>
      <c r="M921" s="51"/>
      <c r="N921" s="51"/>
      <c r="O921" s="451">
        <f t="shared" si="413"/>
        <v>935.2</v>
      </c>
      <c r="P921" s="180">
        <f t="shared" si="406"/>
        <v>3080</v>
      </c>
      <c r="Q921" s="180">
        <f t="shared" si="407"/>
        <v>1870.4</v>
      </c>
      <c r="R921" s="180">
        <f t="shared" si="408"/>
        <v>6160</v>
      </c>
      <c r="S921" s="180">
        <f t="shared" si="409"/>
        <v>8030.4</v>
      </c>
      <c r="T921" s="394">
        <f t="shared" si="404"/>
        <v>2395.42</v>
      </c>
      <c r="U921" s="394">
        <f t="shared" si="405"/>
        <v>7889.08</v>
      </c>
      <c r="V921" s="142">
        <f t="shared" si="410"/>
        <v>10284.5</v>
      </c>
      <c r="W921" s="142">
        <f t="shared" si="411"/>
        <v>1197.71</v>
      </c>
      <c r="X921" s="142">
        <f t="shared" si="411"/>
        <v>3944.54</v>
      </c>
      <c r="Y921" s="142">
        <f t="shared" si="412"/>
        <v>5142.25</v>
      </c>
      <c r="Z921" s="51"/>
      <c r="AA921" s="35"/>
      <c r="AB921" s="226"/>
      <c r="AC921" s="226"/>
      <c r="AD921" s="226"/>
      <c r="AE921" s="226"/>
      <c r="AF921" s="226"/>
      <c r="AG921" s="226"/>
      <c r="AH921" s="226"/>
      <c r="AI921" s="226"/>
      <c r="AJ921" s="226"/>
      <c r="AK921" s="226"/>
      <c r="AL921" s="226"/>
      <c r="AM921" s="226"/>
      <c r="AN921" s="226"/>
      <c r="AO921" s="226"/>
    </row>
    <row r="922" spans="1:41" ht="45" outlineLevel="1">
      <c r="A922" s="44">
        <v>799</v>
      </c>
      <c r="B922" s="73">
        <v>733</v>
      </c>
      <c r="C922" s="42" t="s">
        <v>390</v>
      </c>
      <c r="D922" s="44" t="s">
        <v>101</v>
      </c>
      <c r="E922" s="53">
        <v>88.24</v>
      </c>
      <c r="F922" s="14">
        <f t="shared" si="414"/>
        <v>13941.92</v>
      </c>
      <c r="G922" s="14">
        <f t="shared" si="415"/>
        <v>7588.64</v>
      </c>
      <c r="H922" s="14">
        <f t="shared" si="416"/>
        <v>21530.560000000001</v>
      </c>
      <c r="I922" s="45">
        <v>158</v>
      </c>
      <c r="J922" s="53">
        <v>86</v>
      </c>
      <c r="K922" s="53"/>
      <c r="L922" s="51"/>
      <c r="M922" s="51"/>
      <c r="N922" s="51"/>
      <c r="O922" s="451">
        <f t="shared" si="413"/>
        <v>221.2</v>
      </c>
      <c r="P922" s="180">
        <f t="shared" si="406"/>
        <v>86</v>
      </c>
      <c r="Q922" s="180">
        <f t="shared" si="407"/>
        <v>19518.689999999999</v>
      </c>
      <c r="R922" s="180">
        <f t="shared" si="408"/>
        <v>7588.64</v>
      </c>
      <c r="S922" s="180">
        <f t="shared" si="409"/>
        <v>27107.33</v>
      </c>
      <c r="T922" s="394">
        <f t="shared" si="404"/>
        <v>24997.51</v>
      </c>
      <c r="U922" s="394">
        <f t="shared" si="405"/>
        <v>9718.75</v>
      </c>
      <c r="V922" s="142">
        <f t="shared" si="410"/>
        <v>34716.26</v>
      </c>
      <c r="W922" s="142">
        <f t="shared" si="411"/>
        <v>283.29000000000002</v>
      </c>
      <c r="X922" s="142">
        <f t="shared" si="411"/>
        <v>110.14</v>
      </c>
      <c r="Y922" s="142">
        <f t="shared" si="412"/>
        <v>393.43</v>
      </c>
      <c r="Z922" s="51"/>
      <c r="AA922" s="35"/>
      <c r="AB922" s="226"/>
      <c r="AC922" s="226"/>
      <c r="AD922" s="226"/>
      <c r="AE922" s="226"/>
      <c r="AF922" s="226"/>
      <c r="AG922" s="226"/>
      <c r="AH922" s="226"/>
      <c r="AI922" s="226"/>
      <c r="AJ922" s="226"/>
      <c r="AK922" s="226"/>
      <c r="AL922" s="226"/>
      <c r="AM922" s="226"/>
      <c r="AN922" s="226"/>
      <c r="AO922" s="226"/>
    </row>
    <row r="923" spans="1:41" ht="30" outlineLevel="1">
      <c r="A923" s="44">
        <v>800</v>
      </c>
      <c r="B923" s="73">
        <v>734</v>
      </c>
      <c r="C923" s="42" t="s">
        <v>107</v>
      </c>
      <c r="D923" s="44" t="s">
        <v>26</v>
      </c>
      <c r="E923" s="53">
        <v>2.5</v>
      </c>
      <c r="F923" s="14">
        <f t="shared" si="414"/>
        <v>742.35</v>
      </c>
      <c r="G923" s="14">
        <f t="shared" si="415"/>
        <v>110</v>
      </c>
      <c r="H923" s="14">
        <f t="shared" si="416"/>
        <v>852.35</v>
      </c>
      <c r="I923" s="45">
        <v>296.94</v>
      </c>
      <c r="J923" s="53">
        <v>44</v>
      </c>
      <c r="K923" s="53"/>
      <c r="L923" s="51"/>
      <c r="M923" s="51"/>
      <c r="N923" s="51"/>
      <c r="O923" s="451">
        <f t="shared" si="413"/>
        <v>415.72</v>
      </c>
      <c r="P923" s="180">
        <f t="shared" si="406"/>
        <v>44</v>
      </c>
      <c r="Q923" s="180">
        <f t="shared" si="407"/>
        <v>1039.3</v>
      </c>
      <c r="R923" s="180">
        <f t="shared" si="408"/>
        <v>110</v>
      </c>
      <c r="S923" s="180">
        <f t="shared" si="409"/>
        <v>1149.3</v>
      </c>
      <c r="T923" s="394">
        <f t="shared" si="404"/>
        <v>1331.03</v>
      </c>
      <c r="U923" s="394">
        <f t="shared" si="405"/>
        <v>140.88</v>
      </c>
      <c r="V923" s="142">
        <f t="shared" si="410"/>
        <v>1471.91</v>
      </c>
      <c r="W923" s="142">
        <f t="shared" si="411"/>
        <v>532.41</v>
      </c>
      <c r="X923" s="142">
        <f t="shared" si="411"/>
        <v>56.35</v>
      </c>
      <c r="Y923" s="142">
        <f t="shared" si="412"/>
        <v>588.76</v>
      </c>
      <c r="Z923" s="51"/>
      <c r="AA923" s="35"/>
      <c r="AB923" s="226"/>
      <c r="AC923" s="226"/>
      <c r="AD923" s="226"/>
      <c r="AE923" s="226"/>
      <c r="AF923" s="226"/>
      <c r="AG923" s="226"/>
      <c r="AH923" s="226"/>
      <c r="AI923" s="226"/>
      <c r="AJ923" s="226"/>
      <c r="AK923" s="226"/>
      <c r="AL923" s="226"/>
      <c r="AM923" s="226"/>
      <c r="AN923" s="226"/>
      <c r="AO923" s="226"/>
    </row>
    <row r="924" spans="1:41" ht="15" outlineLevel="1">
      <c r="A924" s="44"/>
      <c r="B924" s="73"/>
      <c r="C924" s="52" t="s">
        <v>397</v>
      </c>
      <c r="D924" s="44"/>
      <c r="E924" s="53"/>
      <c r="F924" s="14">
        <f t="shared" si="414"/>
        <v>0</v>
      </c>
      <c r="G924" s="14">
        <f t="shared" si="415"/>
        <v>0</v>
      </c>
      <c r="H924" s="14">
        <f t="shared" si="416"/>
        <v>0</v>
      </c>
      <c r="I924" s="45"/>
      <c r="J924" s="53"/>
      <c r="K924" s="53"/>
      <c r="L924" s="51"/>
      <c r="M924" s="51"/>
      <c r="N924" s="51"/>
      <c r="O924" s="186"/>
      <c r="P924" s="180">
        <f t="shared" si="406"/>
        <v>0</v>
      </c>
      <c r="Q924" s="180">
        <f t="shared" si="407"/>
        <v>0</v>
      </c>
      <c r="R924" s="180">
        <f t="shared" si="408"/>
        <v>0</v>
      </c>
      <c r="S924" s="180">
        <f t="shared" si="409"/>
        <v>0</v>
      </c>
      <c r="T924" s="394">
        <f t="shared" si="404"/>
        <v>0</v>
      </c>
      <c r="U924" s="394">
        <f t="shared" si="405"/>
        <v>0</v>
      </c>
      <c r="V924" s="142">
        <f t="shared" si="410"/>
        <v>0</v>
      </c>
      <c r="W924" s="142">
        <f t="shared" si="411"/>
        <v>0</v>
      </c>
      <c r="X924" s="142">
        <f t="shared" si="411"/>
        <v>0</v>
      </c>
      <c r="Y924" s="142">
        <f t="shared" si="412"/>
        <v>0</v>
      </c>
      <c r="Z924" s="51"/>
      <c r="AA924" s="35"/>
      <c r="AB924" s="226"/>
      <c r="AC924" s="226"/>
      <c r="AD924" s="226"/>
      <c r="AE924" s="226"/>
      <c r="AF924" s="226"/>
      <c r="AG924" s="226"/>
      <c r="AH924" s="226"/>
      <c r="AI924" s="226"/>
      <c r="AJ924" s="226"/>
      <c r="AK924" s="226"/>
      <c r="AL924" s="226"/>
      <c r="AM924" s="226"/>
      <c r="AN924" s="226"/>
      <c r="AO924" s="226"/>
    </row>
    <row r="925" spans="1:41" ht="15" outlineLevel="1">
      <c r="A925" s="44"/>
      <c r="B925" s="73"/>
      <c r="C925" s="52" t="s">
        <v>393</v>
      </c>
      <c r="D925" s="44"/>
      <c r="E925" s="53"/>
      <c r="F925" s="14">
        <f t="shared" si="414"/>
        <v>0</v>
      </c>
      <c r="G925" s="14">
        <f t="shared" si="415"/>
        <v>0</v>
      </c>
      <c r="H925" s="14">
        <f t="shared" si="416"/>
        <v>0</v>
      </c>
      <c r="I925" s="45"/>
      <c r="J925" s="53"/>
      <c r="K925" s="53"/>
      <c r="L925" s="51"/>
      <c r="M925" s="51"/>
      <c r="N925" s="51"/>
      <c r="O925" s="186"/>
      <c r="P925" s="180">
        <f t="shared" si="406"/>
        <v>0</v>
      </c>
      <c r="Q925" s="180">
        <f t="shared" si="407"/>
        <v>0</v>
      </c>
      <c r="R925" s="180">
        <f t="shared" si="408"/>
        <v>0</v>
      </c>
      <c r="S925" s="180">
        <f t="shared" si="409"/>
        <v>0</v>
      </c>
      <c r="T925" s="394">
        <f t="shared" si="404"/>
        <v>0</v>
      </c>
      <c r="U925" s="394">
        <f t="shared" si="405"/>
        <v>0</v>
      </c>
      <c r="V925" s="142">
        <f t="shared" si="410"/>
        <v>0</v>
      </c>
      <c r="W925" s="142">
        <f t="shared" si="411"/>
        <v>0</v>
      </c>
      <c r="X925" s="142">
        <f t="shared" si="411"/>
        <v>0</v>
      </c>
      <c r="Y925" s="142">
        <f t="shared" si="412"/>
        <v>0</v>
      </c>
      <c r="Z925" s="51"/>
      <c r="AA925" s="35"/>
      <c r="AB925" s="226"/>
      <c r="AC925" s="226"/>
      <c r="AD925" s="226"/>
      <c r="AE925" s="226"/>
      <c r="AF925" s="226"/>
      <c r="AG925" s="226"/>
      <c r="AH925" s="226"/>
      <c r="AI925" s="226"/>
      <c r="AJ925" s="226"/>
      <c r="AK925" s="226"/>
      <c r="AL925" s="226"/>
      <c r="AM925" s="226"/>
      <c r="AN925" s="226"/>
      <c r="AO925" s="226"/>
    </row>
    <row r="926" spans="1:41" ht="15" outlineLevel="1">
      <c r="A926" s="44">
        <v>801</v>
      </c>
      <c r="B926" s="73">
        <v>735</v>
      </c>
      <c r="C926" s="42" t="s">
        <v>264</v>
      </c>
      <c r="D926" s="44" t="s">
        <v>34</v>
      </c>
      <c r="E926" s="53">
        <v>0.02</v>
      </c>
      <c r="F926" s="14">
        <f t="shared" si="414"/>
        <v>475.14</v>
      </c>
      <c r="G926" s="14">
        <f t="shared" si="415"/>
        <v>0</v>
      </c>
      <c r="H926" s="14">
        <f t="shared" si="416"/>
        <v>475.14</v>
      </c>
      <c r="I926" s="45">
        <v>23757</v>
      </c>
      <c r="J926" s="53"/>
      <c r="K926" s="53"/>
      <c r="L926" s="51"/>
      <c r="M926" s="51"/>
      <c r="N926" s="51"/>
      <c r="O926" s="448">
        <f>I926*$L$3</f>
        <v>40386.9</v>
      </c>
      <c r="P926" s="180">
        <f t="shared" si="406"/>
        <v>0</v>
      </c>
      <c r="Q926" s="180">
        <f t="shared" si="407"/>
        <v>807.74</v>
      </c>
      <c r="R926" s="180">
        <f t="shared" si="408"/>
        <v>0</v>
      </c>
      <c r="S926" s="180">
        <f t="shared" si="409"/>
        <v>807.74</v>
      </c>
      <c r="T926" s="394">
        <f t="shared" si="404"/>
        <v>1034.47</v>
      </c>
      <c r="U926" s="394">
        <f t="shared" si="405"/>
        <v>0</v>
      </c>
      <c r="V926" s="142">
        <f t="shared" si="410"/>
        <v>1034.47</v>
      </c>
      <c r="W926" s="142">
        <f t="shared" si="411"/>
        <v>51723.3</v>
      </c>
      <c r="X926" s="142">
        <f t="shared" si="411"/>
        <v>0</v>
      </c>
      <c r="Y926" s="142">
        <f t="shared" si="412"/>
        <v>51723.3</v>
      </c>
      <c r="Z926" s="51"/>
      <c r="AA926" s="35"/>
      <c r="AB926" s="226"/>
      <c r="AC926" s="226"/>
      <c r="AD926" s="226"/>
      <c r="AE926" s="226"/>
      <c r="AF926" s="226"/>
      <c r="AG926" s="226"/>
      <c r="AH926" s="226"/>
      <c r="AI926" s="226"/>
      <c r="AJ926" s="226"/>
      <c r="AK926" s="226"/>
      <c r="AL926" s="226"/>
      <c r="AM926" s="226"/>
      <c r="AN926" s="226"/>
      <c r="AO926" s="226"/>
    </row>
    <row r="927" spans="1:41" ht="15" outlineLevel="1">
      <c r="A927" s="44">
        <v>802</v>
      </c>
      <c r="B927" s="73">
        <v>736</v>
      </c>
      <c r="C927" s="42" t="s">
        <v>389</v>
      </c>
      <c r="D927" s="44" t="s">
        <v>103</v>
      </c>
      <c r="E927" s="53">
        <v>2</v>
      </c>
      <c r="F927" s="14">
        <f t="shared" si="414"/>
        <v>620</v>
      </c>
      <c r="G927" s="14">
        <f t="shared" si="415"/>
        <v>0</v>
      </c>
      <c r="H927" s="14">
        <f t="shared" si="416"/>
        <v>620</v>
      </c>
      <c r="I927" s="45">
        <v>310</v>
      </c>
      <c r="J927" s="53"/>
      <c r="K927" s="53"/>
      <c r="L927" s="51"/>
      <c r="M927" s="51"/>
      <c r="N927" s="51"/>
      <c r="O927" s="451">
        <f t="shared" ref="O927:O935" si="417">I927*$M$3</f>
        <v>434</v>
      </c>
      <c r="P927" s="180">
        <f t="shared" si="406"/>
        <v>0</v>
      </c>
      <c r="Q927" s="180">
        <f t="shared" si="407"/>
        <v>868</v>
      </c>
      <c r="R927" s="180">
        <f t="shared" si="408"/>
        <v>0</v>
      </c>
      <c r="S927" s="180">
        <f t="shared" si="409"/>
        <v>868</v>
      </c>
      <c r="T927" s="394">
        <f t="shared" si="404"/>
        <v>1111.6400000000001</v>
      </c>
      <c r="U927" s="394">
        <f t="shared" si="405"/>
        <v>0</v>
      </c>
      <c r="V927" s="142">
        <f t="shared" si="410"/>
        <v>1111.6400000000001</v>
      </c>
      <c r="W927" s="142">
        <f t="shared" si="411"/>
        <v>555.82000000000005</v>
      </c>
      <c r="X927" s="142">
        <f t="shared" si="411"/>
        <v>0</v>
      </c>
      <c r="Y927" s="142">
        <f t="shared" si="412"/>
        <v>555.82000000000005</v>
      </c>
      <c r="Z927" s="51"/>
      <c r="AA927" s="35"/>
      <c r="AB927" s="226"/>
      <c r="AC927" s="226"/>
      <c r="AD927" s="226"/>
      <c r="AE927" s="226"/>
      <c r="AF927" s="226"/>
      <c r="AG927" s="226"/>
      <c r="AH927" s="226"/>
      <c r="AI927" s="226"/>
      <c r="AJ927" s="226"/>
      <c r="AK927" s="226"/>
      <c r="AL927" s="226"/>
      <c r="AM927" s="226"/>
      <c r="AN927" s="226"/>
      <c r="AO927" s="226"/>
    </row>
    <row r="928" spans="1:41" ht="15" outlineLevel="1">
      <c r="A928" s="44">
        <v>803</v>
      </c>
      <c r="B928" s="73">
        <v>737</v>
      </c>
      <c r="C928" s="42" t="s">
        <v>56</v>
      </c>
      <c r="D928" s="44" t="s">
        <v>26</v>
      </c>
      <c r="E928" s="53">
        <v>0.9</v>
      </c>
      <c r="F928" s="14">
        <f t="shared" si="414"/>
        <v>1585.84</v>
      </c>
      <c r="G928" s="14">
        <f t="shared" si="415"/>
        <v>0</v>
      </c>
      <c r="H928" s="14">
        <f t="shared" si="416"/>
        <v>1585.84</v>
      </c>
      <c r="I928" s="45">
        <v>1762.04</v>
      </c>
      <c r="J928" s="53"/>
      <c r="K928" s="53"/>
      <c r="L928" s="51"/>
      <c r="M928" s="51"/>
      <c r="N928" s="51"/>
      <c r="O928" s="451">
        <f t="shared" si="417"/>
        <v>2466.86</v>
      </c>
      <c r="P928" s="180">
        <f t="shared" si="406"/>
        <v>0</v>
      </c>
      <c r="Q928" s="180">
        <f t="shared" si="407"/>
        <v>2220.17</v>
      </c>
      <c r="R928" s="180">
        <f t="shared" si="408"/>
        <v>0</v>
      </c>
      <c r="S928" s="180">
        <f t="shared" si="409"/>
        <v>2220.17</v>
      </c>
      <c r="T928" s="394">
        <f t="shared" si="404"/>
        <v>2843.37</v>
      </c>
      <c r="U928" s="394">
        <f t="shared" si="405"/>
        <v>0</v>
      </c>
      <c r="V928" s="142">
        <f t="shared" si="410"/>
        <v>2843.37</v>
      </c>
      <c r="W928" s="142">
        <f t="shared" si="411"/>
        <v>3159.3</v>
      </c>
      <c r="X928" s="142">
        <f t="shared" si="411"/>
        <v>0</v>
      </c>
      <c r="Y928" s="142">
        <f t="shared" si="412"/>
        <v>3159.3</v>
      </c>
      <c r="Z928" s="51"/>
      <c r="AA928" s="35"/>
      <c r="AB928" s="226"/>
      <c r="AC928" s="226"/>
      <c r="AD928" s="226"/>
      <c r="AE928" s="226"/>
      <c r="AF928" s="226"/>
      <c r="AG928" s="226"/>
      <c r="AH928" s="226"/>
      <c r="AI928" s="226"/>
      <c r="AJ928" s="226"/>
      <c r="AK928" s="226"/>
      <c r="AL928" s="226"/>
      <c r="AM928" s="226"/>
      <c r="AN928" s="226"/>
      <c r="AO928" s="226"/>
    </row>
    <row r="929" spans="1:41" ht="15" outlineLevel="1">
      <c r="A929" s="44">
        <v>804</v>
      </c>
      <c r="B929" s="73">
        <v>738</v>
      </c>
      <c r="C929" s="42" t="s">
        <v>218</v>
      </c>
      <c r="D929" s="44" t="s">
        <v>26</v>
      </c>
      <c r="E929" s="53">
        <v>0.9</v>
      </c>
      <c r="F929" s="14">
        <f t="shared" si="414"/>
        <v>133.27000000000001</v>
      </c>
      <c r="G929" s="14">
        <f t="shared" si="415"/>
        <v>0</v>
      </c>
      <c r="H929" s="14">
        <f t="shared" si="416"/>
        <v>133.27000000000001</v>
      </c>
      <c r="I929" s="45">
        <v>148.08000000000001</v>
      </c>
      <c r="J929" s="53"/>
      <c r="K929" s="53"/>
      <c r="L929" s="51"/>
      <c r="M929" s="51"/>
      <c r="N929" s="51"/>
      <c r="O929" s="451">
        <f t="shared" si="417"/>
        <v>207.31</v>
      </c>
      <c r="P929" s="180">
        <f t="shared" si="406"/>
        <v>0</v>
      </c>
      <c r="Q929" s="180">
        <f t="shared" si="407"/>
        <v>186.58</v>
      </c>
      <c r="R929" s="180">
        <f t="shared" si="408"/>
        <v>0</v>
      </c>
      <c r="S929" s="180">
        <f t="shared" si="409"/>
        <v>186.58</v>
      </c>
      <c r="T929" s="394">
        <f t="shared" si="404"/>
        <v>238.95</v>
      </c>
      <c r="U929" s="394">
        <f t="shared" si="405"/>
        <v>0</v>
      </c>
      <c r="V929" s="142">
        <f t="shared" si="410"/>
        <v>238.95</v>
      </c>
      <c r="W929" s="142">
        <f t="shared" si="411"/>
        <v>265.5</v>
      </c>
      <c r="X929" s="142">
        <f t="shared" si="411"/>
        <v>0</v>
      </c>
      <c r="Y929" s="142">
        <f t="shared" si="412"/>
        <v>265.5</v>
      </c>
      <c r="Z929" s="51"/>
      <c r="AA929" s="35"/>
      <c r="AB929" s="226"/>
      <c r="AC929" s="226"/>
      <c r="AD929" s="226"/>
      <c r="AE929" s="226"/>
      <c r="AF929" s="226"/>
      <c r="AG929" s="226"/>
      <c r="AH929" s="226"/>
      <c r="AI929" s="226"/>
      <c r="AJ929" s="226"/>
      <c r="AK929" s="226"/>
      <c r="AL929" s="226"/>
      <c r="AM929" s="226"/>
      <c r="AN929" s="226"/>
      <c r="AO929" s="226"/>
    </row>
    <row r="930" spans="1:41" ht="45" outlineLevel="1">
      <c r="A930" s="44">
        <v>805</v>
      </c>
      <c r="B930" s="73">
        <v>739</v>
      </c>
      <c r="C930" s="42" t="s">
        <v>265</v>
      </c>
      <c r="D930" s="44" t="s">
        <v>34</v>
      </c>
      <c r="E930" s="53">
        <v>0</v>
      </c>
      <c r="F930" s="14">
        <f t="shared" si="414"/>
        <v>0</v>
      </c>
      <c r="G930" s="14">
        <f t="shared" si="415"/>
        <v>0</v>
      </c>
      <c r="H930" s="14">
        <f t="shared" si="416"/>
        <v>0</v>
      </c>
      <c r="I930" s="45">
        <v>11624</v>
      </c>
      <c r="J930" s="53"/>
      <c r="K930" s="53"/>
      <c r="L930" s="51"/>
      <c r="M930" s="51"/>
      <c r="N930" s="51"/>
      <c r="O930" s="451">
        <f t="shared" si="417"/>
        <v>16273.6</v>
      </c>
      <c r="P930" s="180">
        <f t="shared" si="406"/>
        <v>0</v>
      </c>
      <c r="Q930" s="180">
        <f t="shared" si="407"/>
        <v>0</v>
      </c>
      <c r="R930" s="180">
        <f t="shared" si="408"/>
        <v>0</v>
      </c>
      <c r="S930" s="180">
        <f t="shared" si="409"/>
        <v>0</v>
      </c>
      <c r="T930" s="394">
        <f t="shared" si="404"/>
        <v>0</v>
      </c>
      <c r="U930" s="394">
        <f t="shared" si="405"/>
        <v>0</v>
      </c>
      <c r="V930" s="142">
        <f t="shared" si="410"/>
        <v>0</v>
      </c>
      <c r="W930" s="142">
        <f t="shared" si="411"/>
        <v>20841.52</v>
      </c>
      <c r="X930" s="142">
        <f t="shared" si="411"/>
        <v>0</v>
      </c>
      <c r="Y930" s="142">
        <f t="shared" si="412"/>
        <v>20841.52</v>
      </c>
      <c r="Z930" s="51"/>
      <c r="AA930" s="35"/>
      <c r="AB930" s="226"/>
      <c r="AC930" s="226"/>
      <c r="AD930" s="226"/>
      <c r="AE930" s="226"/>
      <c r="AF930" s="226"/>
      <c r="AG930" s="226"/>
      <c r="AH930" s="226"/>
      <c r="AI930" s="226"/>
      <c r="AJ930" s="226"/>
      <c r="AK930" s="226"/>
      <c r="AL930" s="226"/>
      <c r="AM930" s="226"/>
      <c r="AN930" s="226"/>
      <c r="AO930" s="226"/>
    </row>
    <row r="931" spans="1:41" ht="30" outlineLevel="1">
      <c r="A931" s="44">
        <v>806</v>
      </c>
      <c r="B931" s="73">
        <v>740</v>
      </c>
      <c r="C931" s="42" t="s">
        <v>266</v>
      </c>
      <c r="D931" s="44" t="s">
        <v>26</v>
      </c>
      <c r="E931" s="53">
        <v>0.9</v>
      </c>
      <c r="F931" s="14">
        <f t="shared" si="414"/>
        <v>94.5</v>
      </c>
      <c r="G931" s="14">
        <f t="shared" si="415"/>
        <v>207.9</v>
      </c>
      <c r="H931" s="14">
        <f t="shared" si="416"/>
        <v>302.39999999999998</v>
      </c>
      <c r="I931" s="45">
        <v>105</v>
      </c>
      <c r="J931" s="53">
        <v>231</v>
      </c>
      <c r="K931" s="53"/>
      <c r="L931" s="51"/>
      <c r="M931" s="51"/>
      <c r="N931" s="51"/>
      <c r="O931" s="451">
        <f t="shared" si="417"/>
        <v>147</v>
      </c>
      <c r="P931" s="180">
        <f t="shared" si="406"/>
        <v>231</v>
      </c>
      <c r="Q931" s="180">
        <f t="shared" si="407"/>
        <v>132.30000000000001</v>
      </c>
      <c r="R931" s="180">
        <f t="shared" si="408"/>
        <v>207.9</v>
      </c>
      <c r="S931" s="180">
        <f t="shared" si="409"/>
        <v>340.2</v>
      </c>
      <c r="T931" s="394">
        <f t="shared" si="404"/>
        <v>169.43</v>
      </c>
      <c r="U931" s="394">
        <f t="shared" si="405"/>
        <v>266.26</v>
      </c>
      <c r="V931" s="142">
        <f t="shared" si="410"/>
        <v>435.69</v>
      </c>
      <c r="W931" s="142">
        <f t="shared" si="411"/>
        <v>188.26</v>
      </c>
      <c r="X931" s="142">
        <f t="shared" si="411"/>
        <v>295.83999999999997</v>
      </c>
      <c r="Y931" s="142">
        <f t="shared" si="412"/>
        <v>484.1</v>
      </c>
      <c r="Z931" s="51"/>
      <c r="AA931" s="35"/>
      <c r="AB931" s="226"/>
      <c r="AC931" s="226"/>
      <c r="AD931" s="226"/>
      <c r="AE931" s="226"/>
      <c r="AF931" s="226"/>
      <c r="AG931" s="226"/>
      <c r="AH931" s="226"/>
      <c r="AI931" s="226"/>
      <c r="AJ931" s="226"/>
      <c r="AK931" s="226"/>
      <c r="AL931" s="226"/>
      <c r="AM931" s="226"/>
      <c r="AN931" s="226"/>
      <c r="AO931" s="226"/>
    </row>
    <row r="932" spans="1:41" ht="45" outlineLevel="1">
      <c r="A932" s="44">
        <v>807</v>
      </c>
      <c r="B932" s="73">
        <v>741</v>
      </c>
      <c r="C932" s="42" t="s">
        <v>265</v>
      </c>
      <c r="D932" s="44" t="s">
        <v>34</v>
      </c>
      <c r="E932" s="53">
        <v>0.01</v>
      </c>
      <c r="F932" s="14">
        <f t="shared" si="414"/>
        <v>116.24</v>
      </c>
      <c r="G932" s="14">
        <f t="shared" si="415"/>
        <v>0</v>
      </c>
      <c r="H932" s="14">
        <f t="shared" si="416"/>
        <v>116.24</v>
      </c>
      <c r="I932" s="45">
        <v>11624</v>
      </c>
      <c r="J932" s="53"/>
      <c r="K932" s="53"/>
      <c r="L932" s="51"/>
      <c r="M932" s="51"/>
      <c r="N932" s="51"/>
      <c r="O932" s="451">
        <f t="shared" si="417"/>
        <v>16273.6</v>
      </c>
      <c r="P932" s="180">
        <f t="shared" si="406"/>
        <v>0</v>
      </c>
      <c r="Q932" s="180">
        <f t="shared" si="407"/>
        <v>162.74</v>
      </c>
      <c r="R932" s="180">
        <f t="shared" si="408"/>
        <v>0</v>
      </c>
      <c r="S932" s="180">
        <f t="shared" si="409"/>
        <v>162.74</v>
      </c>
      <c r="T932" s="394">
        <f t="shared" si="404"/>
        <v>208.42</v>
      </c>
      <c r="U932" s="394">
        <f t="shared" si="405"/>
        <v>0</v>
      </c>
      <c r="V932" s="142">
        <f t="shared" si="410"/>
        <v>208.42</v>
      </c>
      <c r="W932" s="142">
        <f t="shared" si="411"/>
        <v>20841.52</v>
      </c>
      <c r="X932" s="142">
        <f t="shared" si="411"/>
        <v>0</v>
      </c>
      <c r="Y932" s="142">
        <f t="shared" si="412"/>
        <v>20841.52</v>
      </c>
      <c r="Z932" s="51"/>
      <c r="AA932" s="35"/>
      <c r="AB932" s="226"/>
      <c r="AC932" s="226"/>
      <c r="AD932" s="226"/>
      <c r="AE932" s="226"/>
      <c r="AF932" s="226"/>
      <c r="AG932" s="226"/>
      <c r="AH932" s="226"/>
      <c r="AI932" s="226"/>
      <c r="AJ932" s="226"/>
      <c r="AK932" s="226"/>
      <c r="AL932" s="226"/>
      <c r="AM932" s="226"/>
      <c r="AN932" s="226"/>
      <c r="AO932" s="226"/>
    </row>
    <row r="933" spans="1:41" ht="30" outlineLevel="1">
      <c r="A933" s="44">
        <v>808</v>
      </c>
      <c r="B933" s="73">
        <v>742</v>
      </c>
      <c r="C933" s="42" t="s">
        <v>274</v>
      </c>
      <c r="D933" s="44" t="s">
        <v>26</v>
      </c>
      <c r="E933" s="53">
        <v>0.9</v>
      </c>
      <c r="F933" s="14">
        <f t="shared" si="414"/>
        <v>601.20000000000005</v>
      </c>
      <c r="G933" s="14">
        <f t="shared" si="415"/>
        <v>2772</v>
      </c>
      <c r="H933" s="14">
        <f t="shared" si="416"/>
        <v>3373.2</v>
      </c>
      <c r="I933" s="45">
        <v>668</v>
      </c>
      <c r="J933" s="53">
        <v>3080</v>
      </c>
      <c r="K933" s="53"/>
      <c r="L933" s="51"/>
      <c r="M933" s="51"/>
      <c r="N933" s="51"/>
      <c r="O933" s="451">
        <f t="shared" si="417"/>
        <v>935.2</v>
      </c>
      <c r="P933" s="180">
        <f t="shared" si="406"/>
        <v>3080</v>
      </c>
      <c r="Q933" s="180">
        <f t="shared" si="407"/>
        <v>841.68</v>
      </c>
      <c r="R933" s="180">
        <f t="shared" si="408"/>
        <v>2772</v>
      </c>
      <c r="S933" s="180">
        <f t="shared" si="409"/>
        <v>3613.68</v>
      </c>
      <c r="T933" s="394">
        <f t="shared" si="404"/>
        <v>1077.94</v>
      </c>
      <c r="U933" s="394">
        <f t="shared" si="405"/>
        <v>3550.09</v>
      </c>
      <c r="V933" s="142">
        <f t="shared" si="410"/>
        <v>4628.03</v>
      </c>
      <c r="W933" s="142">
        <f t="shared" si="411"/>
        <v>1197.71</v>
      </c>
      <c r="X933" s="142">
        <f t="shared" si="411"/>
        <v>3944.54</v>
      </c>
      <c r="Y933" s="142">
        <f t="shared" si="412"/>
        <v>5142.25</v>
      </c>
      <c r="Z933" s="51"/>
      <c r="AA933" s="35"/>
      <c r="AB933" s="226"/>
      <c r="AC933" s="226"/>
      <c r="AD933" s="226"/>
      <c r="AE933" s="226"/>
      <c r="AF933" s="226"/>
      <c r="AG933" s="226"/>
      <c r="AH933" s="226"/>
      <c r="AI933" s="226"/>
      <c r="AJ933" s="226"/>
      <c r="AK933" s="226"/>
      <c r="AL933" s="226"/>
      <c r="AM933" s="226"/>
      <c r="AN933" s="226"/>
      <c r="AO933" s="226"/>
    </row>
    <row r="934" spans="1:41" ht="45" outlineLevel="1">
      <c r="A934" s="44">
        <v>809</v>
      </c>
      <c r="B934" s="73">
        <v>743</v>
      </c>
      <c r="C934" s="42" t="s">
        <v>390</v>
      </c>
      <c r="D934" s="44" t="s">
        <v>101</v>
      </c>
      <c r="E934" s="53">
        <v>35.020000000000003</v>
      </c>
      <c r="F934" s="14">
        <f t="shared" si="414"/>
        <v>5533.16</v>
      </c>
      <c r="G934" s="14">
        <f t="shared" si="415"/>
        <v>3011.72</v>
      </c>
      <c r="H934" s="14">
        <f t="shared" si="416"/>
        <v>8544.8799999999992</v>
      </c>
      <c r="I934" s="45">
        <v>158</v>
      </c>
      <c r="J934" s="53">
        <v>86</v>
      </c>
      <c r="K934" s="53"/>
      <c r="L934" s="51"/>
      <c r="M934" s="51"/>
      <c r="N934" s="51"/>
      <c r="O934" s="451">
        <f t="shared" si="417"/>
        <v>221.2</v>
      </c>
      <c r="P934" s="180">
        <f t="shared" si="406"/>
        <v>86</v>
      </c>
      <c r="Q934" s="180">
        <f t="shared" si="407"/>
        <v>7746.42</v>
      </c>
      <c r="R934" s="180">
        <f t="shared" si="408"/>
        <v>3011.72</v>
      </c>
      <c r="S934" s="180">
        <f t="shared" si="409"/>
        <v>10758.14</v>
      </c>
      <c r="T934" s="394">
        <f t="shared" si="404"/>
        <v>9920.82</v>
      </c>
      <c r="U934" s="394">
        <f t="shared" si="405"/>
        <v>3857.1</v>
      </c>
      <c r="V934" s="142">
        <f t="shared" si="410"/>
        <v>13777.92</v>
      </c>
      <c r="W934" s="142">
        <f t="shared" si="411"/>
        <v>283.29000000000002</v>
      </c>
      <c r="X934" s="142">
        <f t="shared" si="411"/>
        <v>110.14</v>
      </c>
      <c r="Y934" s="142">
        <f t="shared" si="412"/>
        <v>393.43</v>
      </c>
      <c r="Z934" s="51"/>
      <c r="AA934" s="35"/>
      <c r="AB934" s="226"/>
      <c r="AC934" s="226"/>
      <c r="AD934" s="226"/>
      <c r="AE934" s="226"/>
      <c r="AF934" s="226"/>
      <c r="AG934" s="226"/>
      <c r="AH934" s="226"/>
      <c r="AI934" s="226"/>
      <c r="AJ934" s="226"/>
      <c r="AK934" s="226"/>
      <c r="AL934" s="226"/>
      <c r="AM934" s="226"/>
      <c r="AN934" s="226"/>
      <c r="AO934" s="226"/>
    </row>
    <row r="935" spans="1:41" ht="30" outlineLevel="1">
      <c r="A935" s="44">
        <v>810</v>
      </c>
      <c r="B935" s="73">
        <v>744</v>
      </c>
      <c r="C935" s="42" t="s">
        <v>107</v>
      </c>
      <c r="D935" s="44" t="s">
        <v>26</v>
      </c>
      <c r="E935" s="53">
        <v>1.1000000000000001</v>
      </c>
      <c r="F935" s="14">
        <f t="shared" si="414"/>
        <v>326.63</v>
      </c>
      <c r="G935" s="14">
        <f t="shared" si="415"/>
        <v>48.4</v>
      </c>
      <c r="H935" s="14">
        <f t="shared" si="416"/>
        <v>375.03</v>
      </c>
      <c r="I935" s="45">
        <v>296.94</v>
      </c>
      <c r="J935" s="53">
        <v>44</v>
      </c>
      <c r="K935" s="53"/>
      <c r="L935" s="51"/>
      <c r="M935" s="51"/>
      <c r="N935" s="51"/>
      <c r="O935" s="451">
        <f t="shared" si="417"/>
        <v>415.72</v>
      </c>
      <c r="P935" s="180">
        <f t="shared" si="406"/>
        <v>44</v>
      </c>
      <c r="Q935" s="180">
        <f t="shared" si="407"/>
        <v>457.29</v>
      </c>
      <c r="R935" s="180">
        <f t="shared" si="408"/>
        <v>48.4</v>
      </c>
      <c r="S935" s="180">
        <f t="shared" si="409"/>
        <v>505.69</v>
      </c>
      <c r="T935" s="394">
        <f t="shared" si="404"/>
        <v>585.65</v>
      </c>
      <c r="U935" s="394">
        <f t="shared" si="405"/>
        <v>61.99</v>
      </c>
      <c r="V935" s="142">
        <f t="shared" si="410"/>
        <v>647.64</v>
      </c>
      <c r="W935" s="142">
        <f t="shared" si="411"/>
        <v>532.41</v>
      </c>
      <c r="X935" s="142">
        <f t="shared" si="411"/>
        <v>56.35</v>
      </c>
      <c r="Y935" s="142">
        <f t="shared" si="412"/>
        <v>588.76</v>
      </c>
      <c r="Z935" s="51"/>
      <c r="AA935" s="35"/>
      <c r="AB935" s="226"/>
      <c r="AC935" s="226"/>
      <c r="AD935" s="226"/>
      <c r="AE935" s="226"/>
      <c r="AF935" s="226"/>
      <c r="AG935" s="226"/>
      <c r="AH935" s="226"/>
      <c r="AI935" s="226"/>
      <c r="AJ935" s="226"/>
      <c r="AK935" s="226"/>
      <c r="AL935" s="226"/>
      <c r="AM935" s="226"/>
      <c r="AN935" s="226"/>
      <c r="AO935" s="226"/>
    </row>
    <row r="936" spans="1:41" ht="15" outlineLevel="1">
      <c r="A936" s="44"/>
      <c r="B936" s="73"/>
      <c r="C936" s="52" t="s">
        <v>398</v>
      </c>
      <c r="D936" s="44"/>
      <c r="E936" s="53"/>
      <c r="F936" s="14">
        <f t="shared" si="414"/>
        <v>0</v>
      </c>
      <c r="G936" s="14">
        <f t="shared" si="415"/>
        <v>0</v>
      </c>
      <c r="H936" s="14">
        <f t="shared" si="416"/>
        <v>0</v>
      </c>
      <c r="I936" s="45"/>
      <c r="J936" s="53"/>
      <c r="K936" s="53"/>
      <c r="L936" s="51"/>
      <c r="M936" s="51"/>
      <c r="N936" s="51"/>
      <c r="O936" s="186"/>
      <c r="P936" s="180">
        <f t="shared" si="406"/>
        <v>0</v>
      </c>
      <c r="Q936" s="180">
        <f t="shared" si="407"/>
        <v>0</v>
      </c>
      <c r="R936" s="180">
        <f t="shared" si="408"/>
        <v>0</v>
      </c>
      <c r="S936" s="180">
        <f t="shared" si="409"/>
        <v>0</v>
      </c>
      <c r="T936" s="394">
        <f t="shared" si="404"/>
        <v>0</v>
      </c>
      <c r="U936" s="394">
        <f t="shared" si="405"/>
        <v>0</v>
      </c>
      <c r="V936" s="142">
        <f t="shared" si="410"/>
        <v>0</v>
      </c>
      <c r="W936" s="142">
        <f t="shared" si="411"/>
        <v>0</v>
      </c>
      <c r="X936" s="142">
        <f t="shared" si="411"/>
        <v>0</v>
      </c>
      <c r="Y936" s="142">
        <f t="shared" si="412"/>
        <v>0</v>
      </c>
      <c r="Z936" s="51"/>
      <c r="AA936" s="35"/>
      <c r="AB936" s="226"/>
      <c r="AC936" s="226"/>
      <c r="AD936" s="226"/>
      <c r="AE936" s="226"/>
      <c r="AF936" s="226"/>
      <c r="AG936" s="226"/>
      <c r="AH936" s="226"/>
      <c r="AI936" s="226"/>
      <c r="AJ936" s="226"/>
      <c r="AK936" s="226"/>
      <c r="AL936" s="226"/>
      <c r="AM936" s="226"/>
      <c r="AN936" s="226"/>
      <c r="AO936" s="226"/>
    </row>
    <row r="937" spans="1:41" ht="15" outlineLevel="1">
      <c r="A937" s="44">
        <v>811</v>
      </c>
      <c r="B937" s="73">
        <v>745</v>
      </c>
      <c r="C937" s="42" t="s">
        <v>264</v>
      </c>
      <c r="D937" s="44" t="s">
        <v>34</v>
      </c>
      <c r="E937" s="53">
        <v>0.02</v>
      </c>
      <c r="F937" s="14">
        <f t="shared" si="414"/>
        <v>475.14</v>
      </c>
      <c r="G937" s="14">
        <f t="shared" si="415"/>
        <v>0</v>
      </c>
      <c r="H937" s="14">
        <f t="shared" si="416"/>
        <v>475.14</v>
      </c>
      <c r="I937" s="45">
        <v>23757</v>
      </c>
      <c r="J937" s="53"/>
      <c r="K937" s="53"/>
      <c r="L937" s="51"/>
      <c r="M937" s="51"/>
      <c r="N937" s="51"/>
      <c r="O937" s="448">
        <f>I937*$L$3</f>
        <v>40386.9</v>
      </c>
      <c r="P937" s="180">
        <f t="shared" si="406"/>
        <v>0</v>
      </c>
      <c r="Q937" s="180">
        <f t="shared" si="407"/>
        <v>807.74</v>
      </c>
      <c r="R937" s="180">
        <f t="shared" si="408"/>
        <v>0</v>
      </c>
      <c r="S937" s="180">
        <f t="shared" si="409"/>
        <v>807.74</v>
      </c>
      <c r="T937" s="394">
        <f t="shared" si="404"/>
        <v>1034.47</v>
      </c>
      <c r="U937" s="394">
        <f t="shared" si="405"/>
        <v>0</v>
      </c>
      <c r="V937" s="142">
        <f t="shared" si="410"/>
        <v>1034.47</v>
      </c>
      <c r="W937" s="142">
        <f t="shared" si="411"/>
        <v>51723.3</v>
      </c>
      <c r="X937" s="142">
        <f t="shared" si="411"/>
        <v>0</v>
      </c>
      <c r="Y937" s="142">
        <f t="shared" si="412"/>
        <v>51723.3</v>
      </c>
      <c r="Z937" s="51"/>
      <c r="AA937" s="35"/>
      <c r="AB937" s="226"/>
      <c r="AC937" s="226"/>
      <c r="AD937" s="226"/>
      <c r="AE937" s="226"/>
      <c r="AF937" s="226"/>
      <c r="AG937" s="226"/>
      <c r="AH937" s="226"/>
      <c r="AI937" s="226"/>
      <c r="AJ937" s="226"/>
      <c r="AK937" s="226"/>
      <c r="AL937" s="226"/>
      <c r="AM937" s="226"/>
      <c r="AN937" s="226"/>
      <c r="AO937" s="226"/>
    </row>
    <row r="938" spans="1:41" ht="15" outlineLevel="1">
      <c r="A938" s="44">
        <v>812</v>
      </c>
      <c r="B938" s="73">
        <v>746</v>
      </c>
      <c r="C938" s="42" t="s">
        <v>389</v>
      </c>
      <c r="D938" s="44" t="s">
        <v>103</v>
      </c>
      <c r="E938" s="53">
        <v>2</v>
      </c>
      <c r="F938" s="14">
        <f t="shared" si="414"/>
        <v>620</v>
      </c>
      <c r="G938" s="14">
        <f t="shared" si="415"/>
        <v>0</v>
      </c>
      <c r="H938" s="14">
        <f t="shared" si="416"/>
        <v>620</v>
      </c>
      <c r="I938" s="45">
        <v>310</v>
      </c>
      <c r="J938" s="53"/>
      <c r="K938" s="53"/>
      <c r="L938" s="51"/>
      <c r="M938" s="51"/>
      <c r="N938" s="51"/>
      <c r="O938" s="451">
        <f t="shared" ref="O938:O946" si="418">I938*$M$3</f>
        <v>434</v>
      </c>
      <c r="P938" s="180">
        <f t="shared" si="406"/>
        <v>0</v>
      </c>
      <c r="Q938" s="180">
        <f t="shared" si="407"/>
        <v>868</v>
      </c>
      <c r="R938" s="180">
        <f t="shared" si="408"/>
        <v>0</v>
      </c>
      <c r="S938" s="180">
        <f t="shared" si="409"/>
        <v>868</v>
      </c>
      <c r="T938" s="394">
        <f t="shared" si="404"/>
        <v>1111.6400000000001</v>
      </c>
      <c r="U938" s="394">
        <f t="shared" si="405"/>
        <v>0</v>
      </c>
      <c r="V938" s="142">
        <f t="shared" si="410"/>
        <v>1111.6400000000001</v>
      </c>
      <c r="W938" s="142">
        <f t="shared" si="411"/>
        <v>555.82000000000005</v>
      </c>
      <c r="X938" s="142">
        <f t="shared" si="411"/>
        <v>0</v>
      </c>
      <c r="Y938" s="142">
        <f t="shared" si="412"/>
        <v>555.82000000000005</v>
      </c>
      <c r="Z938" s="51"/>
      <c r="AA938" s="35"/>
      <c r="AB938" s="226"/>
      <c r="AC938" s="226"/>
      <c r="AD938" s="226"/>
      <c r="AE938" s="226"/>
      <c r="AF938" s="226"/>
      <c r="AG938" s="226"/>
      <c r="AH938" s="226"/>
      <c r="AI938" s="226"/>
      <c r="AJ938" s="226"/>
      <c r="AK938" s="226"/>
      <c r="AL938" s="226"/>
      <c r="AM938" s="226"/>
      <c r="AN938" s="226"/>
      <c r="AO938" s="226"/>
    </row>
    <row r="939" spans="1:41" ht="15" outlineLevel="1">
      <c r="A939" s="44">
        <v>813</v>
      </c>
      <c r="B939" s="73">
        <v>747</v>
      </c>
      <c r="C939" s="42" t="s">
        <v>56</v>
      </c>
      <c r="D939" s="44" t="s">
        <v>26</v>
      </c>
      <c r="E939" s="53">
        <v>0.9</v>
      </c>
      <c r="F939" s="14">
        <f t="shared" si="414"/>
        <v>1585.84</v>
      </c>
      <c r="G939" s="14">
        <f t="shared" si="415"/>
        <v>0</v>
      </c>
      <c r="H939" s="14">
        <f t="shared" si="416"/>
        <v>1585.84</v>
      </c>
      <c r="I939" s="45">
        <v>1762.04</v>
      </c>
      <c r="J939" s="53"/>
      <c r="K939" s="53"/>
      <c r="L939" s="51"/>
      <c r="M939" s="51"/>
      <c r="N939" s="51"/>
      <c r="O939" s="451">
        <f t="shared" si="418"/>
        <v>2466.86</v>
      </c>
      <c r="P939" s="180">
        <f t="shared" si="406"/>
        <v>0</v>
      </c>
      <c r="Q939" s="180">
        <f t="shared" si="407"/>
        <v>2220.17</v>
      </c>
      <c r="R939" s="180">
        <f t="shared" si="408"/>
        <v>0</v>
      </c>
      <c r="S939" s="180">
        <f t="shared" si="409"/>
        <v>2220.17</v>
      </c>
      <c r="T939" s="394">
        <f t="shared" si="404"/>
        <v>2843.37</v>
      </c>
      <c r="U939" s="394">
        <f t="shared" si="405"/>
        <v>0</v>
      </c>
      <c r="V939" s="142">
        <f t="shared" si="410"/>
        <v>2843.37</v>
      </c>
      <c r="W939" s="142">
        <f t="shared" si="411"/>
        <v>3159.3</v>
      </c>
      <c r="X939" s="142">
        <f t="shared" si="411"/>
        <v>0</v>
      </c>
      <c r="Y939" s="142">
        <f t="shared" si="412"/>
        <v>3159.3</v>
      </c>
      <c r="Z939" s="51"/>
      <c r="AA939" s="35"/>
      <c r="AB939" s="226"/>
      <c r="AC939" s="226"/>
      <c r="AD939" s="226"/>
      <c r="AE939" s="226"/>
      <c r="AF939" s="226"/>
      <c r="AG939" s="226"/>
      <c r="AH939" s="226"/>
      <c r="AI939" s="226"/>
      <c r="AJ939" s="226"/>
      <c r="AK939" s="226"/>
      <c r="AL939" s="226"/>
      <c r="AM939" s="226"/>
      <c r="AN939" s="226"/>
      <c r="AO939" s="226"/>
    </row>
    <row r="940" spans="1:41" ht="15" outlineLevel="1">
      <c r="A940" s="44">
        <v>814</v>
      </c>
      <c r="B940" s="73">
        <v>748</v>
      </c>
      <c r="C940" s="42" t="s">
        <v>218</v>
      </c>
      <c r="D940" s="44" t="s">
        <v>26</v>
      </c>
      <c r="E940" s="53">
        <v>0.9</v>
      </c>
      <c r="F940" s="14">
        <f t="shared" si="414"/>
        <v>133.27000000000001</v>
      </c>
      <c r="G940" s="14">
        <f t="shared" si="415"/>
        <v>0</v>
      </c>
      <c r="H940" s="14">
        <f t="shared" si="416"/>
        <v>133.27000000000001</v>
      </c>
      <c r="I940" s="45">
        <v>148.08000000000001</v>
      </c>
      <c r="J940" s="53"/>
      <c r="K940" s="53"/>
      <c r="L940" s="51"/>
      <c r="M940" s="51"/>
      <c r="N940" s="51"/>
      <c r="O940" s="451">
        <f t="shared" si="418"/>
        <v>207.31</v>
      </c>
      <c r="P940" s="180">
        <f t="shared" si="406"/>
        <v>0</v>
      </c>
      <c r="Q940" s="180">
        <f t="shared" si="407"/>
        <v>186.58</v>
      </c>
      <c r="R940" s="180">
        <f t="shared" si="408"/>
        <v>0</v>
      </c>
      <c r="S940" s="180">
        <f t="shared" si="409"/>
        <v>186.58</v>
      </c>
      <c r="T940" s="394">
        <f t="shared" si="404"/>
        <v>238.95</v>
      </c>
      <c r="U940" s="394">
        <f t="shared" si="405"/>
        <v>0</v>
      </c>
      <c r="V940" s="142">
        <f t="shared" si="410"/>
        <v>238.95</v>
      </c>
      <c r="W940" s="142">
        <f t="shared" si="411"/>
        <v>265.5</v>
      </c>
      <c r="X940" s="142">
        <f t="shared" si="411"/>
        <v>0</v>
      </c>
      <c r="Y940" s="142">
        <f t="shared" si="412"/>
        <v>265.5</v>
      </c>
      <c r="Z940" s="51"/>
      <c r="AA940" s="35"/>
      <c r="AB940" s="226"/>
      <c r="AC940" s="226"/>
      <c r="AD940" s="226"/>
      <c r="AE940" s="226"/>
      <c r="AF940" s="226"/>
      <c r="AG940" s="226"/>
      <c r="AH940" s="226"/>
      <c r="AI940" s="226"/>
      <c r="AJ940" s="226"/>
      <c r="AK940" s="226"/>
      <c r="AL940" s="226"/>
      <c r="AM940" s="226"/>
      <c r="AN940" s="226"/>
      <c r="AO940" s="226"/>
    </row>
    <row r="941" spans="1:41" ht="45" outlineLevel="1">
      <c r="A941" s="44">
        <v>815</v>
      </c>
      <c r="B941" s="73">
        <v>749</v>
      </c>
      <c r="C941" s="42" t="s">
        <v>265</v>
      </c>
      <c r="D941" s="44" t="s">
        <v>34</v>
      </c>
      <c r="E941" s="53">
        <v>0</v>
      </c>
      <c r="F941" s="14">
        <f t="shared" si="414"/>
        <v>0</v>
      </c>
      <c r="G941" s="14">
        <f t="shared" si="415"/>
        <v>0</v>
      </c>
      <c r="H941" s="14">
        <f t="shared" si="416"/>
        <v>0</v>
      </c>
      <c r="I941" s="45">
        <v>11624</v>
      </c>
      <c r="J941" s="53"/>
      <c r="K941" s="53"/>
      <c r="L941" s="51"/>
      <c r="M941" s="51"/>
      <c r="N941" s="51"/>
      <c r="O941" s="451">
        <f t="shared" si="418"/>
        <v>16273.6</v>
      </c>
      <c r="P941" s="180">
        <f t="shared" si="406"/>
        <v>0</v>
      </c>
      <c r="Q941" s="180">
        <f t="shared" si="407"/>
        <v>0</v>
      </c>
      <c r="R941" s="180">
        <f t="shared" si="408"/>
        <v>0</v>
      </c>
      <c r="S941" s="180">
        <f t="shared" si="409"/>
        <v>0</v>
      </c>
      <c r="T941" s="394">
        <f t="shared" si="404"/>
        <v>0</v>
      </c>
      <c r="U941" s="394">
        <f t="shared" si="405"/>
        <v>0</v>
      </c>
      <c r="V941" s="142">
        <f t="shared" si="410"/>
        <v>0</v>
      </c>
      <c r="W941" s="142">
        <f t="shared" si="411"/>
        <v>20841.52</v>
      </c>
      <c r="X941" s="142">
        <f t="shared" si="411"/>
        <v>0</v>
      </c>
      <c r="Y941" s="142">
        <f t="shared" si="412"/>
        <v>20841.52</v>
      </c>
      <c r="Z941" s="51"/>
      <c r="AA941" s="35"/>
      <c r="AB941" s="226"/>
      <c r="AC941" s="226"/>
      <c r="AD941" s="226"/>
      <c r="AE941" s="226"/>
      <c r="AF941" s="226"/>
      <c r="AG941" s="226"/>
      <c r="AH941" s="226"/>
      <c r="AI941" s="226"/>
      <c r="AJ941" s="226"/>
      <c r="AK941" s="226"/>
      <c r="AL941" s="226"/>
      <c r="AM941" s="226"/>
      <c r="AN941" s="226"/>
      <c r="AO941" s="226"/>
    </row>
    <row r="942" spans="1:41" ht="30" outlineLevel="1">
      <c r="A942" s="44">
        <v>816</v>
      </c>
      <c r="B942" s="73">
        <v>750</v>
      </c>
      <c r="C942" s="42" t="s">
        <v>266</v>
      </c>
      <c r="D942" s="44" t="s">
        <v>26</v>
      </c>
      <c r="E942" s="53">
        <v>0.9</v>
      </c>
      <c r="F942" s="14">
        <f t="shared" si="414"/>
        <v>94.5</v>
      </c>
      <c r="G942" s="14">
        <f t="shared" si="415"/>
        <v>207.9</v>
      </c>
      <c r="H942" s="14">
        <f t="shared" si="416"/>
        <v>302.39999999999998</v>
      </c>
      <c r="I942" s="45">
        <v>105</v>
      </c>
      <c r="J942" s="53">
        <v>231</v>
      </c>
      <c r="K942" s="53"/>
      <c r="L942" s="51"/>
      <c r="M942" s="51"/>
      <c r="N942" s="51"/>
      <c r="O942" s="451">
        <f t="shared" si="418"/>
        <v>147</v>
      </c>
      <c r="P942" s="180">
        <f t="shared" si="406"/>
        <v>231</v>
      </c>
      <c r="Q942" s="180">
        <f t="shared" si="407"/>
        <v>132.30000000000001</v>
      </c>
      <c r="R942" s="180">
        <f t="shared" si="408"/>
        <v>207.9</v>
      </c>
      <c r="S942" s="180">
        <f t="shared" si="409"/>
        <v>340.2</v>
      </c>
      <c r="T942" s="394">
        <f t="shared" si="404"/>
        <v>169.43</v>
      </c>
      <c r="U942" s="394">
        <f t="shared" si="405"/>
        <v>266.26</v>
      </c>
      <c r="V942" s="142">
        <f t="shared" si="410"/>
        <v>435.69</v>
      </c>
      <c r="W942" s="142">
        <f t="shared" si="411"/>
        <v>188.26</v>
      </c>
      <c r="X942" s="142">
        <f t="shared" si="411"/>
        <v>295.83999999999997</v>
      </c>
      <c r="Y942" s="142">
        <f t="shared" si="412"/>
        <v>484.1</v>
      </c>
      <c r="Z942" s="51"/>
      <c r="AA942" s="35"/>
      <c r="AB942" s="226"/>
      <c r="AC942" s="226"/>
      <c r="AD942" s="226"/>
      <c r="AE942" s="226"/>
      <c r="AF942" s="226"/>
      <c r="AG942" s="226"/>
      <c r="AH942" s="226"/>
      <c r="AI942" s="226"/>
      <c r="AJ942" s="226"/>
      <c r="AK942" s="226"/>
      <c r="AL942" s="226"/>
      <c r="AM942" s="226"/>
      <c r="AN942" s="226"/>
      <c r="AO942" s="226"/>
    </row>
    <row r="943" spans="1:41" ht="45" outlineLevel="1">
      <c r="A943" s="44">
        <v>817</v>
      </c>
      <c r="B943" s="73">
        <v>751</v>
      </c>
      <c r="C943" s="42" t="s">
        <v>265</v>
      </c>
      <c r="D943" s="44" t="s">
        <v>34</v>
      </c>
      <c r="E943" s="53">
        <v>0.01</v>
      </c>
      <c r="F943" s="14">
        <f t="shared" si="414"/>
        <v>116.24</v>
      </c>
      <c r="G943" s="14">
        <f t="shared" si="415"/>
        <v>0</v>
      </c>
      <c r="H943" s="14">
        <f t="shared" si="416"/>
        <v>116.24</v>
      </c>
      <c r="I943" s="45">
        <v>11624</v>
      </c>
      <c r="J943" s="53"/>
      <c r="K943" s="53"/>
      <c r="L943" s="51"/>
      <c r="M943" s="51"/>
      <c r="N943" s="51"/>
      <c r="O943" s="451">
        <f t="shared" si="418"/>
        <v>16273.6</v>
      </c>
      <c r="P943" s="180">
        <f t="shared" si="406"/>
        <v>0</v>
      </c>
      <c r="Q943" s="180">
        <f t="shared" si="407"/>
        <v>162.74</v>
      </c>
      <c r="R943" s="180">
        <f t="shared" si="408"/>
        <v>0</v>
      </c>
      <c r="S943" s="180">
        <f t="shared" si="409"/>
        <v>162.74</v>
      </c>
      <c r="T943" s="394">
        <f t="shared" si="404"/>
        <v>208.42</v>
      </c>
      <c r="U943" s="394">
        <f t="shared" si="405"/>
        <v>0</v>
      </c>
      <c r="V943" s="142">
        <f t="shared" si="410"/>
        <v>208.42</v>
      </c>
      <c r="W943" s="142">
        <f t="shared" si="411"/>
        <v>20841.52</v>
      </c>
      <c r="X943" s="142">
        <f t="shared" si="411"/>
        <v>0</v>
      </c>
      <c r="Y943" s="142">
        <f t="shared" si="412"/>
        <v>20841.52</v>
      </c>
      <c r="Z943" s="51"/>
      <c r="AA943" s="35"/>
      <c r="AB943" s="226"/>
      <c r="AC943" s="226"/>
      <c r="AD943" s="226"/>
      <c r="AE943" s="226"/>
      <c r="AF943" s="226"/>
      <c r="AG943" s="226"/>
      <c r="AH943" s="226"/>
      <c r="AI943" s="226"/>
      <c r="AJ943" s="226"/>
      <c r="AK943" s="226"/>
      <c r="AL943" s="226"/>
      <c r="AM943" s="226"/>
      <c r="AN943" s="226"/>
      <c r="AO943" s="226"/>
    </row>
    <row r="944" spans="1:41" ht="30" outlineLevel="1">
      <c r="A944" s="44">
        <v>818</v>
      </c>
      <c r="B944" s="73">
        <v>752</v>
      </c>
      <c r="C944" s="42" t="s">
        <v>274</v>
      </c>
      <c r="D944" s="44" t="s">
        <v>26</v>
      </c>
      <c r="E944" s="53">
        <v>0.9</v>
      </c>
      <c r="F944" s="14">
        <f t="shared" si="414"/>
        <v>601.20000000000005</v>
      </c>
      <c r="G944" s="14">
        <f t="shared" si="415"/>
        <v>2772</v>
      </c>
      <c r="H944" s="14">
        <f t="shared" si="416"/>
        <v>3373.2</v>
      </c>
      <c r="I944" s="45">
        <v>668</v>
      </c>
      <c r="J944" s="53">
        <v>3080</v>
      </c>
      <c r="K944" s="53"/>
      <c r="L944" s="51"/>
      <c r="M944" s="51"/>
      <c r="N944" s="51"/>
      <c r="O944" s="451">
        <f t="shared" si="418"/>
        <v>935.2</v>
      </c>
      <c r="P944" s="180">
        <f t="shared" si="406"/>
        <v>3080</v>
      </c>
      <c r="Q944" s="180">
        <f t="shared" si="407"/>
        <v>841.68</v>
      </c>
      <c r="R944" s="180">
        <f t="shared" si="408"/>
        <v>2772</v>
      </c>
      <c r="S944" s="180">
        <f t="shared" si="409"/>
        <v>3613.68</v>
      </c>
      <c r="T944" s="394">
        <f t="shared" si="404"/>
        <v>1077.94</v>
      </c>
      <c r="U944" s="394">
        <f t="shared" si="405"/>
        <v>3550.09</v>
      </c>
      <c r="V944" s="142">
        <f t="shared" si="410"/>
        <v>4628.03</v>
      </c>
      <c r="W944" s="142">
        <f t="shared" si="411"/>
        <v>1197.71</v>
      </c>
      <c r="X944" s="142">
        <f t="shared" si="411"/>
        <v>3944.54</v>
      </c>
      <c r="Y944" s="142">
        <f t="shared" si="412"/>
        <v>5142.25</v>
      </c>
      <c r="Z944" s="51"/>
      <c r="AA944" s="35"/>
      <c r="AB944" s="226"/>
      <c r="AC944" s="226"/>
      <c r="AD944" s="226"/>
      <c r="AE944" s="226"/>
      <c r="AF944" s="226"/>
      <c r="AG944" s="226"/>
      <c r="AH944" s="226"/>
      <c r="AI944" s="226"/>
      <c r="AJ944" s="226"/>
      <c r="AK944" s="226"/>
      <c r="AL944" s="226"/>
      <c r="AM944" s="226"/>
      <c r="AN944" s="226"/>
      <c r="AO944" s="226"/>
    </row>
    <row r="945" spans="1:41" ht="45" outlineLevel="1">
      <c r="A945" s="44">
        <v>819</v>
      </c>
      <c r="B945" s="73">
        <v>753</v>
      </c>
      <c r="C945" s="42" t="s">
        <v>390</v>
      </c>
      <c r="D945" s="44" t="s">
        <v>101</v>
      </c>
      <c r="E945" s="53">
        <v>35.020000000000003</v>
      </c>
      <c r="F945" s="14">
        <f t="shared" si="414"/>
        <v>5533.16</v>
      </c>
      <c r="G945" s="14">
        <f t="shared" si="415"/>
        <v>3011.72</v>
      </c>
      <c r="H945" s="14">
        <f t="shared" si="416"/>
        <v>8544.8799999999992</v>
      </c>
      <c r="I945" s="45">
        <v>158</v>
      </c>
      <c r="J945" s="53">
        <v>86</v>
      </c>
      <c r="K945" s="53"/>
      <c r="L945" s="51"/>
      <c r="M945" s="51"/>
      <c r="N945" s="51"/>
      <c r="O945" s="451">
        <f t="shared" si="418"/>
        <v>221.2</v>
      </c>
      <c r="P945" s="180">
        <f t="shared" si="406"/>
        <v>86</v>
      </c>
      <c r="Q945" s="180">
        <f t="shared" si="407"/>
        <v>7746.42</v>
      </c>
      <c r="R945" s="180">
        <f t="shared" si="408"/>
        <v>3011.72</v>
      </c>
      <c r="S945" s="180">
        <f t="shared" si="409"/>
        <v>10758.14</v>
      </c>
      <c r="T945" s="394">
        <f t="shared" si="404"/>
        <v>9920.82</v>
      </c>
      <c r="U945" s="394">
        <f t="shared" si="405"/>
        <v>3857.1</v>
      </c>
      <c r="V945" s="142">
        <f t="shared" si="410"/>
        <v>13777.92</v>
      </c>
      <c r="W945" s="142">
        <f t="shared" si="411"/>
        <v>283.29000000000002</v>
      </c>
      <c r="X945" s="142">
        <f t="shared" si="411"/>
        <v>110.14</v>
      </c>
      <c r="Y945" s="142">
        <f t="shared" si="412"/>
        <v>393.43</v>
      </c>
      <c r="Z945" s="51"/>
      <c r="AA945" s="35"/>
      <c r="AB945" s="226"/>
      <c r="AC945" s="226"/>
      <c r="AD945" s="226"/>
      <c r="AE945" s="226"/>
      <c r="AF945" s="226"/>
      <c r="AG945" s="226"/>
      <c r="AH945" s="226"/>
      <c r="AI945" s="226"/>
      <c r="AJ945" s="226"/>
      <c r="AK945" s="226"/>
      <c r="AL945" s="226"/>
      <c r="AM945" s="226"/>
      <c r="AN945" s="226"/>
      <c r="AO945" s="226"/>
    </row>
    <row r="946" spans="1:41" ht="30" outlineLevel="1">
      <c r="A946" s="44">
        <v>820</v>
      </c>
      <c r="B946" s="73">
        <v>754</v>
      </c>
      <c r="C946" s="42" t="s">
        <v>107</v>
      </c>
      <c r="D946" s="44" t="s">
        <v>26</v>
      </c>
      <c r="E946" s="53">
        <v>1.1000000000000001</v>
      </c>
      <c r="F946" s="14">
        <f t="shared" si="414"/>
        <v>326.63</v>
      </c>
      <c r="G946" s="14">
        <f t="shared" si="415"/>
        <v>48.4</v>
      </c>
      <c r="H946" s="14">
        <f t="shared" si="416"/>
        <v>375.03</v>
      </c>
      <c r="I946" s="45">
        <v>296.94</v>
      </c>
      <c r="J946" s="53">
        <v>44</v>
      </c>
      <c r="K946" s="53"/>
      <c r="L946" s="51"/>
      <c r="M946" s="51"/>
      <c r="N946" s="51"/>
      <c r="O946" s="451">
        <f t="shared" si="418"/>
        <v>415.72</v>
      </c>
      <c r="P946" s="180">
        <f t="shared" si="406"/>
        <v>44</v>
      </c>
      <c r="Q946" s="180">
        <f t="shared" si="407"/>
        <v>457.29</v>
      </c>
      <c r="R946" s="180">
        <f t="shared" si="408"/>
        <v>48.4</v>
      </c>
      <c r="S946" s="180">
        <f t="shared" si="409"/>
        <v>505.69</v>
      </c>
      <c r="T946" s="394">
        <f t="shared" si="404"/>
        <v>585.65</v>
      </c>
      <c r="U946" s="394">
        <f t="shared" si="405"/>
        <v>61.99</v>
      </c>
      <c r="V946" s="142">
        <f t="shared" si="410"/>
        <v>647.64</v>
      </c>
      <c r="W946" s="142">
        <f t="shared" si="411"/>
        <v>532.41</v>
      </c>
      <c r="X946" s="142">
        <f t="shared" si="411"/>
        <v>56.35</v>
      </c>
      <c r="Y946" s="142">
        <f t="shared" si="412"/>
        <v>588.76</v>
      </c>
      <c r="Z946" s="51"/>
      <c r="AA946" s="35"/>
      <c r="AB946" s="226"/>
      <c r="AC946" s="226"/>
      <c r="AD946" s="226"/>
      <c r="AE946" s="226"/>
      <c r="AF946" s="226"/>
      <c r="AG946" s="226"/>
      <c r="AH946" s="226"/>
      <c r="AI946" s="226"/>
      <c r="AJ946" s="226"/>
      <c r="AK946" s="226"/>
      <c r="AL946" s="226"/>
      <c r="AM946" s="226"/>
      <c r="AN946" s="226"/>
      <c r="AO946" s="226"/>
    </row>
    <row r="947" spans="1:41" ht="15" outlineLevel="1">
      <c r="A947" s="44"/>
      <c r="B947" s="73"/>
      <c r="C947" s="52" t="s">
        <v>399</v>
      </c>
      <c r="D947" s="44"/>
      <c r="E947" s="53"/>
      <c r="F947" s="14">
        <f t="shared" si="414"/>
        <v>0</v>
      </c>
      <c r="G947" s="14">
        <f t="shared" si="415"/>
        <v>0</v>
      </c>
      <c r="H947" s="14">
        <f t="shared" si="416"/>
        <v>0</v>
      </c>
      <c r="I947" s="45"/>
      <c r="J947" s="53"/>
      <c r="K947" s="53"/>
      <c r="L947" s="51"/>
      <c r="M947" s="51"/>
      <c r="N947" s="51"/>
      <c r="O947" s="186"/>
      <c r="P947" s="180">
        <f t="shared" si="406"/>
        <v>0</v>
      </c>
      <c r="Q947" s="180">
        <f t="shared" si="407"/>
        <v>0</v>
      </c>
      <c r="R947" s="180">
        <f t="shared" si="408"/>
        <v>0</v>
      </c>
      <c r="S947" s="180">
        <f t="shared" si="409"/>
        <v>0</v>
      </c>
      <c r="T947" s="394">
        <f t="shared" si="404"/>
        <v>0</v>
      </c>
      <c r="U947" s="394">
        <f t="shared" si="405"/>
        <v>0</v>
      </c>
      <c r="V947" s="142">
        <f t="shared" si="410"/>
        <v>0</v>
      </c>
      <c r="W947" s="142">
        <f t="shared" si="411"/>
        <v>0</v>
      </c>
      <c r="X947" s="142">
        <f t="shared" si="411"/>
        <v>0</v>
      </c>
      <c r="Y947" s="142">
        <f t="shared" si="412"/>
        <v>0</v>
      </c>
      <c r="Z947" s="51"/>
      <c r="AA947" s="35"/>
      <c r="AB947" s="226"/>
      <c r="AC947" s="226"/>
      <c r="AD947" s="226"/>
      <c r="AE947" s="226"/>
      <c r="AF947" s="226"/>
      <c r="AG947" s="226"/>
      <c r="AH947" s="226"/>
      <c r="AI947" s="226"/>
      <c r="AJ947" s="226"/>
      <c r="AK947" s="226"/>
      <c r="AL947" s="226"/>
      <c r="AM947" s="226"/>
      <c r="AN947" s="226"/>
      <c r="AO947" s="226"/>
    </row>
    <row r="948" spans="1:41" ht="15" outlineLevel="1">
      <c r="A948" s="44">
        <v>821</v>
      </c>
      <c r="B948" s="73">
        <v>755</v>
      </c>
      <c r="C948" s="42" t="s">
        <v>264</v>
      </c>
      <c r="D948" s="44" t="s">
        <v>34</v>
      </c>
      <c r="E948" s="53">
        <v>0.08</v>
      </c>
      <c r="F948" s="14">
        <f t="shared" si="414"/>
        <v>1900.56</v>
      </c>
      <c r="G948" s="14">
        <f t="shared" si="415"/>
        <v>0</v>
      </c>
      <c r="H948" s="14">
        <f t="shared" si="416"/>
        <v>1900.56</v>
      </c>
      <c r="I948" s="45">
        <v>23757</v>
      </c>
      <c r="J948" s="53"/>
      <c r="K948" s="53"/>
      <c r="L948" s="51"/>
      <c r="M948" s="51"/>
      <c r="N948" s="51"/>
      <c r="O948" s="448">
        <f>I948*$L$3</f>
        <v>40386.9</v>
      </c>
      <c r="P948" s="180">
        <f t="shared" si="406"/>
        <v>0</v>
      </c>
      <c r="Q948" s="180">
        <f t="shared" si="407"/>
        <v>3230.95</v>
      </c>
      <c r="R948" s="180">
        <f t="shared" si="408"/>
        <v>0</v>
      </c>
      <c r="S948" s="180">
        <f t="shared" si="409"/>
        <v>3230.95</v>
      </c>
      <c r="T948" s="394">
        <f t="shared" si="404"/>
        <v>4137.8599999999997</v>
      </c>
      <c r="U948" s="394">
        <f t="shared" si="405"/>
        <v>0</v>
      </c>
      <c r="V948" s="142">
        <f t="shared" si="410"/>
        <v>4137.8599999999997</v>
      </c>
      <c r="W948" s="142">
        <f t="shared" si="411"/>
        <v>51723.3</v>
      </c>
      <c r="X948" s="142">
        <f t="shared" si="411"/>
        <v>0</v>
      </c>
      <c r="Y948" s="142">
        <f t="shared" si="412"/>
        <v>51723.3</v>
      </c>
      <c r="Z948" s="51"/>
      <c r="AA948" s="35"/>
      <c r="AB948" s="226"/>
      <c r="AC948" s="226"/>
      <c r="AD948" s="226"/>
      <c r="AE948" s="226"/>
      <c r="AF948" s="226"/>
      <c r="AG948" s="226"/>
      <c r="AH948" s="226"/>
      <c r="AI948" s="226"/>
      <c r="AJ948" s="226"/>
      <c r="AK948" s="226"/>
      <c r="AL948" s="226"/>
      <c r="AM948" s="226"/>
      <c r="AN948" s="226"/>
      <c r="AO948" s="226"/>
    </row>
    <row r="949" spans="1:41" ht="15" outlineLevel="1">
      <c r="A949" s="44">
        <v>822</v>
      </c>
      <c r="B949" s="73">
        <v>756</v>
      </c>
      <c r="C949" s="42" t="s">
        <v>389</v>
      </c>
      <c r="D949" s="44" t="s">
        <v>103</v>
      </c>
      <c r="E949" s="53">
        <v>5</v>
      </c>
      <c r="F949" s="14">
        <f t="shared" si="414"/>
        <v>1550</v>
      </c>
      <c r="G949" s="14">
        <f t="shared" si="415"/>
        <v>0</v>
      </c>
      <c r="H949" s="14">
        <f t="shared" si="416"/>
        <v>1550</v>
      </c>
      <c r="I949" s="45">
        <v>310</v>
      </c>
      <c r="J949" s="53"/>
      <c r="K949" s="53"/>
      <c r="L949" s="51"/>
      <c r="M949" s="51"/>
      <c r="N949" s="51"/>
      <c r="O949" s="451">
        <f t="shared" ref="O949:O957" si="419">I949*$M$3</f>
        <v>434</v>
      </c>
      <c r="P949" s="180">
        <f t="shared" si="406"/>
        <v>0</v>
      </c>
      <c r="Q949" s="180">
        <f t="shared" si="407"/>
        <v>2170</v>
      </c>
      <c r="R949" s="180">
        <f t="shared" si="408"/>
        <v>0</v>
      </c>
      <c r="S949" s="180">
        <f t="shared" si="409"/>
        <v>2170</v>
      </c>
      <c r="T949" s="394">
        <f t="shared" si="404"/>
        <v>2779.1</v>
      </c>
      <c r="U949" s="394">
        <f t="shared" si="405"/>
        <v>0</v>
      </c>
      <c r="V949" s="142">
        <f t="shared" si="410"/>
        <v>2779.1</v>
      </c>
      <c r="W949" s="142">
        <f t="shared" si="411"/>
        <v>555.82000000000005</v>
      </c>
      <c r="X949" s="142">
        <f t="shared" si="411"/>
        <v>0</v>
      </c>
      <c r="Y949" s="142">
        <f t="shared" si="412"/>
        <v>555.82000000000005</v>
      </c>
      <c r="Z949" s="51"/>
      <c r="AA949" s="35"/>
      <c r="AB949" s="226"/>
      <c r="AC949" s="226"/>
      <c r="AD949" s="226"/>
      <c r="AE949" s="226"/>
      <c r="AF949" s="226"/>
      <c r="AG949" s="226"/>
      <c r="AH949" s="226"/>
      <c r="AI949" s="226"/>
      <c r="AJ949" s="226"/>
      <c r="AK949" s="226"/>
      <c r="AL949" s="226"/>
      <c r="AM949" s="226"/>
      <c r="AN949" s="226"/>
      <c r="AO949" s="226"/>
    </row>
    <row r="950" spans="1:41" ht="15" outlineLevel="1">
      <c r="A950" s="44">
        <v>823</v>
      </c>
      <c r="B950" s="73">
        <v>757</v>
      </c>
      <c r="C950" s="42" t="s">
        <v>56</v>
      </c>
      <c r="D950" s="44" t="s">
        <v>26</v>
      </c>
      <c r="E950" s="53">
        <v>2</v>
      </c>
      <c r="F950" s="14">
        <f t="shared" si="414"/>
        <v>3524.08</v>
      </c>
      <c r="G950" s="14">
        <f t="shared" si="415"/>
        <v>0</v>
      </c>
      <c r="H950" s="14">
        <f t="shared" si="416"/>
        <v>3524.08</v>
      </c>
      <c r="I950" s="45">
        <v>1762.04</v>
      </c>
      <c r="J950" s="53"/>
      <c r="K950" s="53"/>
      <c r="L950" s="51"/>
      <c r="M950" s="51"/>
      <c r="N950" s="51"/>
      <c r="O950" s="451">
        <f t="shared" si="419"/>
        <v>2466.86</v>
      </c>
      <c r="P950" s="180">
        <f t="shared" si="406"/>
        <v>0</v>
      </c>
      <c r="Q950" s="180">
        <f t="shared" si="407"/>
        <v>4933.72</v>
      </c>
      <c r="R950" s="180">
        <f t="shared" si="408"/>
        <v>0</v>
      </c>
      <c r="S950" s="180">
        <f t="shared" si="409"/>
        <v>4933.72</v>
      </c>
      <c r="T950" s="394">
        <f t="shared" si="404"/>
        <v>6318.6</v>
      </c>
      <c r="U950" s="394">
        <f t="shared" si="405"/>
        <v>0</v>
      </c>
      <c r="V950" s="142">
        <f t="shared" si="410"/>
        <v>6318.6</v>
      </c>
      <c r="W950" s="142">
        <f t="shared" si="411"/>
        <v>3159.3</v>
      </c>
      <c r="X950" s="142">
        <f t="shared" si="411"/>
        <v>0</v>
      </c>
      <c r="Y950" s="142">
        <f t="shared" si="412"/>
        <v>3159.3</v>
      </c>
      <c r="Z950" s="51"/>
      <c r="AA950" s="35"/>
      <c r="AB950" s="226"/>
      <c r="AC950" s="226"/>
      <c r="AD950" s="226"/>
      <c r="AE950" s="226"/>
      <c r="AF950" s="226"/>
      <c r="AG950" s="226"/>
      <c r="AH950" s="226"/>
      <c r="AI950" s="226"/>
      <c r="AJ950" s="226"/>
      <c r="AK950" s="226"/>
      <c r="AL950" s="226"/>
      <c r="AM950" s="226"/>
      <c r="AN950" s="226"/>
      <c r="AO950" s="226"/>
    </row>
    <row r="951" spans="1:41" ht="15" outlineLevel="1">
      <c r="A951" s="44">
        <v>824</v>
      </c>
      <c r="B951" s="73">
        <v>758</v>
      </c>
      <c r="C951" s="42" t="s">
        <v>218</v>
      </c>
      <c r="D951" s="44" t="s">
        <v>26</v>
      </c>
      <c r="E951" s="53">
        <v>2</v>
      </c>
      <c r="F951" s="14">
        <f t="shared" si="414"/>
        <v>296.16000000000003</v>
      </c>
      <c r="G951" s="14">
        <f t="shared" si="415"/>
        <v>0</v>
      </c>
      <c r="H951" s="14">
        <f t="shared" si="416"/>
        <v>296.16000000000003</v>
      </c>
      <c r="I951" s="45">
        <v>148.08000000000001</v>
      </c>
      <c r="J951" s="53"/>
      <c r="K951" s="53"/>
      <c r="L951" s="51"/>
      <c r="M951" s="51"/>
      <c r="N951" s="51"/>
      <c r="O951" s="451">
        <f t="shared" si="419"/>
        <v>207.31</v>
      </c>
      <c r="P951" s="180">
        <f t="shared" si="406"/>
        <v>0</v>
      </c>
      <c r="Q951" s="180">
        <f t="shared" si="407"/>
        <v>414.62</v>
      </c>
      <c r="R951" s="180">
        <f t="shared" si="408"/>
        <v>0</v>
      </c>
      <c r="S951" s="180">
        <f t="shared" si="409"/>
        <v>414.62</v>
      </c>
      <c r="T951" s="394">
        <f t="shared" si="404"/>
        <v>531</v>
      </c>
      <c r="U951" s="394">
        <f t="shared" si="405"/>
        <v>0</v>
      </c>
      <c r="V951" s="142">
        <f t="shared" si="410"/>
        <v>531</v>
      </c>
      <c r="W951" s="142">
        <f t="shared" si="411"/>
        <v>265.5</v>
      </c>
      <c r="X951" s="142">
        <f t="shared" si="411"/>
        <v>0</v>
      </c>
      <c r="Y951" s="142">
        <f t="shared" si="412"/>
        <v>265.5</v>
      </c>
      <c r="Z951" s="51"/>
      <c r="AA951" s="35"/>
      <c r="AB951" s="226"/>
      <c r="AC951" s="226"/>
      <c r="AD951" s="226"/>
      <c r="AE951" s="226"/>
      <c r="AF951" s="226"/>
      <c r="AG951" s="226"/>
      <c r="AH951" s="226"/>
      <c r="AI951" s="226"/>
      <c r="AJ951" s="226"/>
      <c r="AK951" s="226"/>
      <c r="AL951" s="226"/>
      <c r="AM951" s="226"/>
      <c r="AN951" s="226"/>
      <c r="AO951" s="226"/>
    </row>
    <row r="952" spans="1:41" ht="45" outlineLevel="1">
      <c r="A952" s="44">
        <v>825</v>
      </c>
      <c r="B952" s="73">
        <v>759</v>
      </c>
      <c r="C952" s="42" t="s">
        <v>265</v>
      </c>
      <c r="D952" s="44" t="s">
        <v>34</v>
      </c>
      <c r="E952" s="53">
        <v>0</v>
      </c>
      <c r="F952" s="14">
        <f t="shared" si="414"/>
        <v>0</v>
      </c>
      <c r="G952" s="14">
        <f t="shared" si="415"/>
        <v>0</v>
      </c>
      <c r="H952" s="14">
        <f t="shared" si="416"/>
        <v>0</v>
      </c>
      <c r="I952" s="45">
        <v>11624</v>
      </c>
      <c r="J952" s="53"/>
      <c r="K952" s="53"/>
      <c r="L952" s="51"/>
      <c r="M952" s="51"/>
      <c r="N952" s="51"/>
      <c r="O952" s="451">
        <f t="shared" si="419"/>
        <v>16273.6</v>
      </c>
      <c r="P952" s="180">
        <f t="shared" si="406"/>
        <v>0</v>
      </c>
      <c r="Q952" s="180">
        <f t="shared" si="407"/>
        <v>0</v>
      </c>
      <c r="R952" s="180">
        <f t="shared" si="408"/>
        <v>0</v>
      </c>
      <c r="S952" s="180">
        <f t="shared" si="409"/>
        <v>0</v>
      </c>
      <c r="T952" s="394">
        <f t="shared" si="404"/>
        <v>0</v>
      </c>
      <c r="U952" s="394">
        <f t="shared" si="405"/>
        <v>0</v>
      </c>
      <c r="V952" s="142">
        <f t="shared" si="410"/>
        <v>0</v>
      </c>
      <c r="W952" s="142">
        <f t="shared" si="411"/>
        <v>20841.52</v>
      </c>
      <c r="X952" s="142">
        <f t="shared" si="411"/>
        <v>0</v>
      </c>
      <c r="Y952" s="142">
        <f t="shared" si="412"/>
        <v>20841.52</v>
      </c>
      <c r="Z952" s="51"/>
      <c r="AA952" s="35"/>
      <c r="AB952" s="226"/>
      <c r="AC952" s="226"/>
      <c r="AD952" s="226"/>
      <c r="AE952" s="226"/>
      <c r="AF952" s="226"/>
      <c r="AG952" s="226"/>
      <c r="AH952" s="226"/>
      <c r="AI952" s="226"/>
      <c r="AJ952" s="226"/>
      <c r="AK952" s="226"/>
      <c r="AL952" s="226"/>
      <c r="AM952" s="226"/>
      <c r="AN952" s="226"/>
      <c r="AO952" s="226"/>
    </row>
    <row r="953" spans="1:41" ht="30" outlineLevel="1">
      <c r="A953" s="44">
        <v>826</v>
      </c>
      <c r="B953" s="73">
        <v>760</v>
      </c>
      <c r="C953" s="42" t="s">
        <v>266</v>
      </c>
      <c r="D953" s="44" t="s">
        <v>26</v>
      </c>
      <c r="E953" s="53">
        <v>2</v>
      </c>
      <c r="F953" s="14">
        <f t="shared" si="414"/>
        <v>210</v>
      </c>
      <c r="G953" s="14">
        <f t="shared" si="415"/>
        <v>462</v>
      </c>
      <c r="H953" s="14">
        <f t="shared" si="416"/>
        <v>672</v>
      </c>
      <c r="I953" s="45">
        <v>105</v>
      </c>
      <c r="J953" s="53">
        <v>231</v>
      </c>
      <c r="K953" s="53"/>
      <c r="L953" s="51"/>
      <c r="M953" s="51"/>
      <c r="N953" s="51"/>
      <c r="O953" s="451">
        <f t="shared" si="419"/>
        <v>147</v>
      </c>
      <c r="P953" s="180">
        <f t="shared" si="406"/>
        <v>231</v>
      </c>
      <c r="Q953" s="180">
        <f t="shared" si="407"/>
        <v>294</v>
      </c>
      <c r="R953" s="180">
        <f t="shared" si="408"/>
        <v>462</v>
      </c>
      <c r="S953" s="180">
        <f t="shared" si="409"/>
        <v>756</v>
      </c>
      <c r="T953" s="394">
        <f t="shared" si="404"/>
        <v>376.52</v>
      </c>
      <c r="U953" s="394">
        <f t="shared" si="405"/>
        <v>591.67999999999995</v>
      </c>
      <c r="V953" s="142">
        <f t="shared" si="410"/>
        <v>968.2</v>
      </c>
      <c r="W953" s="142">
        <f t="shared" si="411"/>
        <v>188.26</v>
      </c>
      <c r="X953" s="142">
        <f t="shared" si="411"/>
        <v>295.83999999999997</v>
      </c>
      <c r="Y953" s="142">
        <f t="shared" si="412"/>
        <v>484.1</v>
      </c>
      <c r="Z953" s="51"/>
      <c r="AA953" s="35"/>
      <c r="AB953" s="226"/>
      <c r="AC953" s="226"/>
      <c r="AD953" s="226"/>
      <c r="AE953" s="226"/>
      <c r="AF953" s="226"/>
      <c r="AG953" s="226"/>
      <c r="AH953" s="226"/>
      <c r="AI953" s="226"/>
      <c r="AJ953" s="226"/>
      <c r="AK953" s="226"/>
      <c r="AL953" s="226"/>
      <c r="AM953" s="226"/>
      <c r="AN953" s="226"/>
      <c r="AO953" s="226"/>
    </row>
    <row r="954" spans="1:41" ht="45" outlineLevel="1">
      <c r="A954" s="44">
        <v>827</v>
      </c>
      <c r="B954" s="73">
        <v>761</v>
      </c>
      <c r="C954" s="42" t="s">
        <v>265</v>
      </c>
      <c r="D954" s="44" t="s">
        <v>34</v>
      </c>
      <c r="E954" s="53">
        <v>0.02</v>
      </c>
      <c r="F954" s="14">
        <f t="shared" si="414"/>
        <v>232.48</v>
      </c>
      <c r="G954" s="14">
        <f t="shared" si="415"/>
        <v>0</v>
      </c>
      <c r="H954" s="14">
        <f t="shared" si="416"/>
        <v>232.48</v>
      </c>
      <c r="I954" s="45">
        <v>11624</v>
      </c>
      <c r="J954" s="53"/>
      <c r="K954" s="53"/>
      <c r="L954" s="51"/>
      <c r="M954" s="51"/>
      <c r="N954" s="51"/>
      <c r="O954" s="451">
        <f t="shared" si="419"/>
        <v>16273.6</v>
      </c>
      <c r="P954" s="180">
        <f t="shared" si="406"/>
        <v>0</v>
      </c>
      <c r="Q954" s="180">
        <f t="shared" si="407"/>
        <v>325.47000000000003</v>
      </c>
      <c r="R954" s="180">
        <f t="shared" si="408"/>
        <v>0</v>
      </c>
      <c r="S954" s="180">
        <f t="shared" si="409"/>
        <v>325.47000000000003</v>
      </c>
      <c r="T954" s="394">
        <f t="shared" si="404"/>
        <v>416.83</v>
      </c>
      <c r="U954" s="394">
        <f t="shared" si="405"/>
        <v>0</v>
      </c>
      <c r="V954" s="142">
        <f t="shared" si="410"/>
        <v>416.83</v>
      </c>
      <c r="W954" s="142">
        <f t="shared" si="411"/>
        <v>20841.52</v>
      </c>
      <c r="X954" s="142">
        <f t="shared" si="411"/>
        <v>0</v>
      </c>
      <c r="Y954" s="142">
        <f t="shared" si="412"/>
        <v>20841.52</v>
      </c>
      <c r="Z954" s="51"/>
      <c r="AA954" s="35"/>
      <c r="AB954" s="226"/>
      <c r="AC954" s="226"/>
      <c r="AD954" s="226"/>
      <c r="AE954" s="226"/>
      <c r="AF954" s="226"/>
      <c r="AG954" s="226"/>
      <c r="AH954" s="226"/>
      <c r="AI954" s="226"/>
      <c r="AJ954" s="226"/>
      <c r="AK954" s="226"/>
      <c r="AL954" s="226"/>
      <c r="AM954" s="226"/>
      <c r="AN954" s="226"/>
      <c r="AO954" s="226"/>
    </row>
    <row r="955" spans="1:41" ht="30" outlineLevel="1">
      <c r="A955" s="44">
        <v>828</v>
      </c>
      <c r="B955" s="73">
        <v>762</v>
      </c>
      <c r="C955" s="42" t="s">
        <v>274</v>
      </c>
      <c r="D955" s="44" t="s">
        <v>26</v>
      </c>
      <c r="E955" s="53">
        <v>2</v>
      </c>
      <c r="F955" s="14">
        <f t="shared" si="414"/>
        <v>1336</v>
      </c>
      <c r="G955" s="14">
        <f t="shared" si="415"/>
        <v>6160</v>
      </c>
      <c r="H955" s="14">
        <f t="shared" si="416"/>
        <v>7496</v>
      </c>
      <c r="I955" s="45">
        <v>668</v>
      </c>
      <c r="J955" s="53">
        <v>3080</v>
      </c>
      <c r="K955" s="53"/>
      <c r="L955" s="51"/>
      <c r="M955" s="51"/>
      <c r="N955" s="51"/>
      <c r="O955" s="451">
        <f t="shared" si="419"/>
        <v>935.2</v>
      </c>
      <c r="P955" s="180">
        <f t="shared" si="406"/>
        <v>3080</v>
      </c>
      <c r="Q955" s="180">
        <f t="shared" si="407"/>
        <v>1870.4</v>
      </c>
      <c r="R955" s="180">
        <f t="shared" si="408"/>
        <v>6160</v>
      </c>
      <c r="S955" s="180">
        <f t="shared" si="409"/>
        <v>8030.4</v>
      </c>
      <c r="T955" s="394">
        <f t="shared" si="404"/>
        <v>2395.42</v>
      </c>
      <c r="U955" s="394">
        <f t="shared" si="405"/>
        <v>7889.08</v>
      </c>
      <c r="V955" s="142">
        <f t="shared" si="410"/>
        <v>10284.5</v>
      </c>
      <c r="W955" s="142">
        <f t="shared" si="411"/>
        <v>1197.71</v>
      </c>
      <c r="X955" s="142">
        <f t="shared" si="411"/>
        <v>3944.54</v>
      </c>
      <c r="Y955" s="142">
        <f t="shared" si="412"/>
        <v>5142.25</v>
      </c>
      <c r="Z955" s="51"/>
      <c r="AA955" s="35"/>
      <c r="AB955" s="226"/>
      <c r="AC955" s="226"/>
      <c r="AD955" s="226"/>
      <c r="AE955" s="226"/>
      <c r="AF955" s="226"/>
      <c r="AG955" s="226"/>
      <c r="AH955" s="226"/>
      <c r="AI955" s="226"/>
      <c r="AJ955" s="226"/>
      <c r="AK955" s="226"/>
      <c r="AL955" s="226"/>
      <c r="AM955" s="226"/>
      <c r="AN955" s="226"/>
      <c r="AO955" s="226"/>
    </row>
    <row r="956" spans="1:41" ht="45" outlineLevel="1">
      <c r="A956" s="44">
        <v>829</v>
      </c>
      <c r="B956" s="73">
        <v>763</v>
      </c>
      <c r="C956" s="42" t="s">
        <v>390</v>
      </c>
      <c r="D956" s="44" t="s">
        <v>101</v>
      </c>
      <c r="E956" s="53">
        <v>85.13</v>
      </c>
      <c r="F956" s="14">
        <f t="shared" si="414"/>
        <v>13450.54</v>
      </c>
      <c r="G956" s="14">
        <f t="shared" si="415"/>
        <v>7321.18</v>
      </c>
      <c r="H956" s="14">
        <f t="shared" si="416"/>
        <v>20771.72</v>
      </c>
      <c r="I956" s="45">
        <v>158</v>
      </c>
      <c r="J956" s="53">
        <v>86</v>
      </c>
      <c r="K956" s="53"/>
      <c r="L956" s="51"/>
      <c r="M956" s="51"/>
      <c r="N956" s="51"/>
      <c r="O956" s="451">
        <f t="shared" si="419"/>
        <v>221.2</v>
      </c>
      <c r="P956" s="180">
        <f t="shared" si="406"/>
        <v>86</v>
      </c>
      <c r="Q956" s="180">
        <f t="shared" si="407"/>
        <v>18830.759999999998</v>
      </c>
      <c r="R956" s="180">
        <f t="shared" si="408"/>
        <v>7321.18</v>
      </c>
      <c r="S956" s="180">
        <f t="shared" si="409"/>
        <v>26151.94</v>
      </c>
      <c r="T956" s="394">
        <f t="shared" si="404"/>
        <v>24116.48</v>
      </c>
      <c r="U956" s="394">
        <f t="shared" si="405"/>
        <v>9376.2199999999993</v>
      </c>
      <c r="V956" s="142">
        <f t="shared" si="410"/>
        <v>33492.699999999997</v>
      </c>
      <c r="W956" s="142">
        <f t="shared" si="411"/>
        <v>283.29000000000002</v>
      </c>
      <c r="X956" s="142">
        <f t="shared" si="411"/>
        <v>110.14</v>
      </c>
      <c r="Y956" s="142">
        <f t="shared" si="412"/>
        <v>393.43</v>
      </c>
      <c r="Z956" s="51"/>
      <c r="AA956" s="35"/>
      <c r="AB956" s="226"/>
      <c r="AC956" s="226"/>
      <c r="AD956" s="226"/>
      <c r="AE956" s="226"/>
      <c r="AF956" s="226"/>
      <c r="AG956" s="226"/>
      <c r="AH956" s="226"/>
      <c r="AI956" s="226"/>
      <c r="AJ956" s="226"/>
      <c r="AK956" s="226"/>
      <c r="AL956" s="226"/>
      <c r="AM956" s="226"/>
      <c r="AN956" s="226"/>
      <c r="AO956" s="226"/>
    </row>
    <row r="957" spans="1:41" ht="30" outlineLevel="1">
      <c r="A957" s="44">
        <v>830</v>
      </c>
      <c r="B957" s="73">
        <v>764</v>
      </c>
      <c r="C957" s="42" t="s">
        <v>107</v>
      </c>
      <c r="D957" s="44" t="s">
        <v>26</v>
      </c>
      <c r="E957" s="53">
        <v>2.5</v>
      </c>
      <c r="F957" s="14">
        <f t="shared" si="414"/>
        <v>742.35</v>
      </c>
      <c r="G957" s="14">
        <f t="shared" si="415"/>
        <v>110</v>
      </c>
      <c r="H957" s="14">
        <f t="shared" si="416"/>
        <v>852.35</v>
      </c>
      <c r="I957" s="45">
        <v>296.94</v>
      </c>
      <c r="J957" s="53">
        <v>44</v>
      </c>
      <c r="K957" s="53"/>
      <c r="L957" s="51"/>
      <c r="M957" s="51"/>
      <c r="N957" s="51"/>
      <c r="O957" s="451">
        <f t="shared" si="419"/>
        <v>415.72</v>
      </c>
      <c r="P957" s="180">
        <f t="shared" si="406"/>
        <v>44</v>
      </c>
      <c r="Q957" s="180">
        <f t="shared" si="407"/>
        <v>1039.3</v>
      </c>
      <c r="R957" s="180">
        <f t="shared" si="408"/>
        <v>110</v>
      </c>
      <c r="S957" s="180">
        <f t="shared" si="409"/>
        <v>1149.3</v>
      </c>
      <c r="T957" s="394">
        <f t="shared" si="404"/>
        <v>1331.03</v>
      </c>
      <c r="U957" s="394">
        <f t="shared" si="405"/>
        <v>140.88</v>
      </c>
      <c r="V957" s="142">
        <f t="shared" si="410"/>
        <v>1471.91</v>
      </c>
      <c r="W957" s="142">
        <f t="shared" si="411"/>
        <v>532.41</v>
      </c>
      <c r="X957" s="142">
        <f t="shared" si="411"/>
        <v>56.35</v>
      </c>
      <c r="Y957" s="142">
        <f t="shared" si="412"/>
        <v>588.76</v>
      </c>
      <c r="Z957" s="51"/>
      <c r="AA957" s="35"/>
      <c r="AB957" s="226"/>
      <c r="AC957" s="226"/>
      <c r="AD957" s="226"/>
      <c r="AE957" s="226"/>
      <c r="AF957" s="226"/>
      <c r="AG957" s="226"/>
      <c r="AH957" s="226"/>
      <c r="AI957" s="226"/>
      <c r="AJ957" s="226"/>
      <c r="AK957" s="226"/>
      <c r="AL957" s="226"/>
      <c r="AM957" s="226"/>
      <c r="AN957" s="226"/>
      <c r="AO957" s="226"/>
    </row>
    <row r="958" spans="1:41" ht="15" outlineLevel="1">
      <c r="A958" s="44"/>
      <c r="B958" s="73"/>
      <c r="C958" s="52" t="s">
        <v>400</v>
      </c>
      <c r="D958" s="44"/>
      <c r="E958" s="53"/>
      <c r="F958" s="14">
        <f t="shared" si="414"/>
        <v>0</v>
      </c>
      <c r="G958" s="14">
        <f t="shared" si="415"/>
        <v>0</v>
      </c>
      <c r="H958" s="14">
        <f t="shared" si="416"/>
        <v>0</v>
      </c>
      <c r="I958" s="45"/>
      <c r="J958" s="53"/>
      <c r="K958" s="53"/>
      <c r="L958" s="51"/>
      <c r="M958" s="51"/>
      <c r="N958" s="51"/>
      <c r="O958" s="186"/>
      <c r="P958" s="180">
        <f t="shared" si="406"/>
        <v>0</v>
      </c>
      <c r="Q958" s="180">
        <f t="shared" si="407"/>
        <v>0</v>
      </c>
      <c r="R958" s="180">
        <f t="shared" si="408"/>
        <v>0</v>
      </c>
      <c r="S958" s="180">
        <f t="shared" si="409"/>
        <v>0</v>
      </c>
      <c r="T958" s="394">
        <f t="shared" si="404"/>
        <v>0</v>
      </c>
      <c r="U958" s="394">
        <f t="shared" si="405"/>
        <v>0</v>
      </c>
      <c r="V958" s="142">
        <f t="shared" si="410"/>
        <v>0</v>
      </c>
      <c r="W958" s="142">
        <f t="shared" si="411"/>
        <v>0</v>
      </c>
      <c r="X958" s="142">
        <f t="shared" si="411"/>
        <v>0</v>
      </c>
      <c r="Y958" s="142">
        <f t="shared" si="412"/>
        <v>0</v>
      </c>
      <c r="Z958" s="51"/>
      <c r="AA958" s="35"/>
      <c r="AB958" s="226"/>
      <c r="AC958" s="226"/>
      <c r="AD958" s="226"/>
      <c r="AE958" s="226"/>
      <c r="AF958" s="226"/>
      <c r="AG958" s="226"/>
      <c r="AH958" s="226"/>
      <c r="AI958" s="226"/>
      <c r="AJ958" s="226"/>
      <c r="AK958" s="226"/>
      <c r="AL958" s="226"/>
      <c r="AM958" s="226"/>
      <c r="AN958" s="226"/>
      <c r="AO958" s="226"/>
    </row>
    <row r="959" spans="1:41" ht="15" outlineLevel="1">
      <c r="A959" s="44">
        <v>831</v>
      </c>
      <c r="B959" s="73">
        <v>765</v>
      </c>
      <c r="C959" s="42" t="s">
        <v>264</v>
      </c>
      <c r="D959" s="44" t="s">
        <v>34</v>
      </c>
      <c r="E959" s="53">
        <v>0.05</v>
      </c>
      <c r="F959" s="14">
        <f t="shared" si="414"/>
        <v>1187.8499999999999</v>
      </c>
      <c r="G959" s="14">
        <f t="shared" si="415"/>
        <v>0</v>
      </c>
      <c r="H959" s="14">
        <f t="shared" si="416"/>
        <v>1187.8499999999999</v>
      </c>
      <c r="I959" s="45">
        <v>23757</v>
      </c>
      <c r="J959" s="53"/>
      <c r="K959" s="53"/>
      <c r="L959" s="51"/>
      <c r="M959" s="51"/>
      <c r="N959" s="51"/>
      <c r="O959" s="448">
        <f>I959*$L$3</f>
        <v>40386.9</v>
      </c>
      <c r="P959" s="180">
        <f t="shared" si="406"/>
        <v>0</v>
      </c>
      <c r="Q959" s="180">
        <f t="shared" si="407"/>
        <v>2019.35</v>
      </c>
      <c r="R959" s="180">
        <f t="shared" si="408"/>
        <v>0</v>
      </c>
      <c r="S959" s="180">
        <f t="shared" si="409"/>
        <v>2019.35</v>
      </c>
      <c r="T959" s="394">
        <f t="shared" si="404"/>
        <v>2586.17</v>
      </c>
      <c r="U959" s="394">
        <f t="shared" si="405"/>
        <v>0</v>
      </c>
      <c r="V959" s="142">
        <f t="shared" si="410"/>
        <v>2586.17</v>
      </c>
      <c r="W959" s="142">
        <f t="shared" si="411"/>
        <v>51723.3</v>
      </c>
      <c r="X959" s="142">
        <f t="shared" si="411"/>
        <v>0</v>
      </c>
      <c r="Y959" s="142">
        <f t="shared" si="412"/>
        <v>51723.3</v>
      </c>
      <c r="Z959" s="51"/>
      <c r="AA959" s="35"/>
      <c r="AB959" s="226"/>
      <c r="AC959" s="226"/>
      <c r="AD959" s="226"/>
      <c r="AE959" s="226"/>
      <c r="AF959" s="226"/>
      <c r="AG959" s="226"/>
      <c r="AH959" s="226"/>
      <c r="AI959" s="226"/>
      <c r="AJ959" s="226"/>
      <c r="AK959" s="226"/>
      <c r="AL959" s="226"/>
      <c r="AM959" s="226"/>
      <c r="AN959" s="226"/>
      <c r="AO959" s="226"/>
    </row>
    <row r="960" spans="1:41" ht="15" outlineLevel="1">
      <c r="A960" s="44">
        <v>832</v>
      </c>
      <c r="B960" s="73">
        <v>766</v>
      </c>
      <c r="C960" s="42" t="s">
        <v>389</v>
      </c>
      <c r="D960" s="44" t="s">
        <v>103</v>
      </c>
      <c r="E960" s="53">
        <v>4</v>
      </c>
      <c r="F960" s="14">
        <f t="shared" si="414"/>
        <v>1240</v>
      </c>
      <c r="G960" s="14">
        <f t="shared" si="415"/>
        <v>0</v>
      </c>
      <c r="H960" s="14">
        <f t="shared" si="416"/>
        <v>1240</v>
      </c>
      <c r="I960" s="45">
        <v>310</v>
      </c>
      <c r="J960" s="53"/>
      <c r="K960" s="53"/>
      <c r="L960" s="51"/>
      <c r="M960" s="51"/>
      <c r="N960" s="51"/>
      <c r="O960" s="451">
        <f t="shared" ref="O960:O968" si="420">I960*$M$3</f>
        <v>434</v>
      </c>
      <c r="P960" s="180">
        <f t="shared" si="406"/>
        <v>0</v>
      </c>
      <c r="Q960" s="180">
        <f t="shared" si="407"/>
        <v>1736</v>
      </c>
      <c r="R960" s="180">
        <f t="shared" si="408"/>
        <v>0</v>
      </c>
      <c r="S960" s="180">
        <f t="shared" si="409"/>
        <v>1736</v>
      </c>
      <c r="T960" s="394">
        <f t="shared" si="404"/>
        <v>2223.2800000000002</v>
      </c>
      <c r="U960" s="394">
        <f t="shared" si="405"/>
        <v>0</v>
      </c>
      <c r="V960" s="142">
        <f t="shared" si="410"/>
        <v>2223.2800000000002</v>
      </c>
      <c r="W960" s="142">
        <f t="shared" si="411"/>
        <v>555.82000000000005</v>
      </c>
      <c r="X960" s="142">
        <f t="shared" si="411"/>
        <v>0</v>
      </c>
      <c r="Y960" s="142">
        <f t="shared" si="412"/>
        <v>555.82000000000005</v>
      </c>
      <c r="Z960" s="51"/>
      <c r="AA960" s="35"/>
      <c r="AB960" s="226"/>
      <c r="AC960" s="226"/>
      <c r="AD960" s="226"/>
      <c r="AE960" s="226"/>
      <c r="AF960" s="226"/>
      <c r="AG960" s="226"/>
      <c r="AH960" s="226"/>
      <c r="AI960" s="226"/>
      <c r="AJ960" s="226"/>
      <c r="AK960" s="226"/>
      <c r="AL960" s="226"/>
      <c r="AM960" s="226"/>
      <c r="AN960" s="226"/>
      <c r="AO960" s="226"/>
    </row>
    <row r="961" spans="1:41" ht="15" outlineLevel="1">
      <c r="A961" s="44">
        <v>833</v>
      </c>
      <c r="B961" s="73">
        <v>767</v>
      </c>
      <c r="C961" s="42" t="s">
        <v>56</v>
      </c>
      <c r="D961" s="44" t="s">
        <v>26</v>
      </c>
      <c r="E961" s="53">
        <v>1.4</v>
      </c>
      <c r="F961" s="14">
        <f t="shared" si="414"/>
        <v>2466.86</v>
      </c>
      <c r="G961" s="14">
        <f t="shared" si="415"/>
        <v>0</v>
      </c>
      <c r="H961" s="14">
        <f t="shared" si="416"/>
        <v>2466.86</v>
      </c>
      <c r="I961" s="45">
        <v>1762.04</v>
      </c>
      <c r="J961" s="53"/>
      <c r="K961" s="53"/>
      <c r="L961" s="51"/>
      <c r="M961" s="51"/>
      <c r="N961" s="51"/>
      <c r="O961" s="451">
        <f t="shared" si="420"/>
        <v>2466.86</v>
      </c>
      <c r="P961" s="180">
        <f t="shared" si="406"/>
        <v>0</v>
      </c>
      <c r="Q961" s="180">
        <f t="shared" si="407"/>
        <v>3453.6</v>
      </c>
      <c r="R961" s="180">
        <f t="shared" si="408"/>
        <v>0</v>
      </c>
      <c r="S961" s="180">
        <f t="shared" si="409"/>
        <v>3453.6</v>
      </c>
      <c r="T961" s="394">
        <f t="shared" si="404"/>
        <v>4423.0200000000004</v>
      </c>
      <c r="U961" s="394">
        <f t="shared" si="405"/>
        <v>0</v>
      </c>
      <c r="V961" s="142">
        <f t="shared" si="410"/>
        <v>4423.0200000000004</v>
      </c>
      <c r="W961" s="142">
        <f t="shared" si="411"/>
        <v>3159.3</v>
      </c>
      <c r="X961" s="142">
        <f t="shared" si="411"/>
        <v>0</v>
      </c>
      <c r="Y961" s="142">
        <f t="shared" si="412"/>
        <v>3159.3</v>
      </c>
      <c r="Z961" s="51"/>
      <c r="AA961" s="35"/>
      <c r="AB961" s="226"/>
      <c r="AC961" s="226"/>
      <c r="AD961" s="226"/>
      <c r="AE961" s="226"/>
      <c r="AF961" s="226"/>
      <c r="AG961" s="226"/>
      <c r="AH961" s="226"/>
      <c r="AI961" s="226"/>
      <c r="AJ961" s="226"/>
      <c r="AK961" s="226"/>
      <c r="AL961" s="226"/>
      <c r="AM961" s="226"/>
      <c r="AN961" s="226"/>
      <c r="AO961" s="226"/>
    </row>
    <row r="962" spans="1:41" ht="15" outlineLevel="1">
      <c r="A962" s="44">
        <v>834</v>
      </c>
      <c r="B962" s="73">
        <v>768</v>
      </c>
      <c r="C962" s="42" t="s">
        <v>218</v>
      </c>
      <c r="D962" s="44" t="s">
        <v>26</v>
      </c>
      <c r="E962" s="53">
        <v>1.4</v>
      </c>
      <c r="F962" s="14">
        <f t="shared" si="414"/>
        <v>207.31</v>
      </c>
      <c r="G962" s="14">
        <f t="shared" si="415"/>
        <v>0</v>
      </c>
      <c r="H962" s="14">
        <f t="shared" si="416"/>
        <v>207.31</v>
      </c>
      <c r="I962" s="45">
        <v>148.08000000000001</v>
      </c>
      <c r="J962" s="53"/>
      <c r="K962" s="53"/>
      <c r="L962" s="51"/>
      <c r="M962" s="51"/>
      <c r="N962" s="51"/>
      <c r="O962" s="451">
        <f t="shared" si="420"/>
        <v>207.31</v>
      </c>
      <c r="P962" s="180">
        <f t="shared" si="406"/>
        <v>0</v>
      </c>
      <c r="Q962" s="180">
        <f t="shared" si="407"/>
        <v>290.23</v>
      </c>
      <c r="R962" s="180">
        <f t="shared" si="408"/>
        <v>0</v>
      </c>
      <c r="S962" s="180">
        <f t="shared" si="409"/>
        <v>290.23</v>
      </c>
      <c r="T962" s="394">
        <f t="shared" si="404"/>
        <v>371.7</v>
      </c>
      <c r="U962" s="394">
        <f t="shared" si="405"/>
        <v>0</v>
      </c>
      <c r="V962" s="142">
        <f t="shared" si="410"/>
        <v>371.7</v>
      </c>
      <c r="W962" s="142">
        <f t="shared" si="411"/>
        <v>265.5</v>
      </c>
      <c r="X962" s="142">
        <f t="shared" si="411"/>
        <v>0</v>
      </c>
      <c r="Y962" s="142">
        <f t="shared" si="412"/>
        <v>265.5</v>
      </c>
      <c r="Z962" s="51"/>
      <c r="AA962" s="35"/>
      <c r="AB962" s="226"/>
      <c r="AC962" s="226"/>
      <c r="AD962" s="226"/>
      <c r="AE962" s="226"/>
      <c r="AF962" s="226"/>
      <c r="AG962" s="226"/>
      <c r="AH962" s="226"/>
      <c r="AI962" s="226"/>
      <c r="AJ962" s="226"/>
      <c r="AK962" s="226"/>
      <c r="AL962" s="226"/>
      <c r="AM962" s="226"/>
      <c r="AN962" s="226"/>
      <c r="AO962" s="226"/>
    </row>
    <row r="963" spans="1:41" ht="45" outlineLevel="1">
      <c r="A963" s="44">
        <v>835</v>
      </c>
      <c r="B963" s="73">
        <v>769</v>
      </c>
      <c r="C963" s="42" t="s">
        <v>265</v>
      </c>
      <c r="D963" s="44" t="s">
        <v>34</v>
      </c>
      <c r="E963" s="53">
        <v>0</v>
      </c>
      <c r="F963" s="14">
        <f t="shared" si="414"/>
        <v>0</v>
      </c>
      <c r="G963" s="14">
        <f t="shared" si="415"/>
        <v>0</v>
      </c>
      <c r="H963" s="14">
        <f t="shared" si="416"/>
        <v>0</v>
      </c>
      <c r="I963" s="45">
        <v>11624</v>
      </c>
      <c r="J963" s="53"/>
      <c r="K963" s="53"/>
      <c r="L963" s="51"/>
      <c r="M963" s="51"/>
      <c r="N963" s="51"/>
      <c r="O963" s="451">
        <f t="shared" si="420"/>
        <v>16273.6</v>
      </c>
      <c r="P963" s="180">
        <f t="shared" si="406"/>
        <v>0</v>
      </c>
      <c r="Q963" s="180">
        <f t="shared" si="407"/>
        <v>0</v>
      </c>
      <c r="R963" s="180">
        <f t="shared" si="408"/>
        <v>0</v>
      </c>
      <c r="S963" s="180">
        <f t="shared" si="409"/>
        <v>0</v>
      </c>
      <c r="T963" s="394">
        <f t="shared" si="404"/>
        <v>0</v>
      </c>
      <c r="U963" s="394">
        <f t="shared" si="405"/>
        <v>0</v>
      </c>
      <c r="V963" s="142">
        <f t="shared" si="410"/>
        <v>0</v>
      </c>
      <c r="W963" s="142">
        <f t="shared" si="411"/>
        <v>20841.52</v>
      </c>
      <c r="X963" s="142">
        <f t="shared" si="411"/>
        <v>0</v>
      </c>
      <c r="Y963" s="142">
        <f t="shared" si="412"/>
        <v>20841.52</v>
      </c>
      <c r="Z963" s="51"/>
      <c r="AA963" s="35"/>
      <c r="AB963" s="226"/>
      <c r="AC963" s="226"/>
      <c r="AD963" s="226"/>
      <c r="AE963" s="226"/>
      <c r="AF963" s="226"/>
      <c r="AG963" s="226"/>
      <c r="AH963" s="226"/>
      <c r="AI963" s="226"/>
      <c r="AJ963" s="226"/>
      <c r="AK963" s="226"/>
      <c r="AL963" s="226"/>
      <c r="AM963" s="226"/>
      <c r="AN963" s="226"/>
      <c r="AO963" s="226"/>
    </row>
    <row r="964" spans="1:41" ht="30" outlineLevel="1">
      <c r="A964" s="44">
        <v>836</v>
      </c>
      <c r="B964" s="73">
        <v>770</v>
      </c>
      <c r="C964" s="42" t="s">
        <v>266</v>
      </c>
      <c r="D964" s="44" t="s">
        <v>26</v>
      </c>
      <c r="E964" s="53">
        <v>1.4</v>
      </c>
      <c r="F964" s="14">
        <f t="shared" si="414"/>
        <v>147</v>
      </c>
      <c r="G964" s="14">
        <f t="shared" si="415"/>
        <v>323.39999999999998</v>
      </c>
      <c r="H964" s="14">
        <f t="shared" si="416"/>
        <v>470.4</v>
      </c>
      <c r="I964" s="45">
        <v>105</v>
      </c>
      <c r="J964" s="53">
        <v>231</v>
      </c>
      <c r="K964" s="53"/>
      <c r="L964" s="51"/>
      <c r="M964" s="51"/>
      <c r="N964" s="51"/>
      <c r="O964" s="451">
        <f t="shared" si="420"/>
        <v>147</v>
      </c>
      <c r="P964" s="180">
        <f t="shared" si="406"/>
        <v>231</v>
      </c>
      <c r="Q964" s="180">
        <f t="shared" si="407"/>
        <v>205.8</v>
      </c>
      <c r="R964" s="180">
        <f t="shared" si="408"/>
        <v>323.39999999999998</v>
      </c>
      <c r="S964" s="180">
        <f t="shared" si="409"/>
        <v>529.20000000000005</v>
      </c>
      <c r="T964" s="394">
        <f t="shared" si="404"/>
        <v>263.56</v>
      </c>
      <c r="U964" s="394">
        <f t="shared" si="405"/>
        <v>414.18</v>
      </c>
      <c r="V964" s="142">
        <f t="shared" si="410"/>
        <v>677.74</v>
      </c>
      <c r="W964" s="142">
        <f t="shared" si="411"/>
        <v>188.26</v>
      </c>
      <c r="X964" s="142">
        <f t="shared" si="411"/>
        <v>295.83999999999997</v>
      </c>
      <c r="Y964" s="142">
        <f t="shared" si="412"/>
        <v>484.1</v>
      </c>
      <c r="Z964" s="51"/>
      <c r="AA964" s="35"/>
      <c r="AB964" s="226"/>
      <c r="AC964" s="226"/>
      <c r="AD964" s="226"/>
      <c r="AE964" s="226"/>
      <c r="AF964" s="226"/>
      <c r="AG964" s="226"/>
      <c r="AH964" s="226"/>
      <c r="AI964" s="226"/>
      <c r="AJ964" s="226"/>
      <c r="AK964" s="226"/>
      <c r="AL964" s="226"/>
      <c r="AM964" s="226"/>
      <c r="AN964" s="226"/>
      <c r="AO964" s="226"/>
    </row>
    <row r="965" spans="1:41" ht="45" outlineLevel="1">
      <c r="A965" s="44">
        <v>837</v>
      </c>
      <c r="B965" s="73">
        <v>771</v>
      </c>
      <c r="C965" s="42" t="s">
        <v>265</v>
      </c>
      <c r="D965" s="44" t="s">
        <v>34</v>
      </c>
      <c r="E965" s="53">
        <v>0.01</v>
      </c>
      <c r="F965" s="14">
        <f t="shared" si="414"/>
        <v>116.24</v>
      </c>
      <c r="G965" s="14">
        <f t="shared" si="415"/>
        <v>0</v>
      </c>
      <c r="H965" s="14">
        <f t="shared" si="416"/>
        <v>116.24</v>
      </c>
      <c r="I965" s="45">
        <v>11624</v>
      </c>
      <c r="J965" s="53"/>
      <c r="K965" s="53"/>
      <c r="L965" s="51"/>
      <c r="M965" s="51"/>
      <c r="N965" s="51"/>
      <c r="O965" s="451">
        <f t="shared" si="420"/>
        <v>16273.6</v>
      </c>
      <c r="P965" s="180">
        <f t="shared" si="406"/>
        <v>0</v>
      </c>
      <c r="Q965" s="180">
        <f t="shared" si="407"/>
        <v>162.74</v>
      </c>
      <c r="R965" s="180">
        <f t="shared" si="408"/>
        <v>0</v>
      </c>
      <c r="S965" s="180">
        <f t="shared" si="409"/>
        <v>162.74</v>
      </c>
      <c r="T965" s="394">
        <f t="shared" si="404"/>
        <v>208.42</v>
      </c>
      <c r="U965" s="394">
        <f t="shared" si="405"/>
        <v>0</v>
      </c>
      <c r="V965" s="142">
        <f t="shared" si="410"/>
        <v>208.42</v>
      </c>
      <c r="W965" s="142">
        <f t="shared" si="411"/>
        <v>20841.52</v>
      </c>
      <c r="X965" s="142">
        <f t="shared" si="411"/>
        <v>0</v>
      </c>
      <c r="Y965" s="142">
        <f t="shared" si="412"/>
        <v>20841.52</v>
      </c>
      <c r="Z965" s="51"/>
      <c r="AA965" s="35"/>
      <c r="AB965" s="226"/>
      <c r="AC965" s="226"/>
      <c r="AD965" s="226"/>
      <c r="AE965" s="226"/>
      <c r="AF965" s="226"/>
      <c r="AG965" s="226"/>
      <c r="AH965" s="226"/>
      <c r="AI965" s="226"/>
      <c r="AJ965" s="226"/>
      <c r="AK965" s="226"/>
      <c r="AL965" s="226"/>
      <c r="AM965" s="226"/>
      <c r="AN965" s="226"/>
      <c r="AO965" s="226"/>
    </row>
    <row r="966" spans="1:41" ht="30" outlineLevel="1">
      <c r="A966" s="44">
        <v>838</v>
      </c>
      <c r="B966" s="73">
        <v>772</v>
      </c>
      <c r="C966" s="42" t="s">
        <v>274</v>
      </c>
      <c r="D966" s="44" t="s">
        <v>26</v>
      </c>
      <c r="E966" s="53">
        <v>1.4</v>
      </c>
      <c r="F966" s="14">
        <f t="shared" si="414"/>
        <v>935.2</v>
      </c>
      <c r="G966" s="14">
        <f t="shared" si="415"/>
        <v>4312</v>
      </c>
      <c r="H966" s="14">
        <f t="shared" si="416"/>
        <v>5247.2</v>
      </c>
      <c r="I966" s="45">
        <v>668</v>
      </c>
      <c r="J966" s="53">
        <v>3080</v>
      </c>
      <c r="K966" s="53"/>
      <c r="L966" s="51"/>
      <c r="M966" s="51"/>
      <c r="N966" s="51"/>
      <c r="O966" s="451">
        <f t="shared" si="420"/>
        <v>935.2</v>
      </c>
      <c r="P966" s="180">
        <f t="shared" si="406"/>
        <v>3080</v>
      </c>
      <c r="Q966" s="180">
        <f t="shared" si="407"/>
        <v>1309.28</v>
      </c>
      <c r="R966" s="180">
        <f t="shared" si="408"/>
        <v>4312</v>
      </c>
      <c r="S966" s="180">
        <f t="shared" si="409"/>
        <v>5621.28</v>
      </c>
      <c r="T966" s="394">
        <f t="shared" si="404"/>
        <v>1676.79</v>
      </c>
      <c r="U966" s="394">
        <f t="shared" si="405"/>
        <v>5522.36</v>
      </c>
      <c r="V966" s="142">
        <f t="shared" si="410"/>
        <v>7199.15</v>
      </c>
      <c r="W966" s="142">
        <f t="shared" si="411"/>
        <v>1197.71</v>
      </c>
      <c r="X966" s="142">
        <f t="shared" si="411"/>
        <v>3944.54</v>
      </c>
      <c r="Y966" s="142">
        <f t="shared" si="412"/>
        <v>5142.25</v>
      </c>
      <c r="Z966" s="51"/>
      <c r="AA966" s="35"/>
      <c r="AB966" s="226"/>
      <c r="AC966" s="226"/>
      <c r="AD966" s="226"/>
      <c r="AE966" s="226"/>
      <c r="AF966" s="226"/>
      <c r="AG966" s="226"/>
      <c r="AH966" s="226"/>
      <c r="AI966" s="226"/>
      <c r="AJ966" s="226"/>
      <c r="AK966" s="226"/>
      <c r="AL966" s="226"/>
      <c r="AM966" s="226"/>
      <c r="AN966" s="226"/>
      <c r="AO966" s="226"/>
    </row>
    <row r="967" spans="1:41" ht="45" outlineLevel="1">
      <c r="A967" s="44">
        <v>839</v>
      </c>
      <c r="B967" s="73">
        <v>773</v>
      </c>
      <c r="C967" s="42" t="s">
        <v>390</v>
      </c>
      <c r="D967" s="44" t="s">
        <v>101</v>
      </c>
      <c r="E967" s="53">
        <v>60.43</v>
      </c>
      <c r="F967" s="14">
        <f t="shared" si="414"/>
        <v>9547.94</v>
      </c>
      <c r="G967" s="14">
        <f t="shared" si="415"/>
        <v>5196.9799999999996</v>
      </c>
      <c r="H967" s="14">
        <f t="shared" si="416"/>
        <v>14744.92</v>
      </c>
      <c r="I967" s="45">
        <v>158</v>
      </c>
      <c r="J967" s="53">
        <v>86</v>
      </c>
      <c r="K967" s="53"/>
      <c r="L967" s="51"/>
      <c r="M967" s="51"/>
      <c r="N967" s="51"/>
      <c r="O967" s="451">
        <f t="shared" si="420"/>
        <v>221.2</v>
      </c>
      <c r="P967" s="180">
        <f t="shared" si="406"/>
        <v>86</v>
      </c>
      <c r="Q967" s="180">
        <f t="shared" si="407"/>
        <v>13367.12</v>
      </c>
      <c r="R967" s="180">
        <f t="shared" si="408"/>
        <v>5196.9799999999996</v>
      </c>
      <c r="S967" s="180">
        <f t="shared" si="409"/>
        <v>18564.099999999999</v>
      </c>
      <c r="T967" s="394">
        <f t="shared" si="404"/>
        <v>17119.21</v>
      </c>
      <c r="U967" s="394">
        <f t="shared" si="405"/>
        <v>6655.76</v>
      </c>
      <c r="V967" s="142">
        <f t="shared" si="410"/>
        <v>23774.97</v>
      </c>
      <c r="W967" s="142">
        <f t="shared" si="411"/>
        <v>283.29000000000002</v>
      </c>
      <c r="X967" s="142">
        <f t="shared" si="411"/>
        <v>110.14</v>
      </c>
      <c r="Y967" s="142">
        <f t="shared" si="412"/>
        <v>393.43</v>
      </c>
      <c r="Z967" s="51"/>
      <c r="AA967" s="35"/>
      <c r="AB967" s="226"/>
      <c r="AC967" s="226"/>
      <c r="AD967" s="226"/>
      <c r="AE967" s="226"/>
      <c r="AF967" s="226"/>
      <c r="AG967" s="226"/>
      <c r="AH967" s="226"/>
      <c r="AI967" s="226"/>
      <c r="AJ967" s="226"/>
      <c r="AK967" s="226"/>
      <c r="AL967" s="226"/>
      <c r="AM967" s="226"/>
      <c r="AN967" s="226"/>
      <c r="AO967" s="226"/>
    </row>
    <row r="968" spans="1:41" ht="30" outlineLevel="1">
      <c r="A968" s="44">
        <v>840</v>
      </c>
      <c r="B968" s="73">
        <v>774</v>
      </c>
      <c r="C968" s="42" t="s">
        <v>107</v>
      </c>
      <c r="D968" s="44" t="s">
        <v>26</v>
      </c>
      <c r="E968" s="53">
        <v>1.9</v>
      </c>
      <c r="F968" s="14">
        <f t="shared" si="414"/>
        <v>564.19000000000005</v>
      </c>
      <c r="G968" s="14">
        <f t="shared" si="415"/>
        <v>83.6</v>
      </c>
      <c r="H968" s="14">
        <f t="shared" si="416"/>
        <v>647.79</v>
      </c>
      <c r="I968" s="45">
        <v>296.94</v>
      </c>
      <c r="J968" s="53">
        <v>44</v>
      </c>
      <c r="K968" s="53"/>
      <c r="L968" s="51"/>
      <c r="M968" s="51"/>
      <c r="N968" s="51"/>
      <c r="O968" s="451">
        <f t="shared" si="420"/>
        <v>415.72</v>
      </c>
      <c r="P968" s="180">
        <f t="shared" si="406"/>
        <v>44</v>
      </c>
      <c r="Q968" s="180">
        <f t="shared" si="407"/>
        <v>789.87</v>
      </c>
      <c r="R968" s="180">
        <f t="shared" si="408"/>
        <v>83.6</v>
      </c>
      <c r="S968" s="180">
        <f t="shared" si="409"/>
        <v>873.47</v>
      </c>
      <c r="T968" s="394">
        <f t="shared" ref="T968:T1031" si="421">E968*W968</f>
        <v>1011.58</v>
      </c>
      <c r="U968" s="394">
        <f t="shared" ref="U968:U1031" si="422">E968*X968</f>
        <v>107.07</v>
      </c>
      <c r="V968" s="142">
        <f t="shared" si="410"/>
        <v>1118.6500000000001</v>
      </c>
      <c r="W968" s="142">
        <f t="shared" si="411"/>
        <v>532.41</v>
      </c>
      <c r="X968" s="142">
        <f t="shared" si="411"/>
        <v>56.35</v>
      </c>
      <c r="Y968" s="142">
        <f t="shared" si="412"/>
        <v>588.76</v>
      </c>
      <c r="Z968" s="51"/>
      <c r="AA968" s="35"/>
      <c r="AB968" s="226"/>
      <c r="AC968" s="226"/>
      <c r="AD968" s="226"/>
      <c r="AE968" s="226"/>
      <c r="AF968" s="226"/>
      <c r="AG968" s="226"/>
      <c r="AH968" s="226"/>
      <c r="AI968" s="226"/>
      <c r="AJ968" s="226"/>
      <c r="AK968" s="226"/>
      <c r="AL968" s="226"/>
      <c r="AM968" s="226"/>
      <c r="AN968" s="226"/>
      <c r="AO968" s="226"/>
    </row>
    <row r="969" spans="1:41" ht="15" outlineLevel="1">
      <c r="A969" s="44"/>
      <c r="B969" s="73"/>
      <c r="C969" s="52" t="s">
        <v>401</v>
      </c>
      <c r="D969" s="44"/>
      <c r="E969" s="53"/>
      <c r="F969" s="14">
        <f t="shared" si="414"/>
        <v>0</v>
      </c>
      <c r="G969" s="14">
        <f t="shared" si="415"/>
        <v>0</v>
      </c>
      <c r="H969" s="14">
        <f t="shared" si="416"/>
        <v>0</v>
      </c>
      <c r="I969" s="45"/>
      <c r="J969" s="53"/>
      <c r="K969" s="53"/>
      <c r="L969" s="51"/>
      <c r="M969" s="51"/>
      <c r="N969" s="51"/>
      <c r="O969" s="186"/>
      <c r="P969" s="180">
        <f t="shared" ref="P969:P1032" si="423">J969</f>
        <v>0</v>
      </c>
      <c r="Q969" s="180">
        <f t="shared" ref="Q969:Q1032" si="424">O969*E969</f>
        <v>0</v>
      </c>
      <c r="R969" s="180">
        <f t="shared" ref="R969:R1032" si="425">P969*E969</f>
        <v>0</v>
      </c>
      <c r="S969" s="180">
        <f t="shared" ref="S969:S1032" si="426">Q969+R969</f>
        <v>0</v>
      </c>
      <c r="T969" s="394">
        <f t="shared" si="421"/>
        <v>0</v>
      </c>
      <c r="U969" s="394">
        <f t="shared" si="422"/>
        <v>0</v>
      </c>
      <c r="V969" s="142">
        <f t="shared" ref="V969:V1032" si="427">T969+U969</f>
        <v>0</v>
      </c>
      <c r="W969" s="142">
        <f t="shared" ref="W969:X1032" si="428">O969*0.9*$X$1259</f>
        <v>0</v>
      </c>
      <c r="X969" s="142">
        <f t="shared" si="428"/>
        <v>0</v>
      </c>
      <c r="Y969" s="142">
        <f t="shared" ref="Y969:Y1032" si="429">W969+X969</f>
        <v>0</v>
      </c>
      <c r="Z969" s="51"/>
      <c r="AA969" s="35"/>
      <c r="AB969" s="226"/>
      <c r="AC969" s="226"/>
      <c r="AD969" s="226"/>
      <c r="AE969" s="226"/>
      <c r="AF969" s="226"/>
      <c r="AG969" s="226"/>
      <c r="AH969" s="226"/>
      <c r="AI969" s="226"/>
      <c r="AJ969" s="226"/>
      <c r="AK969" s="226"/>
      <c r="AL969" s="226"/>
      <c r="AM969" s="226"/>
      <c r="AN969" s="226"/>
      <c r="AO969" s="226"/>
    </row>
    <row r="970" spans="1:41" ht="15" outlineLevel="1">
      <c r="A970" s="44">
        <v>841</v>
      </c>
      <c r="B970" s="73">
        <v>775</v>
      </c>
      <c r="C970" s="42" t="s">
        <v>264</v>
      </c>
      <c r="D970" s="44" t="s">
        <v>34</v>
      </c>
      <c r="E970" s="53">
        <v>0.04</v>
      </c>
      <c r="F970" s="14">
        <f t="shared" si="414"/>
        <v>950.28</v>
      </c>
      <c r="G970" s="14">
        <f t="shared" si="415"/>
        <v>0</v>
      </c>
      <c r="H970" s="14">
        <f t="shared" si="416"/>
        <v>950.28</v>
      </c>
      <c r="I970" s="45">
        <v>23757</v>
      </c>
      <c r="J970" s="53"/>
      <c r="K970" s="53"/>
      <c r="L970" s="51"/>
      <c r="M970" s="51"/>
      <c r="N970" s="51"/>
      <c r="O970" s="448">
        <f>I970*$L$3</f>
        <v>40386.9</v>
      </c>
      <c r="P970" s="180">
        <f t="shared" si="423"/>
        <v>0</v>
      </c>
      <c r="Q970" s="180">
        <f t="shared" si="424"/>
        <v>1615.48</v>
      </c>
      <c r="R970" s="180">
        <f t="shared" si="425"/>
        <v>0</v>
      </c>
      <c r="S970" s="180">
        <f t="shared" si="426"/>
        <v>1615.48</v>
      </c>
      <c r="T970" s="394">
        <f t="shared" si="421"/>
        <v>2068.9299999999998</v>
      </c>
      <c r="U970" s="394">
        <f t="shared" si="422"/>
        <v>0</v>
      </c>
      <c r="V970" s="142">
        <f t="shared" si="427"/>
        <v>2068.9299999999998</v>
      </c>
      <c r="W970" s="142">
        <f t="shared" si="428"/>
        <v>51723.3</v>
      </c>
      <c r="X970" s="142">
        <f t="shared" si="428"/>
        <v>0</v>
      </c>
      <c r="Y970" s="142">
        <f t="shared" si="429"/>
        <v>51723.3</v>
      </c>
      <c r="Z970" s="51"/>
      <c r="AA970" s="35"/>
      <c r="AB970" s="226"/>
      <c r="AC970" s="226"/>
      <c r="AD970" s="226"/>
      <c r="AE970" s="226"/>
      <c r="AF970" s="226"/>
      <c r="AG970" s="226"/>
      <c r="AH970" s="226"/>
      <c r="AI970" s="226"/>
      <c r="AJ970" s="226"/>
      <c r="AK970" s="226"/>
      <c r="AL970" s="226"/>
      <c r="AM970" s="226"/>
      <c r="AN970" s="226"/>
      <c r="AO970" s="226"/>
    </row>
    <row r="971" spans="1:41" ht="15" outlineLevel="1">
      <c r="A971" s="44">
        <v>842</v>
      </c>
      <c r="B971" s="73">
        <v>776</v>
      </c>
      <c r="C971" s="42" t="s">
        <v>389</v>
      </c>
      <c r="D971" s="44" t="s">
        <v>103</v>
      </c>
      <c r="E971" s="53">
        <v>4</v>
      </c>
      <c r="F971" s="14">
        <f t="shared" si="414"/>
        <v>1240</v>
      </c>
      <c r="G971" s="14">
        <f t="shared" si="415"/>
        <v>0</v>
      </c>
      <c r="H971" s="14">
        <f t="shared" si="416"/>
        <v>1240</v>
      </c>
      <c r="I971" s="45">
        <v>310</v>
      </c>
      <c r="J971" s="53"/>
      <c r="K971" s="53"/>
      <c r="L971" s="51"/>
      <c r="M971" s="51"/>
      <c r="N971" s="51"/>
      <c r="O971" s="451">
        <f t="shared" ref="O971:O977" si="430">I971*$M$3</f>
        <v>434</v>
      </c>
      <c r="P971" s="180">
        <f t="shared" si="423"/>
        <v>0</v>
      </c>
      <c r="Q971" s="180">
        <f t="shared" si="424"/>
        <v>1736</v>
      </c>
      <c r="R971" s="180">
        <f t="shared" si="425"/>
        <v>0</v>
      </c>
      <c r="S971" s="180">
        <f t="shared" si="426"/>
        <v>1736</v>
      </c>
      <c r="T971" s="394">
        <f t="shared" si="421"/>
        <v>2223.2800000000002</v>
      </c>
      <c r="U971" s="394">
        <f t="shared" si="422"/>
        <v>0</v>
      </c>
      <c r="V971" s="142">
        <f t="shared" si="427"/>
        <v>2223.2800000000002</v>
      </c>
      <c r="W971" s="142">
        <f t="shared" si="428"/>
        <v>555.82000000000005</v>
      </c>
      <c r="X971" s="142">
        <f t="shared" si="428"/>
        <v>0</v>
      </c>
      <c r="Y971" s="142">
        <f t="shared" si="429"/>
        <v>555.82000000000005</v>
      </c>
      <c r="Z971" s="51"/>
      <c r="AA971" s="35"/>
      <c r="AB971" s="226"/>
      <c r="AC971" s="226"/>
      <c r="AD971" s="226"/>
      <c r="AE971" s="226"/>
      <c r="AF971" s="226"/>
      <c r="AG971" s="226"/>
      <c r="AH971" s="226"/>
      <c r="AI971" s="226"/>
      <c r="AJ971" s="226"/>
      <c r="AK971" s="226"/>
      <c r="AL971" s="226"/>
      <c r="AM971" s="226"/>
      <c r="AN971" s="226"/>
      <c r="AO971" s="226"/>
    </row>
    <row r="972" spans="1:41" ht="15" outlineLevel="1">
      <c r="A972" s="44">
        <v>843</v>
      </c>
      <c r="B972" s="73">
        <v>777</v>
      </c>
      <c r="C972" s="42" t="s">
        <v>56</v>
      </c>
      <c r="D972" s="44" t="s">
        <v>26</v>
      </c>
      <c r="E972" s="53">
        <v>1.3</v>
      </c>
      <c r="F972" s="14">
        <f t="shared" si="414"/>
        <v>2290.65</v>
      </c>
      <c r="G972" s="14">
        <f t="shared" si="415"/>
        <v>0</v>
      </c>
      <c r="H972" s="14">
        <f t="shared" si="416"/>
        <v>2290.65</v>
      </c>
      <c r="I972" s="45">
        <v>1762.04</v>
      </c>
      <c r="J972" s="53"/>
      <c r="K972" s="53"/>
      <c r="L972" s="51"/>
      <c r="M972" s="51"/>
      <c r="N972" s="51"/>
      <c r="O972" s="451">
        <f t="shared" si="430"/>
        <v>2466.86</v>
      </c>
      <c r="P972" s="180">
        <f t="shared" si="423"/>
        <v>0</v>
      </c>
      <c r="Q972" s="180">
        <f t="shared" si="424"/>
        <v>3206.92</v>
      </c>
      <c r="R972" s="180">
        <f t="shared" si="425"/>
        <v>0</v>
      </c>
      <c r="S972" s="180">
        <f t="shared" si="426"/>
        <v>3206.92</v>
      </c>
      <c r="T972" s="394">
        <f t="shared" si="421"/>
        <v>4107.09</v>
      </c>
      <c r="U972" s="394">
        <f t="shared" si="422"/>
        <v>0</v>
      </c>
      <c r="V972" s="142">
        <f t="shared" si="427"/>
        <v>4107.09</v>
      </c>
      <c r="W972" s="142">
        <f t="shared" si="428"/>
        <v>3159.3</v>
      </c>
      <c r="X972" s="142">
        <f t="shared" si="428"/>
        <v>0</v>
      </c>
      <c r="Y972" s="142">
        <f t="shared" si="429"/>
        <v>3159.3</v>
      </c>
      <c r="Z972" s="51"/>
      <c r="AA972" s="35"/>
      <c r="AB972" s="226"/>
      <c r="AC972" s="226"/>
      <c r="AD972" s="226"/>
      <c r="AE972" s="226"/>
      <c r="AF972" s="226"/>
      <c r="AG972" s="226"/>
      <c r="AH972" s="226"/>
      <c r="AI972" s="226"/>
      <c r="AJ972" s="226"/>
      <c r="AK972" s="226"/>
      <c r="AL972" s="226"/>
      <c r="AM972" s="226"/>
      <c r="AN972" s="226"/>
      <c r="AO972" s="226"/>
    </row>
    <row r="973" spans="1:41" ht="15" outlineLevel="1">
      <c r="A973" s="44">
        <v>844</v>
      </c>
      <c r="B973" s="73">
        <v>778</v>
      </c>
      <c r="C973" s="42" t="s">
        <v>218</v>
      </c>
      <c r="D973" s="44" t="s">
        <v>26</v>
      </c>
      <c r="E973" s="53">
        <v>1.3</v>
      </c>
      <c r="F973" s="14">
        <f t="shared" si="414"/>
        <v>192.5</v>
      </c>
      <c r="G973" s="14">
        <f t="shared" si="415"/>
        <v>0</v>
      </c>
      <c r="H973" s="14">
        <f t="shared" si="416"/>
        <v>192.5</v>
      </c>
      <c r="I973" s="45">
        <v>148.08000000000001</v>
      </c>
      <c r="J973" s="53"/>
      <c r="K973" s="53"/>
      <c r="L973" s="51"/>
      <c r="M973" s="51"/>
      <c r="N973" s="51"/>
      <c r="O973" s="451">
        <f t="shared" si="430"/>
        <v>207.31</v>
      </c>
      <c r="P973" s="180">
        <f t="shared" si="423"/>
        <v>0</v>
      </c>
      <c r="Q973" s="180">
        <f t="shared" si="424"/>
        <v>269.5</v>
      </c>
      <c r="R973" s="180">
        <f t="shared" si="425"/>
        <v>0</v>
      </c>
      <c r="S973" s="180">
        <f t="shared" si="426"/>
        <v>269.5</v>
      </c>
      <c r="T973" s="394">
        <f t="shared" si="421"/>
        <v>345.15</v>
      </c>
      <c r="U973" s="394">
        <f t="shared" si="422"/>
        <v>0</v>
      </c>
      <c r="V973" s="142">
        <f t="shared" si="427"/>
        <v>345.15</v>
      </c>
      <c r="W973" s="142">
        <f t="shared" si="428"/>
        <v>265.5</v>
      </c>
      <c r="X973" s="142">
        <f t="shared" si="428"/>
        <v>0</v>
      </c>
      <c r="Y973" s="142">
        <f t="shared" si="429"/>
        <v>265.5</v>
      </c>
      <c r="Z973" s="51"/>
      <c r="AA973" s="35"/>
      <c r="AB973" s="226"/>
      <c r="AC973" s="226"/>
      <c r="AD973" s="226"/>
      <c r="AE973" s="226"/>
      <c r="AF973" s="226"/>
      <c r="AG973" s="226"/>
      <c r="AH973" s="226"/>
      <c r="AI973" s="226"/>
      <c r="AJ973" s="226"/>
      <c r="AK973" s="226"/>
      <c r="AL973" s="226"/>
      <c r="AM973" s="226"/>
      <c r="AN973" s="226"/>
      <c r="AO973" s="226"/>
    </row>
    <row r="974" spans="1:41" ht="45" outlineLevel="1">
      <c r="A974" s="44">
        <v>845</v>
      </c>
      <c r="B974" s="73">
        <v>779</v>
      </c>
      <c r="C974" s="42" t="s">
        <v>265</v>
      </c>
      <c r="D974" s="44" t="s">
        <v>34</v>
      </c>
      <c r="E974" s="53">
        <v>0</v>
      </c>
      <c r="F974" s="14">
        <f t="shared" si="414"/>
        <v>0</v>
      </c>
      <c r="G974" s="14">
        <f t="shared" si="415"/>
        <v>0</v>
      </c>
      <c r="H974" s="14">
        <f t="shared" si="416"/>
        <v>0</v>
      </c>
      <c r="I974" s="45">
        <v>11624</v>
      </c>
      <c r="J974" s="53"/>
      <c r="K974" s="53"/>
      <c r="L974" s="51"/>
      <c r="M974" s="51"/>
      <c r="N974" s="51"/>
      <c r="O974" s="451">
        <f t="shared" si="430"/>
        <v>16273.6</v>
      </c>
      <c r="P974" s="180">
        <f t="shared" si="423"/>
        <v>0</v>
      </c>
      <c r="Q974" s="180">
        <f t="shared" si="424"/>
        <v>0</v>
      </c>
      <c r="R974" s="180">
        <f t="shared" si="425"/>
        <v>0</v>
      </c>
      <c r="S974" s="180">
        <f t="shared" si="426"/>
        <v>0</v>
      </c>
      <c r="T974" s="394">
        <f t="shared" si="421"/>
        <v>0</v>
      </c>
      <c r="U974" s="394">
        <f t="shared" si="422"/>
        <v>0</v>
      </c>
      <c r="V974" s="142">
        <f t="shared" si="427"/>
        <v>0</v>
      </c>
      <c r="W974" s="142">
        <f t="shared" si="428"/>
        <v>20841.52</v>
      </c>
      <c r="X974" s="142">
        <f t="shared" si="428"/>
        <v>0</v>
      </c>
      <c r="Y974" s="142">
        <f t="shared" si="429"/>
        <v>20841.52</v>
      </c>
      <c r="Z974" s="51"/>
      <c r="AA974" s="35"/>
      <c r="AB974" s="226"/>
      <c r="AC974" s="226"/>
      <c r="AD974" s="226"/>
      <c r="AE974" s="226"/>
      <c r="AF974" s="226"/>
      <c r="AG974" s="226"/>
      <c r="AH974" s="226"/>
      <c r="AI974" s="226"/>
      <c r="AJ974" s="226"/>
      <c r="AK974" s="226"/>
      <c r="AL974" s="226"/>
      <c r="AM974" s="226"/>
      <c r="AN974" s="226"/>
      <c r="AO974" s="226"/>
    </row>
    <row r="975" spans="1:41" ht="30" outlineLevel="1">
      <c r="A975" s="44">
        <v>846</v>
      </c>
      <c r="B975" s="73">
        <v>780</v>
      </c>
      <c r="C975" s="42" t="s">
        <v>266</v>
      </c>
      <c r="D975" s="44" t="s">
        <v>26</v>
      </c>
      <c r="E975" s="53">
        <v>1.3</v>
      </c>
      <c r="F975" s="14">
        <f t="shared" si="414"/>
        <v>136.5</v>
      </c>
      <c r="G975" s="14">
        <f t="shared" si="415"/>
        <v>300.3</v>
      </c>
      <c r="H975" s="14">
        <f t="shared" si="416"/>
        <v>436.8</v>
      </c>
      <c r="I975" s="45">
        <v>105</v>
      </c>
      <c r="J975" s="53">
        <v>231</v>
      </c>
      <c r="K975" s="53"/>
      <c r="L975" s="51"/>
      <c r="M975" s="51"/>
      <c r="N975" s="51"/>
      <c r="O975" s="451">
        <f t="shared" si="430"/>
        <v>147</v>
      </c>
      <c r="P975" s="180">
        <f t="shared" si="423"/>
        <v>231</v>
      </c>
      <c r="Q975" s="180">
        <f t="shared" si="424"/>
        <v>191.1</v>
      </c>
      <c r="R975" s="180">
        <f t="shared" si="425"/>
        <v>300.3</v>
      </c>
      <c r="S975" s="180">
        <f t="shared" si="426"/>
        <v>491.4</v>
      </c>
      <c r="T975" s="394">
        <f t="shared" si="421"/>
        <v>244.74</v>
      </c>
      <c r="U975" s="394">
        <f t="shared" si="422"/>
        <v>384.59</v>
      </c>
      <c r="V975" s="142">
        <f t="shared" si="427"/>
        <v>629.33000000000004</v>
      </c>
      <c r="W975" s="142">
        <f t="shared" si="428"/>
        <v>188.26</v>
      </c>
      <c r="X975" s="142">
        <f t="shared" si="428"/>
        <v>295.83999999999997</v>
      </c>
      <c r="Y975" s="142">
        <f t="shared" si="429"/>
        <v>484.1</v>
      </c>
      <c r="Z975" s="51"/>
      <c r="AA975" s="35"/>
      <c r="AB975" s="226"/>
      <c r="AC975" s="226"/>
      <c r="AD975" s="226"/>
      <c r="AE975" s="226"/>
      <c r="AF975" s="226"/>
      <c r="AG975" s="226"/>
      <c r="AH975" s="226"/>
      <c r="AI975" s="226"/>
      <c r="AJ975" s="226"/>
      <c r="AK975" s="226"/>
      <c r="AL975" s="226"/>
      <c r="AM975" s="226"/>
      <c r="AN975" s="226"/>
      <c r="AO975" s="226"/>
    </row>
    <row r="976" spans="1:41" ht="45" outlineLevel="1">
      <c r="A976" s="44">
        <v>847</v>
      </c>
      <c r="B976" s="73">
        <v>781</v>
      </c>
      <c r="C976" s="42" t="s">
        <v>265</v>
      </c>
      <c r="D976" s="44" t="s">
        <v>34</v>
      </c>
      <c r="E976" s="53">
        <v>0.01</v>
      </c>
      <c r="F976" s="14">
        <f t="shared" si="414"/>
        <v>116.24</v>
      </c>
      <c r="G976" s="14">
        <f t="shared" si="415"/>
        <v>0</v>
      </c>
      <c r="H976" s="14">
        <f t="shared" si="416"/>
        <v>116.24</v>
      </c>
      <c r="I976" s="45">
        <v>11624</v>
      </c>
      <c r="J976" s="53"/>
      <c r="K976" s="53"/>
      <c r="L976" s="51"/>
      <c r="M976" s="51"/>
      <c r="N976" s="51"/>
      <c r="O976" s="451">
        <f t="shared" si="430"/>
        <v>16273.6</v>
      </c>
      <c r="P976" s="180">
        <f t="shared" si="423"/>
        <v>0</v>
      </c>
      <c r="Q976" s="180">
        <f t="shared" si="424"/>
        <v>162.74</v>
      </c>
      <c r="R976" s="180">
        <f t="shared" si="425"/>
        <v>0</v>
      </c>
      <c r="S976" s="180">
        <f t="shared" si="426"/>
        <v>162.74</v>
      </c>
      <c r="T976" s="394">
        <f t="shared" si="421"/>
        <v>208.42</v>
      </c>
      <c r="U976" s="394">
        <f t="shared" si="422"/>
        <v>0</v>
      </c>
      <c r="V976" s="142">
        <f t="shared" si="427"/>
        <v>208.42</v>
      </c>
      <c r="W976" s="142">
        <f t="shared" si="428"/>
        <v>20841.52</v>
      </c>
      <c r="X976" s="142">
        <f t="shared" si="428"/>
        <v>0</v>
      </c>
      <c r="Y976" s="142">
        <f t="shared" si="429"/>
        <v>20841.52</v>
      </c>
      <c r="Z976" s="51"/>
      <c r="AA976" s="35"/>
      <c r="AB976" s="226"/>
      <c r="AC976" s="226"/>
      <c r="AD976" s="226"/>
      <c r="AE976" s="226"/>
      <c r="AF976" s="226"/>
      <c r="AG976" s="226"/>
      <c r="AH976" s="226"/>
      <c r="AI976" s="226"/>
      <c r="AJ976" s="226"/>
      <c r="AK976" s="226"/>
      <c r="AL976" s="226"/>
      <c r="AM976" s="226"/>
      <c r="AN976" s="226"/>
      <c r="AO976" s="226"/>
    </row>
    <row r="977" spans="1:41" ht="30" outlineLevel="1">
      <c r="A977" s="44">
        <v>848</v>
      </c>
      <c r="B977" s="73">
        <v>782</v>
      </c>
      <c r="C977" s="42" t="s">
        <v>274</v>
      </c>
      <c r="D977" s="44" t="s">
        <v>26</v>
      </c>
      <c r="E977" s="53">
        <v>1.3</v>
      </c>
      <c r="F977" s="14">
        <f t="shared" si="414"/>
        <v>868.4</v>
      </c>
      <c r="G977" s="14">
        <f t="shared" si="415"/>
        <v>4004</v>
      </c>
      <c r="H977" s="14">
        <f t="shared" si="416"/>
        <v>4872.3999999999996</v>
      </c>
      <c r="I977" s="45">
        <v>668</v>
      </c>
      <c r="J977" s="53">
        <v>3080</v>
      </c>
      <c r="K977" s="53"/>
      <c r="L977" s="51"/>
      <c r="M977" s="51"/>
      <c r="N977" s="51"/>
      <c r="O977" s="451">
        <f t="shared" si="430"/>
        <v>935.2</v>
      </c>
      <c r="P977" s="180">
        <f t="shared" si="423"/>
        <v>3080</v>
      </c>
      <c r="Q977" s="180">
        <f t="shared" si="424"/>
        <v>1215.76</v>
      </c>
      <c r="R977" s="180">
        <f t="shared" si="425"/>
        <v>4004</v>
      </c>
      <c r="S977" s="180">
        <f t="shared" si="426"/>
        <v>5219.76</v>
      </c>
      <c r="T977" s="394">
        <f t="shared" si="421"/>
        <v>1557.02</v>
      </c>
      <c r="U977" s="394">
        <f t="shared" si="422"/>
        <v>5127.8999999999996</v>
      </c>
      <c r="V977" s="142">
        <f t="shared" si="427"/>
        <v>6684.92</v>
      </c>
      <c r="W977" s="142">
        <f t="shared" si="428"/>
        <v>1197.71</v>
      </c>
      <c r="X977" s="142">
        <f t="shared" si="428"/>
        <v>3944.54</v>
      </c>
      <c r="Y977" s="142">
        <f t="shared" si="429"/>
        <v>5142.25</v>
      </c>
      <c r="Z977" s="51"/>
      <c r="AA977" s="35"/>
      <c r="AB977" s="226"/>
      <c r="AC977" s="226"/>
      <c r="AD977" s="226"/>
      <c r="AE977" s="226"/>
      <c r="AF977" s="226"/>
      <c r="AG977" s="226"/>
      <c r="AH977" s="226"/>
      <c r="AI977" s="226"/>
      <c r="AJ977" s="226"/>
      <c r="AK977" s="226"/>
      <c r="AL977" s="226"/>
      <c r="AM977" s="226"/>
      <c r="AN977" s="226"/>
      <c r="AO977" s="226"/>
    </row>
    <row r="978" spans="1:41" ht="15" outlineLevel="1">
      <c r="A978" s="44"/>
      <c r="B978" s="73"/>
      <c r="C978" s="52" t="s">
        <v>402</v>
      </c>
      <c r="D978" s="44"/>
      <c r="E978" s="53"/>
      <c r="F978" s="14">
        <f t="shared" si="414"/>
        <v>0</v>
      </c>
      <c r="G978" s="14">
        <f t="shared" si="415"/>
        <v>0</v>
      </c>
      <c r="H978" s="14">
        <f t="shared" si="416"/>
        <v>0</v>
      </c>
      <c r="I978" s="45"/>
      <c r="J978" s="53"/>
      <c r="K978" s="53"/>
      <c r="L978" s="51"/>
      <c r="M978" s="51"/>
      <c r="N978" s="51"/>
      <c r="O978" s="186"/>
      <c r="P978" s="180">
        <f t="shared" si="423"/>
        <v>0</v>
      </c>
      <c r="Q978" s="180">
        <f t="shared" si="424"/>
        <v>0</v>
      </c>
      <c r="R978" s="180">
        <f t="shared" si="425"/>
        <v>0</v>
      </c>
      <c r="S978" s="180">
        <f t="shared" si="426"/>
        <v>0</v>
      </c>
      <c r="T978" s="394">
        <f t="shared" si="421"/>
        <v>0</v>
      </c>
      <c r="U978" s="394">
        <f t="shared" si="422"/>
        <v>0</v>
      </c>
      <c r="V978" s="142">
        <f t="shared" si="427"/>
        <v>0</v>
      </c>
      <c r="W978" s="142">
        <f t="shared" si="428"/>
        <v>0</v>
      </c>
      <c r="X978" s="142">
        <f t="shared" si="428"/>
        <v>0</v>
      </c>
      <c r="Y978" s="142">
        <f t="shared" si="429"/>
        <v>0</v>
      </c>
      <c r="Z978" s="51"/>
      <c r="AA978" s="35"/>
      <c r="AB978" s="226"/>
      <c r="AC978" s="226"/>
      <c r="AD978" s="226"/>
      <c r="AE978" s="226"/>
      <c r="AF978" s="226"/>
      <c r="AG978" s="226"/>
      <c r="AH978" s="226"/>
      <c r="AI978" s="226"/>
      <c r="AJ978" s="226"/>
      <c r="AK978" s="226"/>
      <c r="AL978" s="226"/>
      <c r="AM978" s="226"/>
      <c r="AN978" s="226"/>
      <c r="AO978" s="226"/>
    </row>
    <row r="979" spans="1:41" ht="15" outlineLevel="1">
      <c r="A979" s="44"/>
      <c r="B979" s="73"/>
      <c r="C979" s="52" t="s">
        <v>403</v>
      </c>
      <c r="D979" s="44"/>
      <c r="E979" s="53"/>
      <c r="F979" s="14">
        <f t="shared" si="414"/>
        <v>0</v>
      </c>
      <c r="G979" s="14">
        <f t="shared" si="415"/>
        <v>0</v>
      </c>
      <c r="H979" s="14">
        <f t="shared" si="416"/>
        <v>0</v>
      </c>
      <c r="I979" s="45"/>
      <c r="J979" s="53"/>
      <c r="K979" s="53"/>
      <c r="L979" s="51"/>
      <c r="M979" s="51"/>
      <c r="N979" s="51"/>
      <c r="O979" s="186"/>
      <c r="P979" s="180">
        <f t="shared" si="423"/>
        <v>0</v>
      </c>
      <c r="Q979" s="180">
        <f t="shared" si="424"/>
        <v>0</v>
      </c>
      <c r="R979" s="180">
        <f t="shared" si="425"/>
        <v>0</v>
      </c>
      <c r="S979" s="180">
        <f t="shared" si="426"/>
        <v>0</v>
      </c>
      <c r="T979" s="394">
        <f t="shared" si="421"/>
        <v>0</v>
      </c>
      <c r="U979" s="394">
        <f t="shared" si="422"/>
        <v>0</v>
      </c>
      <c r="V979" s="142">
        <f t="shared" si="427"/>
        <v>0</v>
      </c>
      <c r="W979" s="142">
        <f t="shared" si="428"/>
        <v>0</v>
      </c>
      <c r="X979" s="142">
        <f t="shared" si="428"/>
        <v>0</v>
      </c>
      <c r="Y979" s="142">
        <f t="shared" si="429"/>
        <v>0</v>
      </c>
      <c r="Z979" s="51"/>
      <c r="AA979" s="35"/>
      <c r="AB979" s="226"/>
      <c r="AC979" s="226"/>
      <c r="AD979" s="226"/>
      <c r="AE979" s="226"/>
      <c r="AF979" s="226"/>
      <c r="AG979" s="226"/>
      <c r="AH979" s="226"/>
      <c r="AI979" s="226"/>
      <c r="AJ979" s="226"/>
      <c r="AK979" s="226"/>
      <c r="AL979" s="226"/>
      <c r="AM979" s="226"/>
      <c r="AN979" s="226"/>
      <c r="AO979" s="226"/>
    </row>
    <row r="980" spans="1:41" ht="15" outlineLevel="1">
      <c r="A980" s="44">
        <v>849</v>
      </c>
      <c r="B980" s="73">
        <v>783</v>
      </c>
      <c r="C980" s="42" t="s">
        <v>264</v>
      </c>
      <c r="D980" s="44" t="s">
        <v>34</v>
      </c>
      <c r="E980" s="53">
        <v>0.06</v>
      </c>
      <c r="F980" s="14">
        <f t="shared" si="414"/>
        <v>1425.42</v>
      </c>
      <c r="G980" s="14">
        <f t="shared" si="415"/>
        <v>0</v>
      </c>
      <c r="H980" s="14">
        <f t="shared" si="416"/>
        <v>1425.42</v>
      </c>
      <c r="I980" s="45">
        <v>23757</v>
      </c>
      <c r="J980" s="53"/>
      <c r="K980" s="53"/>
      <c r="L980" s="51"/>
      <c r="M980" s="51"/>
      <c r="N980" s="51"/>
      <c r="O980" s="448">
        <f>I980*$L$3</f>
        <v>40386.9</v>
      </c>
      <c r="P980" s="180">
        <f t="shared" si="423"/>
        <v>0</v>
      </c>
      <c r="Q980" s="180">
        <f t="shared" si="424"/>
        <v>2423.21</v>
      </c>
      <c r="R980" s="180">
        <f t="shared" si="425"/>
        <v>0</v>
      </c>
      <c r="S980" s="180">
        <f t="shared" si="426"/>
        <v>2423.21</v>
      </c>
      <c r="T980" s="394">
        <f t="shared" si="421"/>
        <v>3103.4</v>
      </c>
      <c r="U980" s="394">
        <f t="shared" si="422"/>
        <v>0</v>
      </c>
      <c r="V980" s="142">
        <f t="shared" si="427"/>
        <v>3103.4</v>
      </c>
      <c r="W980" s="142">
        <f t="shared" si="428"/>
        <v>51723.3</v>
      </c>
      <c r="X980" s="142">
        <f t="shared" si="428"/>
        <v>0</v>
      </c>
      <c r="Y980" s="142">
        <f t="shared" si="429"/>
        <v>51723.3</v>
      </c>
      <c r="Z980" s="51"/>
      <c r="AA980" s="35"/>
      <c r="AB980" s="226"/>
      <c r="AC980" s="226"/>
      <c r="AD980" s="226"/>
      <c r="AE980" s="226"/>
      <c r="AF980" s="226"/>
      <c r="AG980" s="226"/>
      <c r="AH980" s="226"/>
      <c r="AI980" s="226"/>
      <c r="AJ980" s="226"/>
      <c r="AK980" s="226"/>
      <c r="AL980" s="226"/>
      <c r="AM980" s="226"/>
      <c r="AN980" s="226"/>
      <c r="AO980" s="226"/>
    </row>
    <row r="981" spans="1:41" ht="15" outlineLevel="1">
      <c r="A981" s="44">
        <v>850</v>
      </c>
      <c r="B981" s="73">
        <v>784</v>
      </c>
      <c r="C981" s="42" t="s">
        <v>389</v>
      </c>
      <c r="D981" s="44" t="s">
        <v>103</v>
      </c>
      <c r="E981" s="53">
        <v>18</v>
      </c>
      <c r="F981" s="14">
        <f t="shared" si="414"/>
        <v>5580</v>
      </c>
      <c r="G981" s="14">
        <f t="shared" si="415"/>
        <v>0</v>
      </c>
      <c r="H981" s="14">
        <f t="shared" si="416"/>
        <v>5580</v>
      </c>
      <c r="I981" s="45">
        <v>310</v>
      </c>
      <c r="J981" s="53"/>
      <c r="K981" s="53"/>
      <c r="L981" s="51"/>
      <c r="M981" s="51"/>
      <c r="N981" s="51"/>
      <c r="O981" s="451">
        <f t="shared" ref="O981:O989" si="431">I981*$M$3</f>
        <v>434</v>
      </c>
      <c r="P981" s="180">
        <f t="shared" si="423"/>
        <v>0</v>
      </c>
      <c r="Q981" s="180">
        <f t="shared" si="424"/>
        <v>7812</v>
      </c>
      <c r="R981" s="180">
        <f t="shared" si="425"/>
        <v>0</v>
      </c>
      <c r="S981" s="180">
        <f t="shared" si="426"/>
        <v>7812</v>
      </c>
      <c r="T981" s="394">
        <f t="shared" si="421"/>
        <v>10004.76</v>
      </c>
      <c r="U981" s="394">
        <f t="shared" si="422"/>
        <v>0</v>
      </c>
      <c r="V981" s="142">
        <f t="shared" si="427"/>
        <v>10004.76</v>
      </c>
      <c r="W981" s="142">
        <f t="shared" si="428"/>
        <v>555.82000000000005</v>
      </c>
      <c r="X981" s="142">
        <f t="shared" si="428"/>
        <v>0</v>
      </c>
      <c r="Y981" s="142">
        <f t="shared" si="429"/>
        <v>555.82000000000005</v>
      </c>
      <c r="Z981" s="51"/>
      <c r="AA981" s="35"/>
      <c r="AB981" s="226"/>
      <c r="AC981" s="226"/>
      <c r="AD981" s="226"/>
      <c r="AE981" s="226"/>
      <c r="AF981" s="226"/>
      <c r="AG981" s="226"/>
      <c r="AH981" s="226"/>
      <c r="AI981" s="226"/>
      <c r="AJ981" s="226"/>
      <c r="AK981" s="226"/>
      <c r="AL981" s="226"/>
      <c r="AM981" s="226"/>
      <c r="AN981" s="226"/>
      <c r="AO981" s="226"/>
    </row>
    <row r="982" spans="1:41" ht="15" outlineLevel="1">
      <c r="A982" s="44">
        <v>851</v>
      </c>
      <c r="B982" s="73">
        <v>785</v>
      </c>
      <c r="C982" s="42" t="s">
        <v>56</v>
      </c>
      <c r="D982" s="44" t="s">
        <v>26</v>
      </c>
      <c r="E982" s="53">
        <v>4.8</v>
      </c>
      <c r="F982" s="14">
        <f t="shared" si="414"/>
        <v>8457.7900000000009</v>
      </c>
      <c r="G982" s="14">
        <f t="shared" si="415"/>
        <v>0</v>
      </c>
      <c r="H982" s="14">
        <f t="shared" si="416"/>
        <v>8457.7900000000009</v>
      </c>
      <c r="I982" s="45">
        <v>1762.04</v>
      </c>
      <c r="J982" s="53"/>
      <c r="K982" s="53"/>
      <c r="L982" s="51"/>
      <c r="M982" s="51"/>
      <c r="N982" s="51"/>
      <c r="O982" s="451">
        <f t="shared" si="431"/>
        <v>2466.86</v>
      </c>
      <c r="P982" s="180">
        <f t="shared" si="423"/>
        <v>0</v>
      </c>
      <c r="Q982" s="180">
        <f t="shared" si="424"/>
        <v>11840.93</v>
      </c>
      <c r="R982" s="180">
        <f t="shared" si="425"/>
        <v>0</v>
      </c>
      <c r="S982" s="180">
        <f t="shared" si="426"/>
        <v>11840.93</v>
      </c>
      <c r="T982" s="394">
        <f t="shared" si="421"/>
        <v>15164.64</v>
      </c>
      <c r="U982" s="394">
        <f t="shared" si="422"/>
        <v>0</v>
      </c>
      <c r="V982" s="142">
        <f t="shared" si="427"/>
        <v>15164.64</v>
      </c>
      <c r="W982" s="142">
        <f t="shared" si="428"/>
        <v>3159.3</v>
      </c>
      <c r="X982" s="142">
        <f t="shared" si="428"/>
        <v>0</v>
      </c>
      <c r="Y982" s="142">
        <f t="shared" si="429"/>
        <v>3159.3</v>
      </c>
      <c r="Z982" s="51"/>
      <c r="AA982" s="35"/>
      <c r="AB982" s="226"/>
      <c r="AC982" s="226"/>
      <c r="AD982" s="226"/>
      <c r="AE982" s="226"/>
      <c r="AF982" s="226"/>
      <c r="AG982" s="226"/>
      <c r="AH982" s="226"/>
      <c r="AI982" s="226"/>
      <c r="AJ982" s="226"/>
      <c r="AK982" s="226"/>
      <c r="AL982" s="226"/>
      <c r="AM982" s="226"/>
      <c r="AN982" s="226"/>
      <c r="AO982" s="226"/>
    </row>
    <row r="983" spans="1:41" ht="15" outlineLevel="1">
      <c r="A983" s="44">
        <v>852</v>
      </c>
      <c r="B983" s="73">
        <v>786</v>
      </c>
      <c r="C983" s="42" t="s">
        <v>218</v>
      </c>
      <c r="D983" s="44" t="s">
        <v>26</v>
      </c>
      <c r="E983" s="53">
        <v>4.8</v>
      </c>
      <c r="F983" s="14">
        <f t="shared" si="414"/>
        <v>710.78</v>
      </c>
      <c r="G983" s="14">
        <f t="shared" si="415"/>
        <v>0</v>
      </c>
      <c r="H983" s="14">
        <f t="shared" si="416"/>
        <v>710.78</v>
      </c>
      <c r="I983" s="45">
        <v>148.08000000000001</v>
      </c>
      <c r="J983" s="53"/>
      <c r="K983" s="53"/>
      <c r="L983" s="51"/>
      <c r="M983" s="51"/>
      <c r="N983" s="51"/>
      <c r="O983" s="451">
        <f t="shared" si="431"/>
        <v>207.31</v>
      </c>
      <c r="P983" s="180">
        <f t="shared" si="423"/>
        <v>0</v>
      </c>
      <c r="Q983" s="180">
        <f t="shared" si="424"/>
        <v>995.09</v>
      </c>
      <c r="R983" s="180">
        <f t="shared" si="425"/>
        <v>0</v>
      </c>
      <c r="S983" s="180">
        <f t="shared" si="426"/>
        <v>995.09</v>
      </c>
      <c r="T983" s="394">
        <f t="shared" si="421"/>
        <v>1274.4000000000001</v>
      </c>
      <c r="U983" s="394">
        <f t="shared" si="422"/>
        <v>0</v>
      </c>
      <c r="V983" s="142">
        <f t="shared" si="427"/>
        <v>1274.4000000000001</v>
      </c>
      <c r="W983" s="142">
        <f t="shared" si="428"/>
        <v>265.5</v>
      </c>
      <c r="X983" s="142">
        <f t="shared" si="428"/>
        <v>0</v>
      </c>
      <c r="Y983" s="142">
        <f t="shared" si="429"/>
        <v>265.5</v>
      </c>
      <c r="Z983" s="51"/>
      <c r="AA983" s="35"/>
      <c r="AB983" s="226"/>
      <c r="AC983" s="226"/>
      <c r="AD983" s="226"/>
      <c r="AE983" s="226"/>
      <c r="AF983" s="226"/>
      <c r="AG983" s="226"/>
      <c r="AH983" s="226"/>
      <c r="AI983" s="226"/>
      <c r="AJ983" s="226"/>
      <c r="AK983" s="226"/>
      <c r="AL983" s="226"/>
      <c r="AM983" s="226"/>
      <c r="AN983" s="226"/>
      <c r="AO983" s="226"/>
    </row>
    <row r="984" spans="1:41" ht="45" outlineLevel="1">
      <c r="A984" s="44">
        <v>853</v>
      </c>
      <c r="B984" s="73">
        <v>787</v>
      </c>
      <c r="C984" s="42" t="s">
        <v>265</v>
      </c>
      <c r="D984" s="44" t="s">
        <v>34</v>
      </c>
      <c r="E984" s="53">
        <v>0</v>
      </c>
      <c r="F984" s="14">
        <f t="shared" si="414"/>
        <v>0</v>
      </c>
      <c r="G984" s="14">
        <f t="shared" si="415"/>
        <v>0</v>
      </c>
      <c r="H984" s="14">
        <f t="shared" si="416"/>
        <v>0</v>
      </c>
      <c r="I984" s="45">
        <v>11624</v>
      </c>
      <c r="J984" s="53"/>
      <c r="K984" s="53"/>
      <c r="L984" s="51"/>
      <c r="M984" s="51"/>
      <c r="N984" s="51"/>
      <c r="O984" s="451">
        <f t="shared" si="431"/>
        <v>16273.6</v>
      </c>
      <c r="P984" s="180">
        <f t="shared" si="423"/>
        <v>0</v>
      </c>
      <c r="Q984" s="180">
        <f t="shared" si="424"/>
        <v>0</v>
      </c>
      <c r="R984" s="180">
        <f t="shared" si="425"/>
        <v>0</v>
      </c>
      <c r="S984" s="180">
        <f t="shared" si="426"/>
        <v>0</v>
      </c>
      <c r="T984" s="394">
        <f t="shared" si="421"/>
        <v>0</v>
      </c>
      <c r="U984" s="394">
        <f t="shared" si="422"/>
        <v>0</v>
      </c>
      <c r="V984" s="142">
        <f t="shared" si="427"/>
        <v>0</v>
      </c>
      <c r="W984" s="142">
        <f t="shared" si="428"/>
        <v>20841.52</v>
      </c>
      <c r="X984" s="142">
        <f t="shared" si="428"/>
        <v>0</v>
      </c>
      <c r="Y984" s="142">
        <f t="shared" si="429"/>
        <v>20841.52</v>
      </c>
      <c r="Z984" s="51"/>
      <c r="AA984" s="35"/>
      <c r="AB984" s="226"/>
      <c r="AC984" s="226"/>
      <c r="AD984" s="226"/>
      <c r="AE984" s="226"/>
      <c r="AF984" s="226"/>
      <c r="AG984" s="226"/>
      <c r="AH984" s="226"/>
      <c r="AI984" s="226"/>
      <c r="AJ984" s="226"/>
      <c r="AK984" s="226"/>
      <c r="AL984" s="226"/>
      <c r="AM984" s="226"/>
      <c r="AN984" s="226"/>
      <c r="AO984" s="226"/>
    </row>
    <row r="985" spans="1:41" ht="30" outlineLevel="1">
      <c r="A985" s="44">
        <v>854</v>
      </c>
      <c r="B985" s="73">
        <v>788</v>
      </c>
      <c r="C985" s="42" t="s">
        <v>266</v>
      </c>
      <c r="D985" s="44" t="s">
        <v>26</v>
      </c>
      <c r="E985" s="53">
        <v>4.8</v>
      </c>
      <c r="F985" s="14">
        <f t="shared" si="414"/>
        <v>504</v>
      </c>
      <c r="G985" s="14">
        <f t="shared" si="415"/>
        <v>1108.8</v>
      </c>
      <c r="H985" s="14">
        <f t="shared" si="416"/>
        <v>1612.8</v>
      </c>
      <c r="I985" s="45">
        <v>105</v>
      </c>
      <c r="J985" s="53">
        <v>231</v>
      </c>
      <c r="K985" s="53"/>
      <c r="L985" s="51"/>
      <c r="M985" s="51"/>
      <c r="N985" s="51"/>
      <c r="O985" s="451">
        <f t="shared" si="431"/>
        <v>147</v>
      </c>
      <c r="P985" s="180">
        <f t="shared" si="423"/>
        <v>231</v>
      </c>
      <c r="Q985" s="180">
        <f t="shared" si="424"/>
        <v>705.6</v>
      </c>
      <c r="R985" s="180">
        <f t="shared" si="425"/>
        <v>1108.8</v>
      </c>
      <c r="S985" s="180">
        <f t="shared" si="426"/>
        <v>1814.4</v>
      </c>
      <c r="T985" s="394">
        <f t="shared" si="421"/>
        <v>903.65</v>
      </c>
      <c r="U985" s="394">
        <f t="shared" si="422"/>
        <v>1420.03</v>
      </c>
      <c r="V985" s="142">
        <f t="shared" si="427"/>
        <v>2323.6799999999998</v>
      </c>
      <c r="W985" s="142">
        <f t="shared" si="428"/>
        <v>188.26</v>
      </c>
      <c r="X985" s="142">
        <f t="shared" si="428"/>
        <v>295.83999999999997</v>
      </c>
      <c r="Y985" s="142">
        <f t="shared" si="429"/>
        <v>484.1</v>
      </c>
      <c r="Z985" s="51"/>
      <c r="AA985" s="35"/>
      <c r="AB985" s="226"/>
      <c r="AC985" s="226"/>
      <c r="AD985" s="226"/>
      <c r="AE985" s="226"/>
      <c r="AF985" s="226"/>
      <c r="AG985" s="226"/>
      <c r="AH985" s="226"/>
      <c r="AI985" s="226"/>
      <c r="AJ985" s="226"/>
      <c r="AK985" s="226"/>
      <c r="AL985" s="226"/>
      <c r="AM985" s="226"/>
      <c r="AN985" s="226"/>
      <c r="AO985" s="226"/>
    </row>
    <row r="986" spans="1:41" ht="45" outlineLevel="1">
      <c r="A986" s="44">
        <v>855</v>
      </c>
      <c r="B986" s="73">
        <v>789</v>
      </c>
      <c r="C986" s="42" t="s">
        <v>265</v>
      </c>
      <c r="D986" s="44" t="s">
        <v>34</v>
      </c>
      <c r="E986" s="53">
        <v>0.05</v>
      </c>
      <c r="F986" s="14">
        <f t="shared" si="414"/>
        <v>581.20000000000005</v>
      </c>
      <c r="G986" s="14">
        <f t="shared" si="415"/>
        <v>0</v>
      </c>
      <c r="H986" s="14">
        <f t="shared" si="416"/>
        <v>581.20000000000005</v>
      </c>
      <c r="I986" s="45">
        <v>11624</v>
      </c>
      <c r="J986" s="53"/>
      <c r="K986" s="53"/>
      <c r="L986" s="51"/>
      <c r="M986" s="51"/>
      <c r="N986" s="51"/>
      <c r="O986" s="451">
        <f t="shared" si="431"/>
        <v>16273.6</v>
      </c>
      <c r="P986" s="180">
        <f t="shared" si="423"/>
        <v>0</v>
      </c>
      <c r="Q986" s="180">
        <f t="shared" si="424"/>
        <v>813.68</v>
      </c>
      <c r="R986" s="180">
        <f t="shared" si="425"/>
        <v>0</v>
      </c>
      <c r="S986" s="180">
        <f t="shared" si="426"/>
        <v>813.68</v>
      </c>
      <c r="T986" s="394">
        <f t="shared" si="421"/>
        <v>1042.08</v>
      </c>
      <c r="U986" s="394">
        <f t="shared" si="422"/>
        <v>0</v>
      </c>
      <c r="V986" s="142">
        <f t="shared" si="427"/>
        <v>1042.08</v>
      </c>
      <c r="W986" s="142">
        <f t="shared" si="428"/>
        <v>20841.52</v>
      </c>
      <c r="X986" s="142">
        <f t="shared" si="428"/>
        <v>0</v>
      </c>
      <c r="Y986" s="142">
        <f t="shared" si="429"/>
        <v>20841.52</v>
      </c>
      <c r="Z986" s="51"/>
      <c r="AA986" s="35"/>
      <c r="AB986" s="226"/>
      <c r="AC986" s="226"/>
      <c r="AD986" s="226"/>
      <c r="AE986" s="226"/>
      <c r="AF986" s="226"/>
      <c r="AG986" s="226"/>
      <c r="AH986" s="226"/>
      <c r="AI986" s="226"/>
      <c r="AJ986" s="226"/>
      <c r="AK986" s="226"/>
      <c r="AL986" s="226"/>
      <c r="AM986" s="226"/>
      <c r="AN986" s="226"/>
      <c r="AO986" s="226"/>
    </row>
    <row r="987" spans="1:41" ht="30" outlineLevel="1">
      <c r="A987" s="44">
        <v>856</v>
      </c>
      <c r="B987" s="73">
        <v>790</v>
      </c>
      <c r="C987" s="42" t="s">
        <v>274</v>
      </c>
      <c r="D987" s="44" t="s">
        <v>26</v>
      </c>
      <c r="E987" s="53">
        <v>4.8</v>
      </c>
      <c r="F987" s="14">
        <f t="shared" si="414"/>
        <v>3206.4</v>
      </c>
      <c r="G987" s="14">
        <f t="shared" si="415"/>
        <v>14784</v>
      </c>
      <c r="H987" s="14">
        <f t="shared" si="416"/>
        <v>17990.400000000001</v>
      </c>
      <c r="I987" s="45">
        <v>668</v>
      </c>
      <c r="J987" s="53">
        <v>3080</v>
      </c>
      <c r="K987" s="53"/>
      <c r="L987" s="51"/>
      <c r="M987" s="51"/>
      <c r="N987" s="51"/>
      <c r="O987" s="451">
        <f t="shared" si="431"/>
        <v>935.2</v>
      </c>
      <c r="P987" s="180">
        <f t="shared" si="423"/>
        <v>3080</v>
      </c>
      <c r="Q987" s="180">
        <f t="shared" si="424"/>
        <v>4488.96</v>
      </c>
      <c r="R987" s="180">
        <f t="shared" si="425"/>
        <v>14784</v>
      </c>
      <c r="S987" s="180">
        <f t="shared" si="426"/>
        <v>19272.96</v>
      </c>
      <c r="T987" s="394">
        <f t="shared" si="421"/>
        <v>5749.01</v>
      </c>
      <c r="U987" s="394">
        <f t="shared" si="422"/>
        <v>18933.79</v>
      </c>
      <c r="V987" s="142">
        <f t="shared" si="427"/>
        <v>24682.799999999999</v>
      </c>
      <c r="W987" s="142">
        <f t="shared" si="428"/>
        <v>1197.71</v>
      </c>
      <c r="X987" s="142">
        <f t="shared" si="428"/>
        <v>3944.54</v>
      </c>
      <c r="Y987" s="142">
        <f t="shared" si="429"/>
        <v>5142.25</v>
      </c>
      <c r="Z987" s="51"/>
      <c r="AA987" s="35"/>
      <c r="AB987" s="226"/>
      <c r="AC987" s="226"/>
      <c r="AD987" s="226"/>
      <c r="AE987" s="226"/>
      <c r="AF987" s="226"/>
      <c r="AG987" s="226"/>
      <c r="AH987" s="226"/>
      <c r="AI987" s="226"/>
      <c r="AJ987" s="226"/>
      <c r="AK987" s="226"/>
      <c r="AL987" s="226"/>
      <c r="AM987" s="226"/>
      <c r="AN987" s="226"/>
      <c r="AO987" s="226"/>
    </row>
    <row r="988" spans="1:41" ht="45" outlineLevel="1">
      <c r="A988" s="44">
        <v>857</v>
      </c>
      <c r="B988" s="73">
        <v>791</v>
      </c>
      <c r="C988" s="42" t="s">
        <v>390</v>
      </c>
      <c r="D988" s="44" t="s">
        <v>101</v>
      </c>
      <c r="E988" s="53">
        <v>223.43</v>
      </c>
      <c r="F988" s="14">
        <f t="shared" si="414"/>
        <v>35301.94</v>
      </c>
      <c r="G988" s="14">
        <f t="shared" si="415"/>
        <v>19214.98</v>
      </c>
      <c r="H988" s="14">
        <f t="shared" si="416"/>
        <v>54516.92</v>
      </c>
      <c r="I988" s="45">
        <v>158</v>
      </c>
      <c r="J988" s="53">
        <v>86</v>
      </c>
      <c r="K988" s="53"/>
      <c r="L988" s="51"/>
      <c r="M988" s="51"/>
      <c r="N988" s="51"/>
      <c r="O988" s="451">
        <f t="shared" si="431"/>
        <v>221.2</v>
      </c>
      <c r="P988" s="180">
        <f t="shared" si="423"/>
        <v>86</v>
      </c>
      <c r="Q988" s="180">
        <f t="shared" si="424"/>
        <v>49422.720000000001</v>
      </c>
      <c r="R988" s="180">
        <f t="shared" si="425"/>
        <v>19214.98</v>
      </c>
      <c r="S988" s="180">
        <f t="shared" si="426"/>
        <v>68637.7</v>
      </c>
      <c r="T988" s="394">
        <f t="shared" si="421"/>
        <v>63295.48</v>
      </c>
      <c r="U988" s="394">
        <f t="shared" si="422"/>
        <v>24608.58</v>
      </c>
      <c r="V988" s="142">
        <f t="shared" si="427"/>
        <v>87904.06</v>
      </c>
      <c r="W988" s="142">
        <f t="shared" si="428"/>
        <v>283.29000000000002</v>
      </c>
      <c r="X988" s="142">
        <f t="shared" si="428"/>
        <v>110.14</v>
      </c>
      <c r="Y988" s="142">
        <f t="shared" si="429"/>
        <v>393.43</v>
      </c>
      <c r="Z988" s="51"/>
      <c r="AA988" s="35"/>
      <c r="AB988" s="226"/>
      <c r="AC988" s="226"/>
      <c r="AD988" s="226"/>
      <c r="AE988" s="226"/>
      <c r="AF988" s="226"/>
      <c r="AG988" s="226"/>
      <c r="AH988" s="226"/>
      <c r="AI988" s="226"/>
      <c r="AJ988" s="226"/>
      <c r="AK988" s="226"/>
      <c r="AL988" s="226"/>
      <c r="AM988" s="226"/>
      <c r="AN988" s="226"/>
      <c r="AO988" s="226"/>
    </row>
    <row r="989" spans="1:41" ht="30" outlineLevel="1">
      <c r="A989" s="44">
        <v>858</v>
      </c>
      <c r="B989" s="73">
        <v>792</v>
      </c>
      <c r="C989" s="42" t="s">
        <v>107</v>
      </c>
      <c r="D989" s="44" t="s">
        <v>26</v>
      </c>
      <c r="E989" s="53">
        <v>6.4</v>
      </c>
      <c r="F989" s="14">
        <f t="shared" si="414"/>
        <v>1900.42</v>
      </c>
      <c r="G989" s="14">
        <f t="shared" si="415"/>
        <v>281.60000000000002</v>
      </c>
      <c r="H989" s="14">
        <f t="shared" si="416"/>
        <v>2182.02</v>
      </c>
      <c r="I989" s="45">
        <v>296.94</v>
      </c>
      <c r="J989" s="53">
        <v>44</v>
      </c>
      <c r="K989" s="53"/>
      <c r="L989" s="51"/>
      <c r="M989" s="51"/>
      <c r="N989" s="51"/>
      <c r="O989" s="451">
        <f t="shared" si="431"/>
        <v>415.72</v>
      </c>
      <c r="P989" s="180">
        <f t="shared" si="423"/>
        <v>44</v>
      </c>
      <c r="Q989" s="180">
        <f t="shared" si="424"/>
        <v>2660.61</v>
      </c>
      <c r="R989" s="180">
        <f t="shared" si="425"/>
        <v>281.60000000000002</v>
      </c>
      <c r="S989" s="180">
        <f t="shared" si="426"/>
        <v>2942.21</v>
      </c>
      <c r="T989" s="394">
        <f t="shared" si="421"/>
        <v>3407.42</v>
      </c>
      <c r="U989" s="394">
        <f t="shared" si="422"/>
        <v>360.64</v>
      </c>
      <c r="V989" s="142">
        <f t="shared" si="427"/>
        <v>3768.06</v>
      </c>
      <c r="W989" s="142">
        <f t="shared" si="428"/>
        <v>532.41</v>
      </c>
      <c r="X989" s="142">
        <f t="shared" si="428"/>
        <v>56.35</v>
      </c>
      <c r="Y989" s="142">
        <f t="shared" si="429"/>
        <v>588.76</v>
      </c>
      <c r="Z989" s="51"/>
      <c r="AA989" s="35"/>
      <c r="AB989" s="226"/>
      <c r="AC989" s="226"/>
      <c r="AD989" s="226"/>
      <c r="AE989" s="226"/>
      <c r="AF989" s="226"/>
      <c r="AG989" s="226"/>
      <c r="AH989" s="226"/>
      <c r="AI989" s="226"/>
      <c r="AJ989" s="226"/>
      <c r="AK989" s="226"/>
      <c r="AL989" s="226"/>
      <c r="AM989" s="226"/>
      <c r="AN989" s="226"/>
      <c r="AO989" s="226"/>
    </row>
    <row r="990" spans="1:41" ht="15" outlineLevel="1">
      <c r="A990" s="44"/>
      <c r="B990" s="73"/>
      <c r="C990" s="52" t="s">
        <v>261</v>
      </c>
      <c r="D990" s="44"/>
      <c r="E990" s="53"/>
      <c r="F990" s="14">
        <f t="shared" si="414"/>
        <v>0</v>
      </c>
      <c r="G990" s="14">
        <f t="shared" si="415"/>
        <v>0</v>
      </c>
      <c r="H990" s="14">
        <f t="shared" si="416"/>
        <v>0</v>
      </c>
      <c r="I990" s="45"/>
      <c r="J990" s="53"/>
      <c r="K990" s="53"/>
      <c r="L990" s="51"/>
      <c r="M990" s="51"/>
      <c r="N990" s="51"/>
      <c r="O990" s="186"/>
      <c r="P990" s="180">
        <f t="shared" si="423"/>
        <v>0</v>
      </c>
      <c r="Q990" s="180">
        <f t="shared" si="424"/>
        <v>0</v>
      </c>
      <c r="R990" s="180">
        <f t="shared" si="425"/>
        <v>0</v>
      </c>
      <c r="S990" s="180">
        <f t="shared" si="426"/>
        <v>0</v>
      </c>
      <c r="T990" s="394">
        <f t="shared" si="421"/>
        <v>0</v>
      </c>
      <c r="U990" s="394">
        <f t="shared" si="422"/>
        <v>0</v>
      </c>
      <c r="V990" s="142">
        <f t="shared" si="427"/>
        <v>0</v>
      </c>
      <c r="W990" s="142">
        <f t="shared" si="428"/>
        <v>0</v>
      </c>
      <c r="X990" s="142">
        <f t="shared" si="428"/>
        <v>0</v>
      </c>
      <c r="Y990" s="142">
        <f t="shared" si="429"/>
        <v>0</v>
      </c>
      <c r="Z990" s="51"/>
      <c r="AA990" s="35"/>
      <c r="AB990" s="226"/>
      <c r="AC990" s="226"/>
      <c r="AD990" s="226"/>
      <c r="AE990" s="226"/>
      <c r="AF990" s="226"/>
      <c r="AG990" s="226"/>
      <c r="AH990" s="226"/>
      <c r="AI990" s="226"/>
      <c r="AJ990" s="226"/>
      <c r="AK990" s="226"/>
      <c r="AL990" s="226"/>
      <c r="AM990" s="226"/>
      <c r="AN990" s="226"/>
      <c r="AO990" s="226"/>
    </row>
    <row r="991" spans="1:41" ht="45" outlineLevel="1">
      <c r="A991" s="44">
        <v>859</v>
      </c>
      <c r="B991" s="73">
        <v>793</v>
      </c>
      <c r="C991" s="42" t="s">
        <v>262</v>
      </c>
      <c r="D991" s="44" t="s">
        <v>404</v>
      </c>
      <c r="E991" s="53">
        <v>12.67</v>
      </c>
      <c r="F991" s="14">
        <f t="shared" si="414"/>
        <v>9181.9500000000007</v>
      </c>
      <c r="G991" s="14">
        <f t="shared" si="415"/>
        <v>0</v>
      </c>
      <c r="H991" s="14">
        <f t="shared" si="416"/>
        <v>9181.9500000000007</v>
      </c>
      <c r="I991" s="45">
        <v>724.7</v>
      </c>
      <c r="J991" s="53"/>
      <c r="K991" s="53"/>
      <c r="L991" s="51"/>
      <c r="M991" s="51"/>
      <c r="N991" s="51"/>
      <c r="O991" s="451">
        <f t="shared" ref="O991:O992" si="432">I991*$M$3</f>
        <v>1014.58</v>
      </c>
      <c r="P991" s="180">
        <f t="shared" si="423"/>
        <v>0</v>
      </c>
      <c r="Q991" s="180">
        <f t="shared" si="424"/>
        <v>12854.73</v>
      </c>
      <c r="R991" s="180">
        <f t="shared" si="425"/>
        <v>0</v>
      </c>
      <c r="S991" s="180">
        <f t="shared" si="426"/>
        <v>12854.73</v>
      </c>
      <c r="T991" s="394">
        <f t="shared" si="421"/>
        <v>16463.02</v>
      </c>
      <c r="U991" s="394">
        <f t="shared" si="422"/>
        <v>0</v>
      </c>
      <c r="V991" s="142">
        <f t="shared" si="427"/>
        <v>16463.02</v>
      </c>
      <c r="W991" s="142">
        <f t="shared" si="428"/>
        <v>1299.3699999999999</v>
      </c>
      <c r="X991" s="142">
        <f t="shared" si="428"/>
        <v>0</v>
      </c>
      <c r="Y991" s="142">
        <f t="shared" si="429"/>
        <v>1299.3699999999999</v>
      </c>
      <c r="Z991" s="51"/>
      <c r="AA991" s="35"/>
      <c r="AB991" s="226"/>
      <c r="AC991" s="226"/>
      <c r="AD991" s="226"/>
      <c r="AE991" s="226"/>
      <c r="AF991" s="226"/>
      <c r="AG991" s="226"/>
      <c r="AH991" s="226"/>
      <c r="AI991" s="226"/>
      <c r="AJ991" s="226"/>
      <c r="AK991" s="226"/>
      <c r="AL991" s="226"/>
      <c r="AM991" s="226"/>
      <c r="AN991" s="226"/>
      <c r="AO991" s="226"/>
    </row>
    <row r="992" spans="1:41" ht="60" outlineLevel="1">
      <c r="A992" s="44">
        <v>860</v>
      </c>
      <c r="B992" s="73">
        <v>794</v>
      </c>
      <c r="C992" s="42" t="s">
        <v>161</v>
      </c>
      <c r="D992" s="44" t="s">
        <v>404</v>
      </c>
      <c r="E992" s="53">
        <v>12.67</v>
      </c>
      <c r="F992" s="14">
        <f t="shared" si="414"/>
        <v>5730.39</v>
      </c>
      <c r="G992" s="14">
        <f t="shared" si="415"/>
        <v>0</v>
      </c>
      <c r="H992" s="14">
        <f t="shared" si="416"/>
        <v>5730.39</v>
      </c>
      <c r="I992" s="45">
        <v>452.28</v>
      </c>
      <c r="J992" s="53"/>
      <c r="K992" s="53"/>
      <c r="L992" s="51"/>
      <c r="M992" s="51"/>
      <c r="N992" s="51"/>
      <c r="O992" s="451">
        <f t="shared" si="432"/>
        <v>633.19000000000005</v>
      </c>
      <c r="P992" s="180">
        <f t="shared" si="423"/>
        <v>0</v>
      </c>
      <c r="Q992" s="180">
        <f t="shared" si="424"/>
        <v>8022.52</v>
      </c>
      <c r="R992" s="180">
        <f t="shared" si="425"/>
        <v>0</v>
      </c>
      <c r="S992" s="180">
        <f t="shared" si="426"/>
        <v>8022.52</v>
      </c>
      <c r="T992" s="394">
        <f t="shared" si="421"/>
        <v>10274.36</v>
      </c>
      <c r="U992" s="394">
        <f t="shared" si="422"/>
        <v>0</v>
      </c>
      <c r="V992" s="142">
        <f t="shared" si="427"/>
        <v>10274.36</v>
      </c>
      <c r="W992" s="142">
        <f t="shared" si="428"/>
        <v>810.92</v>
      </c>
      <c r="X992" s="142">
        <f t="shared" si="428"/>
        <v>0</v>
      </c>
      <c r="Y992" s="142">
        <f t="shared" si="429"/>
        <v>810.92</v>
      </c>
      <c r="Z992" s="51"/>
      <c r="AA992" s="35"/>
      <c r="AB992" s="226"/>
      <c r="AC992" s="226"/>
      <c r="AD992" s="226"/>
      <c r="AE992" s="226"/>
      <c r="AF992" s="226"/>
      <c r="AG992" s="226"/>
      <c r="AH992" s="226"/>
      <c r="AI992" s="226"/>
      <c r="AJ992" s="226"/>
      <c r="AK992" s="226"/>
      <c r="AL992" s="226"/>
      <c r="AM992" s="226"/>
      <c r="AN992" s="226"/>
      <c r="AO992" s="226"/>
    </row>
    <row r="993" spans="1:41" ht="15" outlineLevel="1">
      <c r="A993" s="44">
        <v>861</v>
      </c>
      <c r="B993" s="73">
        <v>795</v>
      </c>
      <c r="C993" s="42" t="s">
        <v>178</v>
      </c>
      <c r="D993" s="44" t="s">
        <v>404</v>
      </c>
      <c r="E993" s="53">
        <v>12.67</v>
      </c>
      <c r="F993" s="14">
        <f t="shared" si="414"/>
        <v>56064.75</v>
      </c>
      <c r="G993" s="14">
        <f t="shared" si="415"/>
        <v>0</v>
      </c>
      <c r="H993" s="89">
        <f t="shared" si="416"/>
        <v>56064.75</v>
      </c>
      <c r="I993" s="19">
        <v>4425</v>
      </c>
      <c r="J993" s="53"/>
      <c r="K993" s="53"/>
      <c r="L993" s="51"/>
      <c r="M993" s="51"/>
      <c r="N993" s="51"/>
      <c r="O993" s="186">
        <f>I993</f>
        <v>4425</v>
      </c>
      <c r="P993" s="180">
        <f t="shared" si="423"/>
        <v>0</v>
      </c>
      <c r="Q993" s="180">
        <f t="shared" si="424"/>
        <v>56064.75</v>
      </c>
      <c r="R993" s="180">
        <f t="shared" si="425"/>
        <v>0</v>
      </c>
      <c r="S993" s="180">
        <f t="shared" si="426"/>
        <v>56064.75</v>
      </c>
      <c r="T993" s="394">
        <f t="shared" si="421"/>
        <v>71801.899999999994</v>
      </c>
      <c r="U993" s="394">
        <f t="shared" si="422"/>
        <v>0</v>
      </c>
      <c r="V993" s="142">
        <f t="shared" si="427"/>
        <v>71801.899999999994</v>
      </c>
      <c r="W993" s="142">
        <f t="shared" si="428"/>
        <v>5667.08</v>
      </c>
      <c r="X993" s="142">
        <f t="shared" si="428"/>
        <v>0</v>
      </c>
      <c r="Y993" s="142">
        <f t="shared" si="429"/>
        <v>5667.08</v>
      </c>
      <c r="Z993" s="51"/>
      <c r="AA993" s="35"/>
      <c r="AB993" s="226"/>
      <c r="AC993" s="226"/>
      <c r="AD993" s="226"/>
      <c r="AE993" s="226"/>
      <c r="AF993" s="226"/>
      <c r="AG993" s="226"/>
      <c r="AH993" s="226"/>
      <c r="AI993" s="226"/>
      <c r="AJ993" s="226"/>
      <c r="AK993" s="226"/>
      <c r="AL993" s="226"/>
      <c r="AM993" s="226"/>
      <c r="AN993" s="226"/>
      <c r="AO993" s="226"/>
    </row>
    <row r="994" spans="1:41" s="428" customFormat="1" ht="15">
      <c r="A994" s="417"/>
      <c r="B994" s="418"/>
      <c r="C994" s="419" t="s">
        <v>405</v>
      </c>
      <c r="D994" s="418"/>
      <c r="E994" s="420"/>
      <c r="F994" s="421">
        <f>F81+F405</f>
        <v>18393430.149999999</v>
      </c>
      <c r="G994" s="421">
        <f t="shared" ref="G994:H994" si="433">G81+G405</f>
        <v>3884757.4</v>
      </c>
      <c r="H994" s="421">
        <f t="shared" si="433"/>
        <v>22278187.550000001</v>
      </c>
      <c r="I994" s="422"/>
      <c r="J994" s="422"/>
      <c r="K994" s="423"/>
      <c r="L994" s="424"/>
      <c r="M994" s="424"/>
      <c r="N994" s="424"/>
      <c r="O994" s="454"/>
      <c r="P994" s="455">
        <f t="shared" si="423"/>
        <v>0</v>
      </c>
      <c r="Q994" s="456">
        <f t="shared" ref="Q994:S994" si="434">Q81+Q405</f>
        <v>27482517.73</v>
      </c>
      <c r="R994" s="456">
        <f t="shared" si="434"/>
        <v>3884757.4</v>
      </c>
      <c r="S994" s="456">
        <f t="shared" si="434"/>
        <v>31367275.129999999</v>
      </c>
      <c r="T994" s="421">
        <f>SUM(T83:T993)</f>
        <v>35196728.030000001</v>
      </c>
      <c r="U994" s="421">
        <f t="shared" ref="U994:V994" si="435">SUM(U83:U993)</f>
        <v>4975196.6500000004</v>
      </c>
      <c r="V994" s="421">
        <f t="shared" si="435"/>
        <v>40171924.68</v>
      </c>
      <c r="W994" s="425">
        <f t="shared" si="428"/>
        <v>0</v>
      </c>
      <c r="X994" s="425">
        <f t="shared" si="428"/>
        <v>0</v>
      </c>
      <c r="Y994" s="425">
        <f t="shared" si="429"/>
        <v>0</v>
      </c>
      <c r="Z994" s="424"/>
      <c r="AA994" s="426"/>
      <c r="AB994" s="427"/>
      <c r="AC994" s="427"/>
      <c r="AD994" s="427"/>
      <c r="AE994" s="427"/>
      <c r="AF994" s="427"/>
      <c r="AG994" s="427"/>
      <c r="AH994" s="427"/>
      <c r="AI994" s="427"/>
      <c r="AJ994" s="427"/>
      <c r="AK994" s="427"/>
      <c r="AL994" s="427"/>
      <c r="AM994" s="427"/>
      <c r="AN994" s="427"/>
      <c r="AO994" s="427"/>
    </row>
    <row r="995" spans="1:41" s="233" customFormat="1" ht="40.15" customHeight="1">
      <c r="A995" s="224"/>
      <c r="B995" s="390"/>
      <c r="C995" s="295" t="s">
        <v>406</v>
      </c>
      <c r="D995" s="390"/>
      <c r="E995" s="392"/>
      <c r="F995" s="393">
        <f>F996+F1022</f>
        <v>56928758.549999997</v>
      </c>
      <c r="G995" s="393">
        <f t="shared" ref="G995:H995" si="436">G996+G1022</f>
        <v>35980133.700000003</v>
      </c>
      <c r="H995" s="393">
        <f t="shared" si="436"/>
        <v>92908892.25</v>
      </c>
      <c r="I995" s="389"/>
      <c r="J995" s="389"/>
      <c r="K995" s="392"/>
      <c r="L995" s="390"/>
      <c r="M995" s="390"/>
      <c r="N995" s="390"/>
      <c r="O995" s="463"/>
      <c r="P995" s="455">
        <f t="shared" si="423"/>
        <v>0</v>
      </c>
      <c r="Q995" s="459">
        <f>Q996+Q1022</f>
        <v>57097166.030000001</v>
      </c>
      <c r="R995" s="459">
        <f t="shared" ref="R995:S995" si="437">R996+R1022</f>
        <v>35980133.700000003</v>
      </c>
      <c r="S995" s="459">
        <f t="shared" si="437"/>
        <v>93077299.730000004</v>
      </c>
      <c r="T995" s="191"/>
      <c r="U995" s="191"/>
      <c r="V995" s="191"/>
      <c r="W995" s="142">
        <f t="shared" si="428"/>
        <v>0</v>
      </c>
      <c r="X995" s="142">
        <f t="shared" si="428"/>
        <v>0</v>
      </c>
      <c r="Y995" s="142">
        <f t="shared" si="429"/>
        <v>0</v>
      </c>
      <c r="Z995" s="390"/>
      <c r="AA995" s="391"/>
      <c r="AB995" s="232"/>
      <c r="AC995" s="232"/>
      <c r="AD995" s="232"/>
      <c r="AE995" s="232"/>
      <c r="AF995" s="232"/>
      <c r="AG995" s="232"/>
      <c r="AH995" s="232"/>
      <c r="AI995" s="232"/>
      <c r="AJ995" s="232"/>
      <c r="AK995" s="232"/>
      <c r="AL995" s="232"/>
      <c r="AM995" s="232"/>
      <c r="AN995" s="232"/>
      <c r="AO995" s="232"/>
    </row>
    <row r="996" spans="1:41" s="266" customFormat="1" ht="15">
      <c r="A996" s="190"/>
      <c r="B996" s="296"/>
      <c r="C996" s="297" t="s">
        <v>407</v>
      </c>
      <c r="D996" s="267"/>
      <c r="E996" s="267"/>
      <c r="F996" s="191">
        <f t="shared" ref="F996:H996" si="438">F997+F1002+F1007+F1011</f>
        <v>24289582.32</v>
      </c>
      <c r="G996" s="191">
        <f t="shared" si="438"/>
        <v>0</v>
      </c>
      <c r="H996" s="191">
        <f t="shared" si="438"/>
        <v>24289582.32</v>
      </c>
      <c r="I996" s="192"/>
      <c r="J996" s="193"/>
      <c r="K996" s="194"/>
      <c r="L996" s="195"/>
      <c r="M996" s="195"/>
      <c r="N996" s="195"/>
      <c r="O996" s="457"/>
      <c r="P996" s="180">
        <f t="shared" si="423"/>
        <v>0</v>
      </c>
      <c r="Q996" s="459">
        <f>Q997+Q1002+Q1007+Q1011</f>
        <v>24457989.800000001</v>
      </c>
      <c r="R996" s="459">
        <f t="shared" ref="R996:S996" si="439">R997+R1002+R1007+R1011</f>
        <v>0</v>
      </c>
      <c r="S996" s="459">
        <f t="shared" si="439"/>
        <v>24457989.800000001</v>
      </c>
      <c r="T996" s="191"/>
      <c r="U996" s="191"/>
      <c r="V996" s="191"/>
      <c r="W996" s="142">
        <f t="shared" si="428"/>
        <v>0</v>
      </c>
      <c r="X996" s="142">
        <f t="shared" si="428"/>
        <v>0</v>
      </c>
      <c r="Y996" s="142">
        <f t="shared" si="429"/>
        <v>0</v>
      </c>
      <c r="Z996" s="195"/>
      <c r="AA996" s="196"/>
      <c r="AB996" s="298"/>
      <c r="AC996" s="298"/>
      <c r="AD996" s="298"/>
      <c r="AE996" s="298"/>
      <c r="AF996" s="298"/>
      <c r="AG996" s="298"/>
      <c r="AH996" s="298"/>
      <c r="AI996" s="298"/>
      <c r="AJ996" s="298"/>
      <c r="AK996" s="298"/>
      <c r="AL996" s="298"/>
      <c r="AM996" s="298"/>
      <c r="AN996" s="298"/>
      <c r="AO996" s="298"/>
    </row>
    <row r="997" spans="1:41" s="237" customFormat="1" ht="28.5">
      <c r="A997" s="158"/>
      <c r="B997" s="299"/>
      <c r="C997" s="144" t="s">
        <v>408</v>
      </c>
      <c r="D997" s="300"/>
      <c r="E997" s="301"/>
      <c r="F997" s="133">
        <f>SUM(F998:F1001)</f>
        <v>22303600.289999999</v>
      </c>
      <c r="G997" s="133">
        <f t="shared" ref="G997:G1010" si="440">E997*J997</f>
        <v>0</v>
      </c>
      <c r="H997" s="133">
        <f t="shared" ref="H997:H1010" si="441">F997+G997</f>
        <v>22303600.289999999</v>
      </c>
      <c r="I997" s="135"/>
      <c r="J997" s="135"/>
      <c r="K997" s="148"/>
      <c r="L997" s="147"/>
      <c r="M997" s="147"/>
      <c r="N997" s="147"/>
      <c r="O997" s="179"/>
      <c r="P997" s="180">
        <f t="shared" si="423"/>
        <v>0</v>
      </c>
      <c r="Q997" s="176">
        <f>SUM(Q998:Q1001)</f>
        <v>22303600.289999999</v>
      </c>
      <c r="R997" s="176">
        <f>P997*AA997</f>
        <v>0</v>
      </c>
      <c r="S997" s="176">
        <f t="shared" ref="S997" si="442">Q997+R997</f>
        <v>22303600.289999999</v>
      </c>
      <c r="T997" s="133"/>
      <c r="U997" s="133"/>
      <c r="V997" s="133"/>
      <c r="W997" s="142">
        <f t="shared" si="428"/>
        <v>0</v>
      </c>
      <c r="X997" s="142">
        <f t="shared" si="428"/>
        <v>0</v>
      </c>
      <c r="Y997" s="142">
        <f t="shared" si="429"/>
        <v>0</v>
      </c>
      <c r="Z997" s="147"/>
      <c r="AA997" s="137"/>
      <c r="AB997" s="236"/>
      <c r="AC997" s="236"/>
      <c r="AD997" s="236"/>
      <c r="AE997" s="236"/>
      <c r="AF997" s="236"/>
      <c r="AG997" s="236"/>
      <c r="AH997" s="236"/>
      <c r="AI997" s="236"/>
      <c r="AJ997" s="236"/>
      <c r="AK997" s="236"/>
      <c r="AL997" s="236"/>
      <c r="AM997" s="236"/>
      <c r="AN997" s="236"/>
      <c r="AO997" s="236"/>
    </row>
    <row r="998" spans="1:41" ht="28.5" outlineLevel="1">
      <c r="A998" s="44">
        <v>862</v>
      </c>
      <c r="B998" s="302">
        <v>1</v>
      </c>
      <c r="C998" s="13" t="s">
        <v>409</v>
      </c>
      <c r="D998" s="73" t="s">
        <v>26</v>
      </c>
      <c r="E998" s="74">
        <v>6613.02</v>
      </c>
      <c r="F998" s="14">
        <f t="shared" ref="F998:F1001" si="443">E998*I998</f>
        <v>10415506.5</v>
      </c>
      <c r="G998" s="14">
        <f t="shared" si="440"/>
        <v>0</v>
      </c>
      <c r="H998" s="14">
        <f t="shared" si="441"/>
        <v>10415506.5</v>
      </c>
      <c r="I998" s="53">
        <v>1575</v>
      </c>
      <c r="J998" s="53"/>
      <c r="K998" s="34"/>
      <c r="L998" s="51"/>
      <c r="M998" s="51"/>
      <c r="N998" s="51"/>
      <c r="O998" s="186">
        <f t="shared" ref="O998:O1001" si="444">I998</f>
        <v>1575</v>
      </c>
      <c r="P998" s="180">
        <f t="shared" si="423"/>
        <v>0</v>
      </c>
      <c r="Q998" s="180">
        <f t="shared" si="424"/>
        <v>10415506.5</v>
      </c>
      <c r="R998" s="180">
        <f t="shared" si="425"/>
        <v>0</v>
      </c>
      <c r="S998" s="180">
        <f t="shared" si="426"/>
        <v>10415506.5</v>
      </c>
      <c r="T998" s="394">
        <f t="shared" si="421"/>
        <v>13339056.51</v>
      </c>
      <c r="U998" s="394">
        <f t="shared" si="422"/>
        <v>0</v>
      </c>
      <c r="V998" s="142">
        <f t="shared" si="427"/>
        <v>13339056.51</v>
      </c>
      <c r="W998" s="142">
        <f t="shared" si="428"/>
        <v>2017.09</v>
      </c>
      <c r="X998" s="142">
        <f t="shared" si="428"/>
        <v>0</v>
      </c>
      <c r="Y998" s="142">
        <f t="shared" si="429"/>
        <v>2017.09</v>
      </c>
      <c r="Z998" s="51"/>
      <c r="AA998" s="35"/>
      <c r="AB998" s="226"/>
      <c r="AC998" s="226"/>
      <c r="AD998" s="226"/>
      <c r="AE998" s="226"/>
      <c r="AF998" s="226"/>
      <c r="AG998" s="226"/>
      <c r="AH998" s="226"/>
      <c r="AI998" s="226"/>
      <c r="AJ998" s="226"/>
      <c r="AK998" s="226"/>
      <c r="AL998" s="226"/>
      <c r="AM998" s="226"/>
      <c r="AN998" s="226"/>
      <c r="AO998" s="226"/>
    </row>
    <row r="999" spans="1:41" ht="28.5" outlineLevel="1">
      <c r="A999" s="44">
        <v>863</v>
      </c>
      <c r="B999" s="302">
        <v>2</v>
      </c>
      <c r="C999" s="13" t="s">
        <v>410</v>
      </c>
      <c r="D999" s="73" t="s">
        <v>26</v>
      </c>
      <c r="E999" s="74">
        <v>6613.02</v>
      </c>
      <c r="F999" s="14">
        <f t="shared" si="443"/>
        <v>1157278.5</v>
      </c>
      <c r="G999" s="14">
        <f t="shared" si="440"/>
        <v>0</v>
      </c>
      <c r="H999" s="14">
        <f t="shared" si="441"/>
        <v>1157278.5</v>
      </c>
      <c r="I999" s="71">
        <v>175</v>
      </c>
      <c r="J999" s="69"/>
      <c r="K999" s="34"/>
      <c r="L999" s="51"/>
      <c r="M999" s="51"/>
      <c r="N999" s="51"/>
      <c r="O999" s="186">
        <f t="shared" si="444"/>
        <v>175</v>
      </c>
      <c r="P999" s="180">
        <f t="shared" si="423"/>
        <v>0</v>
      </c>
      <c r="Q999" s="180">
        <f t="shared" si="424"/>
        <v>1157278.5</v>
      </c>
      <c r="R999" s="180">
        <f t="shared" si="425"/>
        <v>0</v>
      </c>
      <c r="S999" s="180">
        <f t="shared" si="426"/>
        <v>1157278.5</v>
      </c>
      <c r="T999" s="394">
        <f t="shared" si="421"/>
        <v>1482110.04</v>
      </c>
      <c r="U999" s="394">
        <f t="shared" si="422"/>
        <v>0</v>
      </c>
      <c r="V999" s="142">
        <f t="shared" si="427"/>
        <v>1482110.04</v>
      </c>
      <c r="W999" s="142">
        <f t="shared" si="428"/>
        <v>224.12</v>
      </c>
      <c r="X999" s="142">
        <f t="shared" si="428"/>
        <v>0</v>
      </c>
      <c r="Y999" s="142">
        <f t="shared" si="429"/>
        <v>224.12</v>
      </c>
      <c r="Z999" s="51"/>
      <c r="AA999" s="35"/>
      <c r="AB999" s="226"/>
      <c r="AC999" s="226"/>
      <c r="AD999" s="226"/>
      <c r="AE999" s="226"/>
      <c r="AF999" s="226"/>
      <c r="AG999" s="226"/>
      <c r="AH999" s="226"/>
      <c r="AI999" s="226"/>
      <c r="AJ999" s="226"/>
      <c r="AK999" s="226"/>
      <c r="AL999" s="226"/>
      <c r="AM999" s="226"/>
      <c r="AN999" s="226"/>
      <c r="AO999" s="226"/>
    </row>
    <row r="1000" spans="1:41" ht="15" outlineLevel="1">
      <c r="A1000" s="44">
        <v>864</v>
      </c>
      <c r="B1000" s="302">
        <v>3</v>
      </c>
      <c r="C1000" s="13" t="s">
        <v>411</v>
      </c>
      <c r="D1000" s="73" t="s">
        <v>26</v>
      </c>
      <c r="E1000" s="74">
        <v>6613.02</v>
      </c>
      <c r="F1000" s="14">
        <f t="shared" si="443"/>
        <v>5539594.5899999999</v>
      </c>
      <c r="G1000" s="14">
        <f t="shared" si="440"/>
        <v>0</v>
      </c>
      <c r="H1000" s="14">
        <f t="shared" si="441"/>
        <v>5539594.5899999999</v>
      </c>
      <c r="I1000" s="53">
        <v>837.68</v>
      </c>
      <c r="J1000" s="53"/>
      <c r="K1000" s="34"/>
      <c r="L1000" s="51"/>
      <c r="M1000" s="51"/>
      <c r="N1000" s="51"/>
      <c r="O1000" s="186">
        <f t="shared" si="444"/>
        <v>837.68</v>
      </c>
      <c r="P1000" s="180">
        <f t="shared" si="423"/>
        <v>0</v>
      </c>
      <c r="Q1000" s="180">
        <f t="shared" si="424"/>
        <v>5539594.5899999999</v>
      </c>
      <c r="R1000" s="180">
        <f t="shared" si="425"/>
        <v>0</v>
      </c>
      <c r="S1000" s="180">
        <f t="shared" si="426"/>
        <v>5539594.5899999999</v>
      </c>
      <c r="T1000" s="394">
        <f t="shared" si="421"/>
        <v>7094513.9900000002</v>
      </c>
      <c r="U1000" s="394">
        <f t="shared" si="422"/>
        <v>0</v>
      </c>
      <c r="V1000" s="142">
        <f t="shared" si="427"/>
        <v>7094513.9900000002</v>
      </c>
      <c r="W1000" s="142">
        <f t="shared" si="428"/>
        <v>1072.81</v>
      </c>
      <c r="X1000" s="142">
        <f t="shared" si="428"/>
        <v>0</v>
      </c>
      <c r="Y1000" s="142">
        <f t="shared" si="429"/>
        <v>1072.81</v>
      </c>
      <c r="Z1000" s="51"/>
      <c r="AA1000" s="35"/>
      <c r="AB1000" s="226"/>
      <c r="AC1000" s="226"/>
      <c r="AD1000" s="226"/>
      <c r="AE1000" s="226"/>
      <c r="AF1000" s="226"/>
      <c r="AG1000" s="226"/>
      <c r="AH1000" s="226"/>
      <c r="AI1000" s="226"/>
      <c r="AJ1000" s="226"/>
      <c r="AK1000" s="226"/>
      <c r="AL1000" s="226"/>
      <c r="AM1000" s="226"/>
      <c r="AN1000" s="226"/>
      <c r="AO1000" s="226"/>
    </row>
    <row r="1001" spans="1:41" ht="28.5" outlineLevel="1">
      <c r="A1001" s="44">
        <v>865</v>
      </c>
      <c r="B1001" s="302">
        <v>4</v>
      </c>
      <c r="C1001" s="13" t="s">
        <v>412</v>
      </c>
      <c r="D1001" s="73" t="s">
        <v>26</v>
      </c>
      <c r="E1001" s="74">
        <v>6613.02</v>
      </c>
      <c r="F1001" s="14">
        <f t="shared" si="443"/>
        <v>5191220.7</v>
      </c>
      <c r="G1001" s="14">
        <f t="shared" si="440"/>
        <v>0</v>
      </c>
      <c r="H1001" s="14">
        <f t="shared" si="441"/>
        <v>5191220.7</v>
      </c>
      <c r="I1001" s="71">
        <v>785</v>
      </c>
      <c r="J1001" s="53"/>
      <c r="K1001" s="34"/>
      <c r="L1001" s="51"/>
      <c r="M1001" s="51"/>
      <c r="N1001" s="51"/>
      <c r="O1001" s="186">
        <f t="shared" si="444"/>
        <v>785</v>
      </c>
      <c r="P1001" s="180">
        <f t="shared" si="423"/>
        <v>0</v>
      </c>
      <c r="Q1001" s="180">
        <f t="shared" si="424"/>
        <v>5191220.7</v>
      </c>
      <c r="R1001" s="180">
        <f t="shared" si="425"/>
        <v>0</v>
      </c>
      <c r="S1001" s="180">
        <f t="shared" si="426"/>
        <v>5191220.7</v>
      </c>
      <c r="T1001" s="394">
        <f t="shared" si="421"/>
        <v>6648399.6600000001</v>
      </c>
      <c r="U1001" s="394">
        <f t="shared" si="422"/>
        <v>0</v>
      </c>
      <c r="V1001" s="142">
        <f t="shared" si="427"/>
        <v>6648399.6600000001</v>
      </c>
      <c r="W1001" s="142">
        <f t="shared" si="428"/>
        <v>1005.35</v>
      </c>
      <c r="X1001" s="142">
        <f t="shared" si="428"/>
        <v>0</v>
      </c>
      <c r="Y1001" s="142">
        <f t="shared" si="429"/>
        <v>1005.35</v>
      </c>
      <c r="Z1001" s="51"/>
      <c r="AA1001" s="35"/>
      <c r="AB1001" s="226"/>
      <c r="AC1001" s="226"/>
      <c r="AD1001" s="226"/>
      <c r="AE1001" s="226"/>
      <c r="AF1001" s="226"/>
      <c r="AG1001" s="226"/>
      <c r="AH1001" s="226"/>
      <c r="AI1001" s="226"/>
      <c r="AJ1001" s="226"/>
      <c r="AK1001" s="226"/>
      <c r="AL1001" s="226"/>
      <c r="AM1001" s="226"/>
      <c r="AN1001" s="226"/>
      <c r="AO1001" s="226"/>
    </row>
    <row r="1002" spans="1:41" s="237" customFormat="1" ht="15">
      <c r="A1002" s="158"/>
      <c r="B1002" s="299"/>
      <c r="C1002" s="144" t="s">
        <v>413</v>
      </c>
      <c r="D1002" s="145"/>
      <c r="E1002" s="303"/>
      <c r="F1002" s="133">
        <f>SUM(F1003:F1006)</f>
        <v>1464687.47</v>
      </c>
      <c r="G1002" s="133">
        <f t="shared" si="440"/>
        <v>0</v>
      </c>
      <c r="H1002" s="133">
        <f t="shared" si="441"/>
        <v>1464687.47</v>
      </c>
      <c r="I1002" s="135"/>
      <c r="J1002" s="135"/>
      <c r="K1002" s="148"/>
      <c r="L1002" s="147"/>
      <c r="M1002" s="147"/>
      <c r="N1002" s="147"/>
      <c r="O1002" s="179"/>
      <c r="P1002" s="180">
        <f t="shared" si="423"/>
        <v>0</v>
      </c>
      <c r="Q1002" s="176">
        <f>SUM(Q1003:Q1006)</f>
        <v>1464687.47</v>
      </c>
      <c r="R1002" s="176">
        <f>P1002*AA1002</f>
        <v>0</v>
      </c>
      <c r="S1002" s="176">
        <f t="shared" si="426"/>
        <v>1464687.47</v>
      </c>
      <c r="T1002" s="133"/>
      <c r="U1002" s="133"/>
      <c r="V1002" s="133"/>
      <c r="W1002" s="142">
        <f t="shared" si="428"/>
        <v>0</v>
      </c>
      <c r="X1002" s="142">
        <f t="shared" si="428"/>
        <v>0</v>
      </c>
      <c r="Y1002" s="142">
        <f t="shared" si="429"/>
        <v>0</v>
      </c>
      <c r="Z1002" s="147"/>
      <c r="AA1002" s="137"/>
      <c r="AB1002" s="236"/>
      <c r="AC1002" s="236"/>
      <c r="AD1002" s="236"/>
      <c r="AE1002" s="236"/>
      <c r="AF1002" s="236"/>
      <c r="AG1002" s="236"/>
      <c r="AH1002" s="236"/>
      <c r="AI1002" s="236"/>
      <c r="AJ1002" s="236"/>
      <c r="AK1002" s="236"/>
      <c r="AL1002" s="236"/>
      <c r="AM1002" s="236"/>
      <c r="AN1002" s="236"/>
      <c r="AO1002" s="236"/>
    </row>
    <row r="1003" spans="1:41" ht="28.5" outlineLevel="1">
      <c r="A1003" s="44">
        <v>866</v>
      </c>
      <c r="B1003" s="302">
        <v>5</v>
      </c>
      <c r="C1003" s="13" t="s">
        <v>414</v>
      </c>
      <c r="D1003" s="73" t="s">
        <v>26</v>
      </c>
      <c r="E1003" s="74">
        <v>434.28</v>
      </c>
      <c r="F1003" s="14">
        <f t="shared" ref="F1003:F1006" si="445">E1003*I1003</f>
        <v>683991</v>
      </c>
      <c r="G1003" s="14">
        <f t="shared" si="440"/>
        <v>0</v>
      </c>
      <c r="H1003" s="14">
        <f t="shared" si="441"/>
        <v>683991</v>
      </c>
      <c r="I1003" s="53">
        <v>1575</v>
      </c>
      <c r="J1003" s="53"/>
      <c r="K1003" s="34"/>
      <c r="L1003" s="51"/>
      <c r="M1003" s="51"/>
      <c r="N1003" s="51"/>
      <c r="O1003" s="186">
        <f t="shared" ref="O1003:O1006" si="446">I1003</f>
        <v>1575</v>
      </c>
      <c r="P1003" s="180">
        <f t="shared" si="423"/>
        <v>0</v>
      </c>
      <c r="Q1003" s="180">
        <f t="shared" si="424"/>
        <v>683991</v>
      </c>
      <c r="R1003" s="180">
        <f t="shared" si="425"/>
        <v>0</v>
      </c>
      <c r="S1003" s="180">
        <f t="shared" si="426"/>
        <v>683991</v>
      </c>
      <c r="T1003" s="394">
        <f t="shared" si="421"/>
        <v>875981.85</v>
      </c>
      <c r="U1003" s="394">
        <f t="shared" si="422"/>
        <v>0</v>
      </c>
      <c r="V1003" s="142">
        <f t="shared" si="427"/>
        <v>875981.85</v>
      </c>
      <c r="W1003" s="142">
        <f t="shared" si="428"/>
        <v>2017.09</v>
      </c>
      <c r="X1003" s="142">
        <f t="shared" si="428"/>
        <v>0</v>
      </c>
      <c r="Y1003" s="142">
        <f t="shared" si="429"/>
        <v>2017.09</v>
      </c>
      <c r="Z1003" s="51"/>
      <c r="AA1003" s="35"/>
      <c r="AB1003" s="226"/>
      <c r="AC1003" s="226"/>
      <c r="AD1003" s="226"/>
      <c r="AE1003" s="226"/>
      <c r="AF1003" s="226"/>
      <c r="AG1003" s="226"/>
      <c r="AH1003" s="226"/>
      <c r="AI1003" s="226"/>
      <c r="AJ1003" s="226"/>
      <c r="AK1003" s="226"/>
      <c r="AL1003" s="226"/>
      <c r="AM1003" s="226"/>
      <c r="AN1003" s="226"/>
      <c r="AO1003" s="226"/>
    </row>
    <row r="1004" spans="1:41" ht="28.5" outlineLevel="1">
      <c r="A1004" s="44">
        <v>867</v>
      </c>
      <c r="B1004" s="302">
        <v>6</v>
      </c>
      <c r="C1004" s="13" t="s">
        <v>410</v>
      </c>
      <c r="D1004" s="73" t="s">
        <v>26</v>
      </c>
      <c r="E1004" s="74">
        <v>434.28</v>
      </c>
      <c r="F1004" s="14">
        <f t="shared" si="445"/>
        <v>75999</v>
      </c>
      <c r="G1004" s="14">
        <f t="shared" si="440"/>
        <v>0</v>
      </c>
      <c r="H1004" s="14">
        <f t="shared" si="441"/>
        <v>75999</v>
      </c>
      <c r="I1004" s="71">
        <v>175</v>
      </c>
      <c r="J1004" s="53"/>
      <c r="K1004" s="34"/>
      <c r="L1004" s="51"/>
      <c r="M1004" s="51"/>
      <c r="N1004" s="51"/>
      <c r="O1004" s="186">
        <f t="shared" si="446"/>
        <v>175</v>
      </c>
      <c r="P1004" s="180">
        <f t="shared" si="423"/>
        <v>0</v>
      </c>
      <c r="Q1004" s="180">
        <f t="shared" si="424"/>
        <v>75999</v>
      </c>
      <c r="R1004" s="180">
        <f t="shared" si="425"/>
        <v>0</v>
      </c>
      <c r="S1004" s="180">
        <f t="shared" si="426"/>
        <v>75999</v>
      </c>
      <c r="T1004" s="394">
        <f t="shared" si="421"/>
        <v>97330.83</v>
      </c>
      <c r="U1004" s="394">
        <f t="shared" si="422"/>
        <v>0</v>
      </c>
      <c r="V1004" s="142">
        <f t="shared" si="427"/>
        <v>97330.83</v>
      </c>
      <c r="W1004" s="142">
        <f t="shared" si="428"/>
        <v>224.12</v>
      </c>
      <c r="X1004" s="142">
        <f t="shared" si="428"/>
        <v>0</v>
      </c>
      <c r="Y1004" s="142">
        <f t="shared" si="429"/>
        <v>224.12</v>
      </c>
      <c r="Z1004" s="51"/>
      <c r="AA1004" s="35"/>
      <c r="AB1004" s="226"/>
      <c r="AC1004" s="226"/>
      <c r="AD1004" s="226"/>
      <c r="AE1004" s="226"/>
      <c r="AF1004" s="226"/>
      <c r="AG1004" s="226"/>
      <c r="AH1004" s="226"/>
      <c r="AI1004" s="226"/>
      <c r="AJ1004" s="226"/>
      <c r="AK1004" s="226"/>
      <c r="AL1004" s="226"/>
      <c r="AM1004" s="226"/>
      <c r="AN1004" s="226"/>
      <c r="AO1004" s="226"/>
    </row>
    <row r="1005" spans="1:41" ht="15" outlineLevel="1">
      <c r="A1005" s="44">
        <v>868</v>
      </c>
      <c r="B1005" s="302">
        <v>7</v>
      </c>
      <c r="C1005" s="13" t="s">
        <v>411</v>
      </c>
      <c r="D1005" s="73" t="s">
        <v>26</v>
      </c>
      <c r="E1005" s="74">
        <v>434.28</v>
      </c>
      <c r="F1005" s="14">
        <f t="shared" si="445"/>
        <v>363787.67</v>
      </c>
      <c r="G1005" s="14">
        <f t="shared" si="440"/>
        <v>0</v>
      </c>
      <c r="H1005" s="14">
        <f t="shared" si="441"/>
        <v>363787.67</v>
      </c>
      <c r="I1005" s="53">
        <v>837.68</v>
      </c>
      <c r="J1005" s="53"/>
      <c r="K1005" s="34"/>
      <c r="L1005" s="51"/>
      <c r="M1005" s="51"/>
      <c r="N1005" s="51"/>
      <c r="O1005" s="186">
        <f t="shared" si="446"/>
        <v>837.68</v>
      </c>
      <c r="P1005" s="180">
        <f t="shared" si="423"/>
        <v>0</v>
      </c>
      <c r="Q1005" s="180">
        <f t="shared" si="424"/>
        <v>363787.67</v>
      </c>
      <c r="R1005" s="180">
        <f t="shared" si="425"/>
        <v>0</v>
      </c>
      <c r="S1005" s="180">
        <f t="shared" si="426"/>
        <v>363787.67</v>
      </c>
      <c r="T1005" s="394">
        <f t="shared" si="421"/>
        <v>465899.93</v>
      </c>
      <c r="U1005" s="394">
        <f t="shared" si="422"/>
        <v>0</v>
      </c>
      <c r="V1005" s="142">
        <f t="shared" si="427"/>
        <v>465899.93</v>
      </c>
      <c r="W1005" s="142">
        <f t="shared" si="428"/>
        <v>1072.81</v>
      </c>
      <c r="X1005" s="142">
        <f t="shared" si="428"/>
        <v>0</v>
      </c>
      <c r="Y1005" s="142">
        <f t="shared" si="429"/>
        <v>1072.81</v>
      </c>
      <c r="Z1005" s="51"/>
      <c r="AA1005" s="35"/>
      <c r="AB1005" s="226"/>
      <c r="AC1005" s="226"/>
      <c r="AD1005" s="226"/>
      <c r="AE1005" s="226"/>
      <c r="AF1005" s="226"/>
      <c r="AG1005" s="226"/>
      <c r="AH1005" s="226"/>
      <c r="AI1005" s="226"/>
      <c r="AJ1005" s="226"/>
      <c r="AK1005" s="226"/>
      <c r="AL1005" s="226"/>
      <c r="AM1005" s="226"/>
      <c r="AN1005" s="226"/>
      <c r="AO1005" s="226"/>
    </row>
    <row r="1006" spans="1:41" ht="28.5" outlineLevel="1">
      <c r="A1006" s="44">
        <v>869</v>
      </c>
      <c r="B1006" s="302">
        <v>8</v>
      </c>
      <c r="C1006" s="13" t="s">
        <v>412</v>
      </c>
      <c r="D1006" s="73" t="s">
        <v>26</v>
      </c>
      <c r="E1006" s="74">
        <v>434.28</v>
      </c>
      <c r="F1006" s="14">
        <f t="shared" si="445"/>
        <v>340909.8</v>
      </c>
      <c r="G1006" s="14">
        <f t="shared" si="440"/>
        <v>0</v>
      </c>
      <c r="H1006" s="14">
        <f t="shared" si="441"/>
        <v>340909.8</v>
      </c>
      <c r="I1006" s="71">
        <v>785</v>
      </c>
      <c r="J1006" s="53"/>
      <c r="K1006" s="34"/>
      <c r="L1006" s="51"/>
      <c r="M1006" s="51"/>
      <c r="N1006" s="51"/>
      <c r="O1006" s="186">
        <f t="shared" si="446"/>
        <v>785</v>
      </c>
      <c r="P1006" s="180">
        <f t="shared" si="423"/>
        <v>0</v>
      </c>
      <c r="Q1006" s="180">
        <f t="shared" si="424"/>
        <v>340909.8</v>
      </c>
      <c r="R1006" s="180">
        <f t="shared" si="425"/>
        <v>0</v>
      </c>
      <c r="S1006" s="180">
        <f t="shared" si="426"/>
        <v>340909.8</v>
      </c>
      <c r="T1006" s="394">
        <f t="shared" si="421"/>
        <v>436603.4</v>
      </c>
      <c r="U1006" s="394">
        <f t="shared" si="422"/>
        <v>0</v>
      </c>
      <c r="V1006" s="142">
        <f t="shared" si="427"/>
        <v>436603.4</v>
      </c>
      <c r="W1006" s="142">
        <f t="shared" si="428"/>
        <v>1005.35</v>
      </c>
      <c r="X1006" s="142">
        <f t="shared" si="428"/>
        <v>0</v>
      </c>
      <c r="Y1006" s="142">
        <f t="shared" si="429"/>
        <v>1005.35</v>
      </c>
      <c r="Z1006" s="51"/>
      <c r="AA1006" s="35"/>
      <c r="AB1006" s="226"/>
      <c r="AC1006" s="226"/>
      <c r="AD1006" s="226"/>
      <c r="AE1006" s="226"/>
      <c r="AF1006" s="226"/>
      <c r="AG1006" s="226"/>
      <c r="AH1006" s="226"/>
      <c r="AI1006" s="226"/>
      <c r="AJ1006" s="226"/>
      <c r="AK1006" s="226"/>
      <c r="AL1006" s="226"/>
      <c r="AM1006" s="226"/>
      <c r="AN1006" s="226"/>
      <c r="AO1006" s="226"/>
    </row>
    <row r="1007" spans="1:41" s="237" customFormat="1" ht="15">
      <c r="A1007" s="158"/>
      <c r="B1007" s="145"/>
      <c r="C1007" s="304" t="s">
        <v>415</v>
      </c>
      <c r="D1007" s="305"/>
      <c r="E1007" s="306"/>
      <c r="F1007" s="133">
        <f>SUM(F1008:F1010)</f>
        <v>280712.44</v>
      </c>
      <c r="G1007" s="133">
        <f t="shared" si="440"/>
        <v>0</v>
      </c>
      <c r="H1007" s="133">
        <f t="shared" si="441"/>
        <v>280712.44</v>
      </c>
      <c r="I1007" s="135"/>
      <c r="J1007" s="162"/>
      <c r="K1007" s="148"/>
      <c r="L1007" s="147"/>
      <c r="M1007" s="147"/>
      <c r="N1007" s="147"/>
      <c r="O1007" s="179"/>
      <c r="P1007" s="180">
        <f t="shared" si="423"/>
        <v>0</v>
      </c>
      <c r="Q1007" s="176">
        <f>SUM(Q1008:Q1010)</f>
        <v>280712.44</v>
      </c>
      <c r="R1007" s="176">
        <f>P1007*AA1007</f>
        <v>0</v>
      </c>
      <c r="S1007" s="176">
        <f t="shared" si="426"/>
        <v>280712.44</v>
      </c>
      <c r="T1007" s="133"/>
      <c r="U1007" s="133"/>
      <c r="V1007" s="133"/>
      <c r="W1007" s="142">
        <f t="shared" si="428"/>
        <v>0</v>
      </c>
      <c r="X1007" s="142">
        <f t="shared" si="428"/>
        <v>0</v>
      </c>
      <c r="Y1007" s="142">
        <f t="shared" si="429"/>
        <v>0</v>
      </c>
      <c r="Z1007" s="147"/>
      <c r="AA1007" s="137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</row>
    <row r="1008" spans="1:41" ht="15" outlineLevel="1">
      <c r="A1008" s="44">
        <v>870</v>
      </c>
      <c r="B1008" s="73">
        <v>9</v>
      </c>
      <c r="C1008" s="96" t="s">
        <v>416</v>
      </c>
      <c r="D1008" s="97" t="s">
        <v>26</v>
      </c>
      <c r="E1008" s="98">
        <v>144.12</v>
      </c>
      <c r="F1008" s="14">
        <f t="shared" ref="F1008:F1010" si="447">E1008*I1008</f>
        <v>120726.44</v>
      </c>
      <c r="G1008" s="14">
        <f t="shared" si="440"/>
        <v>0</v>
      </c>
      <c r="H1008" s="14">
        <f t="shared" si="441"/>
        <v>120726.44</v>
      </c>
      <c r="I1008" s="53">
        <v>837.68</v>
      </c>
      <c r="J1008" s="53"/>
      <c r="K1008" s="34"/>
      <c r="L1008" s="51"/>
      <c r="M1008" s="51"/>
      <c r="N1008" s="51"/>
      <c r="O1008" s="186">
        <f t="shared" ref="O1008:O1010" si="448">I1008</f>
        <v>837.68</v>
      </c>
      <c r="P1008" s="180">
        <f t="shared" si="423"/>
        <v>0</v>
      </c>
      <c r="Q1008" s="180">
        <f t="shared" si="424"/>
        <v>120726.44</v>
      </c>
      <c r="R1008" s="180">
        <f t="shared" si="425"/>
        <v>0</v>
      </c>
      <c r="S1008" s="180">
        <f t="shared" si="426"/>
        <v>120726.44</v>
      </c>
      <c r="T1008" s="394">
        <f t="shared" si="421"/>
        <v>154613.38</v>
      </c>
      <c r="U1008" s="394">
        <f t="shared" si="422"/>
        <v>0</v>
      </c>
      <c r="V1008" s="142">
        <f t="shared" si="427"/>
        <v>154613.38</v>
      </c>
      <c r="W1008" s="142">
        <f t="shared" si="428"/>
        <v>1072.81</v>
      </c>
      <c r="X1008" s="142">
        <f t="shared" si="428"/>
        <v>0</v>
      </c>
      <c r="Y1008" s="142">
        <f t="shared" si="429"/>
        <v>1072.81</v>
      </c>
      <c r="Z1008" s="51"/>
      <c r="AA1008" s="35"/>
      <c r="AB1008" s="226"/>
      <c r="AC1008" s="226"/>
      <c r="AD1008" s="226"/>
      <c r="AE1008" s="226"/>
      <c r="AF1008" s="226"/>
      <c r="AG1008" s="226"/>
      <c r="AH1008" s="226"/>
      <c r="AI1008" s="226"/>
      <c r="AJ1008" s="226"/>
      <c r="AK1008" s="226"/>
      <c r="AL1008" s="226"/>
      <c r="AM1008" s="226"/>
      <c r="AN1008" s="226"/>
      <c r="AO1008" s="226"/>
    </row>
    <row r="1009" spans="1:41" ht="28.5" outlineLevel="1">
      <c r="A1009" s="44">
        <v>871</v>
      </c>
      <c r="B1009" s="73">
        <v>10</v>
      </c>
      <c r="C1009" s="96" t="s">
        <v>417</v>
      </c>
      <c r="D1009" s="97" t="s">
        <v>26</v>
      </c>
      <c r="E1009" s="98">
        <v>111.92</v>
      </c>
      <c r="F1009" s="14">
        <f t="shared" si="447"/>
        <v>19586</v>
      </c>
      <c r="G1009" s="14">
        <f t="shared" si="440"/>
        <v>0</v>
      </c>
      <c r="H1009" s="14">
        <f t="shared" si="441"/>
        <v>19586</v>
      </c>
      <c r="I1009" s="71">
        <v>175</v>
      </c>
      <c r="J1009" s="53"/>
      <c r="K1009" s="34"/>
      <c r="L1009" s="51"/>
      <c r="M1009" s="51"/>
      <c r="N1009" s="51"/>
      <c r="O1009" s="186">
        <f t="shared" si="448"/>
        <v>175</v>
      </c>
      <c r="P1009" s="180">
        <f t="shared" si="423"/>
        <v>0</v>
      </c>
      <c r="Q1009" s="180">
        <f t="shared" si="424"/>
        <v>19586</v>
      </c>
      <c r="R1009" s="180">
        <f t="shared" si="425"/>
        <v>0</v>
      </c>
      <c r="S1009" s="180">
        <f t="shared" si="426"/>
        <v>19586</v>
      </c>
      <c r="T1009" s="394">
        <f t="shared" si="421"/>
        <v>25083.51</v>
      </c>
      <c r="U1009" s="394">
        <f t="shared" si="422"/>
        <v>0</v>
      </c>
      <c r="V1009" s="142">
        <f t="shared" si="427"/>
        <v>25083.51</v>
      </c>
      <c r="W1009" s="142">
        <f t="shared" si="428"/>
        <v>224.12</v>
      </c>
      <c r="X1009" s="142">
        <f t="shared" si="428"/>
        <v>0</v>
      </c>
      <c r="Y1009" s="142">
        <f t="shared" si="429"/>
        <v>224.12</v>
      </c>
      <c r="Z1009" s="51"/>
      <c r="AA1009" s="35"/>
      <c r="AB1009" s="226"/>
      <c r="AC1009" s="226"/>
      <c r="AD1009" s="226"/>
      <c r="AE1009" s="226"/>
      <c r="AF1009" s="226"/>
      <c r="AG1009" s="226"/>
      <c r="AH1009" s="226"/>
      <c r="AI1009" s="226"/>
      <c r="AJ1009" s="226"/>
      <c r="AK1009" s="226"/>
      <c r="AL1009" s="226"/>
      <c r="AM1009" s="226"/>
      <c r="AN1009" s="226"/>
      <c r="AO1009" s="226"/>
    </row>
    <row r="1010" spans="1:41" ht="28.5" outlineLevel="1">
      <c r="A1010" s="44">
        <v>872</v>
      </c>
      <c r="B1010" s="73">
        <v>11</v>
      </c>
      <c r="C1010" s="96" t="s">
        <v>418</v>
      </c>
      <c r="D1010" s="97" t="s">
        <v>21</v>
      </c>
      <c r="E1010" s="98">
        <v>36</v>
      </c>
      <c r="F1010" s="14">
        <f t="shared" si="447"/>
        <v>140400</v>
      </c>
      <c r="G1010" s="14">
        <f t="shared" si="440"/>
        <v>0</v>
      </c>
      <c r="H1010" s="14">
        <f t="shared" si="441"/>
        <v>140400</v>
      </c>
      <c r="I1010" s="71">
        <v>3900</v>
      </c>
      <c r="J1010" s="53"/>
      <c r="K1010" s="34"/>
      <c r="L1010" s="51"/>
      <c r="M1010" s="51"/>
      <c r="N1010" s="51"/>
      <c r="O1010" s="186">
        <f t="shared" si="448"/>
        <v>3900</v>
      </c>
      <c r="P1010" s="180">
        <f t="shared" si="423"/>
        <v>0</v>
      </c>
      <c r="Q1010" s="180">
        <f t="shared" si="424"/>
        <v>140400</v>
      </c>
      <c r="R1010" s="180">
        <f t="shared" si="425"/>
        <v>0</v>
      </c>
      <c r="S1010" s="180">
        <f t="shared" si="426"/>
        <v>140400</v>
      </c>
      <c r="T1010" s="394">
        <f t="shared" si="421"/>
        <v>179809.56</v>
      </c>
      <c r="U1010" s="394">
        <f t="shared" si="422"/>
        <v>0</v>
      </c>
      <c r="V1010" s="142">
        <f t="shared" si="427"/>
        <v>179809.56</v>
      </c>
      <c r="W1010" s="142">
        <f t="shared" si="428"/>
        <v>4994.71</v>
      </c>
      <c r="X1010" s="142">
        <f t="shared" si="428"/>
        <v>0</v>
      </c>
      <c r="Y1010" s="142">
        <f t="shared" si="429"/>
        <v>4994.71</v>
      </c>
      <c r="Z1010" s="51"/>
      <c r="AA1010" s="35"/>
      <c r="AB1010" s="226"/>
      <c r="AC1010" s="226"/>
      <c r="AD1010" s="226"/>
      <c r="AE1010" s="226"/>
      <c r="AF1010" s="226"/>
      <c r="AG1010" s="226"/>
      <c r="AH1010" s="226"/>
      <c r="AI1010" s="226"/>
      <c r="AJ1010" s="226"/>
      <c r="AK1010" s="226"/>
      <c r="AL1010" s="226"/>
      <c r="AM1010" s="226"/>
      <c r="AN1010" s="226"/>
      <c r="AO1010" s="226"/>
    </row>
    <row r="1011" spans="1:41" s="237" customFormat="1" ht="28.5">
      <c r="A1011" s="158"/>
      <c r="B1011" s="145"/>
      <c r="C1011" s="288" t="s">
        <v>419</v>
      </c>
      <c r="D1011" s="307"/>
      <c r="E1011" s="308"/>
      <c r="F1011" s="133">
        <f>SUM(F1013:F1021)</f>
        <v>240582.12</v>
      </c>
      <c r="G1011" s="133">
        <f t="shared" ref="G1011:H1011" si="449">SUM(G1013:G1021)</f>
        <v>0</v>
      </c>
      <c r="H1011" s="133">
        <f t="shared" si="449"/>
        <v>240582.12</v>
      </c>
      <c r="I1011" s="135"/>
      <c r="J1011" s="135"/>
      <c r="K1011" s="148"/>
      <c r="L1011" s="147"/>
      <c r="M1011" s="147"/>
      <c r="N1011" s="147"/>
      <c r="O1011" s="179"/>
      <c r="P1011" s="180">
        <f t="shared" si="423"/>
        <v>0</v>
      </c>
      <c r="Q1011" s="176">
        <f>SUM(Q1013:Q1021)</f>
        <v>408989.6</v>
      </c>
      <c r="R1011" s="176">
        <f t="shared" ref="R1011:S1011" si="450">SUM(R1013:R1021)</f>
        <v>0</v>
      </c>
      <c r="S1011" s="176">
        <f t="shared" si="450"/>
        <v>408989.6</v>
      </c>
      <c r="T1011" s="133"/>
      <c r="U1011" s="133"/>
      <c r="V1011" s="133"/>
      <c r="W1011" s="142">
        <f t="shared" si="428"/>
        <v>0</v>
      </c>
      <c r="X1011" s="142">
        <f t="shared" si="428"/>
        <v>0</v>
      </c>
      <c r="Y1011" s="142">
        <f t="shared" si="429"/>
        <v>0</v>
      </c>
      <c r="Z1011" s="147"/>
      <c r="AA1011" s="137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</row>
    <row r="1012" spans="1:41" ht="28.5" outlineLevel="1">
      <c r="A1012" s="44"/>
      <c r="B1012" s="73"/>
      <c r="C1012" s="100" t="s">
        <v>420</v>
      </c>
      <c r="D1012" s="97"/>
      <c r="E1012" s="98"/>
      <c r="F1012" s="14">
        <f t="shared" ref="F1012:F1021" si="451">E1012*I1012</f>
        <v>0</v>
      </c>
      <c r="G1012" s="14">
        <f t="shared" ref="G1012:G1021" si="452">E1012*J1012</f>
        <v>0</v>
      </c>
      <c r="H1012" s="14">
        <f t="shared" ref="H1012:H1021" si="453">F1012+G1012</f>
        <v>0</v>
      </c>
      <c r="I1012" s="53"/>
      <c r="J1012" s="53"/>
      <c r="K1012" s="34"/>
      <c r="L1012" s="51"/>
      <c r="M1012" s="51"/>
      <c r="N1012" s="51"/>
      <c r="O1012" s="186"/>
      <c r="P1012" s="180">
        <f t="shared" si="423"/>
        <v>0</v>
      </c>
      <c r="Q1012" s="180">
        <f t="shared" si="424"/>
        <v>0</v>
      </c>
      <c r="R1012" s="180">
        <f t="shared" si="425"/>
        <v>0</v>
      </c>
      <c r="S1012" s="180">
        <f t="shared" si="426"/>
        <v>0</v>
      </c>
      <c r="T1012" s="394">
        <f t="shared" si="421"/>
        <v>0</v>
      </c>
      <c r="U1012" s="394">
        <f t="shared" si="422"/>
        <v>0</v>
      </c>
      <c r="V1012" s="142">
        <f t="shared" si="427"/>
        <v>0</v>
      </c>
      <c r="W1012" s="142">
        <f t="shared" si="428"/>
        <v>0</v>
      </c>
      <c r="X1012" s="142">
        <f t="shared" si="428"/>
        <v>0</v>
      </c>
      <c r="Y1012" s="142">
        <f t="shared" si="429"/>
        <v>0</v>
      </c>
      <c r="Z1012" s="51"/>
      <c r="AA1012" s="35"/>
      <c r="AB1012" s="226"/>
      <c r="AC1012" s="226"/>
      <c r="AD1012" s="226"/>
      <c r="AE1012" s="226"/>
      <c r="AF1012" s="226"/>
      <c r="AG1012" s="226"/>
      <c r="AH1012" s="226"/>
      <c r="AI1012" s="226"/>
      <c r="AJ1012" s="226"/>
      <c r="AK1012" s="226"/>
      <c r="AL1012" s="226"/>
      <c r="AM1012" s="226"/>
      <c r="AN1012" s="226"/>
      <c r="AO1012" s="226"/>
    </row>
    <row r="1013" spans="1:41" ht="28.5" outlineLevel="1">
      <c r="A1013" s="44">
        <v>873</v>
      </c>
      <c r="B1013" s="73">
        <v>12</v>
      </c>
      <c r="C1013" s="40" t="s">
        <v>421</v>
      </c>
      <c r="D1013" s="73" t="s">
        <v>422</v>
      </c>
      <c r="E1013" s="74">
        <v>124.68</v>
      </c>
      <c r="F1013" s="14">
        <f t="shared" si="451"/>
        <v>72638.570000000007</v>
      </c>
      <c r="G1013" s="14">
        <f t="shared" si="452"/>
        <v>0</v>
      </c>
      <c r="H1013" s="14">
        <f t="shared" si="453"/>
        <v>72638.570000000007</v>
      </c>
      <c r="I1013" s="63">
        <v>582.6</v>
      </c>
      <c r="J1013" s="53"/>
      <c r="K1013" s="34"/>
      <c r="L1013" s="51"/>
      <c r="M1013" s="51"/>
      <c r="N1013" s="51"/>
      <c r="O1013" s="448">
        <f t="shared" ref="O1013:O1014" si="454">I1013*$L$3</f>
        <v>990.42</v>
      </c>
      <c r="P1013" s="180">
        <f t="shared" si="423"/>
        <v>0</v>
      </c>
      <c r="Q1013" s="180">
        <f t="shared" si="424"/>
        <v>123485.57</v>
      </c>
      <c r="R1013" s="180">
        <f t="shared" si="425"/>
        <v>0</v>
      </c>
      <c r="S1013" s="180">
        <f t="shared" si="426"/>
        <v>123485.57</v>
      </c>
      <c r="T1013" s="394">
        <f t="shared" si="421"/>
        <v>158147.85</v>
      </c>
      <c r="U1013" s="394">
        <f t="shared" si="422"/>
        <v>0</v>
      </c>
      <c r="V1013" s="142">
        <f t="shared" si="427"/>
        <v>158147.85</v>
      </c>
      <c r="W1013" s="142">
        <f t="shared" si="428"/>
        <v>1268.43</v>
      </c>
      <c r="X1013" s="142">
        <f t="shared" si="428"/>
        <v>0</v>
      </c>
      <c r="Y1013" s="142">
        <f t="shared" si="429"/>
        <v>1268.43</v>
      </c>
      <c r="Z1013" s="51"/>
      <c r="AA1013" s="35"/>
      <c r="AB1013" s="226"/>
      <c r="AC1013" s="226"/>
      <c r="AD1013" s="226"/>
      <c r="AE1013" s="226"/>
      <c r="AF1013" s="226"/>
      <c r="AG1013" s="226"/>
      <c r="AH1013" s="226"/>
      <c r="AI1013" s="226"/>
      <c r="AJ1013" s="226"/>
      <c r="AK1013" s="226"/>
      <c r="AL1013" s="226"/>
      <c r="AM1013" s="226"/>
      <c r="AN1013" s="226"/>
      <c r="AO1013" s="226"/>
    </row>
    <row r="1014" spans="1:41" ht="28.5" outlineLevel="1">
      <c r="A1014" s="44">
        <v>874</v>
      </c>
      <c r="B1014" s="73">
        <v>13</v>
      </c>
      <c r="C1014" s="40" t="s">
        <v>423</v>
      </c>
      <c r="D1014" s="73" t="s">
        <v>422</v>
      </c>
      <c r="E1014" s="74">
        <v>16.2</v>
      </c>
      <c r="F1014" s="14">
        <f t="shared" si="451"/>
        <v>40597.199999999997</v>
      </c>
      <c r="G1014" s="14">
        <f t="shared" si="452"/>
        <v>0</v>
      </c>
      <c r="H1014" s="14">
        <f t="shared" si="453"/>
        <v>40597.199999999997</v>
      </c>
      <c r="I1014" s="63">
        <v>2506</v>
      </c>
      <c r="J1014" s="53"/>
      <c r="K1014" s="34"/>
      <c r="L1014" s="51"/>
      <c r="M1014" s="51"/>
      <c r="N1014" s="51"/>
      <c r="O1014" s="448">
        <f t="shared" si="454"/>
        <v>4260.2</v>
      </c>
      <c r="P1014" s="180">
        <f t="shared" si="423"/>
        <v>0</v>
      </c>
      <c r="Q1014" s="180">
        <f t="shared" si="424"/>
        <v>69015.240000000005</v>
      </c>
      <c r="R1014" s="180">
        <f t="shared" si="425"/>
        <v>0</v>
      </c>
      <c r="S1014" s="180">
        <f t="shared" si="426"/>
        <v>69015.240000000005</v>
      </c>
      <c r="T1014" s="394">
        <f t="shared" si="421"/>
        <v>88387.520000000004</v>
      </c>
      <c r="U1014" s="394">
        <f t="shared" si="422"/>
        <v>0</v>
      </c>
      <c r="V1014" s="142">
        <f t="shared" si="427"/>
        <v>88387.520000000004</v>
      </c>
      <c r="W1014" s="142">
        <f t="shared" si="428"/>
        <v>5456.02</v>
      </c>
      <c r="X1014" s="142">
        <f t="shared" si="428"/>
        <v>0</v>
      </c>
      <c r="Y1014" s="142">
        <f t="shared" si="429"/>
        <v>5456.02</v>
      </c>
      <c r="Z1014" s="51"/>
      <c r="AA1014" s="35"/>
      <c r="AB1014" s="226"/>
      <c r="AC1014" s="226"/>
      <c r="AD1014" s="226"/>
      <c r="AE1014" s="226"/>
      <c r="AF1014" s="226"/>
      <c r="AG1014" s="226"/>
      <c r="AH1014" s="226"/>
      <c r="AI1014" s="226"/>
      <c r="AJ1014" s="226"/>
      <c r="AK1014" s="226"/>
      <c r="AL1014" s="226"/>
      <c r="AM1014" s="226"/>
      <c r="AN1014" s="226"/>
      <c r="AO1014" s="226"/>
    </row>
    <row r="1015" spans="1:41" ht="28.5" outlineLevel="1">
      <c r="A1015" s="44"/>
      <c r="B1015" s="73"/>
      <c r="C1015" s="100" t="s">
        <v>424</v>
      </c>
      <c r="D1015" s="97"/>
      <c r="E1015" s="98"/>
      <c r="F1015" s="14">
        <f t="shared" si="451"/>
        <v>0</v>
      </c>
      <c r="G1015" s="14">
        <f t="shared" si="452"/>
        <v>0</v>
      </c>
      <c r="H1015" s="14">
        <f t="shared" si="453"/>
        <v>0</v>
      </c>
      <c r="I1015" s="53"/>
      <c r="J1015" s="53"/>
      <c r="K1015" s="34"/>
      <c r="L1015" s="51"/>
      <c r="M1015" s="51"/>
      <c r="N1015" s="51"/>
      <c r="O1015" s="186"/>
      <c r="P1015" s="180">
        <f t="shared" si="423"/>
        <v>0</v>
      </c>
      <c r="Q1015" s="180">
        <f t="shared" si="424"/>
        <v>0</v>
      </c>
      <c r="R1015" s="180">
        <f t="shared" si="425"/>
        <v>0</v>
      </c>
      <c r="S1015" s="180">
        <f t="shared" si="426"/>
        <v>0</v>
      </c>
      <c r="T1015" s="394">
        <f t="shared" si="421"/>
        <v>0</v>
      </c>
      <c r="U1015" s="394">
        <f t="shared" si="422"/>
        <v>0</v>
      </c>
      <c r="V1015" s="142">
        <f t="shared" si="427"/>
        <v>0</v>
      </c>
      <c r="W1015" s="142">
        <f t="shared" si="428"/>
        <v>0</v>
      </c>
      <c r="X1015" s="142">
        <f t="shared" si="428"/>
        <v>0</v>
      </c>
      <c r="Y1015" s="142">
        <f t="shared" si="429"/>
        <v>0</v>
      </c>
      <c r="Z1015" s="51"/>
      <c r="AA1015" s="35"/>
      <c r="AB1015" s="226"/>
      <c r="AC1015" s="226"/>
      <c r="AD1015" s="226"/>
      <c r="AE1015" s="226"/>
      <c r="AF1015" s="226"/>
      <c r="AG1015" s="226"/>
      <c r="AH1015" s="226"/>
      <c r="AI1015" s="226"/>
      <c r="AJ1015" s="226"/>
      <c r="AK1015" s="226"/>
      <c r="AL1015" s="226"/>
      <c r="AM1015" s="226"/>
      <c r="AN1015" s="226"/>
      <c r="AO1015" s="226"/>
    </row>
    <row r="1016" spans="1:41" ht="28.5" outlineLevel="1">
      <c r="A1016" s="44">
        <v>875</v>
      </c>
      <c r="B1016" s="73">
        <v>14</v>
      </c>
      <c r="C1016" s="40" t="s">
        <v>421</v>
      </c>
      <c r="D1016" s="73" t="s">
        <v>422</v>
      </c>
      <c r="E1016" s="74">
        <v>124.68</v>
      </c>
      <c r="F1016" s="14">
        <f t="shared" si="451"/>
        <v>72638.570000000007</v>
      </c>
      <c r="G1016" s="14">
        <f t="shared" si="452"/>
        <v>0</v>
      </c>
      <c r="H1016" s="14">
        <f t="shared" si="453"/>
        <v>72638.570000000007</v>
      </c>
      <c r="I1016" s="63">
        <v>582.6</v>
      </c>
      <c r="J1016" s="53"/>
      <c r="K1016" s="34"/>
      <c r="L1016" s="51"/>
      <c r="M1016" s="51"/>
      <c r="N1016" s="51"/>
      <c r="O1016" s="448">
        <f t="shared" ref="O1016:O1017" si="455">I1016*$L$3</f>
        <v>990.42</v>
      </c>
      <c r="P1016" s="180">
        <f t="shared" si="423"/>
        <v>0</v>
      </c>
      <c r="Q1016" s="180">
        <f t="shared" si="424"/>
        <v>123485.57</v>
      </c>
      <c r="R1016" s="180">
        <f t="shared" si="425"/>
        <v>0</v>
      </c>
      <c r="S1016" s="180">
        <f t="shared" si="426"/>
        <v>123485.57</v>
      </c>
      <c r="T1016" s="394">
        <f t="shared" si="421"/>
        <v>158147.85</v>
      </c>
      <c r="U1016" s="394">
        <f t="shared" si="422"/>
        <v>0</v>
      </c>
      <c r="V1016" s="142">
        <f t="shared" si="427"/>
        <v>158147.85</v>
      </c>
      <c r="W1016" s="142">
        <f t="shared" si="428"/>
        <v>1268.43</v>
      </c>
      <c r="X1016" s="142">
        <f t="shared" si="428"/>
        <v>0</v>
      </c>
      <c r="Y1016" s="142">
        <f t="shared" si="429"/>
        <v>1268.43</v>
      </c>
      <c r="Z1016" s="51"/>
      <c r="AA1016" s="35"/>
      <c r="AB1016" s="226"/>
      <c r="AC1016" s="226"/>
      <c r="AD1016" s="226"/>
      <c r="AE1016" s="226"/>
      <c r="AF1016" s="226"/>
      <c r="AG1016" s="226"/>
      <c r="AH1016" s="226"/>
      <c r="AI1016" s="226"/>
      <c r="AJ1016" s="226"/>
      <c r="AK1016" s="226"/>
      <c r="AL1016" s="226"/>
      <c r="AM1016" s="226"/>
      <c r="AN1016" s="226"/>
      <c r="AO1016" s="226"/>
    </row>
    <row r="1017" spans="1:41" ht="28.5" outlineLevel="1">
      <c r="A1017" s="44">
        <v>876</v>
      </c>
      <c r="B1017" s="73">
        <v>15</v>
      </c>
      <c r="C1017" s="40" t="s">
        <v>423</v>
      </c>
      <c r="D1017" s="73" t="s">
        <v>422</v>
      </c>
      <c r="E1017" s="74">
        <v>16.2</v>
      </c>
      <c r="F1017" s="14">
        <f t="shared" si="451"/>
        <v>40597.199999999997</v>
      </c>
      <c r="G1017" s="14">
        <f t="shared" si="452"/>
        <v>0</v>
      </c>
      <c r="H1017" s="14">
        <f t="shared" si="453"/>
        <v>40597.199999999997</v>
      </c>
      <c r="I1017" s="63">
        <v>2506</v>
      </c>
      <c r="J1017" s="53"/>
      <c r="K1017" s="34"/>
      <c r="L1017" s="51"/>
      <c r="M1017" s="51"/>
      <c r="N1017" s="51"/>
      <c r="O1017" s="448">
        <f t="shared" si="455"/>
        <v>4260.2</v>
      </c>
      <c r="P1017" s="180">
        <f t="shared" si="423"/>
        <v>0</v>
      </c>
      <c r="Q1017" s="180">
        <f t="shared" si="424"/>
        <v>69015.240000000005</v>
      </c>
      <c r="R1017" s="180">
        <f t="shared" si="425"/>
        <v>0</v>
      </c>
      <c r="S1017" s="180">
        <f t="shared" si="426"/>
        <v>69015.240000000005</v>
      </c>
      <c r="T1017" s="394">
        <f t="shared" si="421"/>
        <v>88387.520000000004</v>
      </c>
      <c r="U1017" s="394">
        <f t="shared" si="422"/>
        <v>0</v>
      </c>
      <c r="V1017" s="142">
        <f t="shared" si="427"/>
        <v>88387.520000000004</v>
      </c>
      <c r="W1017" s="142">
        <f t="shared" si="428"/>
        <v>5456.02</v>
      </c>
      <c r="X1017" s="142">
        <f t="shared" si="428"/>
        <v>0</v>
      </c>
      <c r="Y1017" s="142">
        <f t="shared" si="429"/>
        <v>5456.02</v>
      </c>
      <c r="Z1017" s="51"/>
      <c r="AA1017" s="35"/>
      <c r="AB1017" s="226"/>
      <c r="AC1017" s="226"/>
      <c r="AD1017" s="226"/>
      <c r="AE1017" s="226"/>
      <c r="AF1017" s="226"/>
      <c r="AG1017" s="226"/>
      <c r="AH1017" s="226"/>
      <c r="AI1017" s="226"/>
      <c r="AJ1017" s="226"/>
      <c r="AK1017" s="226"/>
      <c r="AL1017" s="226"/>
      <c r="AM1017" s="226"/>
      <c r="AN1017" s="226"/>
      <c r="AO1017" s="226"/>
    </row>
    <row r="1018" spans="1:41" ht="28.5" outlineLevel="1">
      <c r="A1018" s="44"/>
      <c r="B1018" s="73"/>
      <c r="C1018" s="100" t="s">
        <v>425</v>
      </c>
      <c r="D1018" s="97"/>
      <c r="E1018" s="98"/>
      <c r="F1018" s="14">
        <f t="shared" si="451"/>
        <v>0</v>
      </c>
      <c r="G1018" s="14">
        <f t="shared" si="452"/>
        <v>0</v>
      </c>
      <c r="H1018" s="14">
        <f t="shared" si="453"/>
        <v>0</v>
      </c>
      <c r="I1018" s="53"/>
      <c r="J1018" s="53"/>
      <c r="K1018" s="34"/>
      <c r="L1018" s="51"/>
      <c r="M1018" s="51"/>
      <c r="N1018" s="51"/>
      <c r="O1018" s="186"/>
      <c r="P1018" s="180">
        <f t="shared" si="423"/>
        <v>0</v>
      </c>
      <c r="Q1018" s="180">
        <f t="shared" si="424"/>
        <v>0</v>
      </c>
      <c r="R1018" s="180">
        <f t="shared" si="425"/>
        <v>0</v>
      </c>
      <c r="S1018" s="180">
        <f t="shared" si="426"/>
        <v>0</v>
      </c>
      <c r="T1018" s="394">
        <f t="shared" si="421"/>
        <v>0</v>
      </c>
      <c r="U1018" s="394">
        <f t="shared" si="422"/>
        <v>0</v>
      </c>
      <c r="V1018" s="142">
        <f t="shared" si="427"/>
        <v>0</v>
      </c>
      <c r="W1018" s="142">
        <f t="shared" si="428"/>
        <v>0</v>
      </c>
      <c r="X1018" s="142">
        <f t="shared" si="428"/>
        <v>0</v>
      </c>
      <c r="Y1018" s="142">
        <f t="shared" si="429"/>
        <v>0</v>
      </c>
      <c r="Z1018" s="51"/>
      <c r="AA1018" s="35"/>
      <c r="AB1018" s="226"/>
      <c r="AC1018" s="226"/>
      <c r="AD1018" s="226"/>
      <c r="AE1018" s="226"/>
      <c r="AF1018" s="226"/>
      <c r="AG1018" s="226"/>
      <c r="AH1018" s="226"/>
      <c r="AI1018" s="226"/>
      <c r="AJ1018" s="226"/>
      <c r="AK1018" s="226"/>
      <c r="AL1018" s="226"/>
      <c r="AM1018" s="226"/>
      <c r="AN1018" s="226"/>
      <c r="AO1018" s="226"/>
    </row>
    <row r="1019" spans="1:41" ht="28.5" outlineLevel="1">
      <c r="A1019" s="44">
        <v>877</v>
      </c>
      <c r="B1019" s="73">
        <v>16</v>
      </c>
      <c r="C1019" s="40" t="s">
        <v>421</v>
      </c>
      <c r="D1019" s="97" t="s">
        <v>422</v>
      </c>
      <c r="E1019" s="98">
        <v>12.11</v>
      </c>
      <c r="F1019" s="14">
        <f t="shared" si="451"/>
        <v>7055.29</v>
      </c>
      <c r="G1019" s="14">
        <f t="shared" si="452"/>
        <v>0</v>
      </c>
      <c r="H1019" s="14">
        <f t="shared" si="453"/>
        <v>7055.29</v>
      </c>
      <c r="I1019" s="63">
        <v>582.6</v>
      </c>
      <c r="J1019" s="53"/>
      <c r="K1019" s="34"/>
      <c r="L1019" s="51"/>
      <c r="M1019" s="51"/>
      <c r="N1019" s="51"/>
      <c r="O1019" s="448">
        <f>I1019*$L$3</f>
        <v>990.42</v>
      </c>
      <c r="P1019" s="180">
        <f t="shared" si="423"/>
        <v>0</v>
      </c>
      <c r="Q1019" s="180">
        <f t="shared" si="424"/>
        <v>11993.99</v>
      </c>
      <c r="R1019" s="180">
        <f t="shared" si="425"/>
        <v>0</v>
      </c>
      <c r="S1019" s="180">
        <f t="shared" si="426"/>
        <v>11993.99</v>
      </c>
      <c r="T1019" s="394">
        <f t="shared" si="421"/>
        <v>15360.69</v>
      </c>
      <c r="U1019" s="394">
        <f t="shared" si="422"/>
        <v>0</v>
      </c>
      <c r="V1019" s="142">
        <f t="shared" si="427"/>
        <v>15360.69</v>
      </c>
      <c r="W1019" s="142">
        <f t="shared" si="428"/>
        <v>1268.43</v>
      </c>
      <c r="X1019" s="142">
        <f t="shared" si="428"/>
        <v>0</v>
      </c>
      <c r="Y1019" s="142">
        <f t="shared" si="429"/>
        <v>1268.43</v>
      </c>
      <c r="Z1019" s="51"/>
      <c r="AA1019" s="35"/>
      <c r="AB1019" s="226"/>
      <c r="AC1019" s="226"/>
      <c r="AD1019" s="226"/>
      <c r="AE1019" s="226"/>
      <c r="AF1019" s="226"/>
      <c r="AG1019" s="226"/>
      <c r="AH1019" s="226"/>
      <c r="AI1019" s="226"/>
      <c r="AJ1019" s="226"/>
      <c r="AK1019" s="226"/>
      <c r="AL1019" s="226"/>
      <c r="AM1019" s="226"/>
      <c r="AN1019" s="226"/>
      <c r="AO1019" s="226"/>
    </row>
    <row r="1020" spans="1:41" ht="28.5" outlineLevel="1">
      <c r="A1020" s="44"/>
      <c r="B1020" s="73"/>
      <c r="C1020" s="100" t="s">
        <v>426</v>
      </c>
      <c r="D1020" s="97"/>
      <c r="E1020" s="98"/>
      <c r="F1020" s="14">
        <f t="shared" si="451"/>
        <v>0</v>
      </c>
      <c r="G1020" s="14">
        <f t="shared" si="452"/>
        <v>0</v>
      </c>
      <c r="H1020" s="14">
        <f t="shared" si="453"/>
        <v>0</v>
      </c>
      <c r="I1020" s="53"/>
      <c r="J1020" s="64"/>
      <c r="K1020" s="34"/>
      <c r="L1020" s="51"/>
      <c r="M1020" s="51"/>
      <c r="N1020" s="51"/>
      <c r="O1020" s="186"/>
      <c r="P1020" s="180">
        <f t="shared" si="423"/>
        <v>0</v>
      </c>
      <c r="Q1020" s="180">
        <f t="shared" si="424"/>
        <v>0</v>
      </c>
      <c r="R1020" s="180">
        <f t="shared" si="425"/>
        <v>0</v>
      </c>
      <c r="S1020" s="180">
        <f t="shared" si="426"/>
        <v>0</v>
      </c>
      <c r="T1020" s="394">
        <f t="shared" si="421"/>
        <v>0</v>
      </c>
      <c r="U1020" s="394">
        <f t="shared" si="422"/>
        <v>0</v>
      </c>
      <c r="V1020" s="142">
        <f t="shared" si="427"/>
        <v>0</v>
      </c>
      <c r="W1020" s="142">
        <f t="shared" si="428"/>
        <v>0</v>
      </c>
      <c r="X1020" s="142">
        <f t="shared" si="428"/>
        <v>0</v>
      </c>
      <c r="Y1020" s="142">
        <f t="shared" si="429"/>
        <v>0</v>
      </c>
      <c r="Z1020" s="51"/>
      <c r="AA1020" s="35"/>
      <c r="AB1020" s="226"/>
      <c r="AC1020" s="226"/>
      <c r="AD1020" s="226"/>
      <c r="AE1020" s="226"/>
      <c r="AF1020" s="226"/>
      <c r="AG1020" s="226"/>
      <c r="AH1020" s="226"/>
      <c r="AI1020" s="226"/>
      <c r="AJ1020" s="226"/>
      <c r="AK1020" s="226"/>
      <c r="AL1020" s="226"/>
      <c r="AM1020" s="226"/>
      <c r="AN1020" s="226"/>
      <c r="AO1020" s="226"/>
    </row>
    <row r="1021" spans="1:41" ht="28.5" outlineLevel="1">
      <c r="A1021" s="44">
        <v>878</v>
      </c>
      <c r="B1021" s="73">
        <v>17</v>
      </c>
      <c r="C1021" s="40" t="s">
        <v>421</v>
      </c>
      <c r="D1021" s="97" t="s">
        <v>422</v>
      </c>
      <c r="E1021" s="98">
        <v>12.11</v>
      </c>
      <c r="F1021" s="14">
        <f t="shared" si="451"/>
        <v>7055.29</v>
      </c>
      <c r="G1021" s="14">
        <f t="shared" si="452"/>
        <v>0</v>
      </c>
      <c r="H1021" s="14">
        <f t="shared" si="453"/>
        <v>7055.29</v>
      </c>
      <c r="I1021" s="63">
        <v>582.6</v>
      </c>
      <c r="J1021" s="64"/>
      <c r="K1021" s="34"/>
      <c r="L1021" s="51"/>
      <c r="M1021" s="51"/>
      <c r="N1021" s="51"/>
      <c r="O1021" s="448">
        <f>I1021*$L$3</f>
        <v>990.42</v>
      </c>
      <c r="P1021" s="180">
        <f t="shared" si="423"/>
        <v>0</v>
      </c>
      <c r="Q1021" s="180">
        <f t="shared" si="424"/>
        <v>11993.99</v>
      </c>
      <c r="R1021" s="180">
        <f t="shared" si="425"/>
        <v>0</v>
      </c>
      <c r="S1021" s="180">
        <f t="shared" si="426"/>
        <v>11993.99</v>
      </c>
      <c r="T1021" s="394">
        <f t="shared" si="421"/>
        <v>15360.69</v>
      </c>
      <c r="U1021" s="394">
        <f t="shared" si="422"/>
        <v>0</v>
      </c>
      <c r="V1021" s="142">
        <f t="shared" si="427"/>
        <v>15360.69</v>
      </c>
      <c r="W1021" s="142">
        <f t="shared" si="428"/>
        <v>1268.43</v>
      </c>
      <c r="X1021" s="142">
        <f t="shared" si="428"/>
        <v>0</v>
      </c>
      <c r="Y1021" s="142">
        <f t="shared" si="429"/>
        <v>1268.43</v>
      </c>
      <c r="Z1021" s="51"/>
      <c r="AA1021" s="35"/>
      <c r="AB1021" s="226"/>
      <c r="AC1021" s="226"/>
      <c r="AD1021" s="226"/>
      <c r="AE1021" s="226"/>
      <c r="AF1021" s="226"/>
      <c r="AG1021" s="226"/>
      <c r="AH1021" s="226"/>
      <c r="AI1021" s="226"/>
      <c r="AJ1021" s="226"/>
      <c r="AK1021" s="226"/>
      <c r="AL1021" s="226"/>
      <c r="AM1021" s="226"/>
      <c r="AN1021" s="226"/>
      <c r="AO1021" s="226"/>
    </row>
    <row r="1022" spans="1:41" s="266" customFormat="1" ht="15">
      <c r="A1022" s="190"/>
      <c r="B1022" s="309"/>
      <c r="C1022" s="310" t="s">
        <v>427</v>
      </c>
      <c r="D1022" s="311"/>
      <c r="E1022" s="312"/>
      <c r="F1022" s="191">
        <f t="shared" ref="F1022:H1022" si="456">F1023+F1030+F1042+F1044+F1047+F1062+F1064+F1066+F1068+F1071+F1075+F1079+F1083+F1087</f>
        <v>32639176.23</v>
      </c>
      <c r="G1022" s="191">
        <f t="shared" si="456"/>
        <v>35980133.700000003</v>
      </c>
      <c r="H1022" s="191">
        <f t="shared" si="456"/>
        <v>68619309.930000007</v>
      </c>
      <c r="I1022" s="192"/>
      <c r="J1022" s="193"/>
      <c r="K1022" s="194"/>
      <c r="L1022" s="195"/>
      <c r="M1022" s="195"/>
      <c r="N1022" s="195"/>
      <c r="O1022" s="457"/>
      <c r="P1022" s="180">
        <f t="shared" si="423"/>
        <v>0</v>
      </c>
      <c r="Q1022" s="459">
        <f t="shared" ref="Q1022:S1022" si="457">Q1023+Q1030+Q1042+Q1044+Q1047+Q1062+Q1064+Q1066+Q1068+Q1071+Q1075+Q1079+Q1083+Q1087</f>
        <v>32639176.23</v>
      </c>
      <c r="R1022" s="459">
        <f t="shared" si="457"/>
        <v>35980133.700000003</v>
      </c>
      <c r="S1022" s="459">
        <f t="shared" si="457"/>
        <v>68619309.930000007</v>
      </c>
      <c r="T1022" s="191"/>
      <c r="U1022" s="191"/>
      <c r="V1022" s="191"/>
      <c r="W1022" s="142">
        <f t="shared" si="428"/>
        <v>0</v>
      </c>
      <c r="X1022" s="142">
        <f t="shared" si="428"/>
        <v>0</v>
      </c>
      <c r="Y1022" s="142">
        <f t="shared" si="429"/>
        <v>0</v>
      </c>
      <c r="Z1022" s="195"/>
      <c r="AA1022" s="196"/>
      <c r="AB1022" s="298"/>
      <c r="AC1022" s="298"/>
      <c r="AD1022" s="298"/>
      <c r="AE1022" s="298"/>
      <c r="AF1022" s="298"/>
      <c r="AG1022" s="298"/>
      <c r="AH1022" s="298"/>
      <c r="AI1022" s="298"/>
      <c r="AJ1022" s="298"/>
      <c r="AK1022" s="298"/>
      <c r="AL1022" s="298"/>
      <c r="AM1022" s="298"/>
      <c r="AN1022" s="298"/>
      <c r="AO1022" s="298"/>
    </row>
    <row r="1023" spans="1:41" s="237" customFormat="1" ht="15">
      <c r="A1023" s="158"/>
      <c r="B1023" s="145"/>
      <c r="C1023" s="313" t="s">
        <v>428</v>
      </c>
      <c r="D1023" s="314"/>
      <c r="E1023" s="146"/>
      <c r="F1023" s="146">
        <f t="shared" ref="F1023:G1023" si="458">SUM(F1024:F1029)</f>
        <v>20932420.359999999</v>
      </c>
      <c r="G1023" s="146">
        <f t="shared" si="458"/>
        <v>23260187.41</v>
      </c>
      <c r="H1023" s="133">
        <f t="shared" ref="H1023:H1029" si="459">F1023+G1023</f>
        <v>44192607.770000003</v>
      </c>
      <c r="I1023" s="135"/>
      <c r="J1023" s="135"/>
      <c r="K1023" s="148"/>
      <c r="L1023" s="147"/>
      <c r="M1023" s="147"/>
      <c r="N1023" s="147"/>
      <c r="O1023" s="179"/>
      <c r="P1023" s="180">
        <f t="shared" si="423"/>
        <v>0</v>
      </c>
      <c r="Q1023" s="464">
        <f>SUM(Q1024:Q1029)</f>
        <v>20932420.359999999</v>
      </c>
      <c r="R1023" s="464">
        <f t="shared" ref="R1023" si="460">SUM(R1024:R1029)</f>
        <v>23260187.41</v>
      </c>
      <c r="S1023" s="176">
        <f t="shared" ref="S1023" si="461">Q1023+R1023</f>
        <v>44192607.770000003</v>
      </c>
      <c r="T1023" s="146"/>
      <c r="U1023" s="146"/>
      <c r="V1023" s="133"/>
      <c r="W1023" s="142">
        <f t="shared" si="428"/>
        <v>0</v>
      </c>
      <c r="X1023" s="142">
        <f t="shared" si="428"/>
        <v>0</v>
      </c>
      <c r="Y1023" s="142">
        <f t="shared" si="429"/>
        <v>0</v>
      </c>
      <c r="Z1023" s="147"/>
      <c r="AA1023" s="137"/>
      <c r="AB1023" s="236"/>
      <c r="AC1023" s="236"/>
      <c r="AD1023" s="236"/>
      <c r="AE1023" s="236"/>
      <c r="AF1023" s="236"/>
      <c r="AG1023" s="236"/>
      <c r="AH1023" s="236"/>
      <c r="AI1023" s="236"/>
      <c r="AJ1023" s="236"/>
      <c r="AK1023" s="236"/>
      <c r="AL1023" s="236"/>
      <c r="AM1023" s="236"/>
      <c r="AN1023" s="236"/>
      <c r="AO1023" s="236"/>
    </row>
    <row r="1024" spans="1:41" ht="28.5" outlineLevel="1">
      <c r="A1024" s="44">
        <v>879</v>
      </c>
      <c r="B1024" s="73">
        <v>18</v>
      </c>
      <c r="C1024" s="315" t="s">
        <v>429</v>
      </c>
      <c r="D1024" s="316" t="s">
        <v>430</v>
      </c>
      <c r="E1024" s="64">
        <v>6566.23</v>
      </c>
      <c r="F1024" s="14">
        <f t="shared" ref="F1024:F1029" si="462">E1024*I1024</f>
        <v>4799914.13</v>
      </c>
      <c r="G1024" s="14">
        <f t="shared" ref="G1024:G1029" si="463">E1024*J1024</f>
        <v>4931238.7300000004</v>
      </c>
      <c r="H1024" s="14">
        <f t="shared" si="459"/>
        <v>9731152.8599999994</v>
      </c>
      <c r="I1024" s="65">
        <v>731</v>
      </c>
      <c r="J1024" s="66">
        <v>751</v>
      </c>
      <c r="K1024" s="34"/>
      <c r="L1024" s="317"/>
      <c r="M1024" s="317"/>
      <c r="N1024" s="317"/>
      <c r="O1024" s="465">
        <f t="shared" ref="O1024:O1029" si="464">I1024</f>
        <v>731</v>
      </c>
      <c r="P1024" s="180">
        <f t="shared" si="423"/>
        <v>751</v>
      </c>
      <c r="Q1024" s="180">
        <f t="shared" si="424"/>
        <v>4799914.13</v>
      </c>
      <c r="R1024" s="180">
        <f t="shared" si="425"/>
        <v>4931238.7300000004</v>
      </c>
      <c r="S1024" s="180">
        <f t="shared" si="426"/>
        <v>9731152.8599999994</v>
      </c>
      <c r="T1024" s="394">
        <f t="shared" si="421"/>
        <v>6147238.8600000003</v>
      </c>
      <c r="U1024" s="394">
        <f t="shared" si="422"/>
        <v>6315400.0099999998</v>
      </c>
      <c r="V1024" s="142">
        <f t="shared" si="427"/>
        <v>12462638.869999999</v>
      </c>
      <c r="W1024" s="142">
        <f t="shared" si="428"/>
        <v>936.19</v>
      </c>
      <c r="X1024" s="142">
        <f t="shared" si="428"/>
        <v>961.8</v>
      </c>
      <c r="Y1024" s="142">
        <f t="shared" si="429"/>
        <v>1897.99</v>
      </c>
      <c r="Z1024" s="317" t="s">
        <v>431</v>
      </c>
      <c r="AA1024" s="319"/>
      <c r="AB1024" s="226"/>
      <c r="AC1024" s="226"/>
      <c r="AD1024" s="226"/>
      <c r="AE1024" s="226"/>
      <c r="AF1024" s="226"/>
      <c r="AG1024" s="226"/>
      <c r="AH1024" s="226"/>
      <c r="AI1024" s="226"/>
      <c r="AJ1024" s="226"/>
      <c r="AK1024" s="226"/>
      <c r="AL1024" s="226"/>
      <c r="AM1024" s="226"/>
      <c r="AN1024" s="226"/>
      <c r="AO1024" s="226"/>
    </row>
    <row r="1025" spans="1:41" ht="28.5" outlineLevel="1">
      <c r="A1025" s="44">
        <v>880</v>
      </c>
      <c r="B1025" s="73">
        <v>19</v>
      </c>
      <c r="C1025" s="315" t="s">
        <v>432</v>
      </c>
      <c r="D1025" s="316" t="s">
        <v>26</v>
      </c>
      <c r="E1025" s="64">
        <v>6566.23</v>
      </c>
      <c r="F1025" s="14">
        <f t="shared" si="462"/>
        <v>2068362.45</v>
      </c>
      <c r="G1025" s="14">
        <f t="shared" si="463"/>
        <v>2633058.23</v>
      </c>
      <c r="H1025" s="14">
        <f t="shared" si="459"/>
        <v>4701420.68</v>
      </c>
      <c r="I1025" s="65">
        <v>315</v>
      </c>
      <c r="J1025" s="66">
        <v>401</v>
      </c>
      <c r="K1025" s="34"/>
      <c r="L1025" s="320"/>
      <c r="M1025" s="320"/>
      <c r="N1025" s="320"/>
      <c r="O1025" s="186">
        <f t="shared" si="464"/>
        <v>315</v>
      </c>
      <c r="P1025" s="180">
        <f t="shared" si="423"/>
        <v>401</v>
      </c>
      <c r="Q1025" s="180">
        <f t="shared" si="424"/>
        <v>2068362.45</v>
      </c>
      <c r="R1025" s="180">
        <f t="shared" si="425"/>
        <v>2633058.23</v>
      </c>
      <c r="S1025" s="180">
        <f t="shared" si="426"/>
        <v>4701420.68</v>
      </c>
      <c r="T1025" s="394">
        <f t="shared" si="421"/>
        <v>2648948.5099999998</v>
      </c>
      <c r="U1025" s="394">
        <f t="shared" si="422"/>
        <v>3372153.08</v>
      </c>
      <c r="V1025" s="142">
        <f t="shared" si="427"/>
        <v>6021101.5899999999</v>
      </c>
      <c r="W1025" s="142">
        <f t="shared" si="428"/>
        <v>403.42</v>
      </c>
      <c r="X1025" s="142">
        <f t="shared" si="428"/>
        <v>513.55999999999995</v>
      </c>
      <c r="Y1025" s="142">
        <f t="shared" si="429"/>
        <v>916.98</v>
      </c>
      <c r="Z1025" s="320" t="s">
        <v>433</v>
      </c>
      <c r="AA1025" s="321"/>
      <c r="AB1025" s="226"/>
      <c r="AC1025" s="226"/>
      <c r="AD1025" s="226"/>
      <c r="AE1025" s="226"/>
      <c r="AF1025" s="226"/>
      <c r="AG1025" s="226"/>
      <c r="AH1025" s="226"/>
      <c r="AI1025" s="226"/>
      <c r="AJ1025" s="226"/>
      <c r="AK1025" s="226"/>
      <c r="AL1025" s="226"/>
      <c r="AM1025" s="226"/>
      <c r="AN1025" s="226"/>
      <c r="AO1025" s="226"/>
    </row>
    <row r="1026" spans="1:41" ht="42.75" outlineLevel="1">
      <c r="A1026" s="44">
        <v>881</v>
      </c>
      <c r="B1026" s="73">
        <v>20</v>
      </c>
      <c r="C1026" s="315" t="s">
        <v>434</v>
      </c>
      <c r="D1026" s="316" t="s">
        <v>26</v>
      </c>
      <c r="E1026" s="64">
        <v>6566.23</v>
      </c>
      <c r="F1026" s="14">
        <f t="shared" si="462"/>
        <v>1083427.95</v>
      </c>
      <c r="G1026" s="14">
        <f t="shared" si="463"/>
        <v>2388137.85</v>
      </c>
      <c r="H1026" s="14">
        <f t="shared" si="459"/>
        <v>3471565.8</v>
      </c>
      <c r="I1026" s="65">
        <v>165</v>
      </c>
      <c r="J1026" s="66">
        <v>363.7</v>
      </c>
      <c r="K1026" s="34"/>
      <c r="L1026" s="322"/>
      <c r="M1026" s="322"/>
      <c r="N1026" s="322"/>
      <c r="O1026" s="186">
        <f t="shared" si="464"/>
        <v>165</v>
      </c>
      <c r="P1026" s="180">
        <f t="shared" si="423"/>
        <v>363.7</v>
      </c>
      <c r="Q1026" s="180">
        <f t="shared" si="424"/>
        <v>1083427.95</v>
      </c>
      <c r="R1026" s="180">
        <f t="shared" si="425"/>
        <v>2388137.85</v>
      </c>
      <c r="S1026" s="180">
        <f t="shared" si="426"/>
        <v>3471565.8</v>
      </c>
      <c r="T1026" s="394">
        <f t="shared" si="421"/>
        <v>1387510.06</v>
      </c>
      <c r="U1026" s="394">
        <f t="shared" si="422"/>
        <v>3058484.27</v>
      </c>
      <c r="V1026" s="142">
        <f t="shared" si="427"/>
        <v>4445994.33</v>
      </c>
      <c r="W1026" s="142">
        <f t="shared" si="428"/>
        <v>211.31</v>
      </c>
      <c r="X1026" s="142">
        <f t="shared" si="428"/>
        <v>465.79</v>
      </c>
      <c r="Y1026" s="142">
        <f t="shared" si="429"/>
        <v>677.1</v>
      </c>
      <c r="Z1026" s="322" t="s">
        <v>435</v>
      </c>
      <c r="AA1026" s="321"/>
      <c r="AB1026" s="226"/>
      <c r="AC1026" s="226"/>
      <c r="AD1026" s="226"/>
      <c r="AE1026" s="226"/>
      <c r="AF1026" s="226"/>
      <c r="AG1026" s="226"/>
      <c r="AH1026" s="226"/>
      <c r="AI1026" s="226"/>
      <c r="AJ1026" s="226"/>
      <c r="AK1026" s="226"/>
      <c r="AL1026" s="226"/>
      <c r="AM1026" s="226"/>
      <c r="AN1026" s="226"/>
      <c r="AO1026" s="226"/>
    </row>
    <row r="1027" spans="1:41" ht="42.75" outlineLevel="1">
      <c r="A1027" s="44">
        <v>882</v>
      </c>
      <c r="B1027" s="73">
        <v>21</v>
      </c>
      <c r="C1027" s="315" t="s">
        <v>436</v>
      </c>
      <c r="D1027" s="316" t="s">
        <v>26</v>
      </c>
      <c r="E1027" s="64">
        <v>6566.23</v>
      </c>
      <c r="F1027" s="14">
        <f t="shared" si="462"/>
        <v>4924672.5</v>
      </c>
      <c r="G1027" s="14">
        <f t="shared" si="463"/>
        <v>5377742.3700000001</v>
      </c>
      <c r="H1027" s="14">
        <f t="shared" si="459"/>
        <v>10302414.869999999</v>
      </c>
      <c r="I1027" s="65">
        <v>750</v>
      </c>
      <c r="J1027" s="66">
        <v>819</v>
      </c>
      <c r="K1027" s="34"/>
      <c r="L1027" s="322"/>
      <c r="M1027" s="322"/>
      <c r="N1027" s="322"/>
      <c r="O1027" s="186">
        <f t="shared" si="464"/>
        <v>750</v>
      </c>
      <c r="P1027" s="180">
        <f t="shared" si="423"/>
        <v>819</v>
      </c>
      <c r="Q1027" s="180">
        <f t="shared" si="424"/>
        <v>4924672.5</v>
      </c>
      <c r="R1027" s="180">
        <f t="shared" si="425"/>
        <v>5377742.3700000001</v>
      </c>
      <c r="S1027" s="180">
        <f t="shared" si="426"/>
        <v>10302414.869999999</v>
      </c>
      <c r="T1027" s="394">
        <f t="shared" si="421"/>
        <v>6306995.2400000002</v>
      </c>
      <c r="U1027" s="394">
        <f t="shared" si="422"/>
        <v>6887252.9800000004</v>
      </c>
      <c r="V1027" s="142">
        <f t="shared" si="427"/>
        <v>13194248.220000001</v>
      </c>
      <c r="W1027" s="142">
        <f t="shared" si="428"/>
        <v>960.52</v>
      </c>
      <c r="X1027" s="142">
        <f t="shared" si="428"/>
        <v>1048.8900000000001</v>
      </c>
      <c r="Y1027" s="142">
        <f t="shared" si="429"/>
        <v>2009.41</v>
      </c>
      <c r="Z1027" s="322" t="s">
        <v>437</v>
      </c>
      <c r="AA1027" s="321"/>
      <c r="AB1027" s="226"/>
      <c r="AC1027" s="226"/>
      <c r="AD1027" s="226"/>
      <c r="AE1027" s="226"/>
      <c r="AF1027" s="226"/>
      <c r="AG1027" s="226"/>
      <c r="AH1027" s="226"/>
      <c r="AI1027" s="226"/>
      <c r="AJ1027" s="226"/>
      <c r="AK1027" s="226"/>
      <c r="AL1027" s="226"/>
      <c r="AM1027" s="226"/>
      <c r="AN1027" s="226"/>
      <c r="AO1027" s="226"/>
    </row>
    <row r="1028" spans="1:41" ht="28.5" outlineLevel="1">
      <c r="A1028" s="44">
        <v>883</v>
      </c>
      <c r="B1028" s="73">
        <v>22</v>
      </c>
      <c r="C1028" s="315" t="s">
        <v>438</v>
      </c>
      <c r="D1028" s="316" t="s">
        <v>26</v>
      </c>
      <c r="E1028" s="64">
        <v>3159.36</v>
      </c>
      <c r="F1028" s="14">
        <f t="shared" si="462"/>
        <v>521294.4</v>
      </c>
      <c r="G1028" s="14">
        <f t="shared" si="463"/>
        <v>2565400.3199999998</v>
      </c>
      <c r="H1028" s="14">
        <f t="shared" si="459"/>
        <v>3086694.72</v>
      </c>
      <c r="I1028" s="65">
        <v>165</v>
      </c>
      <c r="J1028" s="67">
        <v>812</v>
      </c>
      <c r="K1028" s="34"/>
      <c r="L1028" s="322"/>
      <c r="M1028" s="322"/>
      <c r="N1028" s="322"/>
      <c r="O1028" s="186">
        <f t="shared" si="464"/>
        <v>165</v>
      </c>
      <c r="P1028" s="180">
        <f t="shared" si="423"/>
        <v>812</v>
      </c>
      <c r="Q1028" s="180">
        <f t="shared" si="424"/>
        <v>521294.4</v>
      </c>
      <c r="R1028" s="180">
        <f t="shared" si="425"/>
        <v>2565400.3199999998</v>
      </c>
      <c r="S1028" s="180">
        <f t="shared" si="426"/>
        <v>3086694.72</v>
      </c>
      <c r="T1028" s="394">
        <f t="shared" si="421"/>
        <v>667604.36</v>
      </c>
      <c r="U1028" s="394">
        <f t="shared" si="422"/>
        <v>3285481.65</v>
      </c>
      <c r="V1028" s="142">
        <f t="shared" si="427"/>
        <v>3953086.01</v>
      </c>
      <c r="W1028" s="142">
        <f t="shared" si="428"/>
        <v>211.31</v>
      </c>
      <c r="X1028" s="142">
        <f t="shared" si="428"/>
        <v>1039.92</v>
      </c>
      <c r="Y1028" s="142">
        <f t="shared" si="429"/>
        <v>1251.23</v>
      </c>
      <c r="Z1028" s="322" t="s">
        <v>439</v>
      </c>
      <c r="AA1028" s="321"/>
      <c r="AB1028" s="226"/>
      <c r="AC1028" s="226"/>
      <c r="AD1028" s="226"/>
      <c r="AE1028" s="226"/>
      <c r="AF1028" s="226"/>
      <c r="AG1028" s="226"/>
      <c r="AH1028" s="226"/>
      <c r="AI1028" s="226"/>
      <c r="AJ1028" s="226"/>
      <c r="AK1028" s="226"/>
      <c r="AL1028" s="226"/>
      <c r="AM1028" s="226"/>
      <c r="AN1028" s="226"/>
      <c r="AO1028" s="226"/>
    </row>
    <row r="1029" spans="1:41" ht="28.5" outlineLevel="1">
      <c r="A1029" s="44">
        <v>884</v>
      </c>
      <c r="B1029" s="73">
        <v>23</v>
      </c>
      <c r="C1029" s="315" t="s">
        <v>440</v>
      </c>
      <c r="D1029" s="316" t="s">
        <v>26</v>
      </c>
      <c r="E1029" s="64">
        <v>6566.23</v>
      </c>
      <c r="F1029" s="14">
        <f t="shared" si="462"/>
        <v>7534748.9299999997</v>
      </c>
      <c r="G1029" s="14">
        <f t="shared" si="463"/>
        <v>5364609.91</v>
      </c>
      <c r="H1029" s="14">
        <f t="shared" si="459"/>
        <v>12899358.84</v>
      </c>
      <c r="I1029" s="65">
        <v>1147.5</v>
      </c>
      <c r="J1029" s="66">
        <v>817</v>
      </c>
      <c r="K1029" s="34"/>
      <c r="L1029" s="322"/>
      <c r="M1029" s="322"/>
      <c r="N1029" s="322"/>
      <c r="O1029" s="186">
        <f t="shared" si="464"/>
        <v>1147.5</v>
      </c>
      <c r="P1029" s="180">
        <f t="shared" si="423"/>
        <v>817</v>
      </c>
      <c r="Q1029" s="180">
        <f t="shared" si="424"/>
        <v>7534748.9299999997</v>
      </c>
      <c r="R1029" s="180">
        <f t="shared" si="425"/>
        <v>5364609.91</v>
      </c>
      <c r="S1029" s="180">
        <f t="shared" si="426"/>
        <v>12899358.84</v>
      </c>
      <c r="T1029" s="394">
        <f t="shared" si="421"/>
        <v>9649731.6099999994</v>
      </c>
      <c r="U1029" s="394">
        <f t="shared" si="422"/>
        <v>6870443.4400000004</v>
      </c>
      <c r="V1029" s="142">
        <f t="shared" si="427"/>
        <v>16520175.050000001</v>
      </c>
      <c r="W1029" s="142">
        <f t="shared" si="428"/>
        <v>1469.6</v>
      </c>
      <c r="X1029" s="142">
        <f t="shared" si="428"/>
        <v>1046.33</v>
      </c>
      <c r="Y1029" s="142">
        <f t="shared" si="429"/>
        <v>2515.9299999999998</v>
      </c>
      <c r="Z1029" s="322" t="s">
        <v>441</v>
      </c>
      <c r="AA1029" s="321"/>
      <c r="AB1029" s="226"/>
      <c r="AC1029" s="226"/>
      <c r="AD1029" s="226"/>
      <c r="AE1029" s="226"/>
      <c r="AF1029" s="226"/>
      <c r="AG1029" s="226"/>
      <c r="AH1029" s="226"/>
      <c r="AI1029" s="226"/>
      <c r="AJ1029" s="226"/>
      <c r="AK1029" s="226"/>
      <c r="AL1029" s="226"/>
      <c r="AM1029" s="226"/>
      <c r="AN1029" s="226"/>
      <c r="AO1029" s="226"/>
    </row>
    <row r="1030" spans="1:41" s="237" customFormat="1" ht="15">
      <c r="A1030" s="158"/>
      <c r="B1030" s="145"/>
      <c r="C1030" s="234" t="s">
        <v>442</v>
      </c>
      <c r="D1030" s="323"/>
      <c r="E1030" s="324"/>
      <c r="F1030" s="133">
        <f t="shared" ref="F1030:H1030" si="465">SUM(F1031:F1041)</f>
        <v>1762440.81</v>
      </c>
      <c r="G1030" s="133">
        <f t="shared" si="465"/>
        <v>1846844.46</v>
      </c>
      <c r="H1030" s="133">
        <f t="shared" si="465"/>
        <v>3609285.27</v>
      </c>
      <c r="I1030" s="135"/>
      <c r="J1030" s="135"/>
      <c r="K1030" s="148"/>
      <c r="L1030" s="305"/>
      <c r="M1030" s="305"/>
      <c r="N1030" s="305"/>
      <c r="O1030" s="466"/>
      <c r="P1030" s="180">
        <f t="shared" si="423"/>
        <v>0</v>
      </c>
      <c r="Q1030" s="176">
        <f>SUM(Q1031:Q1041)</f>
        <v>1762440.81</v>
      </c>
      <c r="R1030" s="176">
        <f t="shared" ref="R1030:S1030" si="466">SUM(R1031:R1041)</f>
        <v>1846844.46</v>
      </c>
      <c r="S1030" s="176">
        <f t="shared" si="466"/>
        <v>3609285.27</v>
      </c>
      <c r="T1030" s="133"/>
      <c r="U1030" s="133"/>
      <c r="V1030" s="133"/>
      <c r="W1030" s="142">
        <f t="shared" si="428"/>
        <v>0</v>
      </c>
      <c r="X1030" s="142">
        <f t="shared" si="428"/>
        <v>0</v>
      </c>
      <c r="Y1030" s="142">
        <f t="shared" si="429"/>
        <v>0</v>
      </c>
      <c r="Z1030" s="305"/>
      <c r="AA1030" s="325"/>
      <c r="AB1030" s="236"/>
      <c r="AC1030" s="236"/>
      <c r="AD1030" s="236"/>
      <c r="AE1030" s="236"/>
      <c r="AF1030" s="236"/>
      <c r="AG1030" s="236"/>
      <c r="AH1030" s="236"/>
      <c r="AI1030" s="236"/>
      <c r="AJ1030" s="236"/>
      <c r="AK1030" s="236"/>
      <c r="AL1030" s="236"/>
      <c r="AM1030" s="236"/>
      <c r="AN1030" s="236"/>
      <c r="AO1030" s="236"/>
    </row>
    <row r="1031" spans="1:41" ht="28.5" outlineLevel="1">
      <c r="A1031" s="44">
        <v>885</v>
      </c>
      <c r="B1031" s="73">
        <v>24</v>
      </c>
      <c r="C1031" s="315" t="s">
        <v>429</v>
      </c>
      <c r="D1031" s="316" t="s">
        <v>778</v>
      </c>
      <c r="E1031" s="64">
        <v>484.43</v>
      </c>
      <c r="F1031" s="14">
        <f t="shared" ref="F1031:F1041" si="467">E1031*I1031</f>
        <v>354118.33</v>
      </c>
      <c r="G1031" s="14">
        <f t="shared" ref="G1031:G1041" si="468">E1031*J1031</f>
        <v>339585.43</v>
      </c>
      <c r="H1031" s="14">
        <f t="shared" ref="H1031:H1041" si="469">F1031+G1031</f>
        <v>693703.76</v>
      </c>
      <c r="I1031" s="65">
        <v>731</v>
      </c>
      <c r="J1031" s="66">
        <v>701</v>
      </c>
      <c r="K1031" s="34"/>
      <c r="L1031" s="322"/>
      <c r="M1031" s="322"/>
      <c r="N1031" s="322"/>
      <c r="O1031" s="186">
        <f t="shared" ref="O1031:P1046" si="470">I1031</f>
        <v>731</v>
      </c>
      <c r="P1031" s="180">
        <f t="shared" si="423"/>
        <v>701</v>
      </c>
      <c r="Q1031" s="180">
        <f t="shared" si="424"/>
        <v>354118.33</v>
      </c>
      <c r="R1031" s="180">
        <f t="shared" si="425"/>
        <v>339585.43</v>
      </c>
      <c r="S1031" s="180">
        <f t="shared" si="426"/>
        <v>693703.76</v>
      </c>
      <c r="T1031" s="394">
        <f t="shared" si="421"/>
        <v>453518.52</v>
      </c>
      <c r="U1031" s="394">
        <f t="shared" si="422"/>
        <v>434906.72</v>
      </c>
      <c r="V1031" s="142">
        <f t="shared" si="427"/>
        <v>888425.24</v>
      </c>
      <c r="W1031" s="142">
        <f t="shared" si="428"/>
        <v>936.19</v>
      </c>
      <c r="X1031" s="142">
        <f t="shared" si="428"/>
        <v>897.77</v>
      </c>
      <c r="Y1031" s="142">
        <f t="shared" si="429"/>
        <v>1833.96</v>
      </c>
      <c r="Z1031" s="322" t="s">
        <v>443</v>
      </c>
      <c r="AA1031" s="321"/>
      <c r="AB1031" s="226"/>
      <c r="AC1031" s="226"/>
      <c r="AD1031" s="226"/>
      <c r="AE1031" s="226"/>
      <c r="AF1031" s="226"/>
      <c r="AG1031" s="226"/>
      <c r="AH1031" s="226"/>
      <c r="AI1031" s="226"/>
      <c r="AJ1031" s="226"/>
      <c r="AK1031" s="226"/>
      <c r="AL1031" s="226"/>
      <c r="AM1031" s="226"/>
      <c r="AN1031" s="226"/>
      <c r="AO1031" s="226"/>
    </row>
    <row r="1032" spans="1:41" ht="28.5" outlineLevel="1">
      <c r="A1032" s="44">
        <v>886</v>
      </c>
      <c r="B1032" s="73">
        <v>25</v>
      </c>
      <c r="C1032" s="315" t="s">
        <v>432</v>
      </c>
      <c r="D1032" s="316" t="s">
        <v>26</v>
      </c>
      <c r="E1032" s="64">
        <v>484.43</v>
      </c>
      <c r="F1032" s="14">
        <f t="shared" si="467"/>
        <v>152595.45000000001</v>
      </c>
      <c r="G1032" s="14">
        <f t="shared" si="468"/>
        <v>194256.43</v>
      </c>
      <c r="H1032" s="14">
        <f t="shared" si="469"/>
        <v>346851.88</v>
      </c>
      <c r="I1032" s="65">
        <v>315</v>
      </c>
      <c r="J1032" s="66">
        <v>401</v>
      </c>
      <c r="K1032" s="34"/>
      <c r="L1032" s="322"/>
      <c r="M1032" s="322"/>
      <c r="N1032" s="322"/>
      <c r="O1032" s="186">
        <f t="shared" si="470"/>
        <v>315</v>
      </c>
      <c r="P1032" s="180">
        <f t="shared" si="423"/>
        <v>401</v>
      </c>
      <c r="Q1032" s="180">
        <f t="shared" si="424"/>
        <v>152595.45000000001</v>
      </c>
      <c r="R1032" s="180">
        <f t="shared" si="425"/>
        <v>194256.43</v>
      </c>
      <c r="S1032" s="180">
        <f t="shared" si="426"/>
        <v>346851.88</v>
      </c>
      <c r="T1032" s="394">
        <f t="shared" ref="T1032:T1093" si="471">E1032*W1032</f>
        <v>195428.75</v>
      </c>
      <c r="U1032" s="394">
        <f t="shared" ref="U1032:U1093" si="472">E1032*X1032</f>
        <v>248783.87</v>
      </c>
      <c r="V1032" s="142">
        <f t="shared" si="427"/>
        <v>444212.62</v>
      </c>
      <c r="W1032" s="142">
        <f t="shared" si="428"/>
        <v>403.42</v>
      </c>
      <c r="X1032" s="142">
        <f t="shared" si="428"/>
        <v>513.55999999999995</v>
      </c>
      <c r="Y1032" s="142">
        <f t="shared" si="429"/>
        <v>916.98</v>
      </c>
      <c r="Z1032" s="322" t="s">
        <v>444</v>
      </c>
      <c r="AA1032" s="321"/>
      <c r="AB1032" s="226"/>
      <c r="AC1032" s="226"/>
      <c r="AD1032" s="226"/>
      <c r="AE1032" s="226"/>
      <c r="AF1032" s="226"/>
      <c r="AG1032" s="226"/>
      <c r="AH1032" s="226"/>
      <c r="AI1032" s="226"/>
      <c r="AJ1032" s="226"/>
      <c r="AK1032" s="226"/>
      <c r="AL1032" s="226"/>
      <c r="AM1032" s="226"/>
      <c r="AN1032" s="226"/>
      <c r="AO1032" s="226"/>
    </row>
    <row r="1033" spans="1:41" ht="42.75" outlineLevel="1">
      <c r="A1033" s="44">
        <v>887</v>
      </c>
      <c r="B1033" s="73">
        <v>26</v>
      </c>
      <c r="C1033" s="315" t="s">
        <v>434</v>
      </c>
      <c r="D1033" s="316" t="s">
        <v>26</v>
      </c>
      <c r="E1033" s="64">
        <v>484.43</v>
      </c>
      <c r="F1033" s="14">
        <f t="shared" si="467"/>
        <v>79930.95</v>
      </c>
      <c r="G1033" s="14">
        <f t="shared" si="468"/>
        <v>201135.34</v>
      </c>
      <c r="H1033" s="14">
        <f t="shared" si="469"/>
        <v>281066.28999999998</v>
      </c>
      <c r="I1033" s="65">
        <v>165</v>
      </c>
      <c r="J1033" s="66">
        <v>415.2</v>
      </c>
      <c r="K1033" s="34"/>
      <c r="L1033" s="322"/>
      <c r="M1033" s="322"/>
      <c r="N1033" s="322"/>
      <c r="O1033" s="186">
        <f t="shared" si="470"/>
        <v>165</v>
      </c>
      <c r="P1033" s="180">
        <f t="shared" si="470"/>
        <v>415.2</v>
      </c>
      <c r="Q1033" s="180">
        <f t="shared" ref="Q1033:Q1096" si="473">O1033*E1033</f>
        <v>79930.95</v>
      </c>
      <c r="R1033" s="180">
        <f t="shared" ref="R1033:R1096" si="474">P1033*E1033</f>
        <v>201135.34</v>
      </c>
      <c r="S1033" s="180">
        <f t="shared" ref="S1033:S1096" si="475">Q1033+R1033</f>
        <v>281066.28999999998</v>
      </c>
      <c r="T1033" s="394">
        <f t="shared" si="471"/>
        <v>102364.9</v>
      </c>
      <c r="U1033" s="394">
        <f t="shared" si="472"/>
        <v>257590.81</v>
      </c>
      <c r="V1033" s="142">
        <f t="shared" ref="V1033:V1096" si="476">T1033+U1033</f>
        <v>359955.71</v>
      </c>
      <c r="W1033" s="142">
        <f t="shared" ref="W1033:X1096" si="477">O1033*0.9*$X$1259</f>
        <v>211.31</v>
      </c>
      <c r="X1033" s="142">
        <f t="shared" si="477"/>
        <v>531.74</v>
      </c>
      <c r="Y1033" s="142">
        <f t="shared" ref="Y1033:Y1096" si="478">W1033+X1033</f>
        <v>743.05</v>
      </c>
      <c r="Z1033" s="322" t="s">
        <v>435</v>
      </c>
      <c r="AA1033" s="321"/>
      <c r="AB1033" s="226"/>
      <c r="AC1033" s="226"/>
      <c r="AD1033" s="226"/>
      <c r="AE1033" s="226"/>
      <c r="AF1033" s="226"/>
      <c r="AG1033" s="226"/>
      <c r="AH1033" s="226"/>
      <c r="AI1033" s="226"/>
      <c r="AJ1033" s="226"/>
      <c r="AK1033" s="226"/>
      <c r="AL1033" s="226"/>
      <c r="AM1033" s="226"/>
      <c r="AN1033" s="226"/>
      <c r="AO1033" s="226"/>
    </row>
    <row r="1034" spans="1:41" ht="42.75" outlineLevel="1">
      <c r="A1034" s="44">
        <v>888</v>
      </c>
      <c r="B1034" s="73">
        <v>27</v>
      </c>
      <c r="C1034" s="315" t="s">
        <v>436</v>
      </c>
      <c r="D1034" s="316" t="s">
        <v>26</v>
      </c>
      <c r="E1034" s="64">
        <v>484.43</v>
      </c>
      <c r="F1034" s="14">
        <f t="shared" si="467"/>
        <v>363322.5</v>
      </c>
      <c r="G1034" s="14">
        <f t="shared" si="468"/>
        <v>396263.74</v>
      </c>
      <c r="H1034" s="14">
        <f t="shared" si="469"/>
        <v>759586.24</v>
      </c>
      <c r="I1034" s="65">
        <v>750</v>
      </c>
      <c r="J1034" s="66">
        <v>818</v>
      </c>
      <c r="K1034" s="34"/>
      <c r="L1034" s="322"/>
      <c r="M1034" s="322"/>
      <c r="N1034" s="322"/>
      <c r="O1034" s="186">
        <f t="shared" si="470"/>
        <v>750</v>
      </c>
      <c r="P1034" s="180">
        <f t="shared" si="470"/>
        <v>818</v>
      </c>
      <c r="Q1034" s="180">
        <f t="shared" si="473"/>
        <v>363322.5</v>
      </c>
      <c r="R1034" s="180">
        <f t="shared" si="474"/>
        <v>396263.74</v>
      </c>
      <c r="S1034" s="180">
        <f t="shared" si="475"/>
        <v>759586.24</v>
      </c>
      <c r="T1034" s="394">
        <f t="shared" si="471"/>
        <v>465304.7</v>
      </c>
      <c r="U1034" s="394">
        <f t="shared" si="472"/>
        <v>507493.71</v>
      </c>
      <c r="V1034" s="142">
        <f t="shared" si="476"/>
        <v>972798.41</v>
      </c>
      <c r="W1034" s="142">
        <f t="shared" si="477"/>
        <v>960.52</v>
      </c>
      <c r="X1034" s="142">
        <f t="shared" si="477"/>
        <v>1047.6099999999999</v>
      </c>
      <c r="Y1034" s="142">
        <f t="shared" si="478"/>
        <v>2008.13</v>
      </c>
      <c r="Z1034" s="322" t="s">
        <v>445</v>
      </c>
      <c r="AA1034" s="321"/>
      <c r="AB1034" s="226"/>
      <c r="AC1034" s="226"/>
      <c r="AD1034" s="226"/>
      <c r="AE1034" s="226"/>
      <c r="AF1034" s="226"/>
      <c r="AG1034" s="226"/>
      <c r="AH1034" s="226"/>
      <c r="AI1034" s="226"/>
      <c r="AJ1034" s="226"/>
      <c r="AK1034" s="226"/>
      <c r="AL1034" s="226"/>
      <c r="AM1034" s="226"/>
      <c r="AN1034" s="226"/>
      <c r="AO1034" s="226"/>
    </row>
    <row r="1035" spans="1:41" ht="28.5" outlineLevel="1">
      <c r="A1035" s="44">
        <v>889</v>
      </c>
      <c r="B1035" s="73">
        <v>28</v>
      </c>
      <c r="C1035" s="315" t="s">
        <v>440</v>
      </c>
      <c r="D1035" s="316" t="s">
        <v>26</v>
      </c>
      <c r="E1035" s="64">
        <v>484.43</v>
      </c>
      <c r="F1035" s="14">
        <f t="shared" si="467"/>
        <v>555883.43000000005</v>
      </c>
      <c r="G1035" s="14">
        <f t="shared" si="468"/>
        <v>393565.46</v>
      </c>
      <c r="H1035" s="14">
        <f t="shared" si="469"/>
        <v>949448.89</v>
      </c>
      <c r="I1035" s="65">
        <v>1147.5</v>
      </c>
      <c r="J1035" s="66">
        <v>812.43</v>
      </c>
      <c r="K1035" s="34"/>
      <c r="L1035" s="322"/>
      <c r="M1035" s="322"/>
      <c r="N1035" s="322"/>
      <c r="O1035" s="186">
        <f t="shared" si="470"/>
        <v>1147.5</v>
      </c>
      <c r="P1035" s="180">
        <f t="shared" si="470"/>
        <v>812.43</v>
      </c>
      <c r="Q1035" s="180">
        <f t="shared" si="473"/>
        <v>555883.43000000005</v>
      </c>
      <c r="R1035" s="180">
        <f t="shared" si="474"/>
        <v>393565.46</v>
      </c>
      <c r="S1035" s="180">
        <f t="shared" si="475"/>
        <v>949448.89</v>
      </c>
      <c r="T1035" s="394">
        <f t="shared" si="471"/>
        <v>711918.33</v>
      </c>
      <c r="U1035" s="394">
        <f t="shared" si="472"/>
        <v>504034.88</v>
      </c>
      <c r="V1035" s="142">
        <f t="shared" si="476"/>
        <v>1215953.21</v>
      </c>
      <c r="W1035" s="142">
        <f t="shared" si="477"/>
        <v>1469.6</v>
      </c>
      <c r="X1035" s="142">
        <f t="shared" si="477"/>
        <v>1040.47</v>
      </c>
      <c r="Y1035" s="142">
        <f t="shared" si="478"/>
        <v>2510.0700000000002</v>
      </c>
      <c r="Z1035" s="322" t="s">
        <v>446</v>
      </c>
      <c r="AA1035" s="321"/>
      <c r="AB1035" s="226"/>
      <c r="AC1035" s="226"/>
      <c r="AD1035" s="226"/>
      <c r="AE1035" s="226"/>
      <c r="AF1035" s="226"/>
      <c r="AG1035" s="226"/>
      <c r="AH1035" s="226"/>
      <c r="AI1035" s="226"/>
      <c r="AJ1035" s="226"/>
      <c r="AK1035" s="226"/>
      <c r="AL1035" s="226"/>
      <c r="AM1035" s="226"/>
      <c r="AN1035" s="226"/>
      <c r="AO1035" s="226"/>
    </row>
    <row r="1036" spans="1:41" ht="15" outlineLevel="1">
      <c r="A1036" s="44">
        <v>890</v>
      </c>
      <c r="B1036" s="73">
        <v>29</v>
      </c>
      <c r="C1036" s="315" t="s">
        <v>447</v>
      </c>
      <c r="D1036" s="316" t="s">
        <v>26</v>
      </c>
      <c r="E1036" s="64">
        <v>62.43</v>
      </c>
      <c r="F1036" s="14">
        <f t="shared" si="467"/>
        <v>51504.75</v>
      </c>
      <c r="G1036" s="14">
        <f t="shared" si="468"/>
        <v>130104.12</v>
      </c>
      <c r="H1036" s="14">
        <f t="shared" si="469"/>
        <v>181608.87</v>
      </c>
      <c r="I1036" s="20">
        <v>825</v>
      </c>
      <c r="J1036" s="66">
        <v>2084</v>
      </c>
      <c r="K1036" s="34"/>
      <c r="L1036" s="322"/>
      <c r="M1036" s="322"/>
      <c r="N1036" s="322"/>
      <c r="O1036" s="186">
        <f t="shared" si="470"/>
        <v>825</v>
      </c>
      <c r="P1036" s="180">
        <f t="shared" si="470"/>
        <v>2084</v>
      </c>
      <c r="Q1036" s="180">
        <f t="shared" si="473"/>
        <v>51504.75</v>
      </c>
      <c r="R1036" s="180">
        <f t="shared" si="474"/>
        <v>130104.12</v>
      </c>
      <c r="S1036" s="180">
        <f t="shared" si="475"/>
        <v>181608.87</v>
      </c>
      <c r="T1036" s="394">
        <f t="shared" si="471"/>
        <v>65961.67</v>
      </c>
      <c r="U1036" s="394">
        <f t="shared" si="472"/>
        <v>166623.79999999999</v>
      </c>
      <c r="V1036" s="142">
        <f t="shared" si="476"/>
        <v>232585.47</v>
      </c>
      <c r="W1036" s="142">
        <f t="shared" si="477"/>
        <v>1056.57</v>
      </c>
      <c r="X1036" s="142">
        <f t="shared" si="477"/>
        <v>2668.97</v>
      </c>
      <c r="Y1036" s="142">
        <f t="shared" si="478"/>
        <v>3725.54</v>
      </c>
      <c r="Z1036" s="322" t="s">
        <v>448</v>
      </c>
      <c r="AA1036" s="321"/>
      <c r="AB1036" s="226"/>
      <c r="AC1036" s="226"/>
      <c r="AD1036" s="226"/>
      <c r="AE1036" s="226"/>
      <c r="AF1036" s="226"/>
      <c r="AG1036" s="226"/>
      <c r="AH1036" s="226"/>
      <c r="AI1036" s="226"/>
      <c r="AJ1036" s="226"/>
      <c r="AK1036" s="226"/>
      <c r="AL1036" s="226"/>
      <c r="AM1036" s="226"/>
      <c r="AN1036" s="226"/>
      <c r="AO1036" s="226"/>
    </row>
    <row r="1037" spans="1:41" ht="28.5" outlineLevel="1">
      <c r="A1037" s="44">
        <v>891</v>
      </c>
      <c r="B1037" s="73">
        <v>30</v>
      </c>
      <c r="C1037" s="315" t="s">
        <v>449</v>
      </c>
      <c r="D1037" s="316" t="s">
        <v>26</v>
      </c>
      <c r="E1037" s="64">
        <v>85.84</v>
      </c>
      <c r="F1037" s="14">
        <f t="shared" si="467"/>
        <v>70818</v>
      </c>
      <c r="G1037" s="14">
        <f t="shared" si="468"/>
        <v>71590.559999999998</v>
      </c>
      <c r="H1037" s="14">
        <f t="shared" si="469"/>
        <v>142408.56</v>
      </c>
      <c r="I1037" s="20">
        <v>825</v>
      </c>
      <c r="J1037" s="66">
        <v>834</v>
      </c>
      <c r="K1037" s="34"/>
      <c r="L1037" s="322"/>
      <c r="M1037" s="322"/>
      <c r="N1037" s="322"/>
      <c r="O1037" s="186">
        <f t="shared" si="470"/>
        <v>825</v>
      </c>
      <c r="P1037" s="180">
        <f t="shared" si="470"/>
        <v>834</v>
      </c>
      <c r="Q1037" s="180">
        <f t="shared" si="473"/>
        <v>70818</v>
      </c>
      <c r="R1037" s="180">
        <f t="shared" si="474"/>
        <v>71590.559999999998</v>
      </c>
      <c r="S1037" s="180">
        <f t="shared" si="475"/>
        <v>142408.56</v>
      </c>
      <c r="T1037" s="394">
        <f t="shared" si="471"/>
        <v>90695.97</v>
      </c>
      <c r="U1037" s="394">
        <f t="shared" si="472"/>
        <v>91685.7</v>
      </c>
      <c r="V1037" s="142">
        <f t="shared" si="476"/>
        <v>182381.67</v>
      </c>
      <c r="W1037" s="142">
        <f t="shared" si="477"/>
        <v>1056.57</v>
      </c>
      <c r="X1037" s="142">
        <f t="shared" si="477"/>
        <v>1068.0999999999999</v>
      </c>
      <c r="Y1037" s="142">
        <f t="shared" si="478"/>
        <v>2124.67</v>
      </c>
      <c r="Z1037" s="322" t="s">
        <v>450</v>
      </c>
      <c r="AA1037" s="321"/>
      <c r="AB1037" s="226"/>
      <c r="AC1037" s="226"/>
      <c r="AD1037" s="226"/>
      <c r="AE1037" s="226"/>
      <c r="AF1037" s="226"/>
      <c r="AG1037" s="226"/>
      <c r="AH1037" s="226"/>
      <c r="AI1037" s="226"/>
      <c r="AJ1037" s="226"/>
      <c r="AK1037" s="226"/>
      <c r="AL1037" s="226"/>
      <c r="AM1037" s="226"/>
      <c r="AN1037" s="226"/>
      <c r="AO1037" s="226"/>
    </row>
    <row r="1038" spans="1:41" ht="28.5" outlineLevel="1">
      <c r="A1038" s="44">
        <v>892</v>
      </c>
      <c r="B1038" s="73">
        <v>31</v>
      </c>
      <c r="C1038" s="315" t="s">
        <v>451</v>
      </c>
      <c r="D1038" s="316" t="s">
        <v>31</v>
      </c>
      <c r="E1038" s="64">
        <v>0.52</v>
      </c>
      <c r="F1038" s="14">
        <f t="shared" si="467"/>
        <v>76440</v>
      </c>
      <c r="G1038" s="14">
        <f t="shared" si="468"/>
        <v>52368.37</v>
      </c>
      <c r="H1038" s="14">
        <f t="shared" si="469"/>
        <v>128808.37</v>
      </c>
      <c r="I1038" s="65">
        <f>147*1000</f>
        <v>147000</v>
      </c>
      <c r="J1038" s="66">
        <v>100708.4</v>
      </c>
      <c r="K1038" s="34"/>
      <c r="L1038" s="322"/>
      <c r="M1038" s="322"/>
      <c r="N1038" s="322"/>
      <c r="O1038" s="186">
        <f t="shared" si="470"/>
        <v>147000</v>
      </c>
      <c r="P1038" s="180">
        <f t="shared" si="470"/>
        <v>100708.4</v>
      </c>
      <c r="Q1038" s="180">
        <f t="shared" si="473"/>
        <v>76440</v>
      </c>
      <c r="R1038" s="180">
        <f t="shared" si="474"/>
        <v>52368.37</v>
      </c>
      <c r="S1038" s="180">
        <f t="shared" si="475"/>
        <v>128808.37</v>
      </c>
      <c r="T1038" s="394">
        <f t="shared" si="471"/>
        <v>97896.320000000007</v>
      </c>
      <c r="U1038" s="394">
        <f t="shared" si="472"/>
        <v>67067.899999999994</v>
      </c>
      <c r="V1038" s="142">
        <f t="shared" si="476"/>
        <v>164964.22</v>
      </c>
      <c r="W1038" s="142">
        <f t="shared" si="477"/>
        <v>188262.16</v>
      </c>
      <c r="X1038" s="142">
        <f t="shared" si="477"/>
        <v>128976.74</v>
      </c>
      <c r="Y1038" s="142">
        <f t="shared" si="478"/>
        <v>317238.90000000002</v>
      </c>
      <c r="Z1038" s="322" t="s">
        <v>452</v>
      </c>
      <c r="AA1038" s="321"/>
      <c r="AB1038" s="226"/>
      <c r="AC1038" s="226"/>
      <c r="AD1038" s="226"/>
      <c r="AE1038" s="226"/>
      <c r="AF1038" s="226"/>
      <c r="AG1038" s="226"/>
      <c r="AH1038" s="226"/>
      <c r="AI1038" s="226"/>
      <c r="AJ1038" s="226"/>
      <c r="AK1038" s="226"/>
      <c r="AL1038" s="226"/>
      <c r="AM1038" s="226"/>
      <c r="AN1038" s="226"/>
      <c r="AO1038" s="226"/>
    </row>
    <row r="1039" spans="1:41" ht="28.5" outlineLevel="1">
      <c r="A1039" s="44">
        <v>893</v>
      </c>
      <c r="B1039" s="73">
        <v>32</v>
      </c>
      <c r="C1039" s="315" t="s">
        <v>432</v>
      </c>
      <c r="D1039" s="316" t="s">
        <v>779</v>
      </c>
      <c r="E1039" s="64">
        <v>15.61</v>
      </c>
      <c r="F1039" s="14">
        <f t="shared" si="467"/>
        <v>4917.1499999999996</v>
      </c>
      <c r="G1039" s="14">
        <f t="shared" si="468"/>
        <v>6367.01</v>
      </c>
      <c r="H1039" s="14">
        <f t="shared" si="469"/>
        <v>11284.16</v>
      </c>
      <c r="I1039" s="65">
        <v>315</v>
      </c>
      <c r="J1039" s="115">
        <v>407.88</v>
      </c>
      <c r="K1039" s="34"/>
      <c r="L1039" s="322"/>
      <c r="M1039" s="322"/>
      <c r="N1039" s="322"/>
      <c r="O1039" s="186">
        <f t="shared" si="470"/>
        <v>315</v>
      </c>
      <c r="P1039" s="180">
        <f t="shared" si="470"/>
        <v>407.88</v>
      </c>
      <c r="Q1039" s="180">
        <f t="shared" si="473"/>
        <v>4917.1499999999996</v>
      </c>
      <c r="R1039" s="180">
        <f t="shared" si="474"/>
        <v>6367.01</v>
      </c>
      <c r="S1039" s="180">
        <f t="shared" si="475"/>
        <v>11284.16</v>
      </c>
      <c r="T1039" s="394">
        <f t="shared" si="471"/>
        <v>6297.39</v>
      </c>
      <c r="U1039" s="394">
        <f t="shared" si="472"/>
        <v>8154.2</v>
      </c>
      <c r="V1039" s="142">
        <f t="shared" si="476"/>
        <v>14451.59</v>
      </c>
      <c r="W1039" s="142">
        <f t="shared" si="477"/>
        <v>403.42</v>
      </c>
      <c r="X1039" s="142">
        <f t="shared" si="477"/>
        <v>522.37</v>
      </c>
      <c r="Y1039" s="142">
        <f t="shared" si="478"/>
        <v>925.79</v>
      </c>
      <c r="Z1039" s="322" t="s">
        <v>453</v>
      </c>
      <c r="AA1039" s="321"/>
      <c r="AB1039" s="226"/>
      <c r="AC1039" s="226"/>
      <c r="AD1039" s="226"/>
      <c r="AE1039" s="226"/>
      <c r="AF1039" s="226"/>
      <c r="AG1039" s="226"/>
      <c r="AH1039" s="226"/>
      <c r="AI1039" s="226"/>
      <c r="AJ1039" s="226"/>
      <c r="AK1039" s="226"/>
      <c r="AL1039" s="226"/>
      <c r="AM1039" s="226"/>
      <c r="AN1039" s="226"/>
      <c r="AO1039" s="226"/>
    </row>
    <row r="1040" spans="1:41" ht="42.75" outlineLevel="1">
      <c r="A1040" s="44">
        <v>894</v>
      </c>
      <c r="B1040" s="73">
        <v>33</v>
      </c>
      <c r="C1040" s="315" t="s">
        <v>454</v>
      </c>
      <c r="D1040" s="316" t="s">
        <v>26</v>
      </c>
      <c r="E1040" s="64">
        <v>93.65</v>
      </c>
      <c r="F1040" s="14">
        <f t="shared" si="467"/>
        <v>15452.25</v>
      </c>
      <c r="G1040" s="14">
        <f t="shared" si="468"/>
        <v>38883.480000000003</v>
      </c>
      <c r="H1040" s="14">
        <f t="shared" si="469"/>
        <v>54335.73</v>
      </c>
      <c r="I1040" s="65">
        <v>165</v>
      </c>
      <c r="J1040" s="66">
        <v>415.2</v>
      </c>
      <c r="K1040" s="34"/>
      <c r="L1040" s="322"/>
      <c r="M1040" s="322"/>
      <c r="N1040" s="322"/>
      <c r="O1040" s="186">
        <f t="shared" si="470"/>
        <v>165</v>
      </c>
      <c r="P1040" s="180">
        <f t="shared" si="470"/>
        <v>415.2</v>
      </c>
      <c r="Q1040" s="180">
        <f t="shared" si="473"/>
        <v>15452.25</v>
      </c>
      <c r="R1040" s="180">
        <f t="shared" si="474"/>
        <v>38883.480000000003</v>
      </c>
      <c r="S1040" s="180">
        <f t="shared" si="475"/>
        <v>54335.73</v>
      </c>
      <c r="T1040" s="394">
        <f t="shared" si="471"/>
        <v>19789.18</v>
      </c>
      <c r="U1040" s="394">
        <f t="shared" si="472"/>
        <v>49797.45</v>
      </c>
      <c r="V1040" s="142">
        <f t="shared" si="476"/>
        <v>69586.63</v>
      </c>
      <c r="W1040" s="142">
        <f t="shared" si="477"/>
        <v>211.31</v>
      </c>
      <c r="X1040" s="142">
        <f t="shared" si="477"/>
        <v>531.74</v>
      </c>
      <c r="Y1040" s="142">
        <f t="shared" si="478"/>
        <v>743.05</v>
      </c>
      <c r="Z1040" s="322" t="s">
        <v>455</v>
      </c>
      <c r="AA1040" s="321"/>
      <c r="AB1040" s="226"/>
      <c r="AC1040" s="226"/>
      <c r="AD1040" s="226"/>
      <c r="AE1040" s="226"/>
      <c r="AF1040" s="226"/>
      <c r="AG1040" s="226"/>
      <c r="AH1040" s="226"/>
      <c r="AI1040" s="226"/>
      <c r="AJ1040" s="226"/>
      <c r="AK1040" s="226"/>
      <c r="AL1040" s="226"/>
      <c r="AM1040" s="226"/>
      <c r="AN1040" s="226"/>
      <c r="AO1040" s="226"/>
    </row>
    <row r="1041" spans="1:41" ht="28.5" outlineLevel="1">
      <c r="A1041" s="44">
        <v>895</v>
      </c>
      <c r="B1041" s="73">
        <v>34</v>
      </c>
      <c r="C1041" s="315" t="s">
        <v>456</v>
      </c>
      <c r="D1041" s="316" t="s">
        <v>26</v>
      </c>
      <c r="E1041" s="64">
        <v>62.43</v>
      </c>
      <c r="F1041" s="14">
        <f t="shared" si="467"/>
        <v>37458</v>
      </c>
      <c r="G1041" s="14">
        <f t="shared" si="468"/>
        <v>22724.52</v>
      </c>
      <c r="H1041" s="14">
        <f t="shared" si="469"/>
        <v>60182.52</v>
      </c>
      <c r="I1041" s="20">
        <v>600</v>
      </c>
      <c r="J1041" s="66">
        <v>364</v>
      </c>
      <c r="K1041" s="34"/>
      <c r="L1041" s="322"/>
      <c r="M1041" s="322"/>
      <c r="N1041" s="322"/>
      <c r="O1041" s="186">
        <f t="shared" si="470"/>
        <v>600</v>
      </c>
      <c r="P1041" s="180">
        <f t="shared" si="470"/>
        <v>364</v>
      </c>
      <c r="Q1041" s="180">
        <f t="shared" si="473"/>
        <v>37458</v>
      </c>
      <c r="R1041" s="180">
        <f t="shared" si="474"/>
        <v>22724.52</v>
      </c>
      <c r="S1041" s="180">
        <f t="shared" si="475"/>
        <v>60182.52</v>
      </c>
      <c r="T1041" s="394">
        <f t="shared" si="471"/>
        <v>47972.46</v>
      </c>
      <c r="U1041" s="394">
        <f t="shared" si="472"/>
        <v>29102.99</v>
      </c>
      <c r="V1041" s="142">
        <f t="shared" si="476"/>
        <v>77075.45</v>
      </c>
      <c r="W1041" s="142">
        <f t="shared" si="477"/>
        <v>768.42</v>
      </c>
      <c r="X1041" s="142">
        <f t="shared" si="477"/>
        <v>466.17</v>
      </c>
      <c r="Y1041" s="142">
        <f t="shared" si="478"/>
        <v>1234.5899999999999</v>
      </c>
      <c r="Z1041" s="322" t="s">
        <v>457</v>
      </c>
      <c r="AA1041" s="321"/>
      <c r="AB1041" s="226"/>
      <c r="AC1041" s="226"/>
      <c r="AD1041" s="226"/>
      <c r="AE1041" s="226"/>
      <c r="AF1041" s="226"/>
      <c r="AG1041" s="226"/>
      <c r="AH1041" s="226"/>
      <c r="AI1041" s="226"/>
      <c r="AJ1041" s="226"/>
      <c r="AK1041" s="226"/>
      <c r="AL1041" s="226"/>
      <c r="AM1041" s="226"/>
      <c r="AN1041" s="226"/>
      <c r="AO1041" s="226"/>
    </row>
    <row r="1042" spans="1:41" s="237" customFormat="1" ht="71.25">
      <c r="A1042" s="158"/>
      <c r="B1042" s="145"/>
      <c r="C1042" s="326" t="s">
        <v>458</v>
      </c>
      <c r="D1042" s="323"/>
      <c r="E1042" s="197"/>
      <c r="F1042" s="133">
        <f t="shared" ref="F1042:H1042" si="479">SUM(F1043)</f>
        <v>1375200</v>
      </c>
      <c r="G1042" s="133">
        <f t="shared" si="479"/>
        <v>6873429.9000000004</v>
      </c>
      <c r="H1042" s="133">
        <f t="shared" si="479"/>
        <v>8248629.9000000004</v>
      </c>
      <c r="I1042" s="135"/>
      <c r="J1042" s="135"/>
      <c r="K1042" s="148"/>
      <c r="L1042" s="305"/>
      <c r="M1042" s="305"/>
      <c r="N1042" s="305"/>
      <c r="O1042" s="466"/>
      <c r="P1042" s="180">
        <f t="shared" si="470"/>
        <v>0</v>
      </c>
      <c r="Q1042" s="176">
        <f>SUM(Q1043)</f>
        <v>1375200</v>
      </c>
      <c r="R1042" s="176">
        <f t="shared" ref="R1042:S1042" si="480">SUM(R1043)</f>
        <v>6873429.9000000004</v>
      </c>
      <c r="S1042" s="176">
        <f t="shared" si="480"/>
        <v>8248629.9000000004</v>
      </c>
      <c r="T1042" s="133"/>
      <c r="U1042" s="133"/>
      <c r="V1042" s="133"/>
      <c r="W1042" s="142">
        <f t="shared" si="477"/>
        <v>0</v>
      </c>
      <c r="X1042" s="142">
        <f t="shared" si="477"/>
        <v>0</v>
      </c>
      <c r="Y1042" s="142">
        <f t="shared" si="478"/>
        <v>0</v>
      </c>
      <c r="Z1042" s="305"/>
      <c r="AA1042" s="325"/>
      <c r="AB1042" s="236"/>
      <c r="AC1042" s="236"/>
      <c r="AD1042" s="236"/>
      <c r="AE1042" s="236"/>
      <c r="AF1042" s="236"/>
      <c r="AG1042" s="236"/>
      <c r="AH1042" s="236"/>
      <c r="AI1042" s="236"/>
      <c r="AJ1042" s="236"/>
      <c r="AK1042" s="236"/>
      <c r="AL1042" s="236"/>
      <c r="AM1042" s="236"/>
      <c r="AN1042" s="236"/>
      <c r="AO1042" s="236"/>
    </row>
    <row r="1043" spans="1:41" ht="57" outlineLevel="1">
      <c r="A1043" s="44">
        <v>896</v>
      </c>
      <c r="B1043" s="73">
        <v>35</v>
      </c>
      <c r="C1043" s="241" t="s">
        <v>459</v>
      </c>
      <c r="D1043" s="316" t="s">
        <v>26</v>
      </c>
      <c r="E1043" s="64">
        <v>305.60000000000002</v>
      </c>
      <c r="F1043" s="14">
        <f>E1043*I1043</f>
        <v>1375200</v>
      </c>
      <c r="G1043" s="14">
        <f>E1043*J1043</f>
        <v>6873429.9000000004</v>
      </c>
      <c r="H1043" s="14">
        <f>F1043+G1043</f>
        <v>8248629.9000000004</v>
      </c>
      <c r="I1043" s="65">
        <v>4500</v>
      </c>
      <c r="J1043" s="115">
        <v>22491.59</v>
      </c>
      <c r="K1043" s="34"/>
      <c r="L1043" s="322"/>
      <c r="M1043" s="322"/>
      <c r="N1043" s="322"/>
      <c r="O1043" s="186">
        <f>I1043</f>
        <v>4500</v>
      </c>
      <c r="P1043" s="180">
        <f t="shared" si="470"/>
        <v>22491.59</v>
      </c>
      <c r="Q1043" s="180">
        <f t="shared" si="473"/>
        <v>1375200</v>
      </c>
      <c r="R1043" s="180">
        <f t="shared" si="474"/>
        <v>6873429.9000000004</v>
      </c>
      <c r="S1043" s="180">
        <f t="shared" si="475"/>
        <v>8248629.9000000004</v>
      </c>
      <c r="T1043" s="394">
        <f t="shared" si="471"/>
        <v>1761212.53</v>
      </c>
      <c r="U1043" s="394">
        <f t="shared" si="472"/>
        <v>8802768.2699999996</v>
      </c>
      <c r="V1043" s="142">
        <f t="shared" si="476"/>
        <v>10563980.800000001</v>
      </c>
      <c r="W1043" s="142">
        <f t="shared" si="477"/>
        <v>5763.13</v>
      </c>
      <c r="X1043" s="142">
        <f t="shared" si="477"/>
        <v>28804.87</v>
      </c>
      <c r="Y1043" s="142">
        <f t="shared" si="478"/>
        <v>34568</v>
      </c>
      <c r="Z1043" s="322" t="s">
        <v>460</v>
      </c>
      <c r="AA1043" s="321"/>
      <c r="AB1043" s="226"/>
      <c r="AC1043" s="226"/>
      <c r="AD1043" s="226"/>
      <c r="AE1043" s="226"/>
      <c r="AF1043" s="226"/>
      <c r="AG1043" s="226"/>
      <c r="AH1043" s="226"/>
      <c r="AI1043" s="226"/>
      <c r="AJ1043" s="226"/>
      <c r="AK1043" s="226"/>
      <c r="AL1043" s="226"/>
      <c r="AM1043" s="226"/>
      <c r="AN1043" s="226"/>
      <c r="AO1043" s="226"/>
    </row>
    <row r="1044" spans="1:41" s="237" customFormat="1" ht="15">
      <c r="A1044" s="158"/>
      <c r="B1044" s="145"/>
      <c r="C1044" s="326" t="s">
        <v>461</v>
      </c>
      <c r="D1044" s="323"/>
      <c r="E1044" s="197"/>
      <c r="F1044" s="133">
        <f t="shared" ref="F1044:H1044" si="481">SUM(F1045:F1046)</f>
        <v>1423308.2</v>
      </c>
      <c r="G1044" s="133">
        <f t="shared" si="481"/>
        <v>602342</v>
      </c>
      <c r="H1044" s="133">
        <f t="shared" si="481"/>
        <v>2025650.2</v>
      </c>
      <c r="I1044" s="135"/>
      <c r="J1044" s="135"/>
      <c r="K1044" s="148"/>
      <c r="L1044" s="305"/>
      <c r="M1044" s="305"/>
      <c r="N1044" s="305"/>
      <c r="O1044" s="466"/>
      <c r="P1044" s="180">
        <f t="shared" si="470"/>
        <v>0</v>
      </c>
      <c r="Q1044" s="176">
        <f>SUM(Q1045:Q1046)</f>
        <v>1423308.2</v>
      </c>
      <c r="R1044" s="176">
        <f t="shared" ref="R1044:S1044" si="482">SUM(R1045:R1046)</f>
        <v>602342</v>
      </c>
      <c r="S1044" s="176">
        <f t="shared" si="482"/>
        <v>2025650.2</v>
      </c>
      <c r="T1044" s="133"/>
      <c r="U1044" s="133"/>
      <c r="V1044" s="133"/>
      <c r="W1044" s="142">
        <f t="shared" si="477"/>
        <v>0</v>
      </c>
      <c r="X1044" s="142">
        <f t="shared" si="477"/>
        <v>0</v>
      </c>
      <c r="Y1044" s="142">
        <f t="shared" si="478"/>
        <v>0</v>
      </c>
      <c r="Z1044" s="305"/>
      <c r="AA1044" s="325"/>
      <c r="AB1044" s="236"/>
      <c r="AC1044" s="236"/>
      <c r="AD1044" s="236"/>
      <c r="AE1044" s="236"/>
      <c r="AF1044" s="236"/>
      <c r="AG1044" s="236"/>
      <c r="AH1044" s="236"/>
      <c r="AI1044" s="236"/>
      <c r="AJ1044" s="236"/>
      <c r="AK1044" s="236"/>
      <c r="AL1044" s="236"/>
      <c r="AM1044" s="236"/>
      <c r="AN1044" s="236"/>
      <c r="AO1044" s="236"/>
    </row>
    <row r="1045" spans="1:41" ht="42.75" outlineLevel="1">
      <c r="A1045" s="44">
        <v>897</v>
      </c>
      <c r="B1045" s="73">
        <v>36</v>
      </c>
      <c r="C1045" s="315" t="s">
        <v>462</v>
      </c>
      <c r="D1045" s="316" t="s">
        <v>26</v>
      </c>
      <c r="E1045" s="64">
        <v>153</v>
      </c>
      <c r="F1045" s="14">
        <f t="shared" ref="F1045:F1046" si="483">E1045*I1045</f>
        <v>1334313</v>
      </c>
      <c r="G1045" s="14">
        <f t="shared" ref="G1045:G1046" si="484">E1045*J1045</f>
        <v>448902</v>
      </c>
      <c r="H1045" s="14">
        <f t="shared" ref="H1045:H1046" si="485">F1045+G1045</f>
        <v>1783215</v>
      </c>
      <c r="I1045" s="115">
        <v>8721</v>
      </c>
      <c r="J1045" s="66">
        <v>2934</v>
      </c>
      <c r="K1045" s="34"/>
      <c r="L1045" s="322"/>
      <c r="M1045" s="322"/>
      <c r="N1045" s="322"/>
      <c r="O1045" s="186">
        <f t="shared" ref="O1045:O1046" si="486">I1045</f>
        <v>8721</v>
      </c>
      <c r="P1045" s="180">
        <f t="shared" si="470"/>
        <v>2934</v>
      </c>
      <c r="Q1045" s="180">
        <f t="shared" si="473"/>
        <v>1334313</v>
      </c>
      <c r="R1045" s="180">
        <f t="shared" si="474"/>
        <v>448902</v>
      </c>
      <c r="S1045" s="180">
        <f t="shared" si="475"/>
        <v>1783215</v>
      </c>
      <c r="T1045" s="394">
        <f t="shared" si="471"/>
        <v>1708847.82</v>
      </c>
      <c r="U1045" s="394">
        <f t="shared" si="472"/>
        <v>574906.68000000005</v>
      </c>
      <c r="V1045" s="142">
        <f t="shared" si="476"/>
        <v>2283754.5</v>
      </c>
      <c r="W1045" s="142">
        <f t="shared" si="477"/>
        <v>11168.94</v>
      </c>
      <c r="X1045" s="142">
        <f t="shared" si="477"/>
        <v>3757.56</v>
      </c>
      <c r="Y1045" s="142">
        <f t="shared" si="478"/>
        <v>14926.5</v>
      </c>
      <c r="Z1045" s="322" t="s">
        <v>463</v>
      </c>
      <c r="AA1045" s="321"/>
      <c r="AB1045" s="226"/>
      <c r="AC1045" s="226"/>
      <c r="AD1045" s="226"/>
      <c r="AE1045" s="226"/>
      <c r="AF1045" s="226"/>
      <c r="AG1045" s="226"/>
      <c r="AH1045" s="226"/>
      <c r="AI1045" s="226"/>
      <c r="AJ1045" s="226"/>
      <c r="AK1045" s="226"/>
      <c r="AL1045" s="226"/>
      <c r="AM1045" s="226"/>
      <c r="AN1045" s="226"/>
      <c r="AO1045" s="226"/>
    </row>
    <row r="1046" spans="1:41" ht="28.5" outlineLevel="1">
      <c r="A1046" s="44">
        <v>898</v>
      </c>
      <c r="B1046" s="73">
        <v>37</v>
      </c>
      <c r="C1046" s="315" t="s">
        <v>464</v>
      </c>
      <c r="D1046" s="97" t="s">
        <v>24</v>
      </c>
      <c r="E1046" s="98">
        <v>153.44</v>
      </c>
      <c r="F1046" s="14">
        <f t="shared" si="483"/>
        <v>88995.199999999997</v>
      </c>
      <c r="G1046" s="14">
        <f t="shared" si="484"/>
        <v>153440</v>
      </c>
      <c r="H1046" s="14">
        <f t="shared" si="485"/>
        <v>242435.20000000001</v>
      </c>
      <c r="I1046" s="68">
        <v>580</v>
      </c>
      <c r="J1046" s="66">
        <v>1000</v>
      </c>
      <c r="K1046" s="34"/>
      <c r="L1046" s="322"/>
      <c r="M1046" s="322"/>
      <c r="N1046" s="322"/>
      <c r="O1046" s="186">
        <f t="shared" si="486"/>
        <v>580</v>
      </c>
      <c r="P1046" s="180">
        <f t="shared" si="470"/>
        <v>1000</v>
      </c>
      <c r="Q1046" s="180">
        <f t="shared" si="473"/>
        <v>88995.199999999997</v>
      </c>
      <c r="R1046" s="180">
        <f t="shared" si="474"/>
        <v>153440</v>
      </c>
      <c r="S1046" s="180">
        <f t="shared" si="475"/>
        <v>242435.20000000001</v>
      </c>
      <c r="T1046" s="394">
        <f t="shared" si="471"/>
        <v>113975.23</v>
      </c>
      <c r="U1046" s="394">
        <f t="shared" si="472"/>
        <v>196509.07</v>
      </c>
      <c r="V1046" s="142">
        <f t="shared" si="476"/>
        <v>310484.3</v>
      </c>
      <c r="W1046" s="142">
        <f t="shared" si="477"/>
        <v>742.8</v>
      </c>
      <c r="X1046" s="142">
        <f t="shared" si="477"/>
        <v>1280.69</v>
      </c>
      <c r="Y1046" s="142">
        <f t="shared" si="478"/>
        <v>2023.49</v>
      </c>
      <c r="Z1046" s="322" t="s">
        <v>465</v>
      </c>
      <c r="AA1046" s="321"/>
      <c r="AB1046" s="226"/>
      <c r="AC1046" s="226"/>
      <c r="AD1046" s="226"/>
      <c r="AE1046" s="226"/>
      <c r="AF1046" s="226"/>
      <c r="AG1046" s="226"/>
      <c r="AH1046" s="226"/>
      <c r="AI1046" s="226"/>
      <c r="AJ1046" s="226"/>
      <c r="AK1046" s="226"/>
      <c r="AL1046" s="226"/>
      <c r="AM1046" s="226"/>
      <c r="AN1046" s="226"/>
      <c r="AO1046" s="226"/>
    </row>
    <row r="1047" spans="1:41" s="237" customFormat="1" ht="15">
      <c r="A1047" s="158"/>
      <c r="B1047" s="145"/>
      <c r="C1047" s="326" t="s">
        <v>466</v>
      </c>
      <c r="D1047" s="307"/>
      <c r="E1047" s="308"/>
      <c r="F1047" s="133">
        <f t="shared" ref="F1047:H1047" si="487">SUM(F1048:F1061)</f>
        <v>1001826.6</v>
      </c>
      <c r="G1047" s="133">
        <f t="shared" si="487"/>
        <v>837184.22</v>
      </c>
      <c r="H1047" s="133">
        <f t="shared" si="487"/>
        <v>1839010.82</v>
      </c>
      <c r="I1047" s="135"/>
      <c r="J1047" s="135"/>
      <c r="K1047" s="148"/>
      <c r="L1047" s="305"/>
      <c r="M1047" s="305"/>
      <c r="N1047" s="305"/>
      <c r="O1047" s="466"/>
      <c r="P1047" s="180">
        <f t="shared" ref="P1047:P1110" si="488">J1047</f>
        <v>0</v>
      </c>
      <c r="Q1047" s="176">
        <f>SUM(Q1048:Q1061)</f>
        <v>1001826.6</v>
      </c>
      <c r="R1047" s="176">
        <f t="shared" ref="R1047:S1047" si="489">SUM(R1048:R1061)</f>
        <v>837184.22</v>
      </c>
      <c r="S1047" s="176">
        <f t="shared" si="489"/>
        <v>1839010.82</v>
      </c>
      <c r="T1047" s="133"/>
      <c r="U1047" s="133"/>
      <c r="V1047" s="133"/>
      <c r="W1047" s="142">
        <f t="shared" si="477"/>
        <v>0</v>
      </c>
      <c r="X1047" s="142">
        <f t="shared" si="477"/>
        <v>0</v>
      </c>
      <c r="Y1047" s="142">
        <f t="shared" si="478"/>
        <v>0</v>
      </c>
      <c r="Z1047" s="305"/>
      <c r="AA1047" s="325"/>
      <c r="AB1047" s="236"/>
      <c r="AC1047" s="236"/>
      <c r="AD1047" s="236"/>
      <c r="AE1047" s="236"/>
      <c r="AF1047" s="236"/>
      <c r="AG1047" s="236"/>
      <c r="AH1047" s="236"/>
      <c r="AI1047" s="236"/>
      <c r="AJ1047" s="236"/>
      <c r="AK1047" s="236"/>
      <c r="AL1047" s="236"/>
      <c r="AM1047" s="236"/>
      <c r="AN1047" s="236"/>
      <c r="AO1047" s="236"/>
    </row>
    <row r="1048" spans="1:41" ht="28.5" outlineLevel="1">
      <c r="A1048" s="44"/>
      <c r="B1048" s="73"/>
      <c r="C1048" s="327" t="s">
        <v>467</v>
      </c>
      <c r="D1048" s="97"/>
      <c r="E1048" s="98"/>
      <c r="F1048" s="14">
        <f t="shared" ref="F1048:F1061" si="490">E1048*I1048</f>
        <v>0</v>
      </c>
      <c r="G1048" s="14">
        <f t="shared" ref="G1048:G1061" si="491">E1048*J1048</f>
        <v>0</v>
      </c>
      <c r="H1048" s="14">
        <f t="shared" ref="H1048:H1061" si="492">F1048+G1048</f>
        <v>0</v>
      </c>
      <c r="I1048" s="53"/>
      <c r="J1048" s="53"/>
      <c r="K1048" s="34"/>
      <c r="L1048" s="322"/>
      <c r="M1048" s="322"/>
      <c r="N1048" s="322"/>
      <c r="O1048" s="467"/>
      <c r="P1048" s="180">
        <f t="shared" si="488"/>
        <v>0</v>
      </c>
      <c r="Q1048" s="180">
        <f t="shared" si="473"/>
        <v>0</v>
      </c>
      <c r="R1048" s="180">
        <f t="shared" si="474"/>
        <v>0</v>
      </c>
      <c r="S1048" s="180">
        <f t="shared" si="475"/>
        <v>0</v>
      </c>
      <c r="T1048" s="394">
        <f t="shared" si="471"/>
        <v>0</v>
      </c>
      <c r="U1048" s="394">
        <f t="shared" si="472"/>
        <v>0</v>
      </c>
      <c r="V1048" s="142">
        <f t="shared" si="476"/>
        <v>0</v>
      </c>
      <c r="W1048" s="142">
        <f t="shared" si="477"/>
        <v>0</v>
      </c>
      <c r="X1048" s="142">
        <f t="shared" si="477"/>
        <v>0</v>
      </c>
      <c r="Y1048" s="142">
        <f t="shared" si="478"/>
        <v>0</v>
      </c>
      <c r="Z1048" s="322"/>
      <c r="AA1048" s="321"/>
      <c r="AB1048" s="226"/>
      <c r="AC1048" s="226"/>
      <c r="AD1048" s="226"/>
      <c r="AE1048" s="226"/>
      <c r="AF1048" s="226"/>
      <c r="AG1048" s="226"/>
      <c r="AH1048" s="226"/>
      <c r="AI1048" s="226"/>
      <c r="AJ1048" s="226"/>
      <c r="AK1048" s="226"/>
      <c r="AL1048" s="226"/>
      <c r="AM1048" s="226"/>
      <c r="AN1048" s="226"/>
      <c r="AO1048" s="226"/>
    </row>
    <row r="1049" spans="1:41" ht="28.5" outlineLevel="1">
      <c r="A1049" s="44">
        <v>899</v>
      </c>
      <c r="B1049" s="73">
        <v>38</v>
      </c>
      <c r="C1049" s="315" t="s">
        <v>468</v>
      </c>
      <c r="D1049" s="316" t="s">
        <v>24</v>
      </c>
      <c r="E1049" s="64">
        <v>195.6</v>
      </c>
      <c r="F1049" s="14">
        <f t="shared" si="490"/>
        <v>337410</v>
      </c>
      <c r="G1049" s="14">
        <f t="shared" si="491"/>
        <v>380211.19</v>
      </c>
      <c r="H1049" s="14">
        <f t="shared" si="492"/>
        <v>717621.19</v>
      </c>
      <c r="I1049" s="71">
        <v>1725</v>
      </c>
      <c r="J1049" s="115">
        <v>1943.82</v>
      </c>
      <c r="K1049" s="34"/>
      <c r="L1049" s="317"/>
      <c r="M1049" s="317"/>
      <c r="N1049" s="317"/>
      <c r="O1049" s="186">
        <f t="shared" ref="O1049:O1057" si="493">I1049</f>
        <v>1725</v>
      </c>
      <c r="P1049" s="180">
        <f t="shared" si="488"/>
        <v>1943.82</v>
      </c>
      <c r="Q1049" s="180">
        <f t="shared" si="473"/>
        <v>337410</v>
      </c>
      <c r="R1049" s="180">
        <f t="shared" si="474"/>
        <v>380211.19</v>
      </c>
      <c r="S1049" s="180">
        <f t="shared" si="475"/>
        <v>717621.19</v>
      </c>
      <c r="T1049" s="394">
        <f t="shared" si="471"/>
        <v>432119.52</v>
      </c>
      <c r="U1049" s="394">
        <f t="shared" si="472"/>
        <v>486934.46</v>
      </c>
      <c r="V1049" s="142">
        <f t="shared" si="476"/>
        <v>919053.98</v>
      </c>
      <c r="W1049" s="142">
        <f t="shared" si="477"/>
        <v>2209.1999999999998</v>
      </c>
      <c r="X1049" s="142">
        <f t="shared" si="477"/>
        <v>2489.44</v>
      </c>
      <c r="Y1049" s="142">
        <f t="shared" si="478"/>
        <v>4698.6400000000003</v>
      </c>
      <c r="Z1049" s="317" t="s">
        <v>469</v>
      </c>
      <c r="AA1049" s="319"/>
      <c r="AB1049" s="226"/>
      <c r="AC1049" s="226"/>
      <c r="AD1049" s="226"/>
      <c r="AE1049" s="226"/>
      <c r="AF1049" s="226"/>
      <c r="AG1049" s="226"/>
      <c r="AH1049" s="226"/>
      <c r="AI1049" s="226"/>
      <c r="AJ1049" s="226"/>
      <c r="AK1049" s="226"/>
      <c r="AL1049" s="226"/>
      <c r="AM1049" s="226"/>
      <c r="AN1049" s="226"/>
      <c r="AO1049" s="226"/>
    </row>
    <row r="1050" spans="1:41" ht="15" outlineLevel="1">
      <c r="A1050" s="44">
        <v>890</v>
      </c>
      <c r="B1050" s="73">
        <v>39</v>
      </c>
      <c r="C1050" s="315" t="s">
        <v>470</v>
      </c>
      <c r="D1050" s="316" t="s">
        <v>24</v>
      </c>
      <c r="E1050" s="64">
        <v>195</v>
      </c>
      <c r="F1050" s="14">
        <f t="shared" si="490"/>
        <v>113100</v>
      </c>
      <c r="G1050" s="14">
        <f t="shared" si="491"/>
        <v>47970</v>
      </c>
      <c r="H1050" s="14">
        <f t="shared" si="492"/>
        <v>161070</v>
      </c>
      <c r="I1050" s="68">
        <v>580</v>
      </c>
      <c r="J1050" s="66">
        <v>246</v>
      </c>
      <c r="K1050" s="34"/>
      <c r="L1050" s="317"/>
      <c r="M1050" s="317"/>
      <c r="N1050" s="317"/>
      <c r="O1050" s="186">
        <f t="shared" si="493"/>
        <v>580</v>
      </c>
      <c r="P1050" s="180">
        <f t="shared" si="488"/>
        <v>246</v>
      </c>
      <c r="Q1050" s="180">
        <f t="shared" si="473"/>
        <v>113100</v>
      </c>
      <c r="R1050" s="180">
        <f t="shared" si="474"/>
        <v>47970</v>
      </c>
      <c r="S1050" s="180">
        <f t="shared" si="475"/>
        <v>161070</v>
      </c>
      <c r="T1050" s="394">
        <f t="shared" si="471"/>
        <v>144846</v>
      </c>
      <c r="U1050" s="394">
        <f t="shared" si="472"/>
        <v>61434.75</v>
      </c>
      <c r="V1050" s="142">
        <f t="shared" si="476"/>
        <v>206280.75</v>
      </c>
      <c r="W1050" s="142">
        <f t="shared" si="477"/>
        <v>742.8</v>
      </c>
      <c r="X1050" s="142">
        <f t="shared" si="477"/>
        <v>315.05</v>
      </c>
      <c r="Y1050" s="142">
        <f t="shared" si="478"/>
        <v>1057.8499999999999</v>
      </c>
      <c r="Z1050" s="317" t="s">
        <v>471</v>
      </c>
      <c r="AA1050" s="319"/>
      <c r="AB1050" s="226"/>
      <c r="AC1050" s="226"/>
      <c r="AD1050" s="226"/>
      <c r="AE1050" s="226"/>
      <c r="AF1050" s="226"/>
      <c r="AG1050" s="226"/>
      <c r="AH1050" s="226"/>
      <c r="AI1050" s="226"/>
      <c r="AJ1050" s="226"/>
      <c r="AK1050" s="226"/>
      <c r="AL1050" s="226"/>
      <c r="AM1050" s="226"/>
      <c r="AN1050" s="226"/>
      <c r="AO1050" s="226"/>
    </row>
    <row r="1051" spans="1:41" ht="57" outlineLevel="1">
      <c r="A1051" s="44">
        <v>891</v>
      </c>
      <c r="B1051" s="73">
        <v>40</v>
      </c>
      <c r="C1051" s="315" t="s">
        <v>472</v>
      </c>
      <c r="D1051" s="316" t="s">
        <v>26</v>
      </c>
      <c r="E1051" s="64">
        <v>68.459999999999994</v>
      </c>
      <c r="F1051" s="14">
        <f t="shared" si="490"/>
        <v>56479.5</v>
      </c>
      <c r="G1051" s="14">
        <f t="shared" si="491"/>
        <v>62230.14</v>
      </c>
      <c r="H1051" s="14">
        <f t="shared" si="492"/>
        <v>118709.64</v>
      </c>
      <c r="I1051" s="71">
        <v>825</v>
      </c>
      <c r="J1051" s="66">
        <v>909</v>
      </c>
      <c r="K1051" s="34"/>
      <c r="L1051" s="322"/>
      <c r="M1051" s="322"/>
      <c r="N1051" s="322"/>
      <c r="O1051" s="186">
        <f t="shared" si="493"/>
        <v>825</v>
      </c>
      <c r="P1051" s="180">
        <f t="shared" si="488"/>
        <v>909</v>
      </c>
      <c r="Q1051" s="180">
        <f t="shared" si="473"/>
        <v>56479.5</v>
      </c>
      <c r="R1051" s="180">
        <f t="shared" si="474"/>
        <v>62230.14</v>
      </c>
      <c r="S1051" s="180">
        <f t="shared" si="475"/>
        <v>118709.64</v>
      </c>
      <c r="T1051" s="394">
        <f t="shared" si="471"/>
        <v>72332.78</v>
      </c>
      <c r="U1051" s="394">
        <f t="shared" si="472"/>
        <v>79697.710000000006</v>
      </c>
      <c r="V1051" s="142">
        <f t="shared" si="476"/>
        <v>152030.49</v>
      </c>
      <c r="W1051" s="142">
        <f t="shared" si="477"/>
        <v>1056.57</v>
      </c>
      <c r="X1051" s="142">
        <f t="shared" si="477"/>
        <v>1164.1500000000001</v>
      </c>
      <c r="Y1051" s="142">
        <f t="shared" si="478"/>
        <v>2220.7199999999998</v>
      </c>
      <c r="Z1051" s="322" t="s">
        <v>473</v>
      </c>
      <c r="AA1051" s="321"/>
      <c r="AB1051" s="226"/>
      <c r="AC1051" s="226"/>
      <c r="AD1051" s="226"/>
      <c r="AE1051" s="226"/>
      <c r="AF1051" s="226"/>
      <c r="AG1051" s="226"/>
      <c r="AH1051" s="226"/>
      <c r="AI1051" s="226"/>
      <c r="AJ1051" s="226"/>
      <c r="AK1051" s="226"/>
      <c r="AL1051" s="226"/>
      <c r="AM1051" s="226"/>
      <c r="AN1051" s="226"/>
      <c r="AO1051" s="226"/>
    </row>
    <row r="1052" spans="1:41" ht="28.5" outlineLevel="1">
      <c r="A1052" s="44"/>
      <c r="B1052" s="73"/>
      <c r="C1052" s="289" t="s">
        <v>474</v>
      </c>
      <c r="D1052" s="97"/>
      <c r="E1052" s="98"/>
      <c r="F1052" s="14">
        <f t="shared" si="490"/>
        <v>0</v>
      </c>
      <c r="G1052" s="14">
        <f t="shared" si="491"/>
        <v>0</v>
      </c>
      <c r="H1052" s="14">
        <f t="shared" si="492"/>
        <v>0</v>
      </c>
      <c r="I1052" s="53"/>
      <c r="J1052" s="53"/>
      <c r="K1052" s="34"/>
      <c r="L1052" s="322"/>
      <c r="M1052" s="322"/>
      <c r="N1052" s="322"/>
      <c r="O1052" s="186">
        <f t="shared" si="493"/>
        <v>0</v>
      </c>
      <c r="P1052" s="180">
        <f t="shared" si="488"/>
        <v>0</v>
      </c>
      <c r="Q1052" s="180">
        <f t="shared" si="473"/>
        <v>0</v>
      </c>
      <c r="R1052" s="180">
        <f t="shared" si="474"/>
        <v>0</v>
      </c>
      <c r="S1052" s="180">
        <f t="shared" si="475"/>
        <v>0</v>
      </c>
      <c r="T1052" s="394">
        <f t="shared" si="471"/>
        <v>0</v>
      </c>
      <c r="U1052" s="394">
        <f t="shared" si="472"/>
        <v>0</v>
      </c>
      <c r="V1052" s="142">
        <f t="shared" si="476"/>
        <v>0</v>
      </c>
      <c r="W1052" s="142">
        <f t="shared" si="477"/>
        <v>0</v>
      </c>
      <c r="X1052" s="142">
        <f t="shared" si="477"/>
        <v>0</v>
      </c>
      <c r="Y1052" s="142">
        <f t="shared" si="478"/>
        <v>0</v>
      </c>
      <c r="Z1052" s="322"/>
      <c r="AA1052" s="321"/>
      <c r="AB1052" s="226"/>
      <c r="AC1052" s="226"/>
      <c r="AD1052" s="226"/>
      <c r="AE1052" s="226"/>
      <c r="AF1052" s="226"/>
      <c r="AG1052" s="226"/>
      <c r="AH1052" s="226"/>
      <c r="AI1052" s="226"/>
      <c r="AJ1052" s="226"/>
      <c r="AK1052" s="226"/>
      <c r="AL1052" s="226"/>
      <c r="AM1052" s="226"/>
      <c r="AN1052" s="226"/>
      <c r="AO1052" s="226"/>
    </row>
    <row r="1053" spans="1:41" ht="28.5" outlineLevel="1">
      <c r="A1053" s="44">
        <v>892</v>
      </c>
      <c r="B1053" s="73">
        <v>41</v>
      </c>
      <c r="C1053" s="315" t="s">
        <v>475</v>
      </c>
      <c r="D1053" s="316" t="s">
        <v>24</v>
      </c>
      <c r="E1053" s="64">
        <v>72.28</v>
      </c>
      <c r="F1053" s="14">
        <f t="shared" si="490"/>
        <v>124683</v>
      </c>
      <c r="G1053" s="14">
        <f t="shared" si="491"/>
        <v>114744.5</v>
      </c>
      <c r="H1053" s="14">
        <f t="shared" si="492"/>
        <v>239427.5</v>
      </c>
      <c r="I1053" s="71">
        <v>1725</v>
      </c>
      <c r="J1053" s="67">
        <v>1587.5</v>
      </c>
      <c r="K1053" s="34"/>
      <c r="L1053" s="317"/>
      <c r="M1053" s="317"/>
      <c r="N1053" s="317"/>
      <c r="O1053" s="186">
        <f t="shared" si="493"/>
        <v>1725</v>
      </c>
      <c r="P1053" s="180">
        <f t="shared" si="488"/>
        <v>1587.5</v>
      </c>
      <c r="Q1053" s="180">
        <f t="shared" si="473"/>
        <v>124683</v>
      </c>
      <c r="R1053" s="180">
        <f t="shared" si="474"/>
        <v>114744.5</v>
      </c>
      <c r="S1053" s="180">
        <f t="shared" si="475"/>
        <v>239427.5</v>
      </c>
      <c r="T1053" s="394">
        <f t="shared" si="471"/>
        <v>159680.98000000001</v>
      </c>
      <c r="U1053" s="394">
        <f t="shared" si="472"/>
        <v>146952.47</v>
      </c>
      <c r="V1053" s="142">
        <f t="shared" si="476"/>
        <v>306633.45</v>
      </c>
      <c r="W1053" s="142">
        <f t="shared" si="477"/>
        <v>2209.1999999999998</v>
      </c>
      <c r="X1053" s="142">
        <f t="shared" si="477"/>
        <v>2033.1</v>
      </c>
      <c r="Y1053" s="142">
        <f t="shared" si="478"/>
        <v>4242.3</v>
      </c>
      <c r="Z1053" s="317" t="s">
        <v>476</v>
      </c>
      <c r="AA1053" s="319"/>
      <c r="AB1053" s="226"/>
      <c r="AC1053" s="226"/>
      <c r="AD1053" s="226"/>
      <c r="AE1053" s="226"/>
      <c r="AF1053" s="226"/>
      <c r="AG1053" s="226"/>
      <c r="AH1053" s="226"/>
      <c r="AI1053" s="226"/>
      <c r="AJ1053" s="226"/>
      <c r="AK1053" s="226"/>
      <c r="AL1053" s="226"/>
      <c r="AM1053" s="226"/>
      <c r="AN1053" s="226"/>
      <c r="AO1053" s="226"/>
    </row>
    <row r="1054" spans="1:41" ht="15" outlineLevel="1">
      <c r="A1054" s="44">
        <v>893</v>
      </c>
      <c r="B1054" s="73">
        <v>42</v>
      </c>
      <c r="C1054" s="315" t="s">
        <v>470</v>
      </c>
      <c r="D1054" s="316" t="s">
        <v>24</v>
      </c>
      <c r="E1054" s="64">
        <v>72.3</v>
      </c>
      <c r="F1054" s="14">
        <f t="shared" si="490"/>
        <v>41934</v>
      </c>
      <c r="G1054" s="14">
        <f t="shared" si="491"/>
        <v>10266.6</v>
      </c>
      <c r="H1054" s="14">
        <f t="shared" si="492"/>
        <v>52200.6</v>
      </c>
      <c r="I1054" s="68">
        <v>580</v>
      </c>
      <c r="J1054" s="66">
        <v>142</v>
      </c>
      <c r="K1054" s="34"/>
      <c r="L1054" s="317"/>
      <c r="M1054" s="317"/>
      <c r="N1054" s="317"/>
      <c r="O1054" s="186">
        <f t="shared" si="493"/>
        <v>580</v>
      </c>
      <c r="P1054" s="180">
        <f t="shared" si="488"/>
        <v>142</v>
      </c>
      <c r="Q1054" s="180">
        <f t="shared" si="473"/>
        <v>41934</v>
      </c>
      <c r="R1054" s="180">
        <f t="shared" si="474"/>
        <v>10266.6</v>
      </c>
      <c r="S1054" s="180">
        <f t="shared" si="475"/>
        <v>52200.6</v>
      </c>
      <c r="T1054" s="394">
        <f t="shared" si="471"/>
        <v>53704.44</v>
      </c>
      <c r="U1054" s="394">
        <f t="shared" si="472"/>
        <v>13148.48</v>
      </c>
      <c r="V1054" s="142">
        <f t="shared" si="476"/>
        <v>66852.92</v>
      </c>
      <c r="W1054" s="142">
        <f t="shared" si="477"/>
        <v>742.8</v>
      </c>
      <c r="X1054" s="142">
        <f t="shared" si="477"/>
        <v>181.86</v>
      </c>
      <c r="Y1054" s="142">
        <f t="shared" si="478"/>
        <v>924.66</v>
      </c>
      <c r="Z1054" s="317" t="s">
        <v>471</v>
      </c>
      <c r="AA1054" s="319"/>
      <c r="AB1054" s="226"/>
      <c r="AC1054" s="226"/>
      <c r="AD1054" s="226"/>
      <c r="AE1054" s="226"/>
      <c r="AF1054" s="226"/>
      <c r="AG1054" s="226"/>
      <c r="AH1054" s="226"/>
      <c r="AI1054" s="226"/>
      <c r="AJ1054" s="226"/>
      <c r="AK1054" s="226"/>
      <c r="AL1054" s="226"/>
      <c r="AM1054" s="226"/>
      <c r="AN1054" s="226"/>
      <c r="AO1054" s="226"/>
    </row>
    <row r="1055" spans="1:41" ht="42.75" outlineLevel="1">
      <c r="A1055" s="44">
        <v>894</v>
      </c>
      <c r="B1055" s="73">
        <v>43</v>
      </c>
      <c r="C1055" s="315" t="s">
        <v>477</v>
      </c>
      <c r="D1055" s="316" t="s">
        <v>26</v>
      </c>
      <c r="E1055" s="64">
        <v>93.96</v>
      </c>
      <c r="F1055" s="14">
        <f t="shared" si="490"/>
        <v>133893</v>
      </c>
      <c r="G1055" s="14">
        <f t="shared" si="491"/>
        <v>11745</v>
      </c>
      <c r="H1055" s="14">
        <f t="shared" si="492"/>
        <v>145638</v>
      </c>
      <c r="I1055" s="20">
        <v>1425</v>
      </c>
      <c r="J1055" s="66">
        <v>125</v>
      </c>
      <c r="K1055" s="34"/>
      <c r="L1055" s="322"/>
      <c r="M1055" s="322"/>
      <c r="N1055" s="322"/>
      <c r="O1055" s="186">
        <f t="shared" si="493"/>
        <v>1425</v>
      </c>
      <c r="P1055" s="180">
        <f t="shared" si="488"/>
        <v>125</v>
      </c>
      <c r="Q1055" s="180">
        <f t="shared" si="473"/>
        <v>133893</v>
      </c>
      <c r="R1055" s="180">
        <f t="shared" si="474"/>
        <v>11745</v>
      </c>
      <c r="S1055" s="180">
        <f t="shared" si="475"/>
        <v>145638</v>
      </c>
      <c r="T1055" s="394">
        <f t="shared" si="471"/>
        <v>171476.06</v>
      </c>
      <c r="U1055" s="394">
        <f t="shared" si="472"/>
        <v>15042.06</v>
      </c>
      <c r="V1055" s="142">
        <f t="shared" si="476"/>
        <v>186518.12</v>
      </c>
      <c r="W1055" s="142">
        <f t="shared" si="477"/>
        <v>1824.99</v>
      </c>
      <c r="X1055" s="142">
        <f t="shared" si="477"/>
        <v>160.09</v>
      </c>
      <c r="Y1055" s="142">
        <f t="shared" si="478"/>
        <v>1985.08</v>
      </c>
      <c r="Z1055" s="322" t="s">
        <v>478</v>
      </c>
      <c r="AA1055" s="321"/>
      <c r="AB1055" s="226"/>
      <c r="AC1055" s="226"/>
      <c r="AD1055" s="226"/>
      <c r="AE1055" s="226"/>
      <c r="AF1055" s="226"/>
      <c r="AG1055" s="226"/>
      <c r="AH1055" s="226"/>
      <c r="AI1055" s="226"/>
      <c r="AJ1055" s="226"/>
      <c r="AK1055" s="226"/>
      <c r="AL1055" s="226"/>
      <c r="AM1055" s="226"/>
      <c r="AN1055" s="226"/>
      <c r="AO1055" s="226"/>
    </row>
    <row r="1056" spans="1:41" ht="28.5" outlineLevel="1">
      <c r="A1056" s="44">
        <v>895</v>
      </c>
      <c r="B1056" s="73">
        <v>44</v>
      </c>
      <c r="C1056" s="315" t="s">
        <v>479</v>
      </c>
      <c r="D1056" s="316" t="s">
        <v>26</v>
      </c>
      <c r="E1056" s="64">
        <v>36.14</v>
      </c>
      <c r="F1056" s="14">
        <f t="shared" si="490"/>
        <v>29815.5</v>
      </c>
      <c r="G1056" s="14">
        <f t="shared" si="491"/>
        <v>32851.26</v>
      </c>
      <c r="H1056" s="14">
        <f t="shared" si="492"/>
        <v>62666.76</v>
      </c>
      <c r="I1056" s="20">
        <v>825</v>
      </c>
      <c r="J1056" s="66">
        <v>909</v>
      </c>
      <c r="K1056" s="34"/>
      <c r="L1056" s="322"/>
      <c r="M1056" s="322"/>
      <c r="N1056" s="322"/>
      <c r="O1056" s="186">
        <f t="shared" si="493"/>
        <v>825</v>
      </c>
      <c r="P1056" s="180">
        <f t="shared" si="488"/>
        <v>909</v>
      </c>
      <c r="Q1056" s="180">
        <f t="shared" si="473"/>
        <v>29815.5</v>
      </c>
      <c r="R1056" s="180">
        <f t="shared" si="474"/>
        <v>32851.26</v>
      </c>
      <c r="S1056" s="180">
        <f t="shared" si="475"/>
        <v>62666.76</v>
      </c>
      <c r="T1056" s="394">
        <f t="shared" si="471"/>
        <v>38184.44</v>
      </c>
      <c r="U1056" s="394">
        <f t="shared" si="472"/>
        <v>42072.38</v>
      </c>
      <c r="V1056" s="142">
        <f t="shared" si="476"/>
        <v>80256.820000000007</v>
      </c>
      <c r="W1056" s="142">
        <f t="shared" si="477"/>
        <v>1056.57</v>
      </c>
      <c r="X1056" s="142">
        <f t="shared" si="477"/>
        <v>1164.1500000000001</v>
      </c>
      <c r="Y1056" s="142">
        <f t="shared" si="478"/>
        <v>2220.7199999999998</v>
      </c>
      <c r="Z1056" s="322" t="s">
        <v>450</v>
      </c>
      <c r="AA1056" s="321"/>
      <c r="AB1056" s="226"/>
      <c r="AC1056" s="226"/>
      <c r="AD1056" s="226"/>
      <c r="AE1056" s="226"/>
      <c r="AF1056" s="226"/>
      <c r="AG1056" s="226"/>
      <c r="AH1056" s="226"/>
      <c r="AI1056" s="226"/>
      <c r="AJ1056" s="226"/>
      <c r="AK1056" s="226"/>
      <c r="AL1056" s="226"/>
      <c r="AM1056" s="226"/>
      <c r="AN1056" s="226"/>
      <c r="AO1056" s="226"/>
    </row>
    <row r="1057" spans="1:41" ht="15" outlineLevel="1">
      <c r="A1057" s="44">
        <v>896</v>
      </c>
      <c r="B1057" s="73">
        <v>45</v>
      </c>
      <c r="C1057" s="315" t="s">
        <v>480</v>
      </c>
      <c r="D1057" s="316" t="s">
        <v>26</v>
      </c>
      <c r="E1057" s="64">
        <v>25.3</v>
      </c>
      <c r="F1057" s="14">
        <f t="shared" si="490"/>
        <v>14674</v>
      </c>
      <c r="G1057" s="14">
        <f t="shared" si="491"/>
        <v>22997.7</v>
      </c>
      <c r="H1057" s="14">
        <f t="shared" si="492"/>
        <v>37671.699999999997</v>
      </c>
      <c r="I1057" s="20">
        <v>580</v>
      </c>
      <c r="J1057" s="66">
        <v>909</v>
      </c>
      <c r="K1057" s="34"/>
      <c r="L1057" s="322"/>
      <c r="M1057" s="322"/>
      <c r="N1057" s="322"/>
      <c r="O1057" s="186">
        <f t="shared" si="493"/>
        <v>580</v>
      </c>
      <c r="P1057" s="180">
        <f t="shared" si="488"/>
        <v>909</v>
      </c>
      <c r="Q1057" s="180">
        <f t="shared" si="473"/>
        <v>14674</v>
      </c>
      <c r="R1057" s="180">
        <f t="shared" si="474"/>
        <v>22997.7</v>
      </c>
      <c r="S1057" s="180">
        <f t="shared" si="475"/>
        <v>37671.699999999997</v>
      </c>
      <c r="T1057" s="394">
        <f t="shared" si="471"/>
        <v>18792.84</v>
      </c>
      <c r="U1057" s="394">
        <f t="shared" si="472"/>
        <v>29453</v>
      </c>
      <c r="V1057" s="142">
        <f t="shared" si="476"/>
        <v>48245.84</v>
      </c>
      <c r="W1057" s="142">
        <f t="shared" si="477"/>
        <v>742.8</v>
      </c>
      <c r="X1057" s="142">
        <f t="shared" si="477"/>
        <v>1164.1500000000001</v>
      </c>
      <c r="Y1057" s="142">
        <f t="shared" si="478"/>
        <v>1906.95</v>
      </c>
      <c r="Z1057" s="322" t="s">
        <v>481</v>
      </c>
      <c r="AA1057" s="321"/>
      <c r="AB1057" s="226"/>
      <c r="AC1057" s="226"/>
      <c r="AD1057" s="226"/>
      <c r="AE1057" s="226"/>
      <c r="AF1057" s="226"/>
      <c r="AG1057" s="226"/>
      <c r="AH1057" s="226"/>
      <c r="AI1057" s="226"/>
      <c r="AJ1057" s="226"/>
      <c r="AK1057" s="226"/>
      <c r="AL1057" s="226"/>
      <c r="AM1057" s="226"/>
      <c r="AN1057" s="226"/>
      <c r="AO1057" s="226"/>
    </row>
    <row r="1058" spans="1:41" ht="28.5" outlineLevel="1">
      <c r="A1058" s="44"/>
      <c r="B1058" s="73"/>
      <c r="C1058" s="289" t="s">
        <v>482</v>
      </c>
      <c r="D1058" s="97"/>
      <c r="E1058" s="98"/>
      <c r="F1058" s="14">
        <f t="shared" si="490"/>
        <v>0</v>
      </c>
      <c r="G1058" s="14">
        <f t="shared" si="491"/>
        <v>0</v>
      </c>
      <c r="H1058" s="14">
        <f t="shared" si="492"/>
        <v>0</v>
      </c>
      <c r="I1058" s="53"/>
      <c r="J1058" s="53"/>
      <c r="K1058" s="34"/>
      <c r="L1058" s="322"/>
      <c r="M1058" s="322"/>
      <c r="N1058" s="322"/>
      <c r="O1058" s="467"/>
      <c r="P1058" s="180">
        <f t="shared" si="488"/>
        <v>0</v>
      </c>
      <c r="Q1058" s="180">
        <f t="shared" si="473"/>
        <v>0</v>
      </c>
      <c r="R1058" s="180">
        <f t="shared" si="474"/>
        <v>0</v>
      </c>
      <c r="S1058" s="180">
        <f t="shared" si="475"/>
        <v>0</v>
      </c>
      <c r="T1058" s="394">
        <f t="shared" si="471"/>
        <v>0</v>
      </c>
      <c r="U1058" s="394">
        <f t="shared" si="472"/>
        <v>0</v>
      </c>
      <c r="V1058" s="142">
        <f t="shared" si="476"/>
        <v>0</v>
      </c>
      <c r="W1058" s="142">
        <f t="shared" si="477"/>
        <v>0</v>
      </c>
      <c r="X1058" s="142">
        <f t="shared" si="477"/>
        <v>0</v>
      </c>
      <c r="Y1058" s="142">
        <f t="shared" si="478"/>
        <v>0</v>
      </c>
      <c r="Z1058" s="322"/>
      <c r="AA1058" s="321"/>
      <c r="AB1058" s="226"/>
      <c r="AC1058" s="226"/>
      <c r="AD1058" s="226"/>
      <c r="AE1058" s="226"/>
      <c r="AF1058" s="226"/>
      <c r="AG1058" s="226"/>
      <c r="AH1058" s="226"/>
      <c r="AI1058" s="226"/>
      <c r="AJ1058" s="226"/>
      <c r="AK1058" s="226"/>
      <c r="AL1058" s="226"/>
      <c r="AM1058" s="226"/>
      <c r="AN1058" s="226"/>
      <c r="AO1058" s="226"/>
    </row>
    <row r="1059" spans="1:41" ht="28.5" outlineLevel="1">
      <c r="A1059" s="44">
        <v>897</v>
      </c>
      <c r="B1059" s="73">
        <v>46</v>
      </c>
      <c r="C1059" s="315" t="s">
        <v>475</v>
      </c>
      <c r="D1059" s="316" t="s">
        <v>483</v>
      </c>
      <c r="E1059" s="64">
        <v>72.28</v>
      </c>
      <c r="F1059" s="14">
        <f t="shared" si="490"/>
        <v>124683</v>
      </c>
      <c r="G1059" s="14">
        <f t="shared" si="491"/>
        <v>114744.5</v>
      </c>
      <c r="H1059" s="14">
        <f t="shared" si="492"/>
        <v>239427.5</v>
      </c>
      <c r="I1059" s="71">
        <v>1725</v>
      </c>
      <c r="J1059" s="67">
        <v>1587.5</v>
      </c>
      <c r="K1059" s="34"/>
      <c r="L1059" s="317"/>
      <c r="M1059" s="317"/>
      <c r="N1059" s="317"/>
      <c r="O1059" s="186">
        <f t="shared" ref="O1059:O1061" si="494">I1059</f>
        <v>1725</v>
      </c>
      <c r="P1059" s="180">
        <f t="shared" si="488"/>
        <v>1587.5</v>
      </c>
      <c r="Q1059" s="180">
        <f t="shared" si="473"/>
        <v>124683</v>
      </c>
      <c r="R1059" s="180">
        <f t="shared" si="474"/>
        <v>114744.5</v>
      </c>
      <c r="S1059" s="180">
        <f t="shared" si="475"/>
        <v>239427.5</v>
      </c>
      <c r="T1059" s="394">
        <f t="shared" si="471"/>
        <v>159680.98000000001</v>
      </c>
      <c r="U1059" s="394">
        <f t="shared" si="472"/>
        <v>146952.47</v>
      </c>
      <c r="V1059" s="142">
        <f t="shared" si="476"/>
        <v>306633.45</v>
      </c>
      <c r="W1059" s="142">
        <f t="shared" si="477"/>
        <v>2209.1999999999998</v>
      </c>
      <c r="X1059" s="142">
        <f t="shared" si="477"/>
        <v>2033.1</v>
      </c>
      <c r="Y1059" s="142">
        <f t="shared" si="478"/>
        <v>4242.3</v>
      </c>
      <c r="Z1059" s="317" t="s">
        <v>476</v>
      </c>
      <c r="AA1059" s="319"/>
      <c r="AB1059" s="226"/>
      <c r="AC1059" s="226"/>
      <c r="AD1059" s="226"/>
      <c r="AE1059" s="226"/>
      <c r="AF1059" s="226"/>
      <c r="AG1059" s="226"/>
      <c r="AH1059" s="226"/>
      <c r="AI1059" s="226"/>
      <c r="AJ1059" s="226"/>
      <c r="AK1059" s="226"/>
      <c r="AL1059" s="226"/>
      <c r="AM1059" s="226"/>
      <c r="AN1059" s="226"/>
      <c r="AO1059" s="226"/>
    </row>
    <row r="1060" spans="1:41" ht="15" outlineLevel="1">
      <c r="A1060" s="44">
        <v>898</v>
      </c>
      <c r="B1060" s="73">
        <v>47</v>
      </c>
      <c r="C1060" s="315" t="s">
        <v>484</v>
      </c>
      <c r="D1060" s="316" t="s">
        <v>26</v>
      </c>
      <c r="E1060" s="64">
        <v>18.07</v>
      </c>
      <c r="F1060" s="14">
        <f t="shared" si="490"/>
        <v>10480.6</v>
      </c>
      <c r="G1060" s="14">
        <f t="shared" si="491"/>
        <v>16425.63</v>
      </c>
      <c r="H1060" s="14">
        <f t="shared" si="492"/>
        <v>26906.23</v>
      </c>
      <c r="I1060" s="20">
        <v>580</v>
      </c>
      <c r="J1060" s="66">
        <v>909</v>
      </c>
      <c r="K1060" s="34"/>
      <c r="L1060" s="322"/>
      <c r="M1060" s="322"/>
      <c r="N1060" s="322"/>
      <c r="O1060" s="186">
        <f t="shared" si="494"/>
        <v>580</v>
      </c>
      <c r="P1060" s="180">
        <f t="shared" si="488"/>
        <v>909</v>
      </c>
      <c r="Q1060" s="180">
        <f t="shared" si="473"/>
        <v>10480.6</v>
      </c>
      <c r="R1060" s="180">
        <f t="shared" si="474"/>
        <v>16425.63</v>
      </c>
      <c r="S1060" s="180">
        <f t="shared" si="475"/>
        <v>26906.23</v>
      </c>
      <c r="T1060" s="394">
        <f t="shared" si="471"/>
        <v>13422.4</v>
      </c>
      <c r="U1060" s="394">
        <f t="shared" si="472"/>
        <v>21036.19</v>
      </c>
      <c r="V1060" s="142">
        <f t="shared" si="476"/>
        <v>34458.589999999997</v>
      </c>
      <c r="W1060" s="142">
        <f t="shared" si="477"/>
        <v>742.8</v>
      </c>
      <c r="X1060" s="142">
        <f t="shared" si="477"/>
        <v>1164.1500000000001</v>
      </c>
      <c r="Y1060" s="142">
        <f t="shared" si="478"/>
        <v>1906.95</v>
      </c>
      <c r="Z1060" s="322" t="s">
        <v>485</v>
      </c>
      <c r="AA1060" s="321"/>
      <c r="AB1060" s="226"/>
      <c r="AC1060" s="226"/>
      <c r="AD1060" s="226"/>
      <c r="AE1060" s="226"/>
      <c r="AF1060" s="226"/>
      <c r="AG1060" s="226"/>
      <c r="AH1060" s="226"/>
      <c r="AI1060" s="226"/>
      <c r="AJ1060" s="226"/>
      <c r="AK1060" s="226"/>
      <c r="AL1060" s="226"/>
      <c r="AM1060" s="226"/>
      <c r="AN1060" s="226"/>
      <c r="AO1060" s="226"/>
    </row>
    <row r="1061" spans="1:41" ht="15" outlineLevel="1">
      <c r="A1061" s="44">
        <v>899</v>
      </c>
      <c r="B1061" s="73">
        <v>48</v>
      </c>
      <c r="C1061" s="315" t="s">
        <v>480</v>
      </c>
      <c r="D1061" s="316" t="s">
        <v>26</v>
      </c>
      <c r="E1061" s="64">
        <v>25.3</v>
      </c>
      <c r="F1061" s="14">
        <f t="shared" si="490"/>
        <v>14674</v>
      </c>
      <c r="G1061" s="14">
        <f t="shared" si="491"/>
        <v>22997.7</v>
      </c>
      <c r="H1061" s="14">
        <f t="shared" si="492"/>
        <v>37671.699999999997</v>
      </c>
      <c r="I1061" s="20">
        <v>580</v>
      </c>
      <c r="J1061" s="66">
        <v>909</v>
      </c>
      <c r="K1061" s="34"/>
      <c r="L1061" s="322"/>
      <c r="M1061" s="322"/>
      <c r="N1061" s="322"/>
      <c r="O1061" s="186">
        <f t="shared" si="494"/>
        <v>580</v>
      </c>
      <c r="P1061" s="180">
        <f t="shared" si="488"/>
        <v>909</v>
      </c>
      <c r="Q1061" s="180">
        <f t="shared" si="473"/>
        <v>14674</v>
      </c>
      <c r="R1061" s="180">
        <f t="shared" si="474"/>
        <v>22997.7</v>
      </c>
      <c r="S1061" s="180">
        <f t="shared" si="475"/>
        <v>37671.699999999997</v>
      </c>
      <c r="T1061" s="394">
        <f t="shared" si="471"/>
        <v>18792.84</v>
      </c>
      <c r="U1061" s="394">
        <f t="shared" si="472"/>
        <v>29453</v>
      </c>
      <c r="V1061" s="142">
        <f t="shared" si="476"/>
        <v>48245.84</v>
      </c>
      <c r="W1061" s="142">
        <f t="shared" si="477"/>
        <v>742.8</v>
      </c>
      <c r="X1061" s="142">
        <f t="shared" si="477"/>
        <v>1164.1500000000001</v>
      </c>
      <c r="Y1061" s="142">
        <f t="shared" si="478"/>
        <v>1906.95</v>
      </c>
      <c r="Z1061" s="322" t="s">
        <v>486</v>
      </c>
      <c r="AA1061" s="321"/>
      <c r="AB1061" s="226"/>
      <c r="AC1061" s="226"/>
      <c r="AD1061" s="226"/>
      <c r="AE1061" s="226"/>
      <c r="AF1061" s="226"/>
      <c r="AG1061" s="226"/>
      <c r="AH1061" s="226"/>
      <c r="AI1061" s="226"/>
      <c r="AJ1061" s="226"/>
      <c r="AK1061" s="226"/>
      <c r="AL1061" s="226"/>
      <c r="AM1061" s="226"/>
      <c r="AN1061" s="226"/>
      <c r="AO1061" s="226"/>
    </row>
    <row r="1062" spans="1:41" s="237" customFormat="1" ht="15">
      <c r="A1062" s="158"/>
      <c r="B1062" s="145"/>
      <c r="C1062" s="328" t="s">
        <v>487</v>
      </c>
      <c r="D1062" s="307"/>
      <c r="E1062" s="308"/>
      <c r="F1062" s="133">
        <f t="shared" ref="F1062:H1062" si="495">SUM(F1063)</f>
        <v>74087</v>
      </c>
      <c r="G1062" s="133">
        <f t="shared" si="495"/>
        <v>82543.759999999995</v>
      </c>
      <c r="H1062" s="133">
        <f t="shared" si="495"/>
        <v>156630.76</v>
      </c>
      <c r="I1062" s="135"/>
      <c r="J1062" s="135"/>
      <c r="K1062" s="148"/>
      <c r="L1062" s="305"/>
      <c r="M1062" s="305"/>
      <c r="N1062" s="305"/>
      <c r="O1062" s="466"/>
      <c r="P1062" s="180">
        <f t="shared" si="488"/>
        <v>0</v>
      </c>
      <c r="Q1062" s="176">
        <f t="shared" ref="Q1062:S1062" si="496">SUM(Q1063)</f>
        <v>74087</v>
      </c>
      <c r="R1062" s="176">
        <f t="shared" si="496"/>
        <v>82543.759999999995</v>
      </c>
      <c r="S1062" s="176">
        <f t="shared" si="496"/>
        <v>156630.76</v>
      </c>
      <c r="T1062" s="133"/>
      <c r="U1062" s="133"/>
      <c r="V1062" s="133"/>
      <c r="W1062" s="142">
        <f t="shared" si="477"/>
        <v>0</v>
      </c>
      <c r="X1062" s="142">
        <f t="shared" si="477"/>
        <v>0</v>
      </c>
      <c r="Y1062" s="142">
        <f t="shared" si="478"/>
        <v>0</v>
      </c>
      <c r="Z1062" s="305"/>
      <c r="AA1062" s="325"/>
      <c r="AB1062" s="236"/>
      <c r="AC1062" s="236"/>
      <c r="AD1062" s="236"/>
      <c r="AE1062" s="236"/>
      <c r="AF1062" s="236"/>
      <c r="AG1062" s="236"/>
      <c r="AH1062" s="236"/>
      <c r="AI1062" s="236"/>
      <c r="AJ1062" s="236"/>
      <c r="AK1062" s="236"/>
      <c r="AL1062" s="236"/>
      <c r="AM1062" s="236"/>
      <c r="AN1062" s="236"/>
      <c r="AO1062" s="236"/>
    </row>
    <row r="1063" spans="1:41" ht="15" outlineLevel="1">
      <c r="A1063" s="44">
        <v>900</v>
      </c>
      <c r="B1063" s="73">
        <v>49</v>
      </c>
      <c r="C1063" s="411" t="s">
        <v>488</v>
      </c>
      <c r="D1063" s="97" t="s">
        <v>24</v>
      </c>
      <c r="E1063" s="98">
        <v>72.28</v>
      </c>
      <c r="F1063" s="14">
        <f>E1063*I1063</f>
        <v>74087</v>
      </c>
      <c r="G1063" s="14">
        <f>E1063*J1063</f>
        <v>82543.759999999995</v>
      </c>
      <c r="H1063" s="14">
        <f>F1063+G1063</f>
        <v>156630.76</v>
      </c>
      <c r="I1063" s="71">
        <v>1025</v>
      </c>
      <c r="J1063" s="66">
        <v>1142</v>
      </c>
      <c r="K1063" s="34"/>
      <c r="L1063" s="322"/>
      <c r="M1063" s="322"/>
      <c r="N1063" s="322"/>
      <c r="O1063" s="186">
        <f>I1063</f>
        <v>1025</v>
      </c>
      <c r="P1063" s="180">
        <f t="shared" si="488"/>
        <v>1142</v>
      </c>
      <c r="Q1063" s="180">
        <f t="shared" si="473"/>
        <v>74087</v>
      </c>
      <c r="R1063" s="180">
        <f t="shared" si="474"/>
        <v>82543.759999999995</v>
      </c>
      <c r="S1063" s="180">
        <f t="shared" si="475"/>
        <v>156630.76</v>
      </c>
      <c r="T1063" s="394">
        <f t="shared" si="471"/>
        <v>94882.68</v>
      </c>
      <c r="U1063" s="394">
        <f t="shared" si="472"/>
        <v>105713.11</v>
      </c>
      <c r="V1063" s="142">
        <f t="shared" si="476"/>
        <v>200595.79</v>
      </c>
      <c r="W1063" s="142">
        <f t="shared" si="477"/>
        <v>1312.71</v>
      </c>
      <c r="X1063" s="142">
        <f t="shared" si="477"/>
        <v>1462.55</v>
      </c>
      <c r="Y1063" s="142">
        <f t="shared" si="478"/>
        <v>2775.26</v>
      </c>
      <c r="Z1063" s="322" t="s">
        <v>489</v>
      </c>
      <c r="AA1063" s="321"/>
      <c r="AB1063" s="226"/>
      <c r="AC1063" s="226"/>
      <c r="AD1063" s="226"/>
      <c r="AE1063" s="226"/>
      <c r="AF1063" s="226"/>
      <c r="AG1063" s="226"/>
      <c r="AH1063" s="226"/>
      <c r="AI1063" s="226"/>
      <c r="AJ1063" s="226"/>
      <c r="AK1063" s="226"/>
      <c r="AL1063" s="226"/>
      <c r="AM1063" s="226"/>
      <c r="AN1063" s="226"/>
      <c r="AO1063" s="226"/>
    </row>
    <row r="1064" spans="1:41" s="237" customFormat="1" ht="15">
      <c r="A1064" s="158"/>
      <c r="B1064" s="404"/>
      <c r="C1064" s="413" t="s">
        <v>490</v>
      </c>
      <c r="D1064" s="407"/>
      <c r="E1064" s="308"/>
      <c r="F1064" s="133">
        <f t="shared" ref="F1064:H1064" si="497">SUM(F1065)</f>
        <v>755343</v>
      </c>
      <c r="G1064" s="133">
        <f t="shared" si="497"/>
        <v>797778</v>
      </c>
      <c r="H1064" s="133">
        <f t="shared" si="497"/>
        <v>1553121</v>
      </c>
      <c r="I1064" s="135"/>
      <c r="J1064" s="135"/>
      <c r="K1064" s="148"/>
      <c r="L1064" s="305"/>
      <c r="M1064" s="305"/>
      <c r="N1064" s="305"/>
      <c r="O1064" s="466"/>
      <c r="P1064" s="180">
        <f t="shared" si="488"/>
        <v>0</v>
      </c>
      <c r="Q1064" s="176">
        <f t="shared" ref="Q1064:S1064" si="498">SUM(Q1065)</f>
        <v>755343</v>
      </c>
      <c r="R1064" s="176">
        <f t="shared" si="498"/>
        <v>797778</v>
      </c>
      <c r="S1064" s="176">
        <f t="shared" si="498"/>
        <v>1553121</v>
      </c>
      <c r="T1064" s="133"/>
      <c r="U1064" s="133"/>
      <c r="V1064" s="133"/>
      <c r="W1064" s="142">
        <f t="shared" si="477"/>
        <v>0</v>
      </c>
      <c r="X1064" s="142">
        <f t="shared" si="477"/>
        <v>0</v>
      </c>
      <c r="Y1064" s="142">
        <f t="shared" si="478"/>
        <v>0</v>
      </c>
      <c r="Z1064" s="305"/>
      <c r="AA1064" s="325"/>
      <c r="AB1064" s="236"/>
      <c r="AC1064" s="236"/>
      <c r="AD1064" s="236"/>
      <c r="AE1064" s="236"/>
      <c r="AF1064" s="236"/>
      <c r="AG1064" s="236"/>
      <c r="AH1064" s="236"/>
      <c r="AI1064" s="236"/>
      <c r="AJ1064" s="236"/>
      <c r="AK1064" s="236"/>
      <c r="AL1064" s="236"/>
      <c r="AM1064" s="236"/>
      <c r="AN1064" s="236"/>
      <c r="AO1064" s="236"/>
    </row>
    <row r="1065" spans="1:41" s="333" customFormat="1" ht="15" outlineLevel="1">
      <c r="A1065" s="214">
        <v>901</v>
      </c>
      <c r="B1065" s="405">
        <v>50</v>
      </c>
      <c r="C1065" s="414" t="s">
        <v>491</v>
      </c>
      <c r="D1065" s="408" t="s">
        <v>26</v>
      </c>
      <c r="E1065" s="329">
        <v>339.48</v>
      </c>
      <c r="F1065" s="215">
        <f>E1065*I1065</f>
        <v>755343</v>
      </c>
      <c r="G1065" s="215">
        <f>E1065*J1065</f>
        <v>797778</v>
      </c>
      <c r="H1065" s="215">
        <f>F1065+G1065</f>
        <v>1553121</v>
      </c>
      <c r="I1065" s="216">
        <v>2225</v>
      </c>
      <c r="J1065" s="217">
        <v>2350</v>
      </c>
      <c r="K1065" s="218"/>
      <c r="L1065" s="330"/>
      <c r="M1065" s="330"/>
      <c r="N1065" s="330"/>
      <c r="O1065" s="468">
        <f>I1065</f>
        <v>2225</v>
      </c>
      <c r="P1065" s="469">
        <f t="shared" si="488"/>
        <v>2350</v>
      </c>
      <c r="Q1065" s="469">
        <f t="shared" si="473"/>
        <v>755343</v>
      </c>
      <c r="R1065" s="469">
        <f t="shared" si="474"/>
        <v>797778</v>
      </c>
      <c r="S1065" s="469">
        <f t="shared" si="475"/>
        <v>1553121</v>
      </c>
      <c r="T1065" s="394">
        <f t="shared" si="471"/>
        <v>967365.23</v>
      </c>
      <c r="U1065" s="394">
        <f t="shared" si="472"/>
        <v>1021709.19</v>
      </c>
      <c r="V1065" s="142">
        <f t="shared" si="476"/>
        <v>1989074.42</v>
      </c>
      <c r="W1065" s="142">
        <f t="shared" si="477"/>
        <v>2849.55</v>
      </c>
      <c r="X1065" s="142">
        <f t="shared" si="477"/>
        <v>3009.63</v>
      </c>
      <c r="Y1065" s="142">
        <f t="shared" si="478"/>
        <v>5859.18</v>
      </c>
      <c r="Z1065" s="330" t="s">
        <v>492</v>
      </c>
      <c r="AA1065" s="331"/>
      <c r="AB1065" s="332"/>
      <c r="AC1065" s="332"/>
      <c r="AD1065" s="332"/>
      <c r="AE1065" s="332"/>
      <c r="AF1065" s="332"/>
      <c r="AG1065" s="332"/>
      <c r="AH1065" s="332"/>
      <c r="AI1065" s="332"/>
      <c r="AJ1065" s="332"/>
      <c r="AK1065" s="332"/>
      <c r="AL1065" s="332"/>
      <c r="AM1065" s="332"/>
      <c r="AN1065" s="332"/>
      <c r="AO1065" s="332"/>
    </row>
    <row r="1066" spans="1:41" s="237" customFormat="1" ht="28.5">
      <c r="A1066" s="158"/>
      <c r="B1066" s="404"/>
      <c r="C1066" s="413" t="s">
        <v>493</v>
      </c>
      <c r="D1066" s="409"/>
      <c r="E1066" s="146"/>
      <c r="F1066" s="133">
        <f t="shared" ref="F1066:H1066" si="499">SUM(F1067)</f>
        <v>18233.25</v>
      </c>
      <c r="G1066" s="133">
        <f t="shared" si="499"/>
        <v>20019.580000000002</v>
      </c>
      <c r="H1066" s="133">
        <f t="shared" si="499"/>
        <v>38252.83</v>
      </c>
      <c r="I1066" s="135"/>
      <c r="J1066" s="135"/>
      <c r="K1066" s="148"/>
      <c r="L1066" s="334"/>
      <c r="M1066" s="334"/>
      <c r="N1066" s="334"/>
      <c r="O1066" s="470"/>
      <c r="P1066" s="180">
        <f t="shared" si="488"/>
        <v>0</v>
      </c>
      <c r="Q1066" s="176">
        <f t="shared" ref="Q1066:S1066" si="500">SUM(Q1067)</f>
        <v>18233.25</v>
      </c>
      <c r="R1066" s="176">
        <f t="shared" si="500"/>
        <v>20019.580000000002</v>
      </c>
      <c r="S1066" s="176">
        <f t="shared" si="500"/>
        <v>38252.83</v>
      </c>
      <c r="T1066" s="133"/>
      <c r="U1066" s="133"/>
      <c r="V1066" s="133"/>
      <c r="W1066" s="142">
        <f t="shared" si="477"/>
        <v>0</v>
      </c>
      <c r="X1066" s="142">
        <f t="shared" si="477"/>
        <v>0</v>
      </c>
      <c r="Y1066" s="142">
        <f t="shared" si="478"/>
        <v>0</v>
      </c>
      <c r="Z1066" s="334"/>
      <c r="AA1066" s="335"/>
      <c r="AB1066" s="236"/>
      <c r="AC1066" s="236"/>
      <c r="AD1066" s="236"/>
      <c r="AE1066" s="236"/>
      <c r="AF1066" s="236"/>
      <c r="AG1066" s="236"/>
      <c r="AH1066" s="236"/>
      <c r="AI1066" s="236"/>
      <c r="AJ1066" s="236"/>
      <c r="AK1066" s="236"/>
      <c r="AL1066" s="236"/>
      <c r="AM1066" s="236"/>
      <c r="AN1066" s="236"/>
      <c r="AO1066" s="236"/>
    </row>
    <row r="1067" spans="1:41" ht="42.75" outlineLevel="1">
      <c r="A1067" s="44">
        <v>902</v>
      </c>
      <c r="B1067" s="406">
        <v>51</v>
      </c>
      <c r="C1067" s="415" t="s">
        <v>494</v>
      </c>
      <c r="D1067" s="410" t="s">
        <v>483</v>
      </c>
      <c r="E1067" s="64">
        <v>10.57</v>
      </c>
      <c r="F1067" s="14">
        <f>E1067*I1067</f>
        <v>18233.25</v>
      </c>
      <c r="G1067" s="14">
        <f>E1067*J1067</f>
        <v>20019.580000000002</v>
      </c>
      <c r="H1067" s="14">
        <f>F1067+G1067</f>
        <v>38252.83</v>
      </c>
      <c r="I1067" s="71">
        <v>1725</v>
      </c>
      <c r="J1067" s="67">
        <v>1894</v>
      </c>
      <c r="K1067" s="34"/>
      <c r="L1067" s="317"/>
      <c r="M1067" s="317"/>
      <c r="N1067" s="317"/>
      <c r="O1067" s="186">
        <f>I1067</f>
        <v>1725</v>
      </c>
      <c r="P1067" s="180">
        <f t="shared" si="488"/>
        <v>1894</v>
      </c>
      <c r="Q1067" s="180">
        <f t="shared" si="473"/>
        <v>18233.25</v>
      </c>
      <c r="R1067" s="180">
        <f t="shared" si="474"/>
        <v>20019.580000000002</v>
      </c>
      <c r="S1067" s="180">
        <f t="shared" si="475"/>
        <v>38252.83</v>
      </c>
      <c r="T1067" s="394">
        <f t="shared" si="471"/>
        <v>23351.24</v>
      </c>
      <c r="U1067" s="394">
        <f t="shared" si="472"/>
        <v>25639.01</v>
      </c>
      <c r="V1067" s="142">
        <f t="shared" si="476"/>
        <v>48990.25</v>
      </c>
      <c r="W1067" s="142">
        <f t="shared" si="477"/>
        <v>2209.1999999999998</v>
      </c>
      <c r="X1067" s="142">
        <f t="shared" si="477"/>
        <v>2425.64</v>
      </c>
      <c r="Y1067" s="142">
        <f t="shared" si="478"/>
        <v>4634.84</v>
      </c>
      <c r="Z1067" s="317" t="s">
        <v>495</v>
      </c>
      <c r="AA1067" s="319"/>
      <c r="AB1067" s="226"/>
      <c r="AC1067" s="226"/>
      <c r="AD1067" s="226"/>
      <c r="AE1067" s="226"/>
      <c r="AF1067" s="226"/>
      <c r="AG1067" s="226"/>
      <c r="AH1067" s="226"/>
      <c r="AI1067" s="226"/>
      <c r="AJ1067" s="226"/>
      <c r="AK1067" s="226"/>
      <c r="AL1067" s="226"/>
      <c r="AM1067" s="226"/>
      <c r="AN1067" s="226"/>
      <c r="AO1067" s="226"/>
    </row>
    <row r="1068" spans="1:41" s="237" customFormat="1" ht="15">
      <c r="A1068" s="158"/>
      <c r="B1068" s="404"/>
      <c r="C1068" s="413" t="s">
        <v>496</v>
      </c>
      <c r="D1068" s="409"/>
      <c r="E1068" s="146"/>
      <c r="F1068" s="133">
        <f t="shared" ref="F1068:H1068" si="501">SUM(F1069:F1070)</f>
        <v>209405</v>
      </c>
      <c r="G1068" s="133">
        <f t="shared" si="501"/>
        <v>140890</v>
      </c>
      <c r="H1068" s="133">
        <f t="shared" si="501"/>
        <v>350295</v>
      </c>
      <c r="I1068" s="135"/>
      <c r="J1068" s="135"/>
      <c r="K1068" s="148"/>
      <c r="L1068" s="334"/>
      <c r="M1068" s="334"/>
      <c r="N1068" s="334"/>
      <c r="O1068" s="470"/>
      <c r="P1068" s="180">
        <f t="shared" si="488"/>
        <v>0</v>
      </c>
      <c r="Q1068" s="176">
        <f>SUM(Q1069:Q1070)</f>
        <v>209405</v>
      </c>
      <c r="R1068" s="176">
        <f t="shared" ref="R1068:S1068" si="502">SUM(R1069:R1070)</f>
        <v>140890</v>
      </c>
      <c r="S1068" s="176">
        <f t="shared" si="502"/>
        <v>350295</v>
      </c>
      <c r="T1068" s="133"/>
      <c r="U1068" s="133"/>
      <c r="V1068" s="133"/>
      <c r="W1068" s="142">
        <f t="shared" si="477"/>
        <v>0</v>
      </c>
      <c r="X1068" s="142">
        <f t="shared" si="477"/>
        <v>0</v>
      </c>
      <c r="Y1068" s="142">
        <f t="shared" si="478"/>
        <v>0</v>
      </c>
      <c r="Z1068" s="334"/>
      <c r="AA1068" s="335"/>
      <c r="AB1068" s="236"/>
      <c r="AC1068" s="236"/>
      <c r="AD1068" s="236"/>
      <c r="AE1068" s="236"/>
      <c r="AF1068" s="236"/>
      <c r="AG1068" s="236"/>
      <c r="AH1068" s="236"/>
      <c r="AI1068" s="236"/>
      <c r="AJ1068" s="236"/>
      <c r="AK1068" s="236"/>
      <c r="AL1068" s="236"/>
      <c r="AM1068" s="236"/>
      <c r="AN1068" s="236"/>
      <c r="AO1068" s="236"/>
    </row>
    <row r="1069" spans="1:41" ht="28.5" outlineLevel="1">
      <c r="A1069" s="44">
        <v>902</v>
      </c>
      <c r="B1069" s="73">
        <v>52</v>
      </c>
      <c r="C1069" s="412" t="s">
        <v>497</v>
      </c>
      <c r="D1069" s="316" t="s">
        <v>483</v>
      </c>
      <c r="E1069" s="64">
        <v>69.48</v>
      </c>
      <c r="F1069" s="14">
        <f t="shared" ref="F1069:F1070" si="503">E1069*I1069</f>
        <v>119853</v>
      </c>
      <c r="G1069" s="14">
        <f t="shared" ref="G1069:G1070" si="504">E1069*J1069</f>
        <v>121590</v>
      </c>
      <c r="H1069" s="14">
        <f t="shared" ref="H1069:H1070" si="505">F1069+G1069</f>
        <v>241443</v>
      </c>
      <c r="I1069" s="71">
        <v>1725</v>
      </c>
      <c r="J1069" s="66">
        <v>1750</v>
      </c>
      <c r="K1069" s="34"/>
      <c r="L1069" s="317"/>
      <c r="M1069" s="317"/>
      <c r="N1069" s="317"/>
      <c r="O1069" s="186">
        <f t="shared" ref="O1069:O1070" si="506">I1069</f>
        <v>1725</v>
      </c>
      <c r="P1069" s="180">
        <f t="shared" si="488"/>
        <v>1750</v>
      </c>
      <c r="Q1069" s="180">
        <f t="shared" si="473"/>
        <v>119853</v>
      </c>
      <c r="R1069" s="180">
        <f t="shared" si="474"/>
        <v>121590</v>
      </c>
      <c r="S1069" s="180">
        <f t="shared" si="475"/>
        <v>241443</v>
      </c>
      <c r="T1069" s="394">
        <f t="shared" si="471"/>
        <v>153495.22</v>
      </c>
      <c r="U1069" s="394">
        <f t="shared" si="472"/>
        <v>155719.97</v>
      </c>
      <c r="V1069" s="142">
        <f t="shared" si="476"/>
        <v>309215.19</v>
      </c>
      <c r="W1069" s="142">
        <f t="shared" si="477"/>
        <v>2209.1999999999998</v>
      </c>
      <c r="X1069" s="142">
        <f t="shared" si="477"/>
        <v>2241.2199999999998</v>
      </c>
      <c r="Y1069" s="142">
        <f t="shared" si="478"/>
        <v>4450.42</v>
      </c>
      <c r="Z1069" s="317" t="s">
        <v>498</v>
      </c>
      <c r="AA1069" s="319"/>
      <c r="AB1069" s="226"/>
      <c r="AC1069" s="226"/>
      <c r="AD1069" s="226"/>
      <c r="AE1069" s="226"/>
      <c r="AF1069" s="226"/>
      <c r="AG1069" s="226"/>
      <c r="AH1069" s="226"/>
      <c r="AI1069" s="226"/>
      <c r="AJ1069" s="226"/>
      <c r="AK1069" s="226"/>
      <c r="AL1069" s="226"/>
      <c r="AM1069" s="226"/>
      <c r="AN1069" s="226"/>
      <c r="AO1069" s="226"/>
    </row>
    <row r="1070" spans="1:41" ht="15" outlineLevel="1">
      <c r="A1070" s="44">
        <v>903</v>
      </c>
      <c r="B1070" s="73">
        <v>53</v>
      </c>
      <c r="C1070" s="315" t="s">
        <v>470</v>
      </c>
      <c r="D1070" s="316" t="s">
        <v>24</v>
      </c>
      <c r="E1070" s="64">
        <v>154.4</v>
      </c>
      <c r="F1070" s="14">
        <f t="shared" si="503"/>
        <v>89552</v>
      </c>
      <c r="G1070" s="14">
        <f t="shared" si="504"/>
        <v>19300</v>
      </c>
      <c r="H1070" s="14">
        <f t="shared" si="505"/>
        <v>108852</v>
      </c>
      <c r="I1070" s="68">
        <v>580</v>
      </c>
      <c r="J1070" s="66">
        <v>125</v>
      </c>
      <c r="K1070" s="34"/>
      <c r="L1070" s="317"/>
      <c r="M1070" s="317"/>
      <c r="N1070" s="317"/>
      <c r="O1070" s="186">
        <f t="shared" si="506"/>
        <v>580</v>
      </c>
      <c r="P1070" s="180">
        <f t="shared" si="488"/>
        <v>125</v>
      </c>
      <c r="Q1070" s="180">
        <f t="shared" si="473"/>
        <v>89552</v>
      </c>
      <c r="R1070" s="180">
        <f t="shared" si="474"/>
        <v>19300</v>
      </c>
      <c r="S1070" s="180">
        <f t="shared" si="475"/>
        <v>108852</v>
      </c>
      <c r="T1070" s="394">
        <f t="shared" si="471"/>
        <v>114688.32000000001</v>
      </c>
      <c r="U1070" s="394">
        <f t="shared" si="472"/>
        <v>24717.9</v>
      </c>
      <c r="V1070" s="142">
        <f t="shared" si="476"/>
        <v>139406.22</v>
      </c>
      <c r="W1070" s="142">
        <f t="shared" si="477"/>
        <v>742.8</v>
      </c>
      <c r="X1070" s="142">
        <f t="shared" si="477"/>
        <v>160.09</v>
      </c>
      <c r="Y1070" s="142">
        <f t="shared" si="478"/>
        <v>902.89</v>
      </c>
      <c r="Z1070" s="317" t="s">
        <v>471</v>
      </c>
      <c r="AA1070" s="319"/>
      <c r="AB1070" s="226"/>
      <c r="AC1070" s="226"/>
      <c r="AD1070" s="226"/>
      <c r="AE1070" s="226"/>
      <c r="AF1070" s="226"/>
      <c r="AG1070" s="226"/>
      <c r="AH1070" s="226"/>
      <c r="AI1070" s="226"/>
      <c r="AJ1070" s="226"/>
      <c r="AK1070" s="226"/>
      <c r="AL1070" s="226"/>
      <c r="AM1070" s="226"/>
      <c r="AN1070" s="226"/>
      <c r="AO1070" s="226"/>
    </row>
    <row r="1071" spans="1:41" s="237" customFormat="1" ht="28.5">
      <c r="A1071" s="158"/>
      <c r="B1071" s="145"/>
      <c r="C1071" s="144" t="s">
        <v>499</v>
      </c>
      <c r="D1071" s="334"/>
      <c r="E1071" s="303"/>
      <c r="F1071" s="133">
        <f t="shared" ref="F1071:H1071" si="507">SUM(F1072:F1074)</f>
        <v>189917.4</v>
      </c>
      <c r="G1071" s="133">
        <f t="shared" si="507"/>
        <v>293802.36</v>
      </c>
      <c r="H1071" s="133">
        <f t="shared" si="507"/>
        <v>483719.76</v>
      </c>
      <c r="I1071" s="135"/>
      <c r="J1071" s="135"/>
      <c r="K1071" s="148"/>
      <c r="L1071" s="334"/>
      <c r="M1071" s="334"/>
      <c r="N1071" s="334"/>
      <c r="O1071" s="470"/>
      <c r="P1071" s="180">
        <f t="shared" si="488"/>
        <v>0</v>
      </c>
      <c r="Q1071" s="176">
        <f>SUM(Q1072:Q1074)</f>
        <v>189917.4</v>
      </c>
      <c r="R1071" s="176">
        <f t="shared" ref="R1071:S1071" si="508">SUM(R1072:R1074)</f>
        <v>293802.36</v>
      </c>
      <c r="S1071" s="176">
        <f t="shared" si="508"/>
        <v>483719.76</v>
      </c>
      <c r="T1071" s="133"/>
      <c r="U1071" s="133"/>
      <c r="V1071" s="133"/>
      <c r="W1071" s="142">
        <f t="shared" si="477"/>
        <v>0</v>
      </c>
      <c r="X1071" s="142">
        <f t="shared" si="477"/>
        <v>0</v>
      </c>
      <c r="Y1071" s="142">
        <f t="shared" si="478"/>
        <v>0</v>
      </c>
      <c r="Z1071" s="334"/>
      <c r="AA1071" s="335"/>
      <c r="AB1071" s="236"/>
      <c r="AC1071" s="236"/>
      <c r="AD1071" s="236"/>
      <c r="AE1071" s="236"/>
      <c r="AF1071" s="236"/>
      <c r="AG1071" s="236"/>
      <c r="AH1071" s="236"/>
      <c r="AI1071" s="236"/>
      <c r="AJ1071" s="236"/>
      <c r="AK1071" s="236"/>
      <c r="AL1071" s="236"/>
      <c r="AM1071" s="236"/>
      <c r="AN1071" s="236"/>
      <c r="AO1071" s="236"/>
    </row>
    <row r="1072" spans="1:41" ht="15" outlineLevel="1">
      <c r="A1072" s="44">
        <v>904</v>
      </c>
      <c r="B1072" s="73">
        <v>54</v>
      </c>
      <c r="C1072" s="315" t="s">
        <v>500</v>
      </c>
      <c r="D1072" s="73" t="s">
        <v>21</v>
      </c>
      <c r="E1072" s="74">
        <v>36</v>
      </c>
      <c r="F1072" s="14">
        <f t="shared" ref="F1072:F1074" si="509">E1072*I1072</f>
        <v>162000</v>
      </c>
      <c r="G1072" s="14">
        <f t="shared" ref="G1072:G1074" si="510">E1072*J1072</f>
        <v>273024</v>
      </c>
      <c r="H1072" s="14">
        <f t="shared" ref="H1072:H1074" si="511">F1072+G1072</f>
        <v>435024</v>
      </c>
      <c r="I1072" s="71">
        <v>4500</v>
      </c>
      <c r="J1072" s="66">
        <v>7584</v>
      </c>
      <c r="K1072" s="34"/>
      <c r="L1072" s="317"/>
      <c r="M1072" s="317"/>
      <c r="N1072" s="317"/>
      <c r="O1072" s="186">
        <f t="shared" ref="O1072:O1074" si="512">I1072</f>
        <v>4500</v>
      </c>
      <c r="P1072" s="180">
        <f t="shared" si="488"/>
        <v>7584</v>
      </c>
      <c r="Q1072" s="180">
        <f t="shared" si="473"/>
        <v>162000</v>
      </c>
      <c r="R1072" s="180">
        <f t="shared" si="474"/>
        <v>273024</v>
      </c>
      <c r="S1072" s="180">
        <f t="shared" si="475"/>
        <v>435024</v>
      </c>
      <c r="T1072" s="394">
        <f t="shared" si="471"/>
        <v>207472.68</v>
      </c>
      <c r="U1072" s="394">
        <f t="shared" si="472"/>
        <v>349660.44</v>
      </c>
      <c r="V1072" s="142">
        <f t="shared" si="476"/>
        <v>557133.12</v>
      </c>
      <c r="W1072" s="142">
        <f t="shared" si="477"/>
        <v>5763.13</v>
      </c>
      <c r="X1072" s="142">
        <f t="shared" si="477"/>
        <v>9712.7900000000009</v>
      </c>
      <c r="Y1072" s="142">
        <f t="shared" si="478"/>
        <v>15475.92</v>
      </c>
      <c r="Z1072" s="317" t="s">
        <v>501</v>
      </c>
      <c r="AA1072" s="319"/>
      <c r="AB1072" s="226"/>
      <c r="AC1072" s="226"/>
      <c r="AD1072" s="226"/>
      <c r="AE1072" s="226"/>
      <c r="AF1072" s="226"/>
      <c r="AG1072" s="226"/>
      <c r="AH1072" s="226"/>
      <c r="AI1072" s="226"/>
      <c r="AJ1072" s="226"/>
      <c r="AK1072" s="226"/>
      <c r="AL1072" s="226"/>
      <c r="AM1072" s="226"/>
      <c r="AN1072" s="226"/>
      <c r="AO1072" s="226"/>
    </row>
    <row r="1073" spans="1:41" ht="28.5" outlineLevel="1">
      <c r="A1073" s="44">
        <v>905</v>
      </c>
      <c r="B1073" s="73">
        <v>55</v>
      </c>
      <c r="C1073" s="315" t="s">
        <v>502</v>
      </c>
      <c r="D1073" s="73" t="s">
        <v>26</v>
      </c>
      <c r="E1073" s="74">
        <v>13.4</v>
      </c>
      <c r="F1073" s="14">
        <f t="shared" si="509"/>
        <v>23115</v>
      </c>
      <c r="G1073" s="14">
        <f t="shared" si="510"/>
        <v>13185.6</v>
      </c>
      <c r="H1073" s="14">
        <f t="shared" si="511"/>
        <v>36300.6</v>
      </c>
      <c r="I1073" s="71">
        <v>1725</v>
      </c>
      <c r="J1073" s="67">
        <v>984</v>
      </c>
      <c r="K1073" s="34"/>
      <c r="L1073" s="317"/>
      <c r="M1073" s="317"/>
      <c r="N1073" s="317"/>
      <c r="O1073" s="186">
        <f t="shared" si="512"/>
        <v>1725</v>
      </c>
      <c r="P1073" s="180">
        <f t="shared" si="488"/>
        <v>984</v>
      </c>
      <c r="Q1073" s="180">
        <f t="shared" si="473"/>
        <v>23115</v>
      </c>
      <c r="R1073" s="180">
        <f t="shared" si="474"/>
        <v>13185.6</v>
      </c>
      <c r="S1073" s="180">
        <f t="shared" si="475"/>
        <v>36300.6</v>
      </c>
      <c r="T1073" s="394">
        <f t="shared" si="471"/>
        <v>29603.279999999999</v>
      </c>
      <c r="U1073" s="394">
        <f t="shared" si="472"/>
        <v>16886.68</v>
      </c>
      <c r="V1073" s="142">
        <f t="shared" si="476"/>
        <v>46489.96</v>
      </c>
      <c r="W1073" s="142">
        <f t="shared" si="477"/>
        <v>2209.1999999999998</v>
      </c>
      <c r="X1073" s="142">
        <f t="shared" si="477"/>
        <v>1260.2</v>
      </c>
      <c r="Y1073" s="142">
        <f t="shared" si="478"/>
        <v>3469.4</v>
      </c>
      <c r="Z1073" s="317" t="s">
        <v>503</v>
      </c>
      <c r="AA1073" s="319"/>
      <c r="AB1073" s="226"/>
      <c r="AC1073" s="226"/>
      <c r="AD1073" s="226"/>
      <c r="AE1073" s="226"/>
      <c r="AF1073" s="226"/>
      <c r="AG1073" s="226"/>
      <c r="AH1073" s="226"/>
      <c r="AI1073" s="226"/>
      <c r="AJ1073" s="226"/>
      <c r="AK1073" s="226"/>
      <c r="AL1073" s="226"/>
      <c r="AM1073" s="226"/>
      <c r="AN1073" s="226"/>
      <c r="AO1073" s="226"/>
    </row>
    <row r="1074" spans="1:41" ht="15" outlineLevel="1">
      <c r="A1074" s="44">
        <v>906</v>
      </c>
      <c r="B1074" s="73">
        <v>56</v>
      </c>
      <c r="C1074" s="315" t="s">
        <v>504</v>
      </c>
      <c r="D1074" s="73" t="s">
        <v>26</v>
      </c>
      <c r="E1074" s="74">
        <v>8.2799999999999994</v>
      </c>
      <c r="F1074" s="14">
        <f t="shared" si="509"/>
        <v>4802.3999999999996</v>
      </c>
      <c r="G1074" s="14">
        <f t="shared" si="510"/>
        <v>7592.76</v>
      </c>
      <c r="H1074" s="14">
        <f t="shared" si="511"/>
        <v>12395.16</v>
      </c>
      <c r="I1074" s="20">
        <v>580</v>
      </c>
      <c r="J1074" s="66">
        <v>917</v>
      </c>
      <c r="K1074" s="34"/>
      <c r="L1074" s="317"/>
      <c r="M1074" s="317"/>
      <c r="N1074" s="317"/>
      <c r="O1074" s="186">
        <f t="shared" si="512"/>
        <v>580</v>
      </c>
      <c r="P1074" s="180">
        <f t="shared" si="488"/>
        <v>917</v>
      </c>
      <c r="Q1074" s="180">
        <f t="shared" si="473"/>
        <v>4802.3999999999996</v>
      </c>
      <c r="R1074" s="180">
        <f t="shared" si="474"/>
        <v>7592.76</v>
      </c>
      <c r="S1074" s="180">
        <f t="shared" si="475"/>
        <v>12395.16</v>
      </c>
      <c r="T1074" s="394">
        <f t="shared" si="471"/>
        <v>6150.38</v>
      </c>
      <c r="U1074" s="394">
        <f t="shared" si="472"/>
        <v>9724.0300000000007</v>
      </c>
      <c r="V1074" s="142">
        <f t="shared" si="476"/>
        <v>15874.41</v>
      </c>
      <c r="W1074" s="142">
        <f t="shared" si="477"/>
        <v>742.8</v>
      </c>
      <c r="X1074" s="142">
        <f t="shared" si="477"/>
        <v>1174.4000000000001</v>
      </c>
      <c r="Y1074" s="142">
        <f t="shared" si="478"/>
        <v>1917.2</v>
      </c>
      <c r="Z1074" s="317" t="s">
        <v>505</v>
      </c>
      <c r="AA1074" s="319"/>
      <c r="AB1074" s="226"/>
      <c r="AC1074" s="226"/>
      <c r="AD1074" s="226"/>
      <c r="AE1074" s="226"/>
      <c r="AF1074" s="226"/>
      <c r="AG1074" s="226"/>
      <c r="AH1074" s="226"/>
      <c r="AI1074" s="226"/>
      <c r="AJ1074" s="226"/>
      <c r="AK1074" s="226"/>
      <c r="AL1074" s="226"/>
      <c r="AM1074" s="226"/>
      <c r="AN1074" s="226"/>
      <c r="AO1074" s="226"/>
    </row>
    <row r="1075" spans="1:41" s="237" customFormat="1" ht="28.5">
      <c r="A1075" s="158"/>
      <c r="B1075" s="145"/>
      <c r="C1075" s="144" t="s">
        <v>506</v>
      </c>
      <c r="D1075" s="334"/>
      <c r="E1075" s="303"/>
      <c r="F1075" s="133">
        <f t="shared" ref="F1075:H1075" si="513">SUM(F1076:F1078)</f>
        <v>626940</v>
      </c>
      <c r="G1075" s="133">
        <f t="shared" si="513"/>
        <v>625824</v>
      </c>
      <c r="H1075" s="133">
        <f t="shared" si="513"/>
        <v>1252764</v>
      </c>
      <c r="I1075" s="135"/>
      <c r="J1075" s="135"/>
      <c r="K1075" s="148"/>
      <c r="L1075" s="334"/>
      <c r="M1075" s="334"/>
      <c r="N1075" s="334"/>
      <c r="O1075" s="470"/>
      <c r="P1075" s="180">
        <f t="shared" si="488"/>
        <v>0</v>
      </c>
      <c r="Q1075" s="176">
        <f>SUM(Q1076:Q1078)</f>
        <v>626940</v>
      </c>
      <c r="R1075" s="176">
        <f t="shared" ref="R1075:S1075" si="514">SUM(R1076:R1078)</f>
        <v>625824</v>
      </c>
      <c r="S1075" s="176">
        <f t="shared" si="514"/>
        <v>1252764</v>
      </c>
      <c r="T1075" s="133"/>
      <c r="U1075" s="133"/>
      <c r="V1075" s="133"/>
      <c r="W1075" s="142">
        <f t="shared" si="477"/>
        <v>0</v>
      </c>
      <c r="X1075" s="142">
        <f t="shared" si="477"/>
        <v>0</v>
      </c>
      <c r="Y1075" s="142">
        <f t="shared" si="478"/>
        <v>0</v>
      </c>
      <c r="Z1075" s="334"/>
      <c r="AA1075" s="335"/>
      <c r="AB1075" s="236"/>
      <c r="AC1075" s="236"/>
      <c r="AD1075" s="236"/>
      <c r="AE1075" s="236"/>
      <c r="AF1075" s="236"/>
      <c r="AG1075" s="236"/>
      <c r="AH1075" s="236"/>
      <c r="AI1075" s="236"/>
      <c r="AJ1075" s="236"/>
      <c r="AK1075" s="236"/>
      <c r="AL1075" s="236"/>
      <c r="AM1075" s="236"/>
      <c r="AN1075" s="236"/>
      <c r="AO1075" s="236"/>
    </row>
    <row r="1076" spans="1:41" ht="28.5" outlineLevel="1">
      <c r="A1076" s="44">
        <v>907</v>
      </c>
      <c r="B1076" s="73">
        <v>57</v>
      </c>
      <c r="C1076" s="315" t="s">
        <v>507</v>
      </c>
      <c r="D1076" s="316" t="s">
        <v>24</v>
      </c>
      <c r="E1076" s="64">
        <v>108</v>
      </c>
      <c r="F1076" s="14">
        <f t="shared" ref="F1076:F1078" si="515">E1076*I1076</f>
        <v>186300</v>
      </c>
      <c r="G1076" s="14">
        <f t="shared" ref="G1076:G1078" si="516">E1076*J1076</f>
        <v>108324</v>
      </c>
      <c r="H1076" s="14">
        <f t="shared" ref="H1076:H1078" si="517">F1076+G1076</f>
        <v>294624</v>
      </c>
      <c r="I1076" s="71">
        <v>1725</v>
      </c>
      <c r="J1076" s="67">
        <v>1003</v>
      </c>
      <c r="K1076" s="34"/>
      <c r="L1076" s="317"/>
      <c r="M1076" s="317"/>
      <c r="N1076" s="317"/>
      <c r="O1076" s="186">
        <f t="shared" ref="O1076:O1078" si="518">I1076</f>
        <v>1725</v>
      </c>
      <c r="P1076" s="180">
        <f t="shared" si="488"/>
        <v>1003</v>
      </c>
      <c r="Q1076" s="180">
        <f t="shared" si="473"/>
        <v>186300</v>
      </c>
      <c r="R1076" s="180">
        <f t="shared" si="474"/>
        <v>108324</v>
      </c>
      <c r="S1076" s="180">
        <f t="shared" si="475"/>
        <v>294624</v>
      </c>
      <c r="T1076" s="394">
        <f t="shared" si="471"/>
        <v>238593.6</v>
      </c>
      <c r="U1076" s="394">
        <f t="shared" si="472"/>
        <v>138730.32</v>
      </c>
      <c r="V1076" s="142">
        <f t="shared" si="476"/>
        <v>377323.92</v>
      </c>
      <c r="W1076" s="142">
        <f t="shared" si="477"/>
        <v>2209.1999999999998</v>
      </c>
      <c r="X1076" s="142">
        <f t="shared" si="477"/>
        <v>1284.54</v>
      </c>
      <c r="Y1076" s="142">
        <f t="shared" si="478"/>
        <v>3493.74</v>
      </c>
      <c r="Z1076" s="317" t="s">
        <v>508</v>
      </c>
      <c r="AA1076" s="319"/>
      <c r="AB1076" s="226"/>
      <c r="AC1076" s="226"/>
      <c r="AD1076" s="226"/>
      <c r="AE1076" s="226"/>
      <c r="AF1076" s="226"/>
      <c r="AG1076" s="226"/>
      <c r="AH1076" s="226"/>
      <c r="AI1076" s="226"/>
      <c r="AJ1076" s="226"/>
      <c r="AK1076" s="226"/>
      <c r="AL1076" s="226"/>
      <c r="AM1076" s="226"/>
      <c r="AN1076" s="226"/>
      <c r="AO1076" s="226"/>
    </row>
    <row r="1077" spans="1:41" ht="15" outlineLevel="1">
      <c r="A1077" s="44">
        <v>908</v>
      </c>
      <c r="B1077" s="73">
        <v>58</v>
      </c>
      <c r="C1077" s="315" t="s">
        <v>509</v>
      </c>
      <c r="D1077" s="316" t="s">
        <v>24</v>
      </c>
      <c r="E1077" s="64">
        <v>108</v>
      </c>
      <c r="F1077" s="14">
        <f t="shared" si="515"/>
        <v>62640</v>
      </c>
      <c r="G1077" s="14">
        <f t="shared" si="516"/>
        <v>13500</v>
      </c>
      <c r="H1077" s="14">
        <f t="shared" si="517"/>
        <v>76140</v>
      </c>
      <c r="I1077" s="20">
        <v>580</v>
      </c>
      <c r="J1077" s="66">
        <v>125</v>
      </c>
      <c r="K1077" s="34"/>
      <c r="L1077" s="317"/>
      <c r="M1077" s="317"/>
      <c r="N1077" s="317"/>
      <c r="O1077" s="186">
        <f t="shared" si="518"/>
        <v>580</v>
      </c>
      <c r="P1077" s="180">
        <f t="shared" si="488"/>
        <v>125</v>
      </c>
      <c r="Q1077" s="180">
        <f t="shared" si="473"/>
        <v>62640</v>
      </c>
      <c r="R1077" s="180">
        <f t="shared" si="474"/>
        <v>13500</v>
      </c>
      <c r="S1077" s="180">
        <f t="shared" si="475"/>
        <v>76140</v>
      </c>
      <c r="T1077" s="394">
        <f t="shared" si="471"/>
        <v>80222.399999999994</v>
      </c>
      <c r="U1077" s="394">
        <f t="shared" si="472"/>
        <v>17289.72</v>
      </c>
      <c r="V1077" s="142">
        <f t="shared" si="476"/>
        <v>97512.12</v>
      </c>
      <c r="W1077" s="142">
        <f t="shared" si="477"/>
        <v>742.8</v>
      </c>
      <c r="X1077" s="142">
        <f t="shared" si="477"/>
        <v>160.09</v>
      </c>
      <c r="Y1077" s="142">
        <f t="shared" si="478"/>
        <v>902.89</v>
      </c>
      <c r="Z1077" s="317" t="s">
        <v>510</v>
      </c>
      <c r="AA1077" s="319"/>
      <c r="AB1077" s="226"/>
      <c r="AC1077" s="226"/>
      <c r="AD1077" s="226"/>
      <c r="AE1077" s="226"/>
      <c r="AF1077" s="226"/>
      <c r="AG1077" s="226"/>
      <c r="AH1077" s="226"/>
      <c r="AI1077" s="226"/>
      <c r="AJ1077" s="226"/>
      <c r="AK1077" s="226"/>
      <c r="AL1077" s="226"/>
      <c r="AM1077" s="226"/>
      <c r="AN1077" s="226"/>
      <c r="AO1077" s="226"/>
    </row>
    <row r="1078" spans="1:41" ht="28.5" outlineLevel="1">
      <c r="A1078" s="44">
        <v>909</v>
      </c>
      <c r="B1078" s="73">
        <v>59</v>
      </c>
      <c r="C1078" s="315" t="s">
        <v>511</v>
      </c>
      <c r="D1078" s="316" t="s">
        <v>26</v>
      </c>
      <c r="E1078" s="64">
        <v>504</v>
      </c>
      <c r="F1078" s="14">
        <f t="shared" si="515"/>
        <v>378000</v>
      </c>
      <c r="G1078" s="14">
        <f t="shared" si="516"/>
        <v>504000</v>
      </c>
      <c r="H1078" s="14">
        <f t="shared" si="517"/>
        <v>882000</v>
      </c>
      <c r="I1078" s="20">
        <v>750</v>
      </c>
      <c r="J1078" s="66">
        <v>1000</v>
      </c>
      <c r="K1078" s="34"/>
      <c r="L1078" s="317"/>
      <c r="M1078" s="317"/>
      <c r="N1078" s="317"/>
      <c r="O1078" s="186">
        <f t="shared" si="518"/>
        <v>750</v>
      </c>
      <c r="P1078" s="180">
        <f t="shared" si="488"/>
        <v>1000</v>
      </c>
      <c r="Q1078" s="180">
        <f t="shared" si="473"/>
        <v>378000</v>
      </c>
      <c r="R1078" s="180">
        <f t="shared" si="474"/>
        <v>504000</v>
      </c>
      <c r="S1078" s="180">
        <f t="shared" si="475"/>
        <v>882000</v>
      </c>
      <c r="T1078" s="394">
        <f t="shared" si="471"/>
        <v>484102.08</v>
      </c>
      <c r="U1078" s="394">
        <f t="shared" si="472"/>
        <v>645467.76</v>
      </c>
      <c r="V1078" s="142">
        <f t="shared" si="476"/>
        <v>1129569.8400000001</v>
      </c>
      <c r="W1078" s="142">
        <f t="shared" si="477"/>
        <v>960.52</v>
      </c>
      <c r="X1078" s="142">
        <f t="shared" si="477"/>
        <v>1280.69</v>
      </c>
      <c r="Y1078" s="142">
        <f t="shared" si="478"/>
        <v>2241.21</v>
      </c>
      <c r="Z1078" s="317" t="s">
        <v>512</v>
      </c>
      <c r="AA1078" s="319"/>
      <c r="AB1078" s="226"/>
      <c r="AC1078" s="226"/>
      <c r="AD1078" s="226"/>
      <c r="AE1078" s="226"/>
      <c r="AF1078" s="226"/>
      <c r="AG1078" s="226"/>
      <c r="AH1078" s="226"/>
      <c r="AI1078" s="226"/>
      <c r="AJ1078" s="226"/>
      <c r="AK1078" s="226"/>
      <c r="AL1078" s="226"/>
      <c r="AM1078" s="226"/>
      <c r="AN1078" s="226"/>
      <c r="AO1078" s="226"/>
    </row>
    <row r="1079" spans="1:41" s="237" customFormat="1" ht="15">
      <c r="A1079" s="158"/>
      <c r="B1079" s="145"/>
      <c r="C1079" s="326" t="s">
        <v>513</v>
      </c>
      <c r="D1079" s="336"/>
      <c r="E1079" s="337"/>
      <c r="F1079" s="133">
        <f t="shared" ref="F1079:H1079" si="519">SUM(F1080:F1082)</f>
        <v>159706</v>
      </c>
      <c r="G1079" s="133">
        <f t="shared" si="519"/>
        <v>173463.76</v>
      </c>
      <c r="H1079" s="133">
        <f t="shared" si="519"/>
        <v>333169.76</v>
      </c>
      <c r="I1079" s="135"/>
      <c r="J1079" s="135"/>
      <c r="K1079" s="148"/>
      <c r="L1079" s="334"/>
      <c r="M1079" s="334"/>
      <c r="N1079" s="334"/>
      <c r="O1079" s="470"/>
      <c r="P1079" s="180">
        <f t="shared" si="488"/>
        <v>0</v>
      </c>
      <c r="Q1079" s="176">
        <f>SUM(Q1080:Q1082)</f>
        <v>159706</v>
      </c>
      <c r="R1079" s="176">
        <f t="shared" ref="R1079:S1079" si="520">SUM(R1080:R1082)</f>
        <v>173463.76</v>
      </c>
      <c r="S1079" s="176">
        <f t="shared" si="520"/>
        <v>333169.76</v>
      </c>
      <c r="T1079" s="133"/>
      <c r="U1079" s="133"/>
      <c r="V1079" s="133"/>
      <c r="W1079" s="142">
        <f t="shared" si="477"/>
        <v>0</v>
      </c>
      <c r="X1079" s="142">
        <f t="shared" si="477"/>
        <v>0</v>
      </c>
      <c r="Y1079" s="142">
        <f t="shared" si="478"/>
        <v>0</v>
      </c>
      <c r="Z1079" s="334"/>
      <c r="AA1079" s="335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</row>
    <row r="1080" spans="1:41" ht="15" outlineLevel="1">
      <c r="A1080" s="44">
        <v>910</v>
      </c>
      <c r="B1080" s="73">
        <v>60</v>
      </c>
      <c r="C1080" s="315" t="s">
        <v>514</v>
      </c>
      <c r="D1080" s="316" t="s">
        <v>24</v>
      </c>
      <c r="E1080" s="64">
        <v>142.47999999999999</v>
      </c>
      <c r="F1080" s="14">
        <f t="shared" ref="F1080:F1082" si="521">E1080*I1080</f>
        <v>117546</v>
      </c>
      <c r="G1080" s="14">
        <f t="shared" ref="G1080:G1082" si="522">E1080*J1080</f>
        <v>62263.76</v>
      </c>
      <c r="H1080" s="14">
        <f t="shared" ref="H1080:H1082" si="523">F1080+G1080</f>
        <v>179809.76</v>
      </c>
      <c r="I1080" s="20">
        <v>825</v>
      </c>
      <c r="J1080" s="67">
        <v>437</v>
      </c>
      <c r="K1080" s="34"/>
      <c r="L1080" s="317"/>
      <c r="M1080" s="317"/>
      <c r="N1080" s="317"/>
      <c r="O1080" s="186">
        <f t="shared" ref="O1080:O1082" si="524">I1080</f>
        <v>825</v>
      </c>
      <c r="P1080" s="180">
        <f t="shared" si="488"/>
        <v>437</v>
      </c>
      <c r="Q1080" s="180">
        <f t="shared" si="473"/>
        <v>117546</v>
      </c>
      <c r="R1080" s="180">
        <f t="shared" si="474"/>
        <v>62263.76</v>
      </c>
      <c r="S1080" s="180">
        <f t="shared" si="475"/>
        <v>179809.76</v>
      </c>
      <c r="T1080" s="394">
        <f t="shared" si="471"/>
        <v>150540.09</v>
      </c>
      <c r="U1080" s="394">
        <f t="shared" si="472"/>
        <v>79740.36</v>
      </c>
      <c r="V1080" s="142">
        <f t="shared" si="476"/>
        <v>230280.45</v>
      </c>
      <c r="W1080" s="142">
        <f t="shared" si="477"/>
        <v>1056.57</v>
      </c>
      <c r="X1080" s="142">
        <f t="shared" si="477"/>
        <v>559.66</v>
      </c>
      <c r="Y1080" s="142">
        <f t="shared" si="478"/>
        <v>1616.23</v>
      </c>
      <c r="Z1080" s="317" t="s">
        <v>515</v>
      </c>
      <c r="AA1080" s="319"/>
      <c r="AB1080" s="226"/>
      <c r="AC1080" s="226"/>
      <c r="AD1080" s="226"/>
      <c r="AE1080" s="226"/>
      <c r="AF1080" s="226"/>
      <c r="AG1080" s="226"/>
      <c r="AH1080" s="226"/>
      <c r="AI1080" s="226"/>
      <c r="AJ1080" s="226"/>
      <c r="AK1080" s="226"/>
      <c r="AL1080" s="226"/>
      <c r="AM1080" s="226"/>
      <c r="AN1080" s="226"/>
      <c r="AO1080" s="226"/>
    </row>
    <row r="1081" spans="1:41" ht="15" outlineLevel="1">
      <c r="A1081" s="44">
        <v>911</v>
      </c>
      <c r="B1081" s="73">
        <v>61</v>
      </c>
      <c r="C1081" s="315" t="s">
        <v>516</v>
      </c>
      <c r="D1081" s="316" t="s">
        <v>21</v>
      </c>
      <c r="E1081" s="64">
        <v>8</v>
      </c>
      <c r="F1081" s="14">
        <f t="shared" si="521"/>
        <v>36000</v>
      </c>
      <c r="G1081" s="14">
        <f t="shared" si="522"/>
        <v>0</v>
      </c>
      <c r="H1081" s="14">
        <f t="shared" si="523"/>
        <v>36000</v>
      </c>
      <c r="I1081" s="20">
        <v>4500</v>
      </c>
      <c r="J1081" s="53"/>
      <c r="K1081" s="34"/>
      <c r="L1081" s="317"/>
      <c r="M1081" s="317"/>
      <c r="N1081" s="317"/>
      <c r="O1081" s="186">
        <f t="shared" si="524"/>
        <v>4500</v>
      </c>
      <c r="P1081" s="180">
        <f t="shared" si="488"/>
        <v>0</v>
      </c>
      <c r="Q1081" s="180">
        <f t="shared" si="473"/>
        <v>36000</v>
      </c>
      <c r="R1081" s="180">
        <f t="shared" si="474"/>
        <v>0</v>
      </c>
      <c r="S1081" s="180">
        <f t="shared" si="475"/>
        <v>36000</v>
      </c>
      <c r="T1081" s="394">
        <f t="shared" si="471"/>
        <v>46105.04</v>
      </c>
      <c r="U1081" s="394">
        <f t="shared" si="472"/>
        <v>0</v>
      </c>
      <c r="V1081" s="142">
        <f t="shared" si="476"/>
        <v>46105.04</v>
      </c>
      <c r="W1081" s="142">
        <f t="shared" si="477"/>
        <v>5763.13</v>
      </c>
      <c r="X1081" s="142">
        <f t="shared" si="477"/>
        <v>0</v>
      </c>
      <c r="Y1081" s="142">
        <f t="shared" si="478"/>
        <v>5763.13</v>
      </c>
      <c r="Z1081" s="317" t="s">
        <v>517</v>
      </c>
      <c r="AA1081" s="319"/>
      <c r="AB1081" s="226"/>
      <c r="AC1081" s="226"/>
      <c r="AD1081" s="226"/>
      <c r="AE1081" s="226"/>
      <c r="AF1081" s="226"/>
      <c r="AG1081" s="226"/>
      <c r="AH1081" s="226"/>
      <c r="AI1081" s="226"/>
      <c r="AJ1081" s="226"/>
      <c r="AK1081" s="226"/>
      <c r="AL1081" s="226"/>
      <c r="AM1081" s="226"/>
      <c r="AN1081" s="226"/>
      <c r="AO1081" s="226"/>
    </row>
    <row r="1082" spans="1:41" ht="28.5" outlineLevel="1">
      <c r="A1082" s="44">
        <v>912</v>
      </c>
      <c r="B1082" s="73">
        <v>62</v>
      </c>
      <c r="C1082" s="315" t="s">
        <v>518</v>
      </c>
      <c r="D1082" s="316" t="s">
        <v>24</v>
      </c>
      <c r="E1082" s="64">
        <v>16</v>
      </c>
      <c r="F1082" s="14">
        <f t="shared" si="521"/>
        <v>6160</v>
      </c>
      <c r="G1082" s="14">
        <f t="shared" si="522"/>
        <v>111200</v>
      </c>
      <c r="H1082" s="14">
        <f t="shared" si="523"/>
        <v>117360</v>
      </c>
      <c r="I1082" s="20">
        <v>385</v>
      </c>
      <c r="J1082" s="67">
        <v>6950</v>
      </c>
      <c r="K1082" s="34"/>
      <c r="L1082" s="317"/>
      <c r="M1082" s="317"/>
      <c r="N1082" s="317"/>
      <c r="O1082" s="186">
        <f t="shared" si="524"/>
        <v>385</v>
      </c>
      <c r="P1082" s="180">
        <f t="shared" si="488"/>
        <v>6950</v>
      </c>
      <c r="Q1082" s="180">
        <f t="shared" si="473"/>
        <v>6160</v>
      </c>
      <c r="R1082" s="180">
        <f t="shared" si="474"/>
        <v>111200</v>
      </c>
      <c r="S1082" s="180">
        <f t="shared" si="475"/>
        <v>117360</v>
      </c>
      <c r="T1082" s="394">
        <f t="shared" si="471"/>
        <v>7889.12</v>
      </c>
      <c r="U1082" s="394">
        <f t="shared" si="472"/>
        <v>142413.28</v>
      </c>
      <c r="V1082" s="142">
        <f t="shared" si="476"/>
        <v>150302.39999999999</v>
      </c>
      <c r="W1082" s="142">
        <f t="shared" si="477"/>
        <v>493.07</v>
      </c>
      <c r="X1082" s="142">
        <f t="shared" si="477"/>
        <v>8900.83</v>
      </c>
      <c r="Y1082" s="142">
        <f t="shared" si="478"/>
        <v>9393.9</v>
      </c>
      <c r="Z1082" s="317" t="s">
        <v>519</v>
      </c>
      <c r="AA1082" s="319"/>
      <c r="AB1082" s="226"/>
      <c r="AC1082" s="226"/>
      <c r="AD1082" s="226"/>
      <c r="AE1082" s="226"/>
      <c r="AF1082" s="226"/>
      <c r="AG1082" s="226"/>
      <c r="AH1082" s="226"/>
      <c r="AI1082" s="226"/>
      <c r="AJ1082" s="226"/>
      <c r="AK1082" s="226"/>
      <c r="AL1082" s="226"/>
      <c r="AM1082" s="226"/>
      <c r="AN1082" s="226"/>
      <c r="AO1082" s="226"/>
    </row>
    <row r="1083" spans="1:41" s="237" customFormat="1" ht="42.75">
      <c r="A1083" s="158"/>
      <c r="B1083" s="145"/>
      <c r="C1083" s="326" t="s">
        <v>520</v>
      </c>
      <c r="D1083" s="338"/>
      <c r="E1083" s="339"/>
      <c r="F1083" s="133">
        <f t="shared" ref="F1083:H1083" si="525">SUM(F1084:F1086)</f>
        <v>2565638.4</v>
      </c>
      <c r="G1083" s="133">
        <f t="shared" si="525"/>
        <v>425824.25</v>
      </c>
      <c r="H1083" s="133">
        <f t="shared" si="525"/>
        <v>2991462.65</v>
      </c>
      <c r="I1083" s="135"/>
      <c r="J1083" s="135"/>
      <c r="K1083" s="148"/>
      <c r="L1083" s="334"/>
      <c r="M1083" s="334"/>
      <c r="N1083" s="334"/>
      <c r="O1083" s="470"/>
      <c r="P1083" s="180">
        <f t="shared" si="488"/>
        <v>0</v>
      </c>
      <c r="Q1083" s="176">
        <f>SUM(Q1084:Q1086)</f>
        <v>2565638.4</v>
      </c>
      <c r="R1083" s="176">
        <f t="shared" ref="R1083:S1083" si="526">SUM(R1084:R1086)</f>
        <v>425824.25</v>
      </c>
      <c r="S1083" s="176">
        <f t="shared" si="526"/>
        <v>2991462.65</v>
      </c>
      <c r="T1083" s="133"/>
      <c r="U1083" s="133"/>
      <c r="V1083" s="133"/>
      <c r="W1083" s="142">
        <f t="shared" si="477"/>
        <v>0</v>
      </c>
      <c r="X1083" s="142">
        <f t="shared" si="477"/>
        <v>0</v>
      </c>
      <c r="Y1083" s="142">
        <f t="shared" si="478"/>
        <v>0</v>
      </c>
      <c r="Z1083" s="334"/>
      <c r="AA1083" s="335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</row>
    <row r="1084" spans="1:41" ht="15" outlineLevel="1">
      <c r="A1084" s="44">
        <v>913</v>
      </c>
      <c r="B1084" s="73">
        <v>63</v>
      </c>
      <c r="C1084" s="315" t="s">
        <v>521</v>
      </c>
      <c r="D1084" s="316" t="s">
        <v>31</v>
      </c>
      <c r="E1084" s="64">
        <v>1.74</v>
      </c>
      <c r="F1084" s="14">
        <f t="shared" ref="F1084:F1086" si="527">E1084*I1084</f>
        <v>120060</v>
      </c>
      <c r="G1084" s="14">
        <f t="shared" ref="G1084:G1093" si="528">E1084*J1084</f>
        <v>191991.6</v>
      </c>
      <c r="H1084" s="14">
        <f t="shared" ref="H1084:H1093" si="529">F1084+G1084</f>
        <v>312051.59999999998</v>
      </c>
      <c r="I1084" s="71">
        <v>69000</v>
      </c>
      <c r="J1084" s="53">
        <f>110.34*1000</f>
        <v>110340</v>
      </c>
      <c r="K1084" s="34"/>
      <c r="L1084" s="317"/>
      <c r="M1084" s="317"/>
      <c r="N1084" s="317"/>
      <c r="O1084" s="186">
        <f t="shared" ref="O1084:O1093" si="530">I1084</f>
        <v>69000</v>
      </c>
      <c r="P1084" s="180">
        <f t="shared" si="488"/>
        <v>110340</v>
      </c>
      <c r="Q1084" s="180">
        <f t="shared" si="473"/>
        <v>120060</v>
      </c>
      <c r="R1084" s="180">
        <f t="shared" si="474"/>
        <v>191991.6</v>
      </c>
      <c r="S1084" s="180">
        <f t="shared" si="475"/>
        <v>312051.59999999998</v>
      </c>
      <c r="T1084" s="394">
        <f t="shared" si="471"/>
        <v>153760.23000000001</v>
      </c>
      <c r="U1084" s="394">
        <f t="shared" si="472"/>
        <v>245882.67</v>
      </c>
      <c r="V1084" s="142">
        <f t="shared" si="476"/>
        <v>399642.9</v>
      </c>
      <c r="W1084" s="142">
        <f t="shared" si="477"/>
        <v>88367.95</v>
      </c>
      <c r="X1084" s="142">
        <f t="shared" si="477"/>
        <v>141311.88</v>
      </c>
      <c r="Y1084" s="142">
        <f t="shared" si="478"/>
        <v>229679.83</v>
      </c>
      <c r="Z1084" s="317" t="s">
        <v>522</v>
      </c>
      <c r="AA1084" s="319"/>
      <c r="AB1084" s="226"/>
      <c r="AC1084" s="226"/>
      <c r="AD1084" s="226"/>
      <c r="AE1084" s="226"/>
      <c r="AF1084" s="226"/>
      <c r="AG1084" s="226"/>
      <c r="AH1084" s="226"/>
      <c r="AI1084" s="226"/>
      <c r="AJ1084" s="226"/>
      <c r="AK1084" s="226"/>
      <c r="AL1084" s="226"/>
      <c r="AM1084" s="226"/>
      <c r="AN1084" s="226"/>
      <c r="AO1084" s="226"/>
    </row>
    <row r="1085" spans="1:41" ht="28.5" outlineLevel="1">
      <c r="A1085" s="44">
        <v>914</v>
      </c>
      <c r="B1085" s="73">
        <v>64</v>
      </c>
      <c r="C1085" s="315" t="s">
        <v>523</v>
      </c>
      <c r="D1085" s="316" t="s">
        <v>26</v>
      </c>
      <c r="E1085" s="64">
        <v>1964.32</v>
      </c>
      <c r="F1085" s="14">
        <f t="shared" si="527"/>
        <v>1031268</v>
      </c>
      <c r="G1085" s="14">
        <f t="shared" si="528"/>
        <v>150604.41</v>
      </c>
      <c r="H1085" s="14">
        <f t="shared" si="529"/>
        <v>1181872.4099999999</v>
      </c>
      <c r="I1085" s="71">
        <v>525</v>
      </c>
      <c r="J1085" s="66">
        <f>92/1.2</f>
        <v>76.67</v>
      </c>
      <c r="K1085" s="34"/>
      <c r="L1085" s="317"/>
      <c r="M1085" s="317"/>
      <c r="N1085" s="317"/>
      <c r="O1085" s="186">
        <f t="shared" si="530"/>
        <v>525</v>
      </c>
      <c r="P1085" s="180">
        <f t="shared" si="488"/>
        <v>76.67</v>
      </c>
      <c r="Q1085" s="180">
        <f t="shared" si="473"/>
        <v>1031268</v>
      </c>
      <c r="R1085" s="180">
        <f t="shared" si="474"/>
        <v>150604.41</v>
      </c>
      <c r="S1085" s="180">
        <f t="shared" si="475"/>
        <v>1181872.4099999999</v>
      </c>
      <c r="T1085" s="394">
        <f t="shared" si="471"/>
        <v>1320730.2</v>
      </c>
      <c r="U1085" s="394">
        <f t="shared" si="472"/>
        <v>192876.58</v>
      </c>
      <c r="V1085" s="142">
        <f t="shared" si="476"/>
        <v>1513606.78</v>
      </c>
      <c r="W1085" s="142">
        <f t="shared" si="477"/>
        <v>672.36</v>
      </c>
      <c r="X1085" s="142">
        <f t="shared" si="477"/>
        <v>98.19</v>
      </c>
      <c r="Y1085" s="142">
        <f t="shared" si="478"/>
        <v>770.55</v>
      </c>
      <c r="Z1085" s="317" t="s">
        <v>524</v>
      </c>
      <c r="AA1085" s="319"/>
      <c r="AB1085" s="226"/>
      <c r="AC1085" s="226"/>
      <c r="AD1085" s="226"/>
      <c r="AE1085" s="226"/>
      <c r="AF1085" s="226"/>
      <c r="AG1085" s="226"/>
      <c r="AH1085" s="226"/>
      <c r="AI1085" s="226"/>
      <c r="AJ1085" s="226"/>
      <c r="AK1085" s="226"/>
      <c r="AL1085" s="226"/>
      <c r="AM1085" s="226"/>
      <c r="AN1085" s="226"/>
      <c r="AO1085" s="226"/>
    </row>
    <row r="1086" spans="1:41" ht="28.5" outlineLevel="1">
      <c r="A1086" s="44">
        <v>915</v>
      </c>
      <c r="B1086" s="73">
        <v>65</v>
      </c>
      <c r="C1086" s="315" t="s">
        <v>525</v>
      </c>
      <c r="D1086" s="316" t="s">
        <v>26</v>
      </c>
      <c r="E1086" s="64">
        <v>1964.32</v>
      </c>
      <c r="F1086" s="14">
        <f t="shared" si="527"/>
        <v>1414310.4</v>
      </c>
      <c r="G1086" s="14">
        <f t="shared" si="528"/>
        <v>83228.240000000005</v>
      </c>
      <c r="H1086" s="14">
        <f t="shared" si="529"/>
        <v>1497538.64</v>
      </c>
      <c r="I1086" s="71">
        <v>720</v>
      </c>
      <c r="J1086" s="53">
        <v>42.37</v>
      </c>
      <c r="K1086" s="34"/>
      <c r="L1086" s="317"/>
      <c r="M1086" s="317"/>
      <c r="N1086" s="317"/>
      <c r="O1086" s="186">
        <f t="shared" si="530"/>
        <v>720</v>
      </c>
      <c r="P1086" s="180">
        <f t="shared" si="488"/>
        <v>42.37</v>
      </c>
      <c r="Q1086" s="180">
        <f t="shared" si="473"/>
        <v>1414310.4</v>
      </c>
      <c r="R1086" s="180">
        <f t="shared" si="474"/>
        <v>83228.240000000005</v>
      </c>
      <c r="S1086" s="180">
        <f t="shared" si="475"/>
        <v>1497538.64</v>
      </c>
      <c r="T1086" s="394">
        <f t="shared" si="471"/>
        <v>1811299.47</v>
      </c>
      <c r="U1086" s="394">
        <f t="shared" si="472"/>
        <v>106584</v>
      </c>
      <c r="V1086" s="142">
        <f t="shared" si="476"/>
        <v>1917883.47</v>
      </c>
      <c r="W1086" s="142">
        <f t="shared" si="477"/>
        <v>922.1</v>
      </c>
      <c r="X1086" s="142">
        <f t="shared" si="477"/>
        <v>54.26</v>
      </c>
      <c r="Y1086" s="142">
        <f t="shared" si="478"/>
        <v>976.36</v>
      </c>
      <c r="Z1086" s="317" t="s">
        <v>526</v>
      </c>
      <c r="AA1086" s="319"/>
      <c r="AB1086" s="226"/>
      <c r="AC1086" s="226"/>
      <c r="AD1086" s="226"/>
      <c r="AE1086" s="226"/>
      <c r="AF1086" s="226"/>
      <c r="AG1086" s="226"/>
      <c r="AH1086" s="226"/>
      <c r="AI1086" s="226"/>
      <c r="AJ1086" s="226"/>
      <c r="AK1086" s="226"/>
      <c r="AL1086" s="226"/>
      <c r="AM1086" s="226"/>
      <c r="AN1086" s="226"/>
      <c r="AO1086" s="226"/>
    </row>
    <row r="1087" spans="1:41" s="237" customFormat="1" ht="15">
      <c r="A1087" s="158">
        <v>916</v>
      </c>
      <c r="B1087" s="145"/>
      <c r="C1087" s="340" t="s">
        <v>527</v>
      </c>
      <c r="D1087" s="242"/>
      <c r="E1087" s="197"/>
      <c r="F1087" s="133">
        <f>SUM(F1088:F1093)</f>
        <v>1544710.21</v>
      </c>
      <c r="G1087" s="133">
        <f t="shared" si="528"/>
        <v>0</v>
      </c>
      <c r="H1087" s="133">
        <f t="shared" si="529"/>
        <v>1544710.21</v>
      </c>
      <c r="I1087" s="135"/>
      <c r="J1087" s="135"/>
      <c r="K1087" s="148"/>
      <c r="L1087" s="334"/>
      <c r="M1087" s="334"/>
      <c r="N1087" s="334"/>
      <c r="O1087" s="186">
        <f t="shared" si="530"/>
        <v>0</v>
      </c>
      <c r="P1087" s="180">
        <f t="shared" si="488"/>
        <v>0</v>
      </c>
      <c r="Q1087" s="176">
        <f>SUM(Q1088:Q1093)</f>
        <v>1544710.21</v>
      </c>
      <c r="R1087" s="176">
        <f>P1087*AA1087</f>
        <v>0</v>
      </c>
      <c r="S1087" s="176">
        <f t="shared" si="475"/>
        <v>1544710.21</v>
      </c>
      <c r="T1087" s="133"/>
      <c r="U1087" s="133"/>
      <c r="V1087" s="133"/>
      <c r="W1087" s="142">
        <f t="shared" si="477"/>
        <v>0</v>
      </c>
      <c r="X1087" s="142">
        <f t="shared" si="477"/>
        <v>0</v>
      </c>
      <c r="Y1087" s="142">
        <f t="shared" si="478"/>
        <v>0</v>
      </c>
      <c r="Z1087" s="334"/>
      <c r="AA1087" s="335"/>
      <c r="AB1087" s="236"/>
      <c r="AC1087" s="236"/>
      <c r="AD1087" s="236"/>
      <c r="AE1087" s="236"/>
      <c r="AF1087" s="236"/>
      <c r="AG1087" s="236"/>
      <c r="AH1087" s="236"/>
      <c r="AI1087" s="236"/>
      <c r="AJ1087" s="236"/>
      <c r="AK1087" s="236"/>
      <c r="AL1087" s="236"/>
      <c r="AM1087" s="236"/>
      <c r="AN1087" s="236"/>
      <c r="AO1087" s="236"/>
    </row>
    <row r="1088" spans="1:41" ht="15" outlineLevel="1">
      <c r="A1088" s="44">
        <v>917</v>
      </c>
      <c r="B1088" s="73">
        <v>66</v>
      </c>
      <c r="C1088" s="241" t="s">
        <v>528</v>
      </c>
      <c r="D1088" s="238" t="s">
        <v>31</v>
      </c>
      <c r="E1088" s="64">
        <v>50.83</v>
      </c>
      <c r="F1088" s="14">
        <f t="shared" ref="F1088:F1093" si="531">E1088*I1088</f>
        <v>495592.5</v>
      </c>
      <c r="G1088" s="14">
        <f t="shared" si="528"/>
        <v>0</v>
      </c>
      <c r="H1088" s="14">
        <f t="shared" si="529"/>
        <v>495592.5</v>
      </c>
      <c r="I1088" s="71">
        <v>9750</v>
      </c>
      <c r="J1088" s="64"/>
      <c r="K1088" s="34"/>
      <c r="L1088" s="317"/>
      <c r="M1088" s="317"/>
      <c r="N1088" s="317"/>
      <c r="O1088" s="186">
        <f t="shared" si="530"/>
        <v>9750</v>
      </c>
      <c r="P1088" s="180">
        <f t="shared" si="488"/>
        <v>0</v>
      </c>
      <c r="Q1088" s="180">
        <f t="shared" si="473"/>
        <v>495592.5</v>
      </c>
      <c r="R1088" s="180">
        <f t="shared" si="474"/>
        <v>0</v>
      </c>
      <c r="S1088" s="180">
        <f t="shared" si="475"/>
        <v>495592.5</v>
      </c>
      <c r="T1088" s="394">
        <f t="shared" si="471"/>
        <v>634703.03</v>
      </c>
      <c r="U1088" s="394">
        <f t="shared" si="472"/>
        <v>0</v>
      </c>
      <c r="V1088" s="142">
        <f t="shared" si="476"/>
        <v>634703.03</v>
      </c>
      <c r="W1088" s="142">
        <f t="shared" si="477"/>
        <v>12486.78</v>
      </c>
      <c r="X1088" s="142">
        <f t="shared" si="477"/>
        <v>0</v>
      </c>
      <c r="Y1088" s="142">
        <f t="shared" si="478"/>
        <v>12486.78</v>
      </c>
      <c r="Z1088" s="317" t="s">
        <v>529</v>
      </c>
      <c r="AA1088" s="319"/>
      <c r="AB1088" s="226"/>
      <c r="AC1088" s="226"/>
      <c r="AD1088" s="226"/>
      <c r="AE1088" s="226"/>
      <c r="AF1088" s="226"/>
      <c r="AG1088" s="226"/>
      <c r="AH1088" s="226"/>
      <c r="AI1088" s="226"/>
      <c r="AJ1088" s="226"/>
      <c r="AK1088" s="226"/>
      <c r="AL1088" s="226"/>
      <c r="AM1088" s="226"/>
      <c r="AN1088" s="226"/>
      <c r="AO1088" s="226"/>
    </row>
    <row r="1089" spans="1:41" ht="28.5" outlineLevel="1">
      <c r="A1089" s="44">
        <v>918</v>
      </c>
      <c r="B1089" s="73">
        <v>67</v>
      </c>
      <c r="C1089" s="241" t="s">
        <v>530</v>
      </c>
      <c r="D1089" s="238" t="s">
        <v>31</v>
      </c>
      <c r="E1089" s="239">
        <v>50.83</v>
      </c>
      <c r="F1089" s="14">
        <f t="shared" si="531"/>
        <v>114367.5</v>
      </c>
      <c r="G1089" s="14">
        <f t="shared" si="528"/>
        <v>0</v>
      </c>
      <c r="H1089" s="14">
        <f t="shared" si="529"/>
        <v>114367.5</v>
      </c>
      <c r="I1089" s="71">
        <v>2250</v>
      </c>
      <c r="J1089" s="53"/>
      <c r="K1089" s="34"/>
      <c r="L1089" s="317"/>
      <c r="M1089" s="317"/>
      <c r="N1089" s="317"/>
      <c r="O1089" s="186">
        <f t="shared" si="530"/>
        <v>2250</v>
      </c>
      <c r="P1089" s="180">
        <f t="shared" si="488"/>
        <v>0</v>
      </c>
      <c r="Q1089" s="180">
        <f t="shared" si="473"/>
        <v>114367.5</v>
      </c>
      <c r="R1089" s="180">
        <f t="shared" si="474"/>
        <v>0</v>
      </c>
      <c r="S1089" s="180">
        <f t="shared" si="475"/>
        <v>114367.5</v>
      </c>
      <c r="T1089" s="394">
        <f t="shared" si="471"/>
        <v>146469.69</v>
      </c>
      <c r="U1089" s="394">
        <f t="shared" si="472"/>
        <v>0</v>
      </c>
      <c r="V1089" s="142">
        <f t="shared" si="476"/>
        <v>146469.69</v>
      </c>
      <c r="W1089" s="142">
        <f t="shared" si="477"/>
        <v>2881.56</v>
      </c>
      <c r="X1089" s="142">
        <f t="shared" si="477"/>
        <v>0</v>
      </c>
      <c r="Y1089" s="142">
        <f t="shared" si="478"/>
        <v>2881.56</v>
      </c>
      <c r="Z1089" s="317"/>
      <c r="AA1089" s="319"/>
      <c r="AB1089" s="226"/>
      <c r="AC1089" s="226"/>
      <c r="AD1089" s="226"/>
      <c r="AE1089" s="226"/>
      <c r="AF1089" s="226"/>
      <c r="AG1089" s="226"/>
      <c r="AH1089" s="226"/>
      <c r="AI1089" s="226"/>
      <c r="AJ1089" s="226"/>
      <c r="AK1089" s="226"/>
      <c r="AL1089" s="226"/>
      <c r="AM1089" s="226"/>
      <c r="AN1089" s="226"/>
      <c r="AO1089" s="226"/>
    </row>
    <row r="1090" spans="1:41" ht="15" outlineLevel="1">
      <c r="A1090" s="44">
        <v>919</v>
      </c>
      <c r="B1090" s="73">
        <v>68</v>
      </c>
      <c r="C1090" s="241" t="s">
        <v>531</v>
      </c>
      <c r="D1090" s="238" t="s">
        <v>31</v>
      </c>
      <c r="E1090" s="239">
        <v>50.83</v>
      </c>
      <c r="F1090" s="14">
        <f t="shared" si="531"/>
        <v>190612.5</v>
      </c>
      <c r="G1090" s="14">
        <f t="shared" si="528"/>
        <v>0</v>
      </c>
      <c r="H1090" s="14">
        <f t="shared" si="529"/>
        <v>190612.5</v>
      </c>
      <c r="I1090" s="71">
        <v>3750</v>
      </c>
      <c r="J1090" s="64"/>
      <c r="K1090" s="34"/>
      <c r="L1090" s="317"/>
      <c r="M1090" s="317"/>
      <c r="N1090" s="317"/>
      <c r="O1090" s="186">
        <f t="shared" si="530"/>
        <v>3750</v>
      </c>
      <c r="P1090" s="180">
        <f t="shared" si="488"/>
        <v>0</v>
      </c>
      <c r="Q1090" s="180">
        <f t="shared" si="473"/>
        <v>190612.5</v>
      </c>
      <c r="R1090" s="180">
        <f t="shared" si="474"/>
        <v>0</v>
      </c>
      <c r="S1090" s="180">
        <f t="shared" si="475"/>
        <v>190612.5</v>
      </c>
      <c r="T1090" s="394">
        <f t="shared" si="471"/>
        <v>244116.67</v>
      </c>
      <c r="U1090" s="394">
        <f t="shared" si="472"/>
        <v>0</v>
      </c>
      <c r="V1090" s="142">
        <f t="shared" si="476"/>
        <v>244116.67</v>
      </c>
      <c r="W1090" s="142">
        <f t="shared" si="477"/>
        <v>4802.6099999999997</v>
      </c>
      <c r="X1090" s="142">
        <f t="shared" si="477"/>
        <v>0</v>
      </c>
      <c r="Y1090" s="142">
        <f t="shared" si="478"/>
        <v>4802.6099999999997</v>
      </c>
      <c r="Z1090" s="317"/>
      <c r="AA1090" s="319"/>
      <c r="AB1090" s="226"/>
      <c r="AC1090" s="226"/>
      <c r="AD1090" s="226"/>
      <c r="AE1090" s="226"/>
      <c r="AF1090" s="226"/>
      <c r="AG1090" s="226"/>
      <c r="AH1090" s="226"/>
      <c r="AI1090" s="226"/>
      <c r="AJ1090" s="226"/>
      <c r="AK1090" s="226"/>
      <c r="AL1090" s="226"/>
      <c r="AM1090" s="226"/>
      <c r="AN1090" s="226"/>
      <c r="AO1090" s="226"/>
    </row>
    <row r="1091" spans="1:41" ht="15" outlineLevel="1">
      <c r="A1091" s="44">
        <v>920</v>
      </c>
      <c r="B1091" s="73">
        <v>69</v>
      </c>
      <c r="C1091" s="241" t="s">
        <v>532</v>
      </c>
      <c r="D1091" s="238" t="s">
        <v>31</v>
      </c>
      <c r="E1091" s="239">
        <v>134.63</v>
      </c>
      <c r="F1091" s="14">
        <f t="shared" si="531"/>
        <v>87509.5</v>
      </c>
      <c r="G1091" s="14">
        <f t="shared" si="528"/>
        <v>0</v>
      </c>
      <c r="H1091" s="14">
        <f t="shared" si="529"/>
        <v>87509.5</v>
      </c>
      <c r="I1091" s="71">
        <v>650</v>
      </c>
      <c r="J1091" s="53"/>
      <c r="K1091" s="34"/>
      <c r="L1091" s="317"/>
      <c r="M1091" s="317"/>
      <c r="N1091" s="317"/>
      <c r="O1091" s="186">
        <f t="shared" si="530"/>
        <v>650</v>
      </c>
      <c r="P1091" s="180">
        <f t="shared" si="488"/>
        <v>0</v>
      </c>
      <c r="Q1091" s="180">
        <f t="shared" si="473"/>
        <v>87509.5</v>
      </c>
      <c r="R1091" s="180">
        <f t="shared" si="474"/>
        <v>0</v>
      </c>
      <c r="S1091" s="180">
        <f t="shared" si="475"/>
        <v>87509.5</v>
      </c>
      <c r="T1091" s="394">
        <f t="shared" si="471"/>
        <v>112072.74</v>
      </c>
      <c r="U1091" s="394">
        <f t="shared" si="472"/>
        <v>0</v>
      </c>
      <c r="V1091" s="142">
        <f t="shared" si="476"/>
        <v>112072.74</v>
      </c>
      <c r="W1091" s="142">
        <f t="shared" si="477"/>
        <v>832.45</v>
      </c>
      <c r="X1091" s="142">
        <f t="shared" si="477"/>
        <v>0</v>
      </c>
      <c r="Y1091" s="142">
        <f t="shared" si="478"/>
        <v>832.45</v>
      </c>
      <c r="Z1091" s="317" t="s">
        <v>533</v>
      </c>
      <c r="AA1091" s="319"/>
      <c r="AB1091" s="226"/>
      <c r="AC1091" s="226"/>
      <c r="AD1091" s="226"/>
      <c r="AE1091" s="226"/>
      <c r="AF1091" s="226"/>
      <c r="AG1091" s="226"/>
      <c r="AH1091" s="226"/>
      <c r="AI1091" s="226"/>
      <c r="AJ1091" s="226"/>
      <c r="AK1091" s="226"/>
      <c r="AL1091" s="226"/>
      <c r="AM1091" s="226"/>
      <c r="AN1091" s="226"/>
      <c r="AO1091" s="226"/>
    </row>
    <row r="1092" spans="1:41" ht="28.5" outlineLevel="1">
      <c r="A1092" s="44">
        <v>921</v>
      </c>
      <c r="B1092" s="73">
        <v>70</v>
      </c>
      <c r="C1092" s="244" t="s">
        <v>534</v>
      </c>
      <c r="D1092" s="238" t="s">
        <v>31</v>
      </c>
      <c r="E1092" s="239">
        <v>134.63</v>
      </c>
      <c r="F1092" s="14">
        <f t="shared" si="531"/>
        <v>60890.46</v>
      </c>
      <c r="G1092" s="14">
        <f t="shared" si="528"/>
        <v>0</v>
      </c>
      <c r="H1092" s="14">
        <f t="shared" si="529"/>
        <v>60890.46</v>
      </c>
      <c r="I1092" s="45">
        <v>452.28</v>
      </c>
      <c r="J1092" s="53"/>
      <c r="K1092" s="34"/>
      <c r="L1092" s="51"/>
      <c r="M1092" s="51"/>
      <c r="N1092" s="51"/>
      <c r="O1092" s="186">
        <f t="shared" si="530"/>
        <v>452.28</v>
      </c>
      <c r="P1092" s="180">
        <f t="shared" si="488"/>
        <v>0</v>
      </c>
      <c r="Q1092" s="180">
        <f t="shared" si="473"/>
        <v>60890.46</v>
      </c>
      <c r="R1092" s="180">
        <f t="shared" si="474"/>
        <v>0</v>
      </c>
      <c r="S1092" s="180">
        <f t="shared" si="475"/>
        <v>60890.46</v>
      </c>
      <c r="T1092" s="394">
        <f t="shared" si="471"/>
        <v>77981.73</v>
      </c>
      <c r="U1092" s="394">
        <f t="shared" si="472"/>
        <v>0</v>
      </c>
      <c r="V1092" s="142">
        <f t="shared" si="476"/>
        <v>77981.73</v>
      </c>
      <c r="W1092" s="142">
        <f t="shared" si="477"/>
        <v>579.23</v>
      </c>
      <c r="X1092" s="142">
        <f t="shared" si="477"/>
        <v>0</v>
      </c>
      <c r="Y1092" s="142">
        <f t="shared" si="478"/>
        <v>579.23</v>
      </c>
      <c r="Z1092" s="51"/>
      <c r="AA1092" s="35"/>
      <c r="AB1092" s="226"/>
      <c r="AC1092" s="226"/>
      <c r="AD1092" s="226"/>
      <c r="AE1092" s="226"/>
      <c r="AF1092" s="226"/>
      <c r="AG1092" s="226"/>
      <c r="AH1092" s="226"/>
      <c r="AI1092" s="226"/>
      <c r="AJ1092" s="226"/>
      <c r="AK1092" s="226"/>
      <c r="AL1092" s="226"/>
      <c r="AM1092" s="226"/>
      <c r="AN1092" s="226"/>
      <c r="AO1092" s="226"/>
    </row>
    <row r="1093" spans="1:41" ht="15" outlineLevel="1">
      <c r="A1093" s="44">
        <v>922</v>
      </c>
      <c r="B1093" s="271">
        <v>71</v>
      </c>
      <c r="C1093" s="244" t="s">
        <v>178</v>
      </c>
      <c r="D1093" s="238" t="s">
        <v>31</v>
      </c>
      <c r="E1093" s="239">
        <v>134.63</v>
      </c>
      <c r="F1093" s="14">
        <f t="shared" si="531"/>
        <v>595737.75</v>
      </c>
      <c r="G1093" s="14">
        <f t="shared" si="528"/>
        <v>0</v>
      </c>
      <c r="H1093" s="89">
        <f t="shared" si="529"/>
        <v>595737.75</v>
      </c>
      <c r="I1093" s="19">
        <v>4425</v>
      </c>
      <c r="J1093" s="53"/>
      <c r="K1093" s="34"/>
      <c r="L1093" s="51"/>
      <c r="M1093" s="51"/>
      <c r="N1093" s="51"/>
      <c r="O1093" s="186">
        <f t="shared" si="530"/>
        <v>4425</v>
      </c>
      <c r="P1093" s="180">
        <f t="shared" si="488"/>
        <v>0</v>
      </c>
      <c r="Q1093" s="180">
        <f t="shared" si="473"/>
        <v>595737.75</v>
      </c>
      <c r="R1093" s="180">
        <f t="shared" si="474"/>
        <v>0</v>
      </c>
      <c r="S1093" s="180">
        <f t="shared" si="475"/>
        <v>595737.75</v>
      </c>
      <c r="T1093" s="394">
        <f t="shared" si="471"/>
        <v>762958.98</v>
      </c>
      <c r="U1093" s="394">
        <f t="shared" si="472"/>
        <v>0</v>
      </c>
      <c r="V1093" s="142">
        <f t="shared" si="476"/>
        <v>762958.98</v>
      </c>
      <c r="W1093" s="142">
        <f t="shared" si="477"/>
        <v>5667.08</v>
      </c>
      <c r="X1093" s="142">
        <f t="shared" si="477"/>
        <v>0</v>
      </c>
      <c r="Y1093" s="142">
        <f t="shared" si="478"/>
        <v>5667.08</v>
      </c>
      <c r="Z1093" s="51"/>
      <c r="AA1093" s="35"/>
      <c r="AB1093" s="226"/>
      <c r="AC1093" s="226"/>
      <c r="AD1093" s="226"/>
      <c r="AE1093" s="226"/>
      <c r="AF1093" s="226"/>
      <c r="AG1093" s="226"/>
      <c r="AH1093" s="226"/>
      <c r="AI1093" s="226"/>
      <c r="AJ1093" s="226"/>
      <c r="AK1093" s="226"/>
      <c r="AL1093" s="226"/>
      <c r="AM1093" s="226"/>
      <c r="AN1093" s="226"/>
      <c r="AO1093" s="226"/>
    </row>
    <row r="1094" spans="1:41" s="266" customFormat="1" ht="37.35" customHeight="1">
      <c r="A1094" s="190"/>
      <c r="B1094" s="341" t="s">
        <v>535</v>
      </c>
      <c r="C1094" s="267"/>
      <c r="D1094" s="268"/>
      <c r="E1094" s="342"/>
      <c r="F1094" s="191">
        <f t="shared" ref="F1094:H1094" si="532">F1095+F1097+F1104</f>
        <v>57798202.479999997</v>
      </c>
      <c r="G1094" s="191">
        <f t="shared" si="532"/>
        <v>9364926.1600000001</v>
      </c>
      <c r="H1094" s="191">
        <f t="shared" si="532"/>
        <v>67163128.640000001</v>
      </c>
      <c r="I1094" s="192"/>
      <c r="J1094" s="193"/>
      <c r="K1094" s="194"/>
      <c r="L1094" s="195"/>
      <c r="M1094" s="195"/>
      <c r="N1094" s="195"/>
      <c r="O1094" s="457"/>
      <c r="P1094" s="180">
        <f t="shared" si="488"/>
        <v>0</v>
      </c>
      <c r="Q1094" s="459">
        <f t="shared" ref="Q1094:S1094" si="533">Q1095+Q1097+Q1104</f>
        <v>22011705.16</v>
      </c>
      <c r="R1094" s="459">
        <f t="shared" si="533"/>
        <v>4295380.3499999996</v>
      </c>
      <c r="S1094" s="459">
        <f t="shared" si="533"/>
        <v>26307085.510000002</v>
      </c>
      <c r="T1094" s="191"/>
      <c r="U1094" s="191"/>
      <c r="V1094" s="191"/>
      <c r="W1094" s="142">
        <f t="shared" si="477"/>
        <v>0</v>
      </c>
      <c r="X1094" s="142">
        <f t="shared" si="477"/>
        <v>0</v>
      </c>
      <c r="Y1094" s="142">
        <f t="shared" si="478"/>
        <v>0</v>
      </c>
      <c r="Z1094" s="195"/>
      <c r="AA1094" s="196"/>
      <c r="AB1094" s="298"/>
      <c r="AC1094" s="298"/>
      <c r="AD1094" s="298"/>
      <c r="AE1094" s="298"/>
      <c r="AF1094" s="298"/>
      <c r="AG1094" s="298"/>
      <c r="AH1094" s="298"/>
      <c r="AI1094" s="298"/>
      <c r="AJ1094" s="298"/>
      <c r="AK1094" s="298"/>
      <c r="AL1094" s="298"/>
      <c r="AM1094" s="298"/>
      <c r="AN1094" s="298"/>
      <c r="AO1094" s="298"/>
    </row>
    <row r="1095" spans="1:41" s="237" customFormat="1" ht="15">
      <c r="A1095" s="158"/>
      <c r="B1095" s="145"/>
      <c r="C1095" s="343" t="s">
        <v>407</v>
      </c>
      <c r="D1095" s="242"/>
      <c r="E1095" s="243"/>
      <c r="F1095" s="133">
        <f t="shared" ref="F1095:H1095" si="534">SUM(F1096)</f>
        <v>72050</v>
      </c>
      <c r="G1095" s="133">
        <f t="shared" si="534"/>
        <v>0</v>
      </c>
      <c r="H1095" s="133">
        <f t="shared" si="534"/>
        <v>72050</v>
      </c>
      <c r="I1095" s="135"/>
      <c r="J1095" s="197"/>
      <c r="K1095" s="148"/>
      <c r="L1095" s="147"/>
      <c r="M1095" s="147"/>
      <c r="N1095" s="147"/>
      <c r="O1095" s="179"/>
      <c r="P1095" s="180">
        <f t="shared" si="488"/>
        <v>0</v>
      </c>
      <c r="Q1095" s="176">
        <f t="shared" ref="Q1095:S1095" si="535">SUM(Q1096)</f>
        <v>72050</v>
      </c>
      <c r="R1095" s="176">
        <f t="shared" si="535"/>
        <v>0</v>
      </c>
      <c r="S1095" s="176">
        <f t="shared" si="535"/>
        <v>72050</v>
      </c>
      <c r="T1095" s="133"/>
      <c r="U1095" s="133"/>
      <c r="V1095" s="133"/>
      <c r="W1095" s="142">
        <f t="shared" si="477"/>
        <v>0</v>
      </c>
      <c r="X1095" s="142">
        <f t="shared" si="477"/>
        <v>0</v>
      </c>
      <c r="Y1095" s="142">
        <f t="shared" si="478"/>
        <v>0</v>
      </c>
      <c r="Z1095" s="147"/>
      <c r="AA1095" s="137"/>
      <c r="AB1095" s="236"/>
      <c r="AC1095" s="236"/>
      <c r="AD1095" s="236"/>
      <c r="AE1095" s="236"/>
      <c r="AF1095" s="236"/>
      <c r="AG1095" s="236"/>
      <c r="AH1095" s="236"/>
      <c r="AI1095" s="236"/>
      <c r="AJ1095" s="236"/>
      <c r="AK1095" s="236"/>
      <c r="AL1095" s="236"/>
      <c r="AM1095" s="236"/>
      <c r="AN1095" s="236"/>
      <c r="AO1095" s="236"/>
    </row>
    <row r="1096" spans="1:41" ht="28.5" outlineLevel="1">
      <c r="A1096" s="44">
        <v>923</v>
      </c>
      <c r="B1096" s="73">
        <v>72</v>
      </c>
      <c r="C1096" s="244" t="s">
        <v>536</v>
      </c>
      <c r="D1096" s="238" t="s">
        <v>31</v>
      </c>
      <c r="E1096" s="239">
        <v>1.31</v>
      </c>
      <c r="F1096" s="14">
        <f>E1096*I1096</f>
        <v>72050</v>
      </c>
      <c r="G1096" s="14">
        <f>E1096*J1096</f>
        <v>0</v>
      </c>
      <c r="H1096" s="14">
        <f>F1096+G1096</f>
        <v>72050</v>
      </c>
      <c r="I1096" s="71">
        <v>55000</v>
      </c>
      <c r="J1096" s="64"/>
      <c r="K1096" s="34"/>
      <c r="L1096" s="51"/>
      <c r="M1096" s="51"/>
      <c r="N1096" s="51"/>
      <c r="O1096" s="186">
        <f>I1096</f>
        <v>55000</v>
      </c>
      <c r="P1096" s="180">
        <f t="shared" si="488"/>
        <v>0</v>
      </c>
      <c r="Q1096" s="180">
        <f t="shared" si="473"/>
        <v>72050</v>
      </c>
      <c r="R1096" s="180">
        <f t="shared" si="474"/>
        <v>0</v>
      </c>
      <c r="S1096" s="180">
        <f t="shared" si="475"/>
        <v>72050</v>
      </c>
      <c r="T1096" s="394">
        <f t="shared" ref="T1096:T1159" si="536">E1096*W1096</f>
        <v>92274.07</v>
      </c>
      <c r="U1096" s="394">
        <f t="shared" ref="U1096:U1159" si="537">E1096*X1096</f>
        <v>0</v>
      </c>
      <c r="V1096" s="142">
        <f t="shared" si="476"/>
        <v>92274.07</v>
      </c>
      <c r="W1096" s="142">
        <f t="shared" si="477"/>
        <v>70438.22</v>
      </c>
      <c r="X1096" s="142">
        <f t="shared" si="477"/>
        <v>0</v>
      </c>
      <c r="Y1096" s="142">
        <f t="shared" si="478"/>
        <v>70438.22</v>
      </c>
      <c r="Z1096" s="51"/>
      <c r="AA1096" s="35"/>
      <c r="AB1096" s="226"/>
      <c r="AC1096" s="226"/>
      <c r="AD1096" s="226"/>
      <c r="AE1096" s="226"/>
      <c r="AF1096" s="226"/>
      <c r="AG1096" s="226"/>
      <c r="AH1096" s="226"/>
      <c r="AI1096" s="226"/>
      <c r="AJ1096" s="226"/>
      <c r="AK1096" s="226"/>
      <c r="AL1096" s="226"/>
      <c r="AM1096" s="226"/>
      <c r="AN1096" s="226"/>
      <c r="AO1096" s="226"/>
    </row>
    <row r="1097" spans="1:41" s="237" customFormat="1" ht="15">
      <c r="A1097" s="158"/>
      <c r="B1097" s="145"/>
      <c r="C1097" s="343" t="s">
        <v>427</v>
      </c>
      <c r="D1097" s="242"/>
      <c r="E1097" s="243"/>
      <c r="F1097" s="133">
        <f t="shared" ref="F1097:H1097" si="538">SUM(F1099:F1110)</f>
        <v>38713672.32</v>
      </c>
      <c r="G1097" s="133">
        <f t="shared" si="538"/>
        <v>6699825.3799999999</v>
      </c>
      <c r="H1097" s="133">
        <f t="shared" si="538"/>
        <v>45413497.700000003</v>
      </c>
      <c r="I1097" s="135"/>
      <c r="J1097" s="135"/>
      <c r="K1097" s="148"/>
      <c r="L1097" s="147"/>
      <c r="M1097" s="147"/>
      <c r="N1097" s="147"/>
      <c r="O1097" s="179"/>
      <c r="P1097" s="180">
        <f t="shared" si="488"/>
        <v>0</v>
      </c>
      <c r="Q1097" s="176">
        <f>SUM(Q1099:Q1103)</f>
        <v>2927175</v>
      </c>
      <c r="R1097" s="176">
        <f>SUM(R1099:R1103)</f>
        <v>1630279.57</v>
      </c>
      <c r="S1097" s="176">
        <f>SUM(S1099:S1103)</f>
        <v>4557454.57</v>
      </c>
      <c r="T1097" s="133"/>
      <c r="U1097" s="133"/>
      <c r="V1097" s="133"/>
      <c r="W1097" s="142">
        <f t="shared" ref="W1097:X1160" si="539">O1097*0.9*$X$1259</f>
        <v>0</v>
      </c>
      <c r="X1097" s="142">
        <f t="shared" si="539"/>
        <v>0</v>
      </c>
      <c r="Y1097" s="142">
        <f t="shared" ref="Y1097:Y1160" si="540">W1097+X1097</f>
        <v>0</v>
      </c>
      <c r="Z1097" s="147"/>
      <c r="AA1097" s="137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</row>
    <row r="1098" spans="1:41" s="282" customFormat="1" ht="28.5" outlineLevel="1">
      <c r="A1098" s="182"/>
      <c r="B1098" s="210"/>
      <c r="C1098" s="344" t="s">
        <v>537</v>
      </c>
      <c r="D1098" s="345"/>
      <c r="E1098" s="346"/>
      <c r="F1098" s="198">
        <f t="shared" ref="F1098:F1103" si="541">E1098*I1098</f>
        <v>0</v>
      </c>
      <c r="G1098" s="198">
        <f t="shared" ref="G1098:G1103" si="542">E1098*J1098</f>
        <v>0</v>
      </c>
      <c r="H1098" s="198">
        <f t="shared" ref="H1098:H1103" si="543">F1098+G1098</f>
        <v>0</v>
      </c>
      <c r="I1098" s="183"/>
      <c r="J1098" s="183"/>
      <c r="K1098" s="186"/>
      <c r="L1098" s="185"/>
      <c r="M1098" s="185"/>
      <c r="N1098" s="185"/>
      <c r="O1098" s="186"/>
      <c r="P1098" s="180">
        <f t="shared" si="488"/>
        <v>0</v>
      </c>
      <c r="Q1098" s="180">
        <f t="shared" ref="Q1098:Q1161" si="544">O1098*E1098</f>
        <v>0</v>
      </c>
      <c r="R1098" s="180">
        <f t="shared" ref="R1098:R1161" si="545">P1098*E1098</f>
        <v>0</v>
      </c>
      <c r="S1098" s="180">
        <f t="shared" ref="S1098:S1161" si="546">Q1098+R1098</f>
        <v>0</v>
      </c>
      <c r="T1098" s="394">
        <f t="shared" si="536"/>
        <v>0</v>
      </c>
      <c r="U1098" s="394">
        <f t="shared" si="537"/>
        <v>0</v>
      </c>
      <c r="V1098" s="142">
        <f t="shared" ref="V1098:V1161" si="547">T1098+U1098</f>
        <v>0</v>
      </c>
      <c r="W1098" s="142">
        <f t="shared" si="539"/>
        <v>0</v>
      </c>
      <c r="X1098" s="142">
        <f t="shared" si="539"/>
        <v>0</v>
      </c>
      <c r="Y1098" s="142">
        <f t="shared" si="540"/>
        <v>0</v>
      </c>
      <c r="Z1098" s="185"/>
      <c r="AA1098" s="187"/>
      <c r="AB1098" s="283"/>
      <c r="AC1098" s="283"/>
      <c r="AD1098" s="283"/>
      <c r="AE1098" s="283"/>
      <c r="AF1098" s="283"/>
      <c r="AG1098" s="283"/>
      <c r="AH1098" s="283"/>
      <c r="AI1098" s="283"/>
      <c r="AJ1098" s="283"/>
      <c r="AK1098" s="283"/>
      <c r="AL1098" s="283"/>
      <c r="AM1098" s="283"/>
      <c r="AN1098" s="283"/>
      <c r="AO1098" s="283"/>
    </row>
    <row r="1099" spans="1:41" ht="42.75" outlineLevel="1">
      <c r="A1099" s="44">
        <v>924</v>
      </c>
      <c r="B1099" s="73">
        <v>73</v>
      </c>
      <c r="C1099" s="315" t="s">
        <v>538</v>
      </c>
      <c r="D1099" s="316" t="s">
        <v>31</v>
      </c>
      <c r="E1099" s="64">
        <v>3.71</v>
      </c>
      <c r="F1099" s="14">
        <f t="shared" si="541"/>
        <v>612150</v>
      </c>
      <c r="G1099" s="14">
        <f t="shared" si="542"/>
        <v>265884.57</v>
      </c>
      <c r="H1099" s="14">
        <f t="shared" si="543"/>
        <v>878034.57</v>
      </c>
      <c r="I1099" s="71">
        <v>165000</v>
      </c>
      <c r="J1099" s="66">
        <v>71667</v>
      </c>
      <c r="K1099" s="34"/>
      <c r="L1099" s="317"/>
      <c r="M1099" s="317"/>
      <c r="N1099" s="317"/>
      <c r="O1099" s="186">
        <f>I1099</f>
        <v>165000</v>
      </c>
      <c r="P1099" s="180">
        <f t="shared" si="488"/>
        <v>71667</v>
      </c>
      <c r="Q1099" s="180">
        <f t="shared" si="544"/>
        <v>612150</v>
      </c>
      <c r="R1099" s="180">
        <f t="shared" si="545"/>
        <v>265884.57</v>
      </c>
      <c r="S1099" s="180">
        <f t="shared" si="546"/>
        <v>878034.57</v>
      </c>
      <c r="T1099" s="394">
        <f t="shared" si="536"/>
        <v>783977.43</v>
      </c>
      <c r="U1099" s="394">
        <f t="shared" si="537"/>
        <v>340517.04</v>
      </c>
      <c r="V1099" s="142">
        <f t="shared" si="547"/>
        <v>1124494.47</v>
      </c>
      <c r="W1099" s="142">
        <f t="shared" si="539"/>
        <v>211314.67</v>
      </c>
      <c r="X1099" s="142">
        <f t="shared" si="539"/>
        <v>91783.57</v>
      </c>
      <c r="Y1099" s="142">
        <f t="shared" si="540"/>
        <v>303098.23999999999</v>
      </c>
      <c r="Z1099" s="317" t="s">
        <v>539</v>
      </c>
      <c r="AA1099" s="319"/>
      <c r="AB1099" s="226"/>
      <c r="AC1099" s="226"/>
      <c r="AD1099" s="226"/>
      <c r="AE1099" s="226"/>
      <c r="AF1099" s="226"/>
      <c r="AG1099" s="226"/>
      <c r="AH1099" s="226"/>
      <c r="AI1099" s="226"/>
      <c r="AJ1099" s="226"/>
      <c r="AK1099" s="226"/>
      <c r="AL1099" s="226"/>
      <c r="AM1099" s="226"/>
      <c r="AN1099" s="226"/>
      <c r="AO1099" s="226"/>
    </row>
    <row r="1100" spans="1:41" ht="28.5" outlineLevel="1">
      <c r="A1100" s="44"/>
      <c r="B1100" s="73"/>
      <c r="C1100" s="327" t="s">
        <v>540</v>
      </c>
      <c r="D1100" s="316"/>
      <c r="E1100" s="64"/>
      <c r="F1100" s="14">
        <f t="shared" si="541"/>
        <v>0</v>
      </c>
      <c r="G1100" s="14">
        <f t="shared" si="542"/>
        <v>0</v>
      </c>
      <c r="H1100" s="14">
        <f t="shared" si="543"/>
        <v>0</v>
      </c>
      <c r="I1100" s="53"/>
      <c r="J1100" s="53"/>
      <c r="K1100" s="34"/>
      <c r="L1100" s="317"/>
      <c r="M1100" s="317"/>
      <c r="N1100" s="317"/>
      <c r="O1100" s="465"/>
      <c r="P1100" s="180">
        <f t="shared" si="488"/>
        <v>0</v>
      </c>
      <c r="Q1100" s="180">
        <f t="shared" si="544"/>
        <v>0</v>
      </c>
      <c r="R1100" s="180">
        <f t="shared" si="545"/>
        <v>0</v>
      </c>
      <c r="S1100" s="180">
        <f t="shared" si="546"/>
        <v>0</v>
      </c>
      <c r="T1100" s="394">
        <f t="shared" si="536"/>
        <v>0</v>
      </c>
      <c r="U1100" s="394">
        <f t="shared" si="537"/>
        <v>0</v>
      </c>
      <c r="V1100" s="142">
        <f t="shared" si="547"/>
        <v>0</v>
      </c>
      <c r="W1100" s="142">
        <f t="shared" si="539"/>
        <v>0</v>
      </c>
      <c r="X1100" s="142">
        <f t="shared" si="539"/>
        <v>0</v>
      </c>
      <c r="Y1100" s="142">
        <f t="shared" si="540"/>
        <v>0</v>
      </c>
      <c r="Z1100" s="317"/>
      <c r="AA1100" s="319"/>
      <c r="AB1100" s="226"/>
      <c r="AC1100" s="226"/>
      <c r="AD1100" s="226"/>
      <c r="AE1100" s="226"/>
      <c r="AF1100" s="226"/>
      <c r="AG1100" s="226"/>
      <c r="AH1100" s="226"/>
      <c r="AI1100" s="226"/>
      <c r="AJ1100" s="226"/>
      <c r="AK1100" s="226"/>
      <c r="AL1100" s="226"/>
      <c r="AM1100" s="226"/>
      <c r="AN1100" s="226"/>
      <c r="AO1100" s="226"/>
    </row>
    <row r="1101" spans="1:41" ht="42.75" outlineLevel="1">
      <c r="A1101" s="44">
        <v>925</v>
      </c>
      <c r="B1101" s="73">
        <v>74</v>
      </c>
      <c r="C1101" s="315" t="s">
        <v>541</v>
      </c>
      <c r="D1101" s="316" t="s">
        <v>31</v>
      </c>
      <c r="E1101" s="64">
        <v>13.06</v>
      </c>
      <c r="F1101" s="14">
        <f t="shared" si="541"/>
        <v>2154900</v>
      </c>
      <c r="G1101" s="14">
        <f t="shared" si="542"/>
        <v>1146015</v>
      </c>
      <c r="H1101" s="14">
        <f t="shared" si="543"/>
        <v>3300915</v>
      </c>
      <c r="I1101" s="71">
        <v>165000</v>
      </c>
      <c r="J1101" s="66">
        <v>87750</v>
      </c>
      <c r="K1101" s="34"/>
      <c r="L1101" s="317"/>
      <c r="M1101" s="317"/>
      <c r="N1101" s="317"/>
      <c r="O1101" s="186">
        <f>I1101</f>
        <v>165000</v>
      </c>
      <c r="P1101" s="180">
        <f t="shared" si="488"/>
        <v>87750</v>
      </c>
      <c r="Q1101" s="180">
        <f t="shared" si="544"/>
        <v>2154900</v>
      </c>
      <c r="R1101" s="180">
        <f t="shared" si="545"/>
        <v>1146015</v>
      </c>
      <c r="S1101" s="180">
        <f t="shared" si="546"/>
        <v>3300915</v>
      </c>
      <c r="T1101" s="394">
        <f t="shared" si="536"/>
        <v>2759769.59</v>
      </c>
      <c r="U1101" s="394">
        <f t="shared" si="537"/>
        <v>1467695.6</v>
      </c>
      <c r="V1101" s="142">
        <f t="shared" si="547"/>
        <v>4227465.1900000004</v>
      </c>
      <c r="W1101" s="142">
        <f t="shared" si="539"/>
        <v>211314.67</v>
      </c>
      <c r="X1101" s="142">
        <f t="shared" si="539"/>
        <v>112380.98</v>
      </c>
      <c r="Y1101" s="142">
        <f t="shared" si="540"/>
        <v>323695.65000000002</v>
      </c>
      <c r="Z1101" s="317" t="s">
        <v>542</v>
      </c>
      <c r="AA1101" s="319"/>
      <c r="AB1101" s="226"/>
      <c r="AC1101" s="226"/>
      <c r="AD1101" s="226"/>
      <c r="AE1101" s="226"/>
      <c r="AF1101" s="226"/>
      <c r="AG1101" s="226"/>
      <c r="AH1101" s="226"/>
      <c r="AI1101" s="226"/>
      <c r="AJ1101" s="226"/>
      <c r="AK1101" s="226"/>
      <c r="AL1101" s="226"/>
      <c r="AM1101" s="226"/>
      <c r="AN1101" s="226"/>
      <c r="AO1101" s="226"/>
    </row>
    <row r="1102" spans="1:41" ht="28.5" outlineLevel="1">
      <c r="A1102" s="44"/>
      <c r="B1102" s="73"/>
      <c r="C1102" s="327" t="s">
        <v>543</v>
      </c>
      <c r="D1102" s="316"/>
      <c r="E1102" s="64"/>
      <c r="F1102" s="14">
        <f t="shared" si="541"/>
        <v>0</v>
      </c>
      <c r="G1102" s="14">
        <f t="shared" si="542"/>
        <v>0</v>
      </c>
      <c r="H1102" s="14">
        <f t="shared" si="543"/>
        <v>0</v>
      </c>
      <c r="I1102" s="53"/>
      <c r="J1102" s="53"/>
      <c r="K1102" s="34"/>
      <c r="L1102" s="51"/>
      <c r="M1102" s="51"/>
      <c r="N1102" s="51"/>
      <c r="O1102" s="186"/>
      <c r="P1102" s="180">
        <f t="shared" si="488"/>
        <v>0</v>
      </c>
      <c r="Q1102" s="180">
        <f t="shared" si="544"/>
        <v>0</v>
      </c>
      <c r="R1102" s="180">
        <f t="shared" si="545"/>
        <v>0</v>
      </c>
      <c r="S1102" s="180">
        <f t="shared" si="546"/>
        <v>0</v>
      </c>
      <c r="T1102" s="394">
        <f t="shared" si="536"/>
        <v>0</v>
      </c>
      <c r="U1102" s="394">
        <f t="shared" si="537"/>
        <v>0</v>
      </c>
      <c r="V1102" s="142">
        <f t="shared" si="547"/>
        <v>0</v>
      </c>
      <c r="W1102" s="142">
        <f t="shared" si="539"/>
        <v>0</v>
      </c>
      <c r="X1102" s="142">
        <f t="shared" si="539"/>
        <v>0</v>
      </c>
      <c r="Y1102" s="142">
        <f t="shared" si="540"/>
        <v>0</v>
      </c>
      <c r="Z1102" s="51"/>
      <c r="AA1102" s="35"/>
      <c r="AB1102" s="226"/>
      <c r="AC1102" s="226"/>
      <c r="AD1102" s="226"/>
      <c r="AE1102" s="226"/>
      <c r="AF1102" s="226"/>
      <c r="AG1102" s="226"/>
      <c r="AH1102" s="226"/>
      <c r="AI1102" s="226"/>
      <c r="AJ1102" s="226"/>
      <c r="AK1102" s="226"/>
      <c r="AL1102" s="226"/>
      <c r="AM1102" s="226"/>
      <c r="AN1102" s="226"/>
      <c r="AO1102" s="226"/>
    </row>
    <row r="1103" spans="1:41" ht="28.5" outlineLevel="1">
      <c r="A1103" s="44">
        <v>926</v>
      </c>
      <c r="B1103" s="73">
        <v>75</v>
      </c>
      <c r="C1103" s="315" t="s">
        <v>544</v>
      </c>
      <c r="D1103" s="316" t="s">
        <v>31</v>
      </c>
      <c r="E1103" s="64">
        <v>3.05</v>
      </c>
      <c r="F1103" s="14">
        <f t="shared" si="541"/>
        <v>160125</v>
      </c>
      <c r="G1103" s="14">
        <f t="shared" si="542"/>
        <v>218380</v>
      </c>
      <c r="H1103" s="14">
        <f t="shared" si="543"/>
        <v>378505</v>
      </c>
      <c r="I1103" s="71">
        <v>52500</v>
      </c>
      <c r="J1103" s="66">
        <v>71600</v>
      </c>
      <c r="K1103" s="34"/>
      <c r="L1103" s="51"/>
      <c r="M1103" s="51"/>
      <c r="N1103" s="51"/>
      <c r="O1103" s="186">
        <f>I1103</f>
        <v>52500</v>
      </c>
      <c r="P1103" s="180">
        <f t="shared" si="488"/>
        <v>71600</v>
      </c>
      <c r="Q1103" s="180">
        <f t="shared" si="544"/>
        <v>160125</v>
      </c>
      <c r="R1103" s="180">
        <f t="shared" si="545"/>
        <v>218380</v>
      </c>
      <c r="S1103" s="180">
        <f t="shared" si="546"/>
        <v>378505</v>
      </c>
      <c r="T1103" s="394">
        <f t="shared" si="536"/>
        <v>205071.26</v>
      </c>
      <c r="U1103" s="394">
        <f t="shared" si="537"/>
        <v>279678.17</v>
      </c>
      <c r="V1103" s="142">
        <f t="shared" si="547"/>
        <v>484749.43</v>
      </c>
      <c r="W1103" s="142">
        <f t="shared" si="539"/>
        <v>67236.479999999996</v>
      </c>
      <c r="X1103" s="142">
        <f t="shared" si="539"/>
        <v>91697.76</v>
      </c>
      <c r="Y1103" s="142">
        <f t="shared" si="540"/>
        <v>158934.24</v>
      </c>
      <c r="Z1103" s="51"/>
      <c r="AA1103" s="35"/>
      <c r="AB1103" s="226"/>
      <c r="AC1103" s="226"/>
      <c r="AD1103" s="226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</row>
    <row r="1104" spans="1:41" s="237" customFormat="1" ht="15">
      <c r="A1104" s="158"/>
      <c r="B1104" s="145"/>
      <c r="C1104" s="326" t="s">
        <v>545</v>
      </c>
      <c r="D1104" s="323"/>
      <c r="E1104" s="197"/>
      <c r="F1104" s="133">
        <f t="shared" ref="F1104:H1104" si="548">SUM(F1106:F1116)</f>
        <v>19012480.16</v>
      </c>
      <c r="G1104" s="133">
        <f t="shared" si="548"/>
        <v>2665100.7799999998</v>
      </c>
      <c r="H1104" s="133">
        <f t="shared" si="548"/>
        <v>21677580.940000001</v>
      </c>
      <c r="I1104" s="135"/>
      <c r="J1104" s="135"/>
      <c r="K1104" s="148"/>
      <c r="L1104" s="147"/>
      <c r="M1104" s="147"/>
      <c r="N1104" s="147"/>
      <c r="O1104" s="179"/>
      <c r="P1104" s="180">
        <f t="shared" si="488"/>
        <v>0</v>
      </c>
      <c r="Q1104" s="176">
        <f t="shared" ref="Q1104:S1104" si="549">SUM(Q1106:Q1116)</f>
        <v>19012480.16</v>
      </c>
      <c r="R1104" s="176">
        <f t="shared" si="549"/>
        <v>2665100.7799999998</v>
      </c>
      <c r="S1104" s="176">
        <f t="shared" si="549"/>
        <v>21677580.940000001</v>
      </c>
      <c r="T1104" s="133"/>
      <c r="U1104" s="133"/>
      <c r="V1104" s="133"/>
      <c r="W1104" s="142">
        <f t="shared" si="539"/>
        <v>0</v>
      </c>
      <c r="X1104" s="142">
        <f t="shared" si="539"/>
        <v>0</v>
      </c>
      <c r="Y1104" s="142">
        <f t="shared" si="540"/>
        <v>0</v>
      </c>
      <c r="Z1104" s="147"/>
      <c r="AA1104" s="137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</row>
    <row r="1105" spans="1:41" ht="28.5" outlineLevel="1">
      <c r="A1105" s="44"/>
      <c r="B1105" s="73"/>
      <c r="C1105" s="327" t="s">
        <v>546</v>
      </c>
      <c r="D1105" s="316"/>
      <c r="E1105" s="64"/>
      <c r="F1105" s="14">
        <f t="shared" ref="F1105:F1116" si="550">E1105*I1105</f>
        <v>0</v>
      </c>
      <c r="G1105" s="14">
        <f t="shared" ref="G1105:G1116" si="551">E1105*J1105</f>
        <v>0</v>
      </c>
      <c r="H1105" s="14">
        <f t="shared" ref="H1105:H1116" si="552">F1105+G1105</f>
        <v>0</v>
      </c>
      <c r="I1105" s="53"/>
      <c r="J1105" s="53"/>
      <c r="K1105" s="34"/>
      <c r="L1105" s="51"/>
      <c r="M1105" s="51"/>
      <c r="N1105" s="51"/>
      <c r="O1105" s="186"/>
      <c r="P1105" s="180">
        <f t="shared" si="488"/>
        <v>0</v>
      </c>
      <c r="Q1105" s="180">
        <f t="shared" si="544"/>
        <v>0</v>
      </c>
      <c r="R1105" s="180">
        <f t="shared" si="545"/>
        <v>0</v>
      </c>
      <c r="S1105" s="180">
        <f t="shared" si="546"/>
        <v>0</v>
      </c>
      <c r="T1105" s="394">
        <f t="shared" si="536"/>
        <v>0</v>
      </c>
      <c r="U1105" s="394">
        <f t="shared" si="537"/>
        <v>0</v>
      </c>
      <c r="V1105" s="142">
        <f t="shared" si="547"/>
        <v>0</v>
      </c>
      <c r="W1105" s="142">
        <f t="shared" si="539"/>
        <v>0</v>
      </c>
      <c r="X1105" s="142">
        <f t="shared" si="539"/>
        <v>0</v>
      </c>
      <c r="Y1105" s="142">
        <f t="shared" si="540"/>
        <v>0</v>
      </c>
      <c r="Z1105" s="51"/>
      <c r="AA1105" s="35"/>
      <c r="AB1105" s="226"/>
      <c r="AC1105" s="226"/>
      <c r="AD1105" s="226"/>
      <c r="AE1105" s="226"/>
      <c r="AF1105" s="226"/>
      <c r="AG1105" s="226"/>
      <c r="AH1105" s="226"/>
      <c r="AI1105" s="226"/>
      <c r="AJ1105" s="226"/>
      <c r="AK1105" s="226"/>
      <c r="AL1105" s="226"/>
      <c r="AM1105" s="226"/>
      <c r="AN1105" s="226"/>
      <c r="AO1105" s="226"/>
    </row>
    <row r="1106" spans="1:41" ht="28.5" outlineLevel="1">
      <c r="A1106" s="44">
        <v>927</v>
      </c>
      <c r="B1106" s="73">
        <v>76</v>
      </c>
      <c r="C1106" s="315" t="s">
        <v>547</v>
      </c>
      <c r="D1106" s="316" t="s">
        <v>26</v>
      </c>
      <c r="E1106" s="64">
        <v>4594.3100000000004</v>
      </c>
      <c r="F1106" s="14">
        <f t="shared" si="550"/>
        <v>2003119.16</v>
      </c>
      <c r="G1106" s="14">
        <f t="shared" si="551"/>
        <v>0</v>
      </c>
      <c r="H1106" s="14">
        <f t="shared" si="552"/>
        <v>2003119.16</v>
      </c>
      <c r="I1106" s="53">
        <v>436</v>
      </c>
      <c r="J1106" s="53"/>
      <c r="K1106" s="34"/>
      <c r="L1106" s="51"/>
      <c r="M1106" s="51"/>
      <c r="N1106" s="51"/>
      <c r="O1106" s="186">
        <f t="shared" ref="O1106:O1110" si="553">I1106</f>
        <v>436</v>
      </c>
      <c r="P1106" s="180">
        <f t="shared" si="488"/>
        <v>0</v>
      </c>
      <c r="Q1106" s="180">
        <f t="shared" si="544"/>
        <v>2003119.16</v>
      </c>
      <c r="R1106" s="180">
        <f t="shared" si="545"/>
        <v>0</v>
      </c>
      <c r="S1106" s="180">
        <f t="shared" si="546"/>
        <v>2003119.16</v>
      </c>
      <c r="T1106" s="394">
        <f t="shared" si="536"/>
        <v>2565370.8199999998</v>
      </c>
      <c r="U1106" s="394">
        <f t="shared" si="537"/>
        <v>0</v>
      </c>
      <c r="V1106" s="142">
        <f t="shared" si="547"/>
        <v>2565370.8199999998</v>
      </c>
      <c r="W1106" s="142">
        <f t="shared" si="539"/>
        <v>558.38</v>
      </c>
      <c r="X1106" s="142">
        <f t="shared" si="539"/>
        <v>0</v>
      </c>
      <c r="Y1106" s="142">
        <f t="shared" si="540"/>
        <v>558.38</v>
      </c>
      <c r="Z1106" s="51"/>
      <c r="AA1106" s="35"/>
      <c r="AB1106" s="226"/>
      <c r="AC1106" s="226"/>
      <c r="AD1106" s="226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</row>
    <row r="1107" spans="1:41" ht="28.5" outlineLevel="1">
      <c r="A1107" s="44">
        <v>928</v>
      </c>
      <c r="B1107" s="73">
        <v>77</v>
      </c>
      <c r="C1107" s="315" t="s">
        <v>548</v>
      </c>
      <c r="D1107" s="316" t="s">
        <v>26</v>
      </c>
      <c r="E1107" s="64">
        <v>4594.3100000000004</v>
      </c>
      <c r="F1107" s="14">
        <f t="shared" si="550"/>
        <v>836164.42</v>
      </c>
      <c r="G1107" s="14">
        <f t="shared" si="551"/>
        <v>0</v>
      </c>
      <c r="H1107" s="14">
        <f t="shared" si="552"/>
        <v>836164.42</v>
      </c>
      <c r="I1107" s="53">
        <f>117+65</f>
        <v>182</v>
      </c>
      <c r="J1107" s="53"/>
      <c r="K1107" s="34"/>
      <c r="L1107" s="51"/>
      <c r="M1107" s="51"/>
      <c r="N1107" s="51"/>
      <c r="O1107" s="186">
        <f t="shared" si="553"/>
        <v>182</v>
      </c>
      <c r="P1107" s="180">
        <f t="shared" si="488"/>
        <v>0</v>
      </c>
      <c r="Q1107" s="180">
        <f t="shared" si="544"/>
        <v>836164.42</v>
      </c>
      <c r="R1107" s="180">
        <f t="shared" si="545"/>
        <v>0</v>
      </c>
      <c r="S1107" s="180">
        <f t="shared" si="546"/>
        <v>836164.42</v>
      </c>
      <c r="T1107" s="394">
        <f t="shared" si="536"/>
        <v>1070887.72</v>
      </c>
      <c r="U1107" s="394">
        <f t="shared" si="537"/>
        <v>0</v>
      </c>
      <c r="V1107" s="142">
        <f t="shared" si="547"/>
        <v>1070887.72</v>
      </c>
      <c r="W1107" s="142">
        <f t="shared" si="539"/>
        <v>233.09</v>
      </c>
      <c r="X1107" s="142">
        <f t="shared" si="539"/>
        <v>0</v>
      </c>
      <c r="Y1107" s="142">
        <f t="shared" si="540"/>
        <v>233.09</v>
      </c>
      <c r="Z1107" s="51"/>
      <c r="AA1107" s="35"/>
      <c r="AB1107" s="226"/>
      <c r="AC1107" s="226"/>
      <c r="AD1107" s="226"/>
      <c r="AE1107" s="226"/>
      <c r="AF1107" s="226"/>
      <c r="AG1107" s="226"/>
      <c r="AH1107" s="226"/>
      <c r="AI1107" s="226"/>
      <c r="AJ1107" s="226"/>
      <c r="AK1107" s="226"/>
      <c r="AL1107" s="226"/>
      <c r="AM1107" s="226"/>
      <c r="AN1107" s="226"/>
      <c r="AO1107" s="226"/>
    </row>
    <row r="1108" spans="1:41" ht="42.75" outlineLevel="1">
      <c r="A1108" s="44">
        <v>929</v>
      </c>
      <c r="B1108" s="73">
        <v>78</v>
      </c>
      <c r="C1108" s="315" t="s">
        <v>549</v>
      </c>
      <c r="D1108" s="316" t="s">
        <v>26</v>
      </c>
      <c r="E1108" s="64">
        <v>4594.3100000000004</v>
      </c>
      <c r="F1108" s="14">
        <f t="shared" si="550"/>
        <v>2104193.98</v>
      </c>
      <c r="G1108" s="14">
        <f t="shared" si="551"/>
        <v>101074.82</v>
      </c>
      <c r="H1108" s="14">
        <f t="shared" si="552"/>
        <v>2205268.7999999998</v>
      </c>
      <c r="I1108" s="53">
        <v>458</v>
      </c>
      <c r="J1108" s="53">
        <v>22</v>
      </c>
      <c r="K1108" s="34"/>
      <c r="L1108" s="51"/>
      <c r="M1108" s="51"/>
      <c r="N1108" s="51"/>
      <c r="O1108" s="186">
        <f t="shared" si="553"/>
        <v>458</v>
      </c>
      <c r="P1108" s="180">
        <f t="shared" si="488"/>
        <v>22</v>
      </c>
      <c r="Q1108" s="180">
        <f t="shared" si="544"/>
        <v>2104193.98</v>
      </c>
      <c r="R1108" s="180">
        <f t="shared" si="545"/>
        <v>101074.82</v>
      </c>
      <c r="S1108" s="180">
        <f t="shared" si="546"/>
        <v>2205268.7999999998</v>
      </c>
      <c r="T1108" s="394">
        <f t="shared" si="536"/>
        <v>2694838.47</v>
      </c>
      <c r="U1108" s="394">
        <f t="shared" si="537"/>
        <v>129467.66</v>
      </c>
      <c r="V1108" s="142">
        <f t="shared" si="547"/>
        <v>2824306.13</v>
      </c>
      <c r="W1108" s="142">
        <f t="shared" si="539"/>
        <v>586.55999999999995</v>
      </c>
      <c r="X1108" s="142">
        <f t="shared" si="539"/>
        <v>28.18</v>
      </c>
      <c r="Y1108" s="142">
        <f t="shared" si="540"/>
        <v>614.74</v>
      </c>
      <c r="Z1108" s="51"/>
      <c r="AA1108" s="35"/>
      <c r="AB1108" s="226"/>
      <c r="AC1108" s="226"/>
      <c r="AD1108" s="226"/>
      <c r="AE1108" s="226"/>
      <c r="AF1108" s="226"/>
      <c r="AG1108" s="226"/>
      <c r="AH1108" s="226"/>
      <c r="AI1108" s="226"/>
      <c r="AJ1108" s="226"/>
      <c r="AK1108" s="226"/>
      <c r="AL1108" s="226"/>
      <c r="AM1108" s="226"/>
      <c r="AN1108" s="226"/>
      <c r="AO1108" s="226"/>
    </row>
    <row r="1109" spans="1:41" ht="42.75" outlineLevel="1">
      <c r="A1109" s="44">
        <v>930</v>
      </c>
      <c r="B1109" s="73">
        <v>79</v>
      </c>
      <c r="C1109" s="315" t="s">
        <v>550</v>
      </c>
      <c r="D1109" s="316" t="s">
        <v>26</v>
      </c>
      <c r="E1109" s="64">
        <v>8962.5300000000007</v>
      </c>
      <c r="F1109" s="14">
        <f t="shared" si="550"/>
        <v>5377518</v>
      </c>
      <c r="G1109" s="14">
        <f t="shared" si="551"/>
        <v>1917981.42</v>
      </c>
      <c r="H1109" s="14">
        <f t="shared" si="552"/>
        <v>7295499.4199999999</v>
      </c>
      <c r="I1109" s="20">
        <v>600</v>
      </c>
      <c r="J1109" s="53">
        <v>214</v>
      </c>
      <c r="K1109" s="34"/>
      <c r="L1109" s="51"/>
      <c r="M1109" s="51"/>
      <c r="N1109" s="51"/>
      <c r="O1109" s="186">
        <f t="shared" si="553"/>
        <v>600</v>
      </c>
      <c r="P1109" s="180">
        <f t="shared" si="488"/>
        <v>214</v>
      </c>
      <c r="Q1109" s="180">
        <f t="shared" si="544"/>
        <v>5377518</v>
      </c>
      <c r="R1109" s="180">
        <f t="shared" si="545"/>
        <v>1917981.42</v>
      </c>
      <c r="S1109" s="180">
        <f t="shared" si="546"/>
        <v>7295499.4199999999</v>
      </c>
      <c r="T1109" s="394">
        <f t="shared" si="536"/>
        <v>6886987.2999999998</v>
      </c>
      <c r="U1109" s="394">
        <f t="shared" si="537"/>
        <v>2456360.6</v>
      </c>
      <c r="V1109" s="142">
        <f t="shared" si="547"/>
        <v>9343347.9000000004</v>
      </c>
      <c r="W1109" s="142">
        <f t="shared" si="539"/>
        <v>768.42</v>
      </c>
      <c r="X1109" s="142">
        <f t="shared" si="539"/>
        <v>274.07</v>
      </c>
      <c r="Y1109" s="142">
        <f t="shared" si="540"/>
        <v>1042.49</v>
      </c>
      <c r="Z1109" s="51"/>
      <c r="AA1109" s="35"/>
      <c r="AB1109" s="226"/>
      <c r="AC1109" s="226"/>
      <c r="AD1109" s="226"/>
      <c r="AE1109" s="226"/>
      <c r="AF1109" s="226"/>
      <c r="AG1109" s="226"/>
      <c r="AH1109" s="226"/>
      <c r="AI1109" s="226"/>
      <c r="AJ1109" s="226"/>
      <c r="AK1109" s="226"/>
      <c r="AL1109" s="226"/>
      <c r="AM1109" s="226"/>
      <c r="AN1109" s="226"/>
      <c r="AO1109" s="226"/>
    </row>
    <row r="1110" spans="1:41" ht="28.5" outlineLevel="1">
      <c r="A1110" s="44">
        <v>931</v>
      </c>
      <c r="B1110" s="73">
        <v>80</v>
      </c>
      <c r="C1110" s="315" t="s">
        <v>551</v>
      </c>
      <c r="D1110" s="316" t="s">
        <v>26</v>
      </c>
      <c r="E1110" s="64">
        <v>8962.5300000000007</v>
      </c>
      <c r="F1110" s="14">
        <f t="shared" si="550"/>
        <v>6453021.5999999996</v>
      </c>
      <c r="G1110" s="14">
        <f t="shared" si="551"/>
        <v>385388.79</v>
      </c>
      <c r="H1110" s="14">
        <f t="shared" si="552"/>
        <v>6838410.3899999997</v>
      </c>
      <c r="I1110" s="20">
        <v>720</v>
      </c>
      <c r="J1110" s="53">
        <v>43</v>
      </c>
      <c r="K1110" s="34"/>
      <c r="L1110" s="51"/>
      <c r="M1110" s="51"/>
      <c r="N1110" s="51"/>
      <c r="O1110" s="186">
        <f t="shared" si="553"/>
        <v>720</v>
      </c>
      <c r="P1110" s="180">
        <f t="shared" si="488"/>
        <v>43</v>
      </c>
      <c r="Q1110" s="180">
        <f t="shared" si="544"/>
        <v>6453021.5999999996</v>
      </c>
      <c r="R1110" s="180">
        <f t="shared" si="545"/>
        <v>385388.79</v>
      </c>
      <c r="S1110" s="180">
        <f t="shared" si="546"/>
        <v>6838410.3899999997</v>
      </c>
      <c r="T1110" s="394">
        <f t="shared" si="536"/>
        <v>8264348.9100000001</v>
      </c>
      <c r="U1110" s="394">
        <f t="shared" si="537"/>
        <v>493566.53</v>
      </c>
      <c r="V1110" s="142">
        <f t="shared" si="547"/>
        <v>8757915.4399999995</v>
      </c>
      <c r="W1110" s="142">
        <f t="shared" si="539"/>
        <v>922.1</v>
      </c>
      <c r="X1110" s="142">
        <f t="shared" si="539"/>
        <v>55.07</v>
      </c>
      <c r="Y1110" s="142">
        <f t="shared" si="540"/>
        <v>977.17</v>
      </c>
      <c r="Z1110" s="51"/>
      <c r="AA1110" s="35"/>
      <c r="AB1110" s="226"/>
      <c r="AC1110" s="226"/>
      <c r="AD1110" s="226"/>
      <c r="AE1110" s="226"/>
      <c r="AF1110" s="226"/>
      <c r="AG1110" s="226"/>
      <c r="AH1110" s="226"/>
      <c r="AI1110" s="226"/>
      <c r="AJ1110" s="226"/>
      <c r="AK1110" s="226"/>
      <c r="AL1110" s="226"/>
      <c r="AM1110" s="226"/>
      <c r="AN1110" s="226"/>
      <c r="AO1110" s="226"/>
    </row>
    <row r="1111" spans="1:41" ht="28.5" outlineLevel="1">
      <c r="A1111" s="44"/>
      <c r="B1111" s="73"/>
      <c r="C1111" s="285" t="s">
        <v>552</v>
      </c>
      <c r="D1111" s="238"/>
      <c r="E1111" s="239"/>
      <c r="F1111" s="14">
        <f t="shared" si="550"/>
        <v>0</v>
      </c>
      <c r="G1111" s="14">
        <f t="shared" si="551"/>
        <v>0</v>
      </c>
      <c r="H1111" s="14">
        <f t="shared" si="552"/>
        <v>0</v>
      </c>
      <c r="I1111" s="53"/>
      <c r="J1111" s="53"/>
      <c r="K1111" s="34"/>
      <c r="L1111" s="51"/>
      <c r="M1111" s="51"/>
      <c r="N1111" s="51"/>
      <c r="O1111" s="186"/>
      <c r="P1111" s="180">
        <f t="shared" ref="P1111:P1174" si="554">J1111</f>
        <v>0</v>
      </c>
      <c r="Q1111" s="180">
        <f t="shared" si="544"/>
        <v>0</v>
      </c>
      <c r="R1111" s="180">
        <f t="shared" si="545"/>
        <v>0</v>
      </c>
      <c r="S1111" s="180">
        <f t="shared" si="546"/>
        <v>0</v>
      </c>
      <c r="T1111" s="394">
        <f t="shared" si="536"/>
        <v>0</v>
      </c>
      <c r="U1111" s="394">
        <f t="shared" si="537"/>
        <v>0</v>
      </c>
      <c r="V1111" s="142">
        <f t="shared" si="547"/>
        <v>0</v>
      </c>
      <c r="W1111" s="142">
        <f t="shared" si="539"/>
        <v>0</v>
      </c>
      <c r="X1111" s="142">
        <f t="shared" si="539"/>
        <v>0</v>
      </c>
      <c r="Y1111" s="142">
        <f t="shared" si="540"/>
        <v>0</v>
      </c>
      <c r="Z1111" s="51"/>
      <c r="AA1111" s="35"/>
      <c r="AB1111" s="226"/>
      <c r="AC1111" s="226"/>
      <c r="AD1111" s="226"/>
      <c r="AE1111" s="226"/>
      <c r="AF1111" s="226"/>
      <c r="AG1111" s="226"/>
      <c r="AH1111" s="226"/>
      <c r="AI1111" s="226"/>
      <c r="AJ1111" s="226"/>
      <c r="AK1111" s="226"/>
      <c r="AL1111" s="226"/>
      <c r="AM1111" s="226"/>
      <c r="AN1111" s="226"/>
      <c r="AO1111" s="226"/>
    </row>
    <row r="1112" spans="1:41" ht="28.5" outlineLevel="1">
      <c r="A1112" s="44">
        <v>932</v>
      </c>
      <c r="B1112" s="73">
        <v>81</v>
      </c>
      <c r="C1112" s="315" t="s">
        <v>547</v>
      </c>
      <c r="D1112" s="316" t="s">
        <v>26</v>
      </c>
      <c r="E1112" s="64">
        <v>934.25</v>
      </c>
      <c r="F1112" s="14">
        <f t="shared" si="550"/>
        <v>407333</v>
      </c>
      <c r="G1112" s="14">
        <f t="shared" si="551"/>
        <v>0</v>
      </c>
      <c r="H1112" s="14">
        <f t="shared" si="552"/>
        <v>407333</v>
      </c>
      <c r="I1112" s="53">
        <v>436</v>
      </c>
      <c r="J1112" s="53"/>
      <c r="K1112" s="34"/>
      <c r="L1112" s="317"/>
      <c r="M1112" s="317"/>
      <c r="N1112" s="317"/>
      <c r="O1112" s="186">
        <f t="shared" ref="O1112:O1116" si="555">I1112</f>
        <v>436</v>
      </c>
      <c r="P1112" s="180">
        <f t="shared" si="554"/>
        <v>0</v>
      </c>
      <c r="Q1112" s="180">
        <f t="shared" si="544"/>
        <v>407333</v>
      </c>
      <c r="R1112" s="180">
        <f t="shared" si="545"/>
        <v>0</v>
      </c>
      <c r="S1112" s="180">
        <f t="shared" si="546"/>
        <v>407333</v>
      </c>
      <c r="T1112" s="394">
        <f t="shared" si="536"/>
        <v>521666.52</v>
      </c>
      <c r="U1112" s="394">
        <f t="shared" si="537"/>
        <v>0</v>
      </c>
      <c r="V1112" s="142">
        <f t="shared" si="547"/>
        <v>521666.52</v>
      </c>
      <c r="W1112" s="142">
        <f t="shared" si="539"/>
        <v>558.38</v>
      </c>
      <c r="X1112" s="142">
        <f t="shared" si="539"/>
        <v>0</v>
      </c>
      <c r="Y1112" s="142">
        <f t="shared" si="540"/>
        <v>558.38</v>
      </c>
      <c r="Z1112" s="317" t="s">
        <v>553</v>
      </c>
      <c r="AA1112" s="319"/>
      <c r="AB1112" s="226"/>
      <c r="AC1112" s="226"/>
      <c r="AD1112" s="226"/>
      <c r="AE1112" s="226"/>
      <c r="AF1112" s="226"/>
      <c r="AG1112" s="226"/>
      <c r="AH1112" s="226"/>
      <c r="AI1112" s="226"/>
      <c r="AJ1112" s="226"/>
      <c r="AK1112" s="226"/>
      <c r="AL1112" s="226"/>
      <c r="AM1112" s="226"/>
      <c r="AN1112" s="226"/>
      <c r="AO1112" s="226"/>
    </row>
    <row r="1113" spans="1:41" ht="28.5" outlineLevel="1">
      <c r="A1113" s="44">
        <v>933</v>
      </c>
      <c r="B1113" s="73">
        <v>82</v>
      </c>
      <c r="C1113" s="315" t="s">
        <v>548</v>
      </c>
      <c r="D1113" s="316" t="s">
        <v>26</v>
      </c>
      <c r="E1113" s="64">
        <v>934.25</v>
      </c>
      <c r="F1113" s="14">
        <f t="shared" si="550"/>
        <v>170033.5</v>
      </c>
      <c r="G1113" s="14">
        <f t="shared" si="551"/>
        <v>0</v>
      </c>
      <c r="H1113" s="14">
        <f t="shared" si="552"/>
        <v>170033.5</v>
      </c>
      <c r="I1113" s="53">
        <f>117+65</f>
        <v>182</v>
      </c>
      <c r="J1113" s="53"/>
      <c r="K1113" s="34"/>
      <c r="L1113" s="51"/>
      <c r="M1113" s="51"/>
      <c r="N1113" s="51"/>
      <c r="O1113" s="186">
        <f t="shared" si="555"/>
        <v>182</v>
      </c>
      <c r="P1113" s="180">
        <f t="shared" si="554"/>
        <v>0</v>
      </c>
      <c r="Q1113" s="180">
        <f t="shared" si="544"/>
        <v>170033.5</v>
      </c>
      <c r="R1113" s="180">
        <f t="shared" si="545"/>
        <v>0</v>
      </c>
      <c r="S1113" s="180">
        <f t="shared" si="546"/>
        <v>170033.5</v>
      </c>
      <c r="T1113" s="394">
        <f t="shared" si="536"/>
        <v>217764.33</v>
      </c>
      <c r="U1113" s="394">
        <f t="shared" si="537"/>
        <v>0</v>
      </c>
      <c r="V1113" s="142">
        <f t="shared" si="547"/>
        <v>217764.33</v>
      </c>
      <c r="W1113" s="142">
        <f t="shared" si="539"/>
        <v>233.09</v>
      </c>
      <c r="X1113" s="142">
        <f t="shared" si="539"/>
        <v>0</v>
      </c>
      <c r="Y1113" s="142">
        <f t="shared" si="540"/>
        <v>233.09</v>
      </c>
      <c r="Z1113" s="51"/>
      <c r="AA1113" s="35"/>
      <c r="AB1113" s="226"/>
      <c r="AC1113" s="226"/>
      <c r="AD1113" s="226"/>
      <c r="AE1113" s="226"/>
      <c r="AF1113" s="226"/>
      <c r="AG1113" s="226"/>
      <c r="AH1113" s="226"/>
      <c r="AI1113" s="226"/>
      <c r="AJ1113" s="226"/>
      <c r="AK1113" s="226"/>
      <c r="AL1113" s="226"/>
      <c r="AM1113" s="226"/>
      <c r="AN1113" s="226"/>
      <c r="AO1113" s="226"/>
    </row>
    <row r="1114" spans="1:41" ht="42.75" outlineLevel="1">
      <c r="A1114" s="44">
        <v>934</v>
      </c>
      <c r="B1114" s="73">
        <v>83</v>
      </c>
      <c r="C1114" s="315" t="s">
        <v>549</v>
      </c>
      <c r="D1114" s="316" t="s">
        <v>26</v>
      </c>
      <c r="E1114" s="64">
        <v>934.25</v>
      </c>
      <c r="F1114" s="14">
        <f t="shared" si="550"/>
        <v>427886.5</v>
      </c>
      <c r="G1114" s="14">
        <f t="shared" si="551"/>
        <v>20553.5</v>
      </c>
      <c r="H1114" s="14">
        <f t="shared" si="552"/>
        <v>448440</v>
      </c>
      <c r="I1114" s="53">
        <v>458</v>
      </c>
      <c r="J1114" s="53">
        <v>22</v>
      </c>
      <c r="K1114" s="34"/>
      <c r="L1114" s="51"/>
      <c r="M1114" s="51"/>
      <c r="N1114" s="51"/>
      <c r="O1114" s="186">
        <f t="shared" si="555"/>
        <v>458</v>
      </c>
      <c r="P1114" s="180">
        <f t="shared" si="554"/>
        <v>22</v>
      </c>
      <c r="Q1114" s="180">
        <f t="shared" si="544"/>
        <v>427886.5</v>
      </c>
      <c r="R1114" s="180">
        <f t="shared" si="545"/>
        <v>20553.5</v>
      </c>
      <c r="S1114" s="180">
        <f t="shared" si="546"/>
        <v>448440</v>
      </c>
      <c r="T1114" s="394">
        <f t="shared" si="536"/>
        <v>547993.68000000005</v>
      </c>
      <c r="U1114" s="394">
        <f t="shared" si="537"/>
        <v>26327.17</v>
      </c>
      <c r="V1114" s="142">
        <f t="shared" si="547"/>
        <v>574320.85</v>
      </c>
      <c r="W1114" s="142">
        <f t="shared" si="539"/>
        <v>586.55999999999995</v>
      </c>
      <c r="X1114" s="142">
        <f t="shared" si="539"/>
        <v>28.18</v>
      </c>
      <c r="Y1114" s="142">
        <f t="shared" si="540"/>
        <v>614.74</v>
      </c>
      <c r="Z1114" s="51"/>
      <c r="AA1114" s="35"/>
      <c r="AB1114" s="226"/>
      <c r="AC1114" s="226"/>
      <c r="AD1114" s="226"/>
      <c r="AE1114" s="226"/>
      <c r="AF1114" s="226"/>
      <c r="AG1114" s="226"/>
      <c r="AH1114" s="226"/>
      <c r="AI1114" s="226"/>
      <c r="AJ1114" s="226"/>
      <c r="AK1114" s="226"/>
      <c r="AL1114" s="226"/>
      <c r="AM1114" s="226"/>
      <c r="AN1114" s="226"/>
      <c r="AO1114" s="226"/>
    </row>
    <row r="1115" spans="1:41" ht="42.75" outlineLevel="1">
      <c r="A1115" s="44">
        <v>935</v>
      </c>
      <c r="B1115" s="73">
        <v>84</v>
      </c>
      <c r="C1115" s="315" t="s">
        <v>554</v>
      </c>
      <c r="D1115" s="316" t="s">
        <v>26</v>
      </c>
      <c r="E1115" s="64">
        <v>934.25</v>
      </c>
      <c r="F1115" s="14">
        <f t="shared" si="550"/>
        <v>560550</v>
      </c>
      <c r="G1115" s="14">
        <f t="shared" si="551"/>
        <v>199929.5</v>
      </c>
      <c r="H1115" s="14">
        <f t="shared" si="552"/>
        <v>760479.5</v>
      </c>
      <c r="I1115" s="20">
        <v>600</v>
      </c>
      <c r="J1115" s="53">
        <v>214</v>
      </c>
      <c r="K1115" s="34"/>
      <c r="L1115" s="51"/>
      <c r="M1115" s="51"/>
      <c r="N1115" s="51"/>
      <c r="O1115" s="186">
        <f t="shared" si="555"/>
        <v>600</v>
      </c>
      <c r="P1115" s="180">
        <f t="shared" si="554"/>
        <v>214</v>
      </c>
      <c r="Q1115" s="180">
        <f t="shared" si="544"/>
        <v>560550</v>
      </c>
      <c r="R1115" s="180">
        <f t="shared" si="545"/>
        <v>199929.5</v>
      </c>
      <c r="S1115" s="180">
        <f t="shared" si="546"/>
        <v>760479.5</v>
      </c>
      <c r="T1115" s="394">
        <f t="shared" si="536"/>
        <v>717896.39</v>
      </c>
      <c r="U1115" s="394">
        <f t="shared" si="537"/>
        <v>256049.9</v>
      </c>
      <c r="V1115" s="142">
        <f t="shared" si="547"/>
        <v>973946.29</v>
      </c>
      <c r="W1115" s="142">
        <f t="shared" si="539"/>
        <v>768.42</v>
      </c>
      <c r="X1115" s="142">
        <f t="shared" si="539"/>
        <v>274.07</v>
      </c>
      <c r="Y1115" s="142">
        <f t="shared" si="540"/>
        <v>1042.49</v>
      </c>
      <c r="Z1115" s="51"/>
      <c r="AA1115" s="35"/>
      <c r="AB1115" s="226"/>
      <c r="AC1115" s="226"/>
      <c r="AD1115" s="226"/>
      <c r="AE1115" s="226"/>
      <c r="AF1115" s="226"/>
      <c r="AG1115" s="226"/>
      <c r="AH1115" s="226"/>
      <c r="AI1115" s="226"/>
      <c r="AJ1115" s="226"/>
      <c r="AK1115" s="226"/>
      <c r="AL1115" s="226"/>
      <c r="AM1115" s="226"/>
      <c r="AN1115" s="226"/>
      <c r="AO1115" s="226"/>
    </row>
    <row r="1116" spans="1:41" ht="42.75" outlineLevel="1">
      <c r="A1116" s="44">
        <v>936</v>
      </c>
      <c r="B1116" s="73">
        <v>85</v>
      </c>
      <c r="C1116" s="315" t="s">
        <v>555</v>
      </c>
      <c r="D1116" s="316" t="s">
        <v>26</v>
      </c>
      <c r="E1116" s="64">
        <v>934.25</v>
      </c>
      <c r="F1116" s="14">
        <f t="shared" si="550"/>
        <v>672660</v>
      </c>
      <c r="G1116" s="14">
        <f t="shared" si="551"/>
        <v>40172.75</v>
      </c>
      <c r="H1116" s="14">
        <f t="shared" si="552"/>
        <v>712832.75</v>
      </c>
      <c r="I1116" s="20">
        <v>720</v>
      </c>
      <c r="J1116" s="53">
        <v>43</v>
      </c>
      <c r="K1116" s="34"/>
      <c r="L1116" s="51"/>
      <c r="M1116" s="51"/>
      <c r="N1116" s="51"/>
      <c r="O1116" s="186">
        <f t="shared" si="555"/>
        <v>720</v>
      </c>
      <c r="P1116" s="180">
        <f t="shared" si="554"/>
        <v>43</v>
      </c>
      <c r="Q1116" s="180">
        <f t="shared" si="544"/>
        <v>672660</v>
      </c>
      <c r="R1116" s="180">
        <f t="shared" si="545"/>
        <v>40172.75</v>
      </c>
      <c r="S1116" s="180">
        <f t="shared" si="546"/>
        <v>712832.75</v>
      </c>
      <c r="T1116" s="394">
        <f t="shared" si="536"/>
        <v>861471.93</v>
      </c>
      <c r="U1116" s="394">
        <f t="shared" si="537"/>
        <v>51449.15</v>
      </c>
      <c r="V1116" s="142">
        <f t="shared" si="547"/>
        <v>912921.08</v>
      </c>
      <c r="W1116" s="142">
        <f t="shared" si="539"/>
        <v>922.1</v>
      </c>
      <c r="X1116" s="142">
        <f t="shared" si="539"/>
        <v>55.07</v>
      </c>
      <c r="Y1116" s="142">
        <f t="shared" si="540"/>
        <v>977.17</v>
      </c>
      <c r="Z1116" s="51"/>
      <c r="AA1116" s="35"/>
      <c r="AB1116" s="226"/>
      <c r="AC1116" s="226"/>
      <c r="AD1116" s="226"/>
      <c r="AE1116" s="226"/>
      <c r="AF1116" s="226"/>
      <c r="AG1116" s="226"/>
      <c r="AH1116" s="226"/>
      <c r="AI1116" s="226"/>
      <c r="AJ1116" s="226"/>
      <c r="AK1116" s="226"/>
      <c r="AL1116" s="226"/>
      <c r="AM1116" s="226"/>
      <c r="AN1116" s="226"/>
      <c r="AO1116" s="226"/>
    </row>
    <row r="1117" spans="1:41" s="266" customFormat="1" ht="50.45" customHeight="1">
      <c r="A1117" s="199"/>
      <c r="B1117" s="347" t="s">
        <v>556</v>
      </c>
      <c r="C1117" s="267"/>
      <c r="D1117" s="268"/>
      <c r="E1117" s="348"/>
      <c r="F1117" s="200">
        <f t="shared" ref="F1117:H1117" si="556">F1118+F1123+F1126</f>
        <v>1969280.5</v>
      </c>
      <c r="G1117" s="200">
        <f t="shared" si="556"/>
        <v>2064264</v>
      </c>
      <c r="H1117" s="200">
        <f t="shared" si="556"/>
        <v>4033544.5</v>
      </c>
      <c r="I1117" s="201"/>
      <c r="J1117" s="202"/>
      <c r="K1117" s="203"/>
      <c r="L1117" s="204"/>
      <c r="M1117" s="204"/>
      <c r="N1117" s="204"/>
      <c r="O1117" s="471"/>
      <c r="P1117" s="180">
        <f t="shared" si="554"/>
        <v>0</v>
      </c>
      <c r="Q1117" s="472">
        <f t="shared" ref="Q1117:S1117" si="557">Q1118+Q1123+Q1126</f>
        <v>1969280.5</v>
      </c>
      <c r="R1117" s="472">
        <f t="shared" si="557"/>
        <v>2064264</v>
      </c>
      <c r="S1117" s="472">
        <f t="shared" si="557"/>
        <v>4033544.5</v>
      </c>
      <c r="T1117" s="200"/>
      <c r="U1117" s="200"/>
      <c r="V1117" s="200"/>
      <c r="W1117" s="142">
        <f t="shared" si="539"/>
        <v>0</v>
      </c>
      <c r="X1117" s="142">
        <f t="shared" si="539"/>
        <v>0</v>
      </c>
      <c r="Y1117" s="142">
        <f t="shared" si="540"/>
        <v>0</v>
      </c>
      <c r="Z1117" s="204"/>
      <c r="AA1117" s="205"/>
      <c r="AB1117" s="349"/>
      <c r="AC1117" s="349"/>
      <c r="AD1117" s="349"/>
      <c r="AE1117" s="349"/>
      <c r="AF1117" s="349"/>
      <c r="AG1117" s="349"/>
      <c r="AH1117" s="349"/>
      <c r="AI1117" s="349"/>
      <c r="AJ1117" s="349"/>
      <c r="AK1117" s="349"/>
      <c r="AL1117" s="349"/>
      <c r="AM1117" s="349"/>
      <c r="AN1117" s="349"/>
      <c r="AO1117" s="349"/>
    </row>
    <row r="1118" spans="1:41" s="237" customFormat="1" ht="15">
      <c r="A1118" s="158"/>
      <c r="B1118" s="323"/>
      <c r="C1118" s="350" t="s">
        <v>557</v>
      </c>
      <c r="D1118" s="323"/>
      <c r="E1118" s="197"/>
      <c r="F1118" s="133">
        <f t="shared" ref="F1118:H1118" si="558">SUM(F1119:F1122)</f>
        <v>1564762.5</v>
      </c>
      <c r="G1118" s="133">
        <f t="shared" si="558"/>
        <v>2064264</v>
      </c>
      <c r="H1118" s="133">
        <f t="shared" si="558"/>
        <v>3629026.5</v>
      </c>
      <c r="I1118" s="135"/>
      <c r="J1118" s="135"/>
      <c r="K1118" s="148"/>
      <c r="L1118" s="147"/>
      <c r="M1118" s="147"/>
      <c r="N1118" s="147"/>
      <c r="O1118" s="179"/>
      <c r="P1118" s="180">
        <f t="shared" si="554"/>
        <v>0</v>
      </c>
      <c r="Q1118" s="176">
        <f t="shared" ref="Q1118:S1118" si="559">SUM(Q1119:Q1122)</f>
        <v>1564762.5</v>
      </c>
      <c r="R1118" s="176">
        <f t="shared" si="559"/>
        <v>2064264</v>
      </c>
      <c r="S1118" s="176">
        <f t="shared" si="559"/>
        <v>3629026.5</v>
      </c>
      <c r="T1118" s="133"/>
      <c r="U1118" s="133"/>
      <c r="V1118" s="133"/>
      <c r="W1118" s="142">
        <f t="shared" si="539"/>
        <v>0</v>
      </c>
      <c r="X1118" s="142">
        <f t="shared" si="539"/>
        <v>0</v>
      </c>
      <c r="Y1118" s="142">
        <f t="shared" si="540"/>
        <v>0</v>
      </c>
      <c r="Z1118" s="147"/>
      <c r="AA1118" s="137"/>
      <c r="AB1118" s="236"/>
      <c r="AC1118" s="236"/>
      <c r="AD1118" s="236"/>
      <c r="AE1118" s="236"/>
      <c r="AF1118" s="236"/>
      <c r="AG1118" s="236"/>
      <c r="AH1118" s="236"/>
      <c r="AI1118" s="236"/>
      <c r="AJ1118" s="236"/>
      <c r="AK1118" s="236"/>
      <c r="AL1118" s="236"/>
      <c r="AM1118" s="236"/>
      <c r="AN1118" s="236"/>
      <c r="AO1118" s="236"/>
    </row>
    <row r="1119" spans="1:41" ht="28.5" outlineLevel="1">
      <c r="A1119" s="44">
        <v>937</v>
      </c>
      <c r="B1119" s="73">
        <v>86</v>
      </c>
      <c r="C1119" s="13" t="s">
        <v>558</v>
      </c>
      <c r="D1119" s="73" t="s">
        <v>24</v>
      </c>
      <c r="E1119" s="74">
        <v>1812.5</v>
      </c>
      <c r="F1119" s="14">
        <f t="shared" ref="F1119:F1122" si="560">E1119*I1119</f>
        <v>1299562.5</v>
      </c>
      <c r="G1119" s="14">
        <f t="shared" ref="G1119:G1122" si="561">E1119*J1119</f>
        <v>1910375</v>
      </c>
      <c r="H1119" s="14">
        <f t="shared" ref="H1119:H1122" si="562">F1119+G1119</f>
        <v>3209937.5</v>
      </c>
      <c r="I1119" s="71">
        <v>717</v>
      </c>
      <c r="J1119" s="53">
        <v>1054</v>
      </c>
      <c r="K1119" s="34"/>
      <c r="L1119" s="351"/>
      <c r="M1119" s="351"/>
      <c r="N1119" s="351"/>
      <c r="O1119" s="186">
        <f t="shared" ref="O1119:O1122" si="563">I1119</f>
        <v>717</v>
      </c>
      <c r="P1119" s="180">
        <f t="shared" si="554"/>
        <v>1054</v>
      </c>
      <c r="Q1119" s="180">
        <f t="shared" si="544"/>
        <v>1299562.5</v>
      </c>
      <c r="R1119" s="180">
        <f t="shared" si="545"/>
        <v>1910375</v>
      </c>
      <c r="S1119" s="180">
        <f t="shared" si="546"/>
        <v>3209937.5</v>
      </c>
      <c r="T1119" s="394">
        <f t="shared" si="536"/>
        <v>1664346.25</v>
      </c>
      <c r="U1119" s="394">
        <f t="shared" si="537"/>
        <v>2446603.13</v>
      </c>
      <c r="V1119" s="142">
        <f t="shared" si="547"/>
        <v>4110949.38</v>
      </c>
      <c r="W1119" s="142">
        <f t="shared" si="539"/>
        <v>918.26</v>
      </c>
      <c r="X1119" s="142">
        <f t="shared" si="539"/>
        <v>1349.85</v>
      </c>
      <c r="Y1119" s="142">
        <f t="shared" si="540"/>
        <v>2268.11</v>
      </c>
      <c r="Z1119" s="351" t="s">
        <v>559</v>
      </c>
      <c r="AA1119" s="85"/>
      <c r="AB1119" s="226"/>
      <c r="AC1119" s="226"/>
      <c r="AD1119" s="226"/>
      <c r="AE1119" s="226"/>
      <c r="AF1119" s="226"/>
      <c r="AG1119" s="226"/>
      <c r="AH1119" s="226"/>
      <c r="AI1119" s="226"/>
      <c r="AJ1119" s="226"/>
      <c r="AK1119" s="226"/>
      <c r="AL1119" s="226"/>
      <c r="AM1119" s="226"/>
      <c r="AN1119" s="226"/>
      <c r="AO1119" s="226"/>
    </row>
    <row r="1120" spans="1:41" ht="28.5" outlineLevel="1">
      <c r="A1120" s="44">
        <v>938</v>
      </c>
      <c r="B1120" s="73">
        <v>87</v>
      </c>
      <c r="C1120" s="13" t="s">
        <v>560</v>
      </c>
      <c r="D1120" s="73" t="s">
        <v>24</v>
      </c>
      <c r="E1120" s="74">
        <v>47</v>
      </c>
      <c r="F1120" s="14">
        <f t="shared" si="560"/>
        <v>35720</v>
      </c>
      <c r="G1120" s="14">
        <f t="shared" si="561"/>
        <v>32289</v>
      </c>
      <c r="H1120" s="14">
        <f t="shared" si="562"/>
        <v>68009</v>
      </c>
      <c r="I1120" s="65">
        <v>760</v>
      </c>
      <c r="J1120" s="115">
        <v>687</v>
      </c>
      <c r="K1120" s="34"/>
      <c r="L1120" s="351"/>
      <c r="M1120" s="351"/>
      <c r="N1120" s="351"/>
      <c r="O1120" s="186">
        <f t="shared" si="563"/>
        <v>760</v>
      </c>
      <c r="P1120" s="180">
        <f t="shared" si="554"/>
        <v>687</v>
      </c>
      <c r="Q1120" s="180">
        <f t="shared" si="544"/>
        <v>35720</v>
      </c>
      <c r="R1120" s="180">
        <f t="shared" si="545"/>
        <v>32289</v>
      </c>
      <c r="S1120" s="180">
        <f t="shared" si="546"/>
        <v>68009</v>
      </c>
      <c r="T1120" s="394">
        <f t="shared" si="536"/>
        <v>45746.51</v>
      </c>
      <c r="U1120" s="394">
        <f t="shared" si="537"/>
        <v>41352.480000000003</v>
      </c>
      <c r="V1120" s="142">
        <f t="shared" si="547"/>
        <v>87098.99</v>
      </c>
      <c r="W1120" s="142">
        <f t="shared" si="539"/>
        <v>973.33</v>
      </c>
      <c r="X1120" s="142">
        <f t="shared" si="539"/>
        <v>879.84</v>
      </c>
      <c r="Y1120" s="142">
        <f t="shared" si="540"/>
        <v>1853.17</v>
      </c>
      <c r="Z1120" s="351" t="s">
        <v>561</v>
      </c>
      <c r="AA1120" s="85"/>
      <c r="AB1120" s="226"/>
      <c r="AC1120" s="226"/>
      <c r="AD1120" s="226"/>
      <c r="AE1120" s="226"/>
      <c r="AF1120" s="226"/>
      <c r="AG1120" s="226"/>
      <c r="AH1120" s="226"/>
      <c r="AI1120" s="226"/>
      <c r="AJ1120" s="226"/>
      <c r="AK1120" s="226"/>
      <c r="AL1120" s="226"/>
      <c r="AM1120" s="226"/>
      <c r="AN1120" s="226"/>
      <c r="AO1120" s="226"/>
    </row>
    <row r="1121" spans="1:41" ht="28.5" outlineLevel="1">
      <c r="A1121" s="44">
        <v>939</v>
      </c>
      <c r="B1121" s="73">
        <v>88</v>
      </c>
      <c r="C1121" s="13" t="s">
        <v>562</v>
      </c>
      <c r="D1121" s="73" t="s">
        <v>24</v>
      </c>
      <c r="E1121" s="74">
        <v>273</v>
      </c>
      <c r="F1121" s="14">
        <f t="shared" si="560"/>
        <v>207480</v>
      </c>
      <c r="G1121" s="14">
        <f t="shared" si="561"/>
        <v>110292</v>
      </c>
      <c r="H1121" s="14">
        <f t="shared" si="562"/>
        <v>317772</v>
      </c>
      <c r="I1121" s="65">
        <v>760</v>
      </c>
      <c r="J1121" s="115">
        <v>404</v>
      </c>
      <c r="K1121" s="34"/>
      <c r="L1121" s="351"/>
      <c r="M1121" s="351"/>
      <c r="N1121" s="351"/>
      <c r="O1121" s="186">
        <f t="shared" si="563"/>
        <v>760</v>
      </c>
      <c r="P1121" s="180">
        <f t="shared" si="554"/>
        <v>404</v>
      </c>
      <c r="Q1121" s="180">
        <f t="shared" si="544"/>
        <v>207480</v>
      </c>
      <c r="R1121" s="180">
        <f t="shared" si="545"/>
        <v>110292</v>
      </c>
      <c r="S1121" s="180">
        <f t="shared" si="546"/>
        <v>317772</v>
      </c>
      <c r="T1121" s="394">
        <f t="shared" si="536"/>
        <v>265719.09000000003</v>
      </c>
      <c r="U1121" s="394">
        <f t="shared" si="537"/>
        <v>141250.20000000001</v>
      </c>
      <c r="V1121" s="142">
        <f t="shared" si="547"/>
        <v>406969.29</v>
      </c>
      <c r="W1121" s="142">
        <f t="shared" si="539"/>
        <v>973.33</v>
      </c>
      <c r="X1121" s="142">
        <f t="shared" si="539"/>
        <v>517.4</v>
      </c>
      <c r="Y1121" s="142">
        <f t="shared" si="540"/>
        <v>1490.73</v>
      </c>
      <c r="Z1121" s="351" t="s">
        <v>563</v>
      </c>
      <c r="AA1121" s="85"/>
      <c r="AB1121" s="226"/>
      <c r="AC1121" s="226"/>
      <c r="AD1121" s="226"/>
      <c r="AE1121" s="226"/>
      <c r="AF1121" s="226"/>
      <c r="AG1121" s="226"/>
      <c r="AH1121" s="226"/>
      <c r="AI1121" s="226"/>
      <c r="AJ1121" s="226"/>
      <c r="AK1121" s="226"/>
      <c r="AL1121" s="226"/>
      <c r="AM1121" s="226"/>
      <c r="AN1121" s="226"/>
      <c r="AO1121" s="226"/>
    </row>
    <row r="1122" spans="1:41" ht="15" outlineLevel="1">
      <c r="A1122" s="44">
        <v>940</v>
      </c>
      <c r="B1122" s="73">
        <v>89</v>
      </c>
      <c r="C1122" s="13" t="s">
        <v>564</v>
      </c>
      <c r="D1122" s="73" t="s">
        <v>21</v>
      </c>
      <c r="E1122" s="74">
        <v>11</v>
      </c>
      <c r="F1122" s="14">
        <f t="shared" si="560"/>
        <v>22000</v>
      </c>
      <c r="G1122" s="72">
        <f t="shared" si="561"/>
        <v>11308</v>
      </c>
      <c r="H1122" s="14">
        <f t="shared" si="562"/>
        <v>33308</v>
      </c>
      <c r="I1122" s="65">
        <v>2000</v>
      </c>
      <c r="J1122" s="115">
        <v>1028</v>
      </c>
      <c r="K1122" s="34"/>
      <c r="L1122" s="351"/>
      <c r="M1122" s="351"/>
      <c r="N1122" s="351"/>
      <c r="O1122" s="186">
        <f t="shared" si="563"/>
        <v>2000</v>
      </c>
      <c r="P1122" s="180">
        <f t="shared" si="554"/>
        <v>1028</v>
      </c>
      <c r="Q1122" s="180">
        <f t="shared" si="544"/>
        <v>22000</v>
      </c>
      <c r="R1122" s="180">
        <f t="shared" si="545"/>
        <v>11308</v>
      </c>
      <c r="S1122" s="180">
        <f t="shared" si="546"/>
        <v>33308</v>
      </c>
      <c r="T1122" s="394">
        <f t="shared" si="536"/>
        <v>28175.29</v>
      </c>
      <c r="U1122" s="394">
        <f t="shared" si="537"/>
        <v>14482.05</v>
      </c>
      <c r="V1122" s="142">
        <f t="shared" si="547"/>
        <v>42657.34</v>
      </c>
      <c r="W1122" s="142">
        <f t="shared" si="539"/>
        <v>2561.39</v>
      </c>
      <c r="X1122" s="142">
        <f t="shared" si="539"/>
        <v>1316.55</v>
      </c>
      <c r="Y1122" s="142">
        <f t="shared" si="540"/>
        <v>3877.94</v>
      </c>
      <c r="Z1122" s="351" t="s">
        <v>565</v>
      </c>
      <c r="AA1122" s="85"/>
      <c r="AB1122" s="226"/>
      <c r="AC1122" s="226"/>
      <c r="AD1122" s="226"/>
      <c r="AE1122" s="226"/>
      <c r="AF1122" s="226"/>
      <c r="AG1122" s="226"/>
      <c r="AH1122" s="226"/>
      <c r="AI1122" s="226"/>
      <c r="AJ1122" s="226"/>
      <c r="AK1122" s="226"/>
      <c r="AL1122" s="226"/>
      <c r="AM1122" s="226"/>
      <c r="AN1122" s="226"/>
      <c r="AO1122" s="226"/>
    </row>
    <row r="1123" spans="1:41" s="237" customFormat="1" ht="15">
      <c r="A1123" s="158"/>
      <c r="B1123" s="145"/>
      <c r="C1123" s="144" t="s">
        <v>566</v>
      </c>
      <c r="D1123" s="145"/>
      <c r="E1123" s="146"/>
      <c r="F1123" s="133">
        <f t="shared" ref="F1123:H1123" si="564">SUM(F1124:F1125)</f>
        <v>352443</v>
      </c>
      <c r="G1123" s="133">
        <f t="shared" si="564"/>
        <v>0</v>
      </c>
      <c r="H1123" s="133">
        <f t="shared" si="564"/>
        <v>352443</v>
      </c>
      <c r="I1123" s="135"/>
      <c r="J1123" s="135"/>
      <c r="K1123" s="148"/>
      <c r="L1123" s="147"/>
      <c r="M1123" s="147"/>
      <c r="N1123" s="147"/>
      <c r="O1123" s="179"/>
      <c r="P1123" s="180">
        <f t="shared" si="554"/>
        <v>0</v>
      </c>
      <c r="Q1123" s="176">
        <f t="shared" ref="Q1123:S1123" si="565">SUM(Q1124:Q1125)</f>
        <v>352443</v>
      </c>
      <c r="R1123" s="176">
        <f t="shared" si="565"/>
        <v>0</v>
      </c>
      <c r="S1123" s="176">
        <f t="shared" si="565"/>
        <v>352443</v>
      </c>
      <c r="T1123" s="133"/>
      <c r="U1123" s="133"/>
      <c r="V1123" s="133"/>
      <c r="W1123" s="142">
        <f t="shared" si="539"/>
        <v>0</v>
      </c>
      <c r="X1123" s="142">
        <f t="shared" si="539"/>
        <v>0</v>
      </c>
      <c r="Y1123" s="142">
        <f t="shared" si="540"/>
        <v>0</v>
      </c>
      <c r="Z1123" s="147"/>
      <c r="AA1123" s="137"/>
      <c r="AB1123" s="236"/>
      <c r="AC1123" s="236"/>
      <c r="AD1123" s="236"/>
      <c r="AE1123" s="236"/>
      <c r="AF1123" s="236"/>
      <c r="AG1123" s="236"/>
      <c r="AH1123" s="236"/>
      <c r="AI1123" s="236"/>
      <c r="AJ1123" s="236"/>
      <c r="AK1123" s="236"/>
      <c r="AL1123" s="236"/>
      <c r="AM1123" s="236"/>
      <c r="AN1123" s="236"/>
      <c r="AO1123" s="236"/>
    </row>
    <row r="1124" spans="1:41" ht="28.5" outlineLevel="1">
      <c r="A1124" s="44">
        <v>941</v>
      </c>
      <c r="B1124" s="73">
        <v>90</v>
      </c>
      <c r="C1124" s="13" t="s">
        <v>567</v>
      </c>
      <c r="D1124" s="73" t="s">
        <v>568</v>
      </c>
      <c r="E1124" s="74">
        <v>273</v>
      </c>
      <c r="F1124" s="14">
        <f t="shared" ref="F1124:F1125" si="566">E1124*I1124</f>
        <v>295659</v>
      </c>
      <c r="G1124" s="14">
        <f t="shared" ref="G1124:G1125" si="567">E1124*J1124</f>
        <v>0</v>
      </c>
      <c r="H1124" s="14">
        <f t="shared" ref="H1124:H1125" si="568">273*I1124</f>
        <v>295659</v>
      </c>
      <c r="I1124" s="65">
        <v>1083</v>
      </c>
      <c r="J1124" s="53"/>
      <c r="K1124" s="34"/>
      <c r="L1124" s="51"/>
      <c r="M1124" s="51"/>
      <c r="N1124" s="51"/>
      <c r="O1124" s="186">
        <f t="shared" ref="O1124:O1125" si="569">I1124</f>
        <v>1083</v>
      </c>
      <c r="P1124" s="180">
        <f t="shared" si="554"/>
        <v>0</v>
      </c>
      <c r="Q1124" s="180">
        <f t="shared" si="544"/>
        <v>295659</v>
      </c>
      <c r="R1124" s="180">
        <f t="shared" si="545"/>
        <v>0</v>
      </c>
      <c r="S1124" s="180">
        <f t="shared" si="546"/>
        <v>295659</v>
      </c>
      <c r="T1124" s="394">
        <f t="shared" si="536"/>
        <v>378648.27</v>
      </c>
      <c r="U1124" s="394">
        <f t="shared" si="537"/>
        <v>0</v>
      </c>
      <c r="V1124" s="142">
        <f t="shared" si="547"/>
        <v>378648.27</v>
      </c>
      <c r="W1124" s="142">
        <f t="shared" si="539"/>
        <v>1386.99</v>
      </c>
      <c r="X1124" s="142">
        <f t="shared" si="539"/>
        <v>0</v>
      </c>
      <c r="Y1124" s="142">
        <f t="shared" si="540"/>
        <v>1386.99</v>
      </c>
      <c r="Z1124" s="51"/>
      <c r="AA1124" s="35"/>
      <c r="AB1124" s="226"/>
      <c r="AC1124" s="226"/>
      <c r="AD1124" s="226"/>
      <c r="AE1124" s="226"/>
      <c r="AF1124" s="226"/>
      <c r="AG1124" s="226"/>
      <c r="AH1124" s="226"/>
      <c r="AI1124" s="226"/>
      <c r="AJ1124" s="226"/>
      <c r="AK1124" s="226"/>
      <c r="AL1124" s="226"/>
      <c r="AM1124" s="226"/>
      <c r="AN1124" s="226"/>
      <c r="AO1124" s="226"/>
    </row>
    <row r="1125" spans="1:41" ht="15" outlineLevel="1">
      <c r="A1125" s="44">
        <v>942</v>
      </c>
      <c r="B1125" s="73">
        <v>91</v>
      </c>
      <c r="C1125" s="13" t="s">
        <v>569</v>
      </c>
      <c r="D1125" s="73" t="s">
        <v>568</v>
      </c>
      <c r="E1125" s="74">
        <v>273</v>
      </c>
      <c r="F1125" s="14">
        <f t="shared" si="566"/>
        <v>56784</v>
      </c>
      <c r="G1125" s="14">
        <f t="shared" si="567"/>
        <v>0</v>
      </c>
      <c r="H1125" s="14">
        <f t="shared" si="568"/>
        <v>56784</v>
      </c>
      <c r="I1125" s="65">
        <v>208</v>
      </c>
      <c r="J1125" s="53"/>
      <c r="K1125" s="34"/>
      <c r="L1125" s="51"/>
      <c r="M1125" s="51"/>
      <c r="N1125" s="51"/>
      <c r="O1125" s="186">
        <f t="shared" si="569"/>
        <v>208</v>
      </c>
      <c r="P1125" s="180">
        <f t="shared" si="554"/>
        <v>0</v>
      </c>
      <c r="Q1125" s="180">
        <f t="shared" si="544"/>
        <v>56784</v>
      </c>
      <c r="R1125" s="180">
        <f t="shared" si="545"/>
        <v>0</v>
      </c>
      <c r="S1125" s="180">
        <f t="shared" si="546"/>
        <v>56784</v>
      </c>
      <c r="T1125" s="394">
        <f t="shared" si="536"/>
        <v>72721.740000000005</v>
      </c>
      <c r="U1125" s="394">
        <f t="shared" si="537"/>
        <v>0</v>
      </c>
      <c r="V1125" s="142">
        <f t="shared" si="547"/>
        <v>72721.740000000005</v>
      </c>
      <c r="W1125" s="142">
        <f t="shared" si="539"/>
        <v>266.38</v>
      </c>
      <c r="X1125" s="142">
        <f t="shared" si="539"/>
        <v>0</v>
      </c>
      <c r="Y1125" s="142">
        <f t="shared" si="540"/>
        <v>266.38</v>
      </c>
      <c r="Z1125" s="51"/>
      <c r="AA1125" s="35"/>
      <c r="AB1125" s="226"/>
      <c r="AC1125" s="226"/>
      <c r="AD1125" s="226"/>
      <c r="AE1125" s="226"/>
      <c r="AF1125" s="226"/>
      <c r="AG1125" s="226"/>
      <c r="AH1125" s="226"/>
      <c r="AI1125" s="226"/>
      <c r="AJ1125" s="226"/>
      <c r="AK1125" s="226"/>
      <c r="AL1125" s="226"/>
      <c r="AM1125" s="226"/>
      <c r="AN1125" s="226"/>
      <c r="AO1125" s="226"/>
    </row>
    <row r="1126" spans="1:41" s="237" customFormat="1" ht="15">
      <c r="A1126" s="158"/>
      <c r="B1126" s="145"/>
      <c r="C1126" s="144" t="s">
        <v>570</v>
      </c>
      <c r="D1126" s="145"/>
      <c r="E1126" s="146"/>
      <c r="F1126" s="133">
        <f t="shared" ref="F1126:H1126" si="570">SUM(F1127:F1128)</f>
        <v>52075</v>
      </c>
      <c r="G1126" s="133">
        <f t="shared" si="570"/>
        <v>0</v>
      </c>
      <c r="H1126" s="133">
        <f t="shared" si="570"/>
        <v>52075</v>
      </c>
      <c r="I1126" s="135"/>
      <c r="J1126" s="135"/>
      <c r="K1126" s="148"/>
      <c r="L1126" s="147"/>
      <c r="M1126" s="147"/>
      <c r="N1126" s="147"/>
      <c r="O1126" s="179"/>
      <c r="P1126" s="180">
        <f t="shared" si="554"/>
        <v>0</v>
      </c>
      <c r="Q1126" s="176">
        <f t="shared" ref="Q1126:S1126" si="571">SUM(Q1127:Q1128)</f>
        <v>52075</v>
      </c>
      <c r="R1126" s="176">
        <f t="shared" si="571"/>
        <v>0</v>
      </c>
      <c r="S1126" s="176">
        <f t="shared" si="571"/>
        <v>52075</v>
      </c>
      <c r="T1126" s="133"/>
      <c r="U1126" s="133"/>
      <c r="V1126" s="133"/>
      <c r="W1126" s="142">
        <f t="shared" si="539"/>
        <v>0</v>
      </c>
      <c r="X1126" s="142">
        <f t="shared" si="539"/>
        <v>0</v>
      </c>
      <c r="Y1126" s="142">
        <f t="shared" si="540"/>
        <v>0</v>
      </c>
      <c r="Z1126" s="147"/>
      <c r="AA1126" s="137"/>
      <c r="AB1126" s="236"/>
      <c r="AC1126" s="236"/>
      <c r="AD1126" s="236"/>
      <c r="AE1126" s="236"/>
      <c r="AF1126" s="236"/>
      <c r="AG1126" s="236"/>
      <c r="AH1126" s="236"/>
      <c r="AI1126" s="236"/>
      <c r="AJ1126" s="236"/>
      <c r="AK1126" s="236"/>
      <c r="AL1126" s="236"/>
      <c r="AM1126" s="236"/>
      <c r="AN1126" s="236"/>
      <c r="AO1126" s="236"/>
    </row>
    <row r="1127" spans="1:41" ht="28.5" outlineLevel="1">
      <c r="A1127" s="44">
        <v>943</v>
      </c>
      <c r="B1127" s="73">
        <v>92</v>
      </c>
      <c r="C1127" s="244" t="s">
        <v>571</v>
      </c>
      <c r="D1127" s="73" t="s">
        <v>572</v>
      </c>
      <c r="E1127" s="239">
        <v>1</v>
      </c>
      <c r="F1127" s="14">
        <f t="shared" ref="F1127:F1128" si="572">E1127*I1127</f>
        <v>46850</v>
      </c>
      <c r="G1127" s="14">
        <f t="shared" ref="G1127:G1128" si="573">E1127*J1127</f>
        <v>0</v>
      </c>
      <c r="H1127" s="14">
        <f t="shared" ref="H1127:H1128" si="574">F1127+G1127</f>
        <v>46850</v>
      </c>
      <c r="I1127" s="105">
        <f>2.5*18740</f>
        <v>46850</v>
      </c>
      <c r="J1127" s="53">
        <v>0</v>
      </c>
      <c r="K1127" s="34"/>
      <c r="L1127" s="51"/>
      <c r="M1127" s="51"/>
      <c r="N1127" s="51"/>
      <c r="O1127" s="186">
        <f t="shared" ref="O1127:O1128" si="575">I1127</f>
        <v>46850</v>
      </c>
      <c r="P1127" s="180">
        <f t="shared" si="554"/>
        <v>0</v>
      </c>
      <c r="Q1127" s="180">
        <f t="shared" si="544"/>
        <v>46850</v>
      </c>
      <c r="R1127" s="180">
        <f t="shared" si="545"/>
        <v>0</v>
      </c>
      <c r="S1127" s="180">
        <f t="shared" si="546"/>
        <v>46850</v>
      </c>
      <c r="T1127" s="394">
        <f t="shared" si="536"/>
        <v>60000.56</v>
      </c>
      <c r="U1127" s="394">
        <f t="shared" si="537"/>
        <v>0</v>
      </c>
      <c r="V1127" s="142">
        <f t="shared" si="547"/>
        <v>60000.56</v>
      </c>
      <c r="W1127" s="142">
        <f t="shared" si="539"/>
        <v>60000.56</v>
      </c>
      <c r="X1127" s="142">
        <f t="shared" si="539"/>
        <v>0</v>
      </c>
      <c r="Y1127" s="142">
        <f t="shared" si="540"/>
        <v>60000.56</v>
      </c>
      <c r="Z1127" s="51"/>
      <c r="AA1127" s="35"/>
      <c r="AB1127" s="226"/>
      <c r="AC1127" s="226"/>
      <c r="AD1127" s="226"/>
      <c r="AE1127" s="226"/>
      <c r="AF1127" s="226"/>
      <c r="AG1127" s="226"/>
      <c r="AH1127" s="226"/>
      <c r="AI1127" s="226"/>
      <c r="AJ1127" s="226"/>
      <c r="AK1127" s="226"/>
      <c r="AL1127" s="226"/>
      <c r="AM1127" s="226"/>
      <c r="AN1127" s="226"/>
      <c r="AO1127" s="226"/>
    </row>
    <row r="1128" spans="1:41" ht="42.75" outlineLevel="1">
      <c r="A1128" s="44">
        <v>944</v>
      </c>
      <c r="B1128" s="73">
        <v>93</v>
      </c>
      <c r="C1128" s="244" t="s">
        <v>573</v>
      </c>
      <c r="D1128" s="73" t="s">
        <v>572</v>
      </c>
      <c r="E1128" s="239">
        <v>11</v>
      </c>
      <c r="F1128" s="14">
        <f t="shared" si="572"/>
        <v>5225</v>
      </c>
      <c r="G1128" s="14">
        <f t="shared" si="573"/>
        <v>0</v>
      </c>
      <c r="H1128" s="14">
        <f t="shared" si="574"/>
        <v>5225</v>
      </c>
      <c r="I1128" s="105">
        <f>2.5*190</f>
        <v>475</v>
      </c>
      <c r="J1128" s="53">
        <v>0</v>
      </c>
      <c r="K1128" s="34"/>
      <c r="L1128" s="51"/>
      <c r="M1128" s="51"/>
      <c r="N1128" s="51"/>
      <c r="O1128" s="186">
        <f t="shared" si="575"/>
        <v>475</v>
      </c>
      <c r="P1128" s="180">
        <f t="shared" si="554"/>
        <v>0</v>
      </c>
      <c r="Q1128" s="180">
        <f t="shared" si="544"/>
        <v>5225</v>
      </c>
      <c r="R1128" s="180">
        <f t="shared" si="545"/>
        <v>0</v>
      </c>
      <c r="S1128" s="180">
        <f t="shared" si="546"/>
        <v>5225</v>
      </c>
      <c r="T1128" s="394">
        <f t="shared" si="536"/>
        <v>6691.63</v>
      </c>
      <c r="U1128" s="394">
        <f t="shared" si="537"/>
        <v>0</v>
      </c>
      <c r="V1128" s="142">
        <f t="shared" si="547"/>
        <v>6691.63</v>
      </c>
      <c r="W1128" s="142">
        <f t="shared" si="539"/>
        <v>608.33000000000004</v>
      </c>
      <c r="X1128" s="142">
        <f t="shared" si="539"/>
        <v>0</v>
      </c>
      <c r="Y1128" s="142">
        <f t="shared" si="540"/>
        <v>608.33000000000004</v>
      </c>
      <c r="Z1128" s="51"/>
      <c r="AA1128" s="35"/>
      <c r="AB1128" s="226"/>
      <c r="AC1128" s="226"/>
      <c r="AD1128" s="226"/>
      <c r="AE1128" s="226"/>
      <c r="AF1128" s="226"/>
      <c r="AG1128" s="226"/>
      <c r="AH1128" s="226"/>
      <c r="AI1128" s="226"/>
      <c r="AJ1128" s="226"/>
      <c r="AK1128" s="226"/>
      <c r="AL1128" s="226"/>
      <c r="AM1128" s="226"/>
      <c r="AN1128" s="226"/>
      <c r="AO1128" s="226"/>
    </row>
    <row r="1129" spans="1:41" s="428" customFormat="1" ht="15">
      <c r="A1129" s="417"/>
      <c r="B1129" s="418"/>
      <c r="C1129" s="419" t="s">
        <v>574</v>
      </c>
      <c r="D1129" s="418"/>
      <c r="E1129" s="420"/>
      <c r="F1129" s="421">
        <f>F995+F1094+F1117</f>
        <v>116696241.53</v>
      </c>
      <c r="G1129" s="421">
        <f t="shared" ref="G1129:H1129" si="576">G995+G1094+G1117</f>
        <v>47409323.859999999</v>
      </c>
      <c r="H1129" s="421">
        <f t="shared" si="576"/>
        <v>164105565.38999999</v>
      </c>
      <c r="I1129" s="422"/>
      <c r="J1129" s="422"/>
      <c r="K1129" s="423"/>
      <c r="L1129" s="424"/>
      <c r="M1129" s="424"/>
      <c r="N1129" s="424"/>
      <c r="O1129" s="454"/>
      <c r="P1129" s="455">
        <f t="shared" si="554"/>
        <v>0</v>
      </c>
      <c r="Q1129" s="456">
        <f>Q995+Q1094+Q1117</f>
        <v>81078151.689999998</v>
      </c>
      <c r="R1129" s="456">
        <f t="shared" ref="R1129:S1129" si="577">R995+R1094+R1117</f>
        <v>42339778.049999997</v>
      </c>
      <c r="S1129" s="456">
        <f t="shared" si="577"/>
        <v>123417929.73999999</v>
      </c>
      <c r="T1129" s="421">
        <f>SUM(T998:T1128)</f>
        <v>103836362.33</v>
      </c>
      <c r="U1129" s="421">
        <f t="shared" ref="U1129:V1129" si="578">SUM(U998:U1128)</f>
        <v>54224373.149999999</v>
      </c>
      <c r="V1129" s="421">
        <f t="shared" si="578"/>
        <v>158060735.47999999</v>
      </c>
      <c r="W1129" s="425">
        <f t="shared" si="539"/>
        <v>0</v>
      </c>
      <c r="X1129" s="425">
        <f t="shared" si="539"/>
        <v>0</v>
      </c>
      <c r="Y1129" s="425">
        <f t="shared" si="540"/>
        <v>0</v>
      </c>
      <c r="Z1129" s="424"/>
      <c r="AA1129" s="426"/>
      <c r="AB1129" s="427"/>
      <c r="AC1129" s="427"/>
      <c r="AD1129" s="427"/>
      <c r="AE1129" s="427"/>
      <c r="AF1129" s="427"/>
      <c r="AG1129" s="427"/>
      <c r="AH1129" s="427"/>
      <c r="AI1129" s="427"/>
      <c r="AJ1129" s="427"/>
      <c r="AK1129" s="427"/>
      <c r="AL1129" s="427"/>
      <c r="AM1129" s="427"/>
      <c r="AN1129" s="427"/>
      <c r="AO1129" s="427"/>
    </row>
    <row r="1130" spans="1:41" s="266" customFormat="1" ht="45">
      <c r="A1130" s="188"/>
      <c r="B1130" s="151"/>
      <c r="C1130" s="295" t="s">
        <v>575</v>
      </c>
      <c r="D1130" s="151"/>
      <c r="E1130" s="152"/>
      <c r="F1130" s="352">
        <f>F1131+F1148+F1164+F1192+F1227+F1234+F1245</f>
        <v>18015357.620000001</v>
      </c>
      <c r="G1130" s="352">
        <f t="shared" ref="G1130:H1130" si="579">G1131+G1148+G1164+G1192+G1227+G1234+G1245</f>
        <v>62323513.350000001</v>
      </c>
      <c r="H1130" s="352">
        <f t="shared" si="579"/>
        <v>80338870.969999999</v>
      </c>
      <c r="I1130" s="352"/>
      <c r="J1130" s="352"/>
      <c r="K1130" s="352"/>
      <c r="L1130" s="352"/>
      <c r="M1130" s="352"/>
      <c r="N1130" s="352"/>
      <c r="O1130" s="473"/>
      <c r="P1130" s="473"/>
      <c r="Q1130" s="473">
        <f>Q1131+Q1148+Q1164+Q1192+Q1227+Q1234+Q1245</f>
        <v>18300396.120000001</v>
      </c>
      <c r="R1130" s="473">
        <f t="shared" ref="R1130:S1130" si="580">R1131+R1148+R1164+R1192+R1227+R1234+R1245</f>
        <v>62323513.350000001</v>
      </c>
      <c r="S1130" s="473">
        <f t="shared" si="580"/>
        <v>80623909.469999999</v>
      </c>
      <c r="T1130" s="352"/>
      <c r="U1130" s="352"/>
      <c r="V1130" s="352"/>
      <c r="W1130" s="142">
        <f t="shared" si="539"/>
        <v>0</v>
      </c>
      <c r="X1130" s="142">
        <f t="shared" si="539"/>
        <v>0</v>
      </c>
      <c r="Y1130" s="142">
        <f t="shared" si="540"/>
        <v>0</v>
      </c>
      <c r="Z1130" s="151"/>
      <c r="AA1130" s="153"/>
      <c r="AB1130" s="265"/>
      <c r="AC1130" s="265"/>
      <c r="AD1130" s="265"/>
      <c r="AE1130" s="265"/>
      <c r="AF1130" s="265"/>
      <c r="AG1130" s="265"/>
      <c r="AH1130" s="265"/>
      <c r="AI1130" s="265"/>
      <c r="AJ1130" s="265"/>
      <c r="AK1130" s="265"/>
      <c r="AL1130" s="265"/>
      <c r="AM1130" s="265"/>
      <c r="AN1130" s="265"/>
      <c r="AO1130" s="265"/>
    </row>
    <row r="1131" spans="1:41" s="237" customFormat="1" ht="30">
      <c r="A1131" s="160"/>
      <c r="B1131" s="353"/>
      <c r="C1131" s="354" t="s">
        <v>576</v>
      </c>
      <c r="D1131" s="355"/>
      <c r="E1131" s="356"/>
      <c r="F1131" s="206">
        <f t="shared" ref="F1131:H1131" si="581">SUM(F1133:F1147)</f>
        <v>5114326.5</v>
      </c>
      <c r="G1131" s="206">
        <f t="shared" si="581"/>
        <v>44744520.350000001</v>
      </c>
      <c r="H1131" s="206">
        <f t="shared" si="581"/>
        <v>49858846.850000001</v>
      </c>
      <c r="I1131" s="356"/>
      <c r="J1131" s="356"/>
      <c r="K1131" s="356"/>
      <c r="L1131" s="160"/>
      <c r="M1131" s="160"/>
      <c r="N1131" s="160"/>
      <c r="O1131" s="183"/>
      <c r="P1131" s="180">
        <f t="shared" si="554"/>
        <v>0</v>
      </c>
      <c r="Q1131" s="459">
        <f>SUM(Q1133:Q1147)</f>
        <v>5114326.5</v>
      </c>
      <c r="R1131" s="459">
        <f t="shared" ref="R1131:S1131" si="582">SUM(R1133:R1147)</f>
        <v>44744520.350000001</v>
      </c>
      <c r="S1131" s="459">
        <f t="shared" si="582"/>
        <v>49858846.850000001</v>
      </c>
      <c r="T1131" s="206"/>
      <c r="U1131" s="206"/>
      <c r="V1131" s="206"/>
      <c r="W1131" s="142">
        <f t="shared" si="539"/>
        <v>0</v>
      </c>
      <c r="X1131" s="142">
        <f t="shared" si="539"/>
        <v>0</v>
      </c>
      <c r="Y1131" s="142">
        <f t="shared" si="540"/>
        <v>0</v>
      </c>
      <c r="Z1131" s="160"/>
      <c r="AA1131" s="357"/>
      <c r="AB1131" s="277"/>
      <c r="AC1131" s="277"/>
      <c r="AD1131" s="277"/>
      <c r="AE1131" s="277"/>
      <c r="AF1131" s="277"/>
      <c r="AG1131" s="277"/>
      <c r="AH1131" s="277"/>
      <c r="AI1131" s="277"/>
      <c r="AJ1131" s="277"/>
      <c r="AK1131" s="277"/>
      <c r="AL1131" s="277"/>
      <c r="AM1131" s="277"/>
      <c r="AN1131" s="277"/>
      <c r="AO1131" s="277"/>
    </row>
    <row r="1132" spans="1:41" ht="15" outlineLevel="1">
      <c r="A1132" s="44"/>
      <c r="B1132" s="87"/>
      <c r="C1132" s="24" t="s">
        <v>577</v>
      </c>
      <c r="D1132" s="73"/>
      <c r="E1132" s="74"/>
      <c r="F1132" s="14">
        <f t="shared" ref="F1132:F1147" si="583">E1132*I1132</f>
        <v>0</v>
      </c>
      <c r="G1132" s="14">
        <f t="shared" ref="G1132:G1147" si="584">E1132*J1132</f>
        <v>0</v>
      </c>
      <c r="H1132" s="14">
        <f t="shared" ref="H1132:H1142" si="585">F1132+G1132</f>
        <v>0</v>
      </c>
      <c r="I1132" s="74"/>
      <c r="J1132" s="64"/>
      <c r="K1132" s="74"/>
      <c r="L1132" s="351"/>
      <c r="M1132" s="351"/>
      <c r="N1132" s="351"/>
      <c r="O1132" s="378"/>
      <c r="P1132" s="180">
        <f t="shared" si="554"/>
        <v>0</v>
      </c>
      <c r="Q1132" s="180">
        <f t="shared" si="544"/>
        <v>0</v>
      </c>
      <c r="R1132" s="180">
        <f t="shared" si="545"/>
        <v>0</v>
      </c>
      <c r="S1132" s="180">
        <f t="shared" si="546"/>
        <v>0</v>
      </c>
      <c r="T1132" s="394">
        <f t="shared" si="536"/>
        <v>0</v>
      </c>
      <c r="U1132" s="394">
        <f t="shared" si="537"/>
        <v>0</v>
      </c>
      <c r="V1132" s="142">
        <f t="shared" si="547"/>
        <v>0</v>
      </c>
      <c r="W1132" s="142">
        <f t="shared" si="539"/>
        <v>0</v>
      </c>
      <c r="X1132" s="142">
        <f t="shared" si="539"/>
        <v>0</v>
      </c>
      <c r="Y1132" s="142">
        <f t="shared" si="540"/>
        <v>0</v>
      </c>
      <c r="Z1132" s="351"/>
      <c r="AA1132" s="85"/>
      <c r="AB1132" s="226"/>
      <c r="AC1132" s="226"/>
      <c r="AD1132" s="226"/>
      <c r="AE1132" s="226"/>
      <c r="AF1132" s="226"/>
      <c r="AG1132" s="226"/>
      <c r="AH1132" s="226"/>
      <c r="AI1132" s="226"/>
      <c r="AJ1132" s="226"/>
      <c r="AK1132" s="226"/>
      <c r="AL1132" s="226"/>
      <c r="AM1132" s="226"/>
      <c r="AN1132" s="226"/>
      <c r="AO1132" s="226"/>
    </row>
    <row r="1133" spans="1:41" ht="15" outlineLevel="1">
      <c r="A1133" s="44">
        <v>945</v>
      </c>
      <c r="B1133" s="87">
        <v>1</v>
      </c>
      <c r="C1133" s="13" t="s">
        <v>578</v>
      </c>
      <c r="D1133" s="73" t="s">
        <v>24</v>
      </c>
      <c r="E1133" s="74">
        <v>338.5</v>
      </c>
      <c r="F1133" s="14">
        <f t="shared" si="583"/>
        <v>507750</v>
      </c>
      <c r="G1133" s="14">
        <f t="shared" si="584"/>
        <v>42312.5</v>
      </c>
      <c r="H1133" s="14">
        <f t="shared" si="585"/>
        <v>550062.5</v>
      </c>
      <c r="I1133" s="75">
        <v>1500</v>
      </c>
      <c r="J1133" s="115">
        <v>125</v>
      </c>
      <c r="K1133" s="74"/>
      <c r="L1133" s="351"/>
      <c r="M1133" s="351"/>
      <c r="N1133" s="351"/>
      <c r="O1133" s="186">
        <f>I1133</f>
        <v>1500</v>
      </c>
      <c r="P1133" s="180">
        <f t="shared" si="554"/>
        <v>125</v>
      </c>
      <c r="Q1133" s="180">
        <f t="shared" si="544"/>
        <v>507750</v>
      </c>
      <c r="R1133" s="180">
        <f t="shared" si="545"/>
        <v>42312.5</v>
      </c>
      <c r="S1133" s="180">
        <f t="shared" si="546"/>
        <v>550062.5</v>
      </c>
      <c r="T1133" s="394">
        <f t="shared" si="536"/>
        <v>650272.04</v>
      </c>
      <c r="U1133" s="394">
        <f t="shared" si="537"/>
        <v>54190.47</v>
      </c>
      <c r="V1133" s="142">
        <f t="shared" si="547"/>
        <v>704462.51</v>
      </c>
      <c r="W1133" s="142">
        <f t="shared" si="539"/>
        <v>1921.04</v>
      </c>
      <c r="X1133" s="142">
        <f t="shared" si="539"/>
        <v>160.09</v>
      </c>
      <c r="Y1133" s="142">
        <f t="shared" si="540"/>
        <v>2081.13</v>
      </c>
      <c r="Z1133" s="351"/>
      <c r="AA1133" s="85"/>
      <c r="AB1133" s="226"/>
      <c r="AC1133" s="226"/>
      <c r="AD1133" s="226"/>
      <c r="AE1133" s="226"/>
      <c r="AF1133" s="226"/>
      <c r="AG1133" s="226"/>
      <c r="AH1133" s="226"/>
      <c r="AI1133" s="226"/>
      <c r="AJ1133" s="226"/>
      <c r="AK1133" s="226"/>
      <c r="AL1133" s="226"/>
      <c r="AM1133" s="226"/>
      <c r="AN1133" s="226"/>
      <c r="AO1133" s="226"/>
    </row>
    <row r="1134" spans="1:41" ht="15" outlineLevel="1">
      <c r="A1134" s="44"/>
      <c r="B1134" s="87"/>
      <c r="C1134" s="24" t="s">
        <v>579</v>
      </c>
      <c r="D1134" s="73"/>
      <c r="E1134" s="74"/>
      <c r="F1134" s="14">
        <f t="shared" si="583"/>
        <v>0</v>
      </c>
      <c r="G1134" s="14">
        <f t="shared" si="584"/>
        <v>0</v>
      </c>
      <c r="H1134" s="14">
        <f t="shared" si="585"/>
        <v>0</v>
      </c>
      <c r="I1134" s="74"/>
      <c r="J1134" s="64"/>
      <c r="K1134" s="74"/>
      <c r="L1134" s="351"/>
      <c r="M1134" s="351"/>
      <c r="N1134" s="351"/>
      <c r="O1134" s="378"/>
      <c r="P1134" s="180">
        <f t="shared" si="554"/>
        <v>0</v>
      </c>
      <c r="Q1134" s="180">
        <f t="shared" si="544"/>
        <v>0</v>
      </c>
      <c r="R1134" s="180">
        <f t="shared" si="545"/>
        <v>0</v>
      </c>
      <c r="S1134" s="180">
        <f t="shared" si="546"/>
        <v>0</v>
      </c>
      <c r="T1134" s="394">
        <f t="shared" si="536"/>
        <v>0</v>
      </c>
      <c r="U1134" s="394">
        <f t="shared" si="537"/>
        <v>0</v>
      </c>
      <c r="V1134" s="142">
        <f t="shared" si="547"/>
        <v>0</v>
      </c>
      <c r="W1134" s="142">
        <f t="shared" si="539"/>
        <v>0</v>
      </c>
      <c r="X1134" s="142">
        <f t="shared" si="539"/>
        <v>0</v>
      </c>
      <c r="Y1134" s="142">
        <f t="shared" si="540"/>
        <v>0</v>
      </c>
      <c r="Z1134" s="351"/>
      <c r="AA1134" s="85"/>
      <c r="AB1134" s="226"/>
      <c r="AC1134" s="226"/>
      <c r="AD1134" s="226"/>
      <c r="AE1134" s="226"/>
      <c r="AF1134" s="226"/>
      <c r="AG1134" s="226"/>
      <c r="AH1134" s="226"/>
      <c r="AI1134" s="226"/>
      <c r="AJ1134" s="226"/>
      <c r="AK1134" s="226"/>
      <c r="AL1134" s="226"/>
      <c r="AM1134" s="226"/>
      <c r="AN1134" s="226"/>
      <c r="AO1134" s="226"/>
    </row>
    <row r="1135" spans="1:41" ht="42.75" outlineLevel="1">
      <c r="A1135" s="76">
        <v>946</v>
      </c>
      <c r="B1135" s="358">
        <v>2</v>
      </c>
      <c r="C1135" s="77" t="s">
        <v>580</v>
      </c>
      <c r="D1135" s="78" t="s">
        <v>24</v>
      </c>
      <c r="E1135" s="79">
        <v>400.65</v>
      </c>
      <c r="F1135" s="80">
        <f t="shared" si="583"/>
        <v>2504062.5</v>
      </c>
      <c r="G1135" s="80">
        <f t="shared" si="584"/>
        <v>36446729.850000001</v>
      </c>
      <c r="H1135" s="80">
        <f t="shared" si="585"/>
        <v>38950792.350000001</v>
      </c>
      <c r="I1135" s="81">
        <v>6250</v>
      </c>
      <c r="J1135" s="82">
        <v>90969</v>
      </c>
      <c r="K1135" s="79"/>
      <c r="L1135" s="83"/>
      <c r="M1135" s="83"/>
      <c r="N1135" s="83"/>
      <c r="O1135" s="186">
        <f t="shared" ref="O1135:O1137" si="586">I1135</f>
        <v>6250</v>
      </c>
      <c r="P1135" s="180">
        <f t="shared" si="554"/>
        <v>90969</v>
      </c>
      <c r="Q1135" s="180">
        <f t="shared" si="544"/>
        <v>2504062.5</v>
      </c>
      <c r="R1135" s="180">
        <f t="shared" si="545"/>
        <v>36446729.850000001</v>
      </c>
      <c r="S1135" s="180">
        <f t="shared" si="546"/>
        <v>38950792.350000001</v>
      </c>
      <c r="T1135" s="394">
        <f t="shared" si="536"/>
        <v>3206938.82</v>
      </c>
      <c r="U1135" s="394">
        <f t="shared" si="537"/>
        <v>46677143.299999997</v>
      </c>
      <c r="V1135" s="142">
        <f t="shared" si="547"/>
        <v>49884082.119999997</v>
      </c>
      <c r="W1135" s="142">
        <f t="shared" si="539"/>
        <v>8004.34</v>
      </c>
      <c r="X1135" s="142">
        <f t="shared" si="539"/>
        <v>116503.54</v>
      </c>
      <c r="Y1135" s="142">
        <f t="shared" si="540"/>
        <v>124507.88</v>
      </c>
      <c r="Z1135" s="84" t="s">
        <v>581</v>
      </c>
      <c r="AA1135" s="85"/>
      <c r="AB1135" s="226"/>
      <c r="AC1135" s="226"/>
      <c r="AD1135" s="226"/>
      <c r="AE1135" s="226"/>
      <c r="AF1135" s="226"/>
      <c r="AG1135" s="226"/>
      <c r="AH1135" s="226"/>
      <c r="AI1135" s="226"/>
      <c r="AJ1135" s="226"/>
      <c r="AK1135" s="226"/>
      <c r="AL1135" s="226"/>
      <c r="AM1135" s="226"/>
      <c r="AN1135" s="226"/>
      <c r="AO1135" s="226"/>
    </row>
    <row r="1136" spans="1:41" ht="15" outlineLevel="1">
      <c r="A1136" s="44">
        <v>947</v>
      </c>
      <c r="B1136" s="87">
        <v>3</v>
      </c>
      <c r="C1136" s="86" t="s">
        <v>582</v>
      </c>
      <c r="D1136" s="87" t="s">
        <v>21</v>
      </c>
      <c r="E1136" s="88">
        <v>30</v>
      </c>
      <c r="F1136" s="14">
        <f t="shared" si="583"/>
        <v>125010</v>
      </c>
      <c r="G1136" s="72">
        <f t="shared" si="584"/>
        <v>3600000</v>
      </c>
      <c r="H1136" s="14">
        <f t="shared" si="585"/>
        <v>3725010</v>
      </c>
      <c r="I1136" s="65">
        <v>4167</v>
      </c>
      <c r="J1136" s="67">
        <v>120000</v>
      </c>
      <c r="K1136" s="88"/>
      <c r="L1136" s="359"/>
      <c r="M1136" s="359"/>
      <c r="N1136" s="359"/>
      <c r="O1136" s="186">
        <f t="shared" si="586"/>
        <v>4167</v>
      </c>
      <c r="P1136" s="180">
        <f t="shared" si="554"/>
        <v>120000</v>
      </c>
      <c r="Q1136" s="180">
        <f t="shared" si="544"/>
        <v>125010</v>
      </c>
      <c r="R1136" s="180">
        <f t="shared" si="545"/>
        <v>3600000</v>
      </c>
      <c r="S1136" s="180">
        <f t="shared" si="546"/>
        <v>3725010</v>
      </c>
      <c r="T1136" s="394">
        <f t="shared" si="536"/>
        <v>160099.79999999999</v>
      </c>
      <c r="U1136" s="394">
        <f t="shared" si="537"/>
        <v>4610501.7</v>
      </c>
      <c r="V1136" s="142">
        <f t="shared" si="547"/>
        <v>4770601.5</v>
      </c>
      <c r="W1136" s="142">
        <f t="shared" si="539"/>
        <v>5336.66</v>
      </c>
      <c r="X1136" s="142">
        <f t="shared" si="539"/>
        <v>153683.39000000001</v>
      </c>
      <c r="Y1136" s="142">
        <f t="shared" si="540"/>
        <v>159020.04999999999</v>
      </c>
      <c r="Z1136" s="359" t="s">
        <v>583</v>
      </c>
      <c r="AA1136" s="85"/>
      <c r="AB1136" s="226"/>
      <c r="AC1136" s="226"/>
      <c r="AD1136" s="226"/>
      <c r="AE1136" s="226"/>
      <c r="AF1136" s="226"/>
      <c r="AG1136" s="226"/>
      <c r="AH1136" s="226"/>
      <c r="AI1136" s="226"/>
      <c r="AJ1136" s="226"/>
      <c r="AK1136" s="226"/>
      <c r="AL1136" s="226"/>
      <c r="AM1136" s="226"/>
      <c r="AN1136" s="226"/>
      <c r="AO1136" s="226"/>
    </row>
    <row r="1137" spans="1:41" ht="15" outlineLevel="1">
      <c r="A1137" s="44">
        <v>948</v>
      </c>
      <c r="B1137" s="87">
        <v>4</v>
      </c>
      <c r="C1137" s="86" t="s">
        <v>584</v>
      </c>
      <c r="D1137" s="87" t="s">
        <v>21</v>
      </c>
      <c r="E1137" s="88">
        <v>27</v>
      </c>
      <c r="F1137" s="14">
        <f t="shared" si="583"/>
        <v>67500</v>
      </c>
      <c r="G1137" s="14">
        <f t="shared" si="584"/>
        <v>1276074</v>
      </c>
      <c r="H1137" s="14">
        <f t="shared" si="585"/>
        <v>1343574</v>
      </c>
      <c r="I1137" s="65">
        <v>2500</v>
      </c>
      <c r="J1137" s="67">
        <v>47262</v>
      </c>
      <c r="K1137" s="88"/>
      <c r="L1137" s="359"/>
      <c r="M1137" s="359"/>
      <c r="N1137" s="359"/>
      <c r="O1137" s="186">
        <f t="shared" si="586"/>
        <v>2500</v>
      </c>
      <c r="P1137" s="180">
        <f t="shared" si="554"/>
        <v>47262</v>
      </c>
      <c r="Q1137" s="180">
        <f t="shared" si="544"/>
        <v>67500</v>
      </c>
      <c r="R1137" s="180">
        <f t="shared" si="545"/>
        <v>1276074</v>
      </c>
      <c r="S1137" s="180">
        <f t="shared" si="546"/>
        <v>1343574</v>
      </c>
      <c r="T1137" s="394">
        <f t="shared" si="536"/>
        <v>86446.98</v>
      </c>
      <c r="U1137" s="394">
        <f t="shared" si="537"/>
        <v>1634261.4</v>
      </c>
      <c r="V1137" s="142">
        <f t="shared" si="547"/>
        <v>1720708.38</v>
      </c>
      <c r="W1137" s="142">
        <f t="shared" si="539"/>
        <v>3201.74</v>
      </c>
      <c r="X1137" s="142">
        <f t="shared" si="539"/>
        <v>60528.2</v>
      </c>
      <c r="Y1137" s="142">
        <f t="shared" si="540"/>
        <v>63729.94</v>
      </c>
      <c r="Z1137" s="359" t="s">
        <v>585</v>
      </c>
      <c r="AA1137" s="85"/>
      <c r="AB1137" s="226"/>
      <c r="AC1137" s="226"/>
      <c r="AD1137" s="226"/>
      <c r="AE1137" s="226"/>
      <c r="AF1137" s="226"/>
      <c r="AG1137" s="226"/>
      <c r="AH1137" s="226"/>
      <c r="AI1137" s="226"/>
      <c r="AJ1137" s="226"/>
      <c r="AK1137" s="226"/>
      <c r="AL1137" s="226"/>
      <c r="AM1137" s="226"/>
      <c r="AN1137" s="226"/>
      <c r="AO1137" s="226"/>
    </row>
    <row r="1138" spans="1:41" ht="15" outlineLevel="1">
      <c r="A1138" s="44"/>
      <c r="B1138" s="360"/>
      <c r="C1138" s="24" t="s">
        <v>586</v>
      </c>
      <c r="D1138" s="73"/>
      <c r="E1138" s="74"/>
      <c r="F1138" s="14">
        <f t="shared" si="583"/>
        <v>0</v>
      </c>
      <c r="G1138" s="14">
        <f t="shared" si="584"/>
        <v>0</v>
      </c>
      <c r="H1138" s="14">
        <f t="shared" si="585"/>
        <v>0</v>
      </c>
      <c r="I1138" s="74"/>
      <c r="J1138" s="64"/>
      <c r="K1138" s="74"/>
      <c r="L1138" s="351"/>
      <c r="M1138" s="351"/>
      <c r="N1138" s="351"/>
      <c r="O1138" s="378"/>
      <c r="P1138" s="180">
        <f t="shared" si="554"/>
        <v>0</v>
      </c>
      <c r="Q1138" s="180">
        <f t="shared" si="544"/>
        <v>0</v>
      </c>
      <c r="R1138" s="180">
        <f t="shared" si="545"/>
        <v>0</v>
      </c>
      <c r="S1138" s="180">
        <f t="shared" si="546"/>
        <v>0</v>
      </c>
      <c r="T1138" s="394">
        <f t="shared" si="536"/>
        <v>0</v>
      </c>
      <c r="U1138" s="394">
        <f t="shared" si="537"/>
        <v>0</v>
      </c>
      <c r="V1138" s="142">
        <f t="shared" si="547"/>
        <v>0</v>
      </c>
      <c r="W1138" s="142">
        <f t="shared" si="539"/>
        <v>0</v>
      </c>
      <c r="X1138" s="142">
        <f t="shared" si="539"/>
        <v>0</v>
      </c>
      <c r="Y1138" s="142">
        <f t="shared" si="540"/>
        <v>0</v>
      </c>
      <c r="Z1138" s="351"/>
      <c r="AA1138" s="85"/>
      <c r="AB1138" s="226"/>
      <c r="AC1138" s="226"/>
      <c r="AD1138" s="226"/>
      <c r="AE1138" s="226"/>
      <c r="AF1138" s="226"/>
      <c r="AG1138" s="226"/>
      <c r="AH1138" s="226"/>
      <c r="AI1138" s="226"/>
      <c r="AJ1138" s="226"/>
      <c r="AK1138" s="226"/>
      <c r="AL1138" s="226"/>
      <c r="AM1138" s="226"/>
      <c r="AN1138" s="226"/>
      <c r="AO1138" s="226"/>
    </row>
    <row r="1139" spans="1:41" ht="15" outlineLevel="1">
      <c r="A1139" s="44">
        <v>949</v>
      </c>
      <c r="B1139" s="87">
        <v>5</v>
      </c>
      <c r="C1139" s="86" t="s">
        <v>587</v>
      </c>
      <c r="D1139" s="87" t="s">
        <v>21</v>
      </c>
      <c r="E1139" s="88">
        <v>132</v>
      </c>
      <c r="F1139" s="14">
        <f t="shared" si="583"/>
        <v>495000</v>
      </c>
      <c r="G1139" s="14">
        <f t="shared" si="584"/>
        <v>1293864</v>
      </c>
      <c r="H1139" s="14">
        <f t="shared" si="585"/>
        <v>1788864</v>
      </c>
      <c r="I1139" s="65">
        <v>3750</v>
      </c>
      <c r="J1139" s="115">
        <v>9802</v>
      </c>
      <c r="K1139" s="88"/>
      <c r="L1139" s="359"/>
      <c r="M1139" s="359"/>
      <c r="N1139" s="359"/>
      <c r="O1139" s="186">
        <f t="shared" ref="O1139:O1142" si="587">I1139</f>
        <v>3750</v>
      </c>
      <c r="P1139" s="180">
        <f t="shared" si="554"/>
        <v>9802</v>
      </c>
      <c r="Q1139" s="180">
        <f t="shared" si="544"/>
        <v>495000</v>
      </c>
      <c r="R1139" s="180">
        <f t="shared" si="545"/>
        <v>1293864</v>
      </c>
      <c r="S1139" s="180">
        <f t="shared" si="546"/>
        <v>1788864</v>
      </c>
      <c r="T1139" s="394">
        <f t="shared" si="536"/>
        <v>633944.52</v>
      </c>
      <c r="U1139" s="394">
        <f t="shared" si="537"/>
        <v>1657044.84</v>
      </c>
      <c r="V1139" s="142">
        <f t="shared" si="547"/>
        <v>2290989.36</v>
      </c>
      <c r="W1139" s="142">
        <f t="shared" si="539"/>
        <v>4802.6099999999997</v>
      </c>
      <c r="X1139" s="142">
        <f t="shared" si="539"/>
        <v>12553.37</v>
      </c>
      <c r="Y1139" s="142">
        <f t="shared" si="540"/>
        <v>17355.98</v>
      </c>
      <c r="Z1139" s="359" t="s">
        <v>588</v>
      </c>
      <c r="AA1139" s="85"/>
      <c r="AB1139" s="226"/>
      <c r="AC1139" s="226"/>
      <c r="AD1139" s="226"/>
      <c r="AE1139" s="226"/>
      <c r="AF1139" s="226"/>
      <c r="AG1139" s="226"/>
      <c r="AH1139" s="226"/>
      <c r="AI1139" s="226"/>
      <c r="AJ1139" s="226"/>
      <c r="AK1139" s="226"/>
      <c r="AL1139" s="226"/>
      <c r="AM1139" s="226"/>
      <c r="AN1139" s="226"/>
      <c r="AO1139" s="226"/>
    </row>
    <row r="1140" spans="1:41" ht="28.5" outlineLevel="1">
      <c r="A1140" s="44">
        <v>950</v>
      </c>
      <c r="B1140" s="87">
        <v>6</v>
      </c>
      <c r="C1140" s="86" t="s">
        <v>589</v>
      </c>
      <c r="D1140" s="87" t="s">
        <v>21</v>
      </c>
      <c r="E1140" s="88">
        <v>180</v>
      </c>
      <c r="F1140" s="14">
        <f t="shared" si="583"/>
        <v>675000</v>
      </c>
      <c r="G1140" s="14">
        <f t="shared" si="584"/>
        <v>1764360</v>
      </c>
      <c r="H1140" s="14">
        <f t="shared" si="585"/>
        <v>2439360</v>
      </c>
      <c r="I1140" s="65">
        <v>3750</v>
      </c>
      <c r="J1140" s="115">
        <v>9802</v>
      </c>
      <c r="K1140" s="88"/>
      <c r="L1140" s="359"/>
      <c r="M1140" s="359"/>
      <c r="N1140" s="359"/>
      <c r="O1140" s="186">
        <f t="shared" si="587"/>
        <v>3750</v>
      </c>
      <c r="P1140" s="180">
        <f t="shared" si="554"/>
        <v>9802</v>
      </c>
      <c r="Q1140" s="180">
        <f t="shared" si="544"/>
        <v>675000</v>
      </c>
      <c r="R1140" s="180">
        <f t="shared" si="545"/>
        <v>1764360</v>
      </c>
      <c r="S1140" s="180">
        <f t="shared" si="546"/>
        <v>2439360</v>
      </c>
      <c r="T1140" s="394">
        <f t="shared" si="536"/>
        <v>864469.8</v>
      </c>
      <c r="U1140" s="394">
        <f t="shared" si="537"/>
        <v>2259606.6</v>
      </c>
      <c r="V1140" s="142">
        <f t="shared" si="547"/>
        <v>3124076.4</v>
      </c>
      <c r="W1140" s="142">
        <f t="shared" si="539"/>
        <v>4802.6099999999997</v>
      </c>
      <c r="X1140" s="142">
        <f t="shared" si="539"/>
        <v>12553.37</v>
      </c>
      <c r="Y1140" s="142">
        <f t="shared" si="540"/>
        <v>17355.98</v>
      </c>
      <c r="Z1140" s="359" t="s">
        <v>590</v>
      </c>
      <c r="AA1140" s="85"/>
      <c r="AB1140" s="226"/>
      <c r="AC1140" s="226"/>
      <c r="AD1140" s="226"/>
      <c r="AE1140" s="226"/>
      <c r="AF1140" s="226"/>
      <c r="AG1140" s="226"/>
      <c r="AH1140" s="226"/>
      <c r="AI1140" s="226"/>
      <c r="AJ1140" s="226"/>
      <c r="AK1140" s="226"/>
      <c r="AL1140" s="226"/>
      <c r="AM1140" s="226"/>
      <c r="AN1140" s="226"/>
      <c r="AO1140" s="226"/>
    </row>
    <row r="1141" spans="1:41" ht="28.5" outlineLevel="1">
      <c r="A1141" s="44">
        <v>951</v>
      </c>
      <c r="B1141" s="87">
        <v>7</v>
      </c>
      <c r="C1141" s="86" t="s">
        <v>591</v>
      </c>
      <c r="D1141" s="87" t="s">
        <v>21</v>
      </c>
      <c r="E1141" s="88">
        <v>2</v>
      </c>
      <c r="F1141" s="14">
        <f t="shared" si="583"/>
        <v>7500</v>
      </c>
      <c r="G1141" s="14">
        <f t="shared" si="584"/>
        <v>19604</v>
      </c>
      <c r="H1141" s="14">
        <f t="shared" si="585"/>
        <v>27104</v>
      </c>
      <c r="I1141" s="65">
        <v>3750</v>
      </c>
      <c r="J1141" s="115">
        <v>9802</v>
      </c>
      <c r="K1141" s="88"/>
      <c r="L1141" s="359"/>
      <c r="M1141" s="359"/>
      <c r="N1141" s="359"/>
      <c r="O1141" s="186">
        <f t="shared" si="587"/>
        <v>3750</v>
      </c>
      <c r="P1141" s="180">
        <f t="shared" si="554"/>
        <v>9802</v>
      </c>
      <c r="Q1141" s="180">
        <f t="shared" si="544"/>
        <v>7500</v>
      </c>
      <c r="R1141" s="180">
        <f t="shared" si="545"/>
        <v>19604</v>
      </c>
      <c r="S1141" s="180">
        <f t="shared" si="546"/>
        <v>27104</v>
      </c>
      <c r="T1141" s="394">
        <f t="shared" si="536"/>
        <v>9605.2199999999993</v>
      </c>
      <c r="U1141" s="394">
        <f t="shared" si="537"/>
        <v>25106.74</v>
      </c>
      <c r="V1141" s="142">
        <f t="shared" si="547"/>
        <v>34711.96</v>
      </c>
      <c r="W1141" s="142">
        <f t="shared" si="539"/>
        <v>4802.6099999999997</v>
      </c>
      <c r="X1141" s="142">
        <f t="shared" si="539"/>
        <v>12553.37</v>
      </c>
      <c r="Y1141" s="142">
        <f t="shared" si="540"/>
        <v>17355.98</v>
      </c>
      <c r="Z1141" s="359" t="s">
        <v>592</v>
      </c>
      <c r="AA1141" s="85"/>
      <c r="AB1141" s="226"/>
      <c r="AC1141" s="226"/>
      <c r="AD1141" s="226"/>
      <c r="AE1141" s="226"/>
      <c r="AF1141" s="226"/>
      <c r="AG1141" s="226"/>
      <c r="AH1141" s="226"/>
      <c r="AI1141" s="226"/>
      <c r="AJ1141" s="226"/>
      <c r="AK1141" s="226"/>
      <c r="AL1141" s="226"/>
      <c r="AM1141" s="226"/>
      <c r="AN1141" s="226"/>
      <c r="AO1141" s="226"/>
    </row>
    <row r="1142" spans="1:41" ht="28.5" outlineLevel="1">
      <c r="A1142" s="44">
        <v>952</v>
      </c>
      <c r="B1142" s="87">
        <v>8</v>
      </c>
      <c r="C1142" s="86" t="s">
        <v>593</v>
      </c>
      <c r="D1142" s="87" t="s">
        <v>21</v>
      </c>
      <c r="E1142" s="88">
        <v>4</v>
      </c>
      <c r="F1142" s="14">
        <f t="shared" si="583"/>
        <v>15004</v>
      </c>
      <c r="G1142" s="14">
        <f t="shared" si="584"/>
        <v>39208</v>
      </c>
      <c r="H1142" s="14">
        <f t="shared" si="585"/>
        <v>54212</v>
      </c>
      <c r="I1142" s="65">
        <v>3751</v>
      </c>
      <c r="J1142" s="115">
        <v>9802</v>
      </c>
      <c r="K1142" s="88"/>
      <c r="L1142" s="359"/>
      <c r="M1142" s="359"/>
      <c r="N1142" s="359"/>
      <c r="O1142" s="186">
        <f t="shared" si="587"/>
        <v>3751</v>
      </c>
      <c r="P1142" s="180">
        <f t="shared" si="554"/>
        <v>9802</v>
      </c>
      <c r="Q1142" s="180">
        <f t="shared" si="544"/>
        <v>15004</v>
      </c>
      <c r="R1142" s="180">
        <f t="shared" si="545"/>
        <v>39208</v>
      </c>
      <c r="S1142" s="180">
        <f t="shared" si="546"/>
        <v>54212</v>
      </c>
      <c r="T1142" s="394">
        <f t="shared" si="536"/>
        <v>19215.560000000001</v>
      </c>
      <c r="U1142" s="394">
        <f t="shared" si="537"/>
        <v>50213.48</v>
      </c>
      <c r="V1142" s="142">
        <f t="shared" si="547"/>
        <v>69429.039999999994</v>
      </c>
      <c r="W1142" s="142">
        <f t="shared" si="539"/>
        <v>4803.8900000000003</v>
      </c>
      <c r="X1142" s="142">
        <f t="shared" si="539"/>
        <v>12553.37</v>
      </c>
      <c r="Y1142" s="142">
        <f t="shared" si="540"/>
        <v>17357.259999999998</v>
      </c>
      <c r="Z1142" s="359" t="s">
        <v>594</v>
      </c>
      <c r="AA1142" s="85"/>
      <c r="AB1142" s="226"/>
      <c r="AC1142" s="226"/>
      <c r="AD1142" s="226"/>
      <c r="AE1142" s="226"/>
      <c r="AF1142" s="226"/>
      <c r="AG1142" s="226"/>
      <c r="AH1142" s="226"/>
      <c r="AI1142" s="226"/>
      <c r="AJ1142" s="226"/>
      <c r="AK1142" s="226"/>
      <c r="AL1142" s="226"/>
      <c r="AM1142" s="226"/>
      <c r="AN1142" s="226"/>
      <c r="AO1142" s="226"/>
    </row>
    <row r="1143" spans="1:41" ht="15" outlineLevel="1">
      <c r="A1143" s="44"/>
      <c r="B1143" s="360"/>
      <c r="C1143" s="24" t="s">
        <v>595</v>
      </c>
      <c r="D1143" s="73"/>
      <c r="E1143" s="74"/>
      <c r="F1143" s="14">
        <f t="shared" si="583"/>
        <v>0</v>
      </c>
      <c r="G1143" s="14">
        <f t="shared" si="584"/>
        <v>0</v>
      </c>
      <c r="H1143" s="14"/>
      <c r="I1143" s="74"/>
      <c r="J1143" s="64"/>
      <c r="K1143" s="74"/>
      <c r="L1143" s="351"/>
      <c r="M1143" s="351"/>
      <c r="N1143" s="351"/>
      <c r="O1143" s="378"/>
      <c r="P1143" s="180">
        <f t="shared" si="554"/>
        <v>0</v>
      </c>
      <c r="Q1143" s="180">
        <f t="shared" si="544"/>
        <v>0</v>
      </c>
      <c r="R1143" s="180">
        <f t="shared" si="545"/>
        <v>0</v>
      </c>
      <c r="S1143" s="180">
        <f t="shared" si="546"/>
        <v>0</v>
      </c>
      <c r="T1143" s="394">
        <f t="shared" si="536"/>
        <v>0</v>
      </c>
      <c r="U1143" s="394">
        <f t="shared" si="537"/>
        <v>0</v>
      </c>
      <c r="V1143" s="142">
        <f t="shared" si="547"/>
        <v>0</v>
      </c>
      <c r="W1143" s="142">
        <f t="shared" si="539"/>
        <v>0</v>
      </c>
      <c r="X1143" s="142">
        <f t="shared" si="539"/>
        <v>0</v>
      </c>
      <c r="Y1143" s="142">
        <f t="shared" si="540"/>
        <v>0</v>
      </c>
      <c r="Z1143" s="351"/>
      <c r="AA1143" s="85"/>
      <c r="AB1143" s="226"/>
      <c r="AC1143" s="226"/>
      <c r="AD1143" s="226"/>
      <c r="AE1143" s="226"/>
      <c r="AF1143" s="226"/>
      <c r="AG1143" s="226"/>
      <c r="AH1143" s="226"/>
      <c r="AI1143" s="226"/>
      <c r="AJ1143" s="226"/>
      <c r="AK1143" s="226"/>
      <c r="AL1143" s="226"/>
      <c r="AM1143" s="226"/>
      <c r="AN1143" s="226"/>
      <c r="AO1143" s="226"/>
    </row>
    <row r="1144" spans="1:41" ht="15" outlineLevel="1">
      <c r="A1144" s="44">
        <v>953</v>
      </c>
      <c r="B1144" s="87">
        <v>9</v>
      </c>
      <c r="C1144" s="13" t="s">
        <v>596</v>
      </c>
      <c r="D1144" s="73" t="s">
        <v>24</v>
      </c>
      <c r="E1144" s="74">
        <v>160</v>
      </c>
      <c r="F1144" s="14">
        <f t="shared" si="583"/>
        <v>240000</v>
      </c>
      <c r="G1144" s="14">
        <f t="shared" si="584"/>
        <v>213280</v>
      </c>
      <c r="H1144" s="14">
        <f t="shared" ref="H1144:H1145" si="588">F1144+G1144</f>
        <v>453280</v>
      </c>
      <c r="I1144" s="65">
        <v>1500</v>
      </c>
      <c r="J1144" s="115">
        <v>1333</v>
      </c>
      <c r="K1144" s="74"/>
      <c r="L1144" s="351"/>
      <c r="M1144" s="351"/>
      <c r="N1144" s="351"/>
      <c r="O1144" s="186">
        <f t="shared" ref="O1144:O1145" si="589">I1144</f>
        <v>1500</v>
      </c>
      <c r="P1144" s="180">
        <f t="shared" si="554"/>
        <v>1333</v>
      </c>
      <c r="Q1144" s="180">
        <f t="shared" si="544"/>
        <v>240000</v>
      </c>
      <c r="R1144" s="180">
        <f t="shared" si="545"/>
        <v>213280</v>
      </c>
      <c r="S1144" s="180">
        <f t="shared" si="546"/>
        <v>453280</v>
      </c>
      <c r="T1144" s="394">
        <f t="shared" si="536"/>
        <v>307366.40000000002</v>
      </c>
      <c r="U1144" s="394">
        <f t="shared" si="537"/>
        <v>273147.2</v>
      </c>
      <c r="V1144" s="142">
        <f t="shared" si="547"/>
        <v>580513.6</v>
      </c>
      <c r="W1144" s="142">
        <f t="shared" si="539"/>
        <v>1921.04</v>
      </c>
      <c r="X1144" s="142">
        <f t="shared" si="539"/>
        <v>1707.17</v>
      </c>
      <c r="Y1144" s="142">
        <f t="shared" si="540"/>
        <v>3628.21</v>
      </c>
      <c r="Z1144" s="351" t="s">
        <v>597</v>
      </c>
      <c r="AA1144" s="85"/>
      <c r="AB1144" s="226"/>
      <c r="AC1144" s="226"/>
      <c r="AD1144" s="226"/>
      <c r="AE1144" s="226"/>
      <c r="AF1144" s="226"/>
      <c r="AG1144" s="226"/>
      <c r="AH1144" s="226"/>
      <c r="AI1144" s="226"/>
      <c r="AJ1144" s="226"/>
      <c r="AK1144" s="226"/>
      <c r="AL1144" s="226"/>
      <c r="AM1144" s="226"/>
      <c r="AN1144" s="226"/>
      <c r="AO1144" s="226"/>
    </row>
    <row r="1145" spans="1:41" ht="15" outlineLevel="1">
      <c r="A1145" s="44">
        <v>954</v>
      </c>
      <c r="B1145" s="87">
        <v>10</v>
      </c>
      <c r="C1145" s="13" t="s">
        <v>598</v>
      </c>
      <c r="D1145" s="73" t="s">
        <v>21</v>
      </c>
      <c r="E1145" s="74">
        <v>64</v>
      </c>
      <c r="F1145" s="14">
        <f t="shared" si="583"/>
        <v>240000</v>
      </c>
      <c r="G1145" s="89">
        <f t="shared" si="584"/>
        <v>49088</v>
      </c>
      <c r="H1145" s="14">
        <f t="shared" si="588"/>
        <v>289088</v>
      </c>
      <c r="I1145" s="65">
        <v>3750</v>
      </c>
      <c r="J1145" s="115">
        <v>767</v>
      </c>
      <c r="K1145" s="74"/>
      <c r="L1145" s="351"/>
      <c r="M1145" s="351"/>
      <c r="N1145" s="351"/>
      <c r="O1145" s="186">
        <f t="shared" si="589"/>
        <v>3750</v>
      </c>
      <c r="P1145" s="180">
        <f t="shared" si="554"/>
        <v>767</v>
      </c>
      <c r="Q1145" s="180">
        <f t="shared" si="544"/>
        <v>240000</v>
      </c>
      <c r="R1145" s="180">
        <f t="shared" si="545"/>
        <v>49088</v>
      </c>
      <c r="S1145" s="180">
        <f t="shared" si="546"/>
        <v>289088</v>
      </c>
      <c r="T1145" s="394">
        <f t="shared" si="536"/>
        <v>307367.03999999998</v>
      </c>
      <c r="U1145" s="394">
        <f t="shared" si="537"/>
        <v>62866.559999999998</v>
      </c>
      <c r="V1145" s="142">
        <f t="shared" si="547"/>
        <v>370233.59999999998</v>
      </c>
      <c r="W1145" s="142">
        <f t="shared" si="539"/>
        <v>4802.6099999999997</v>
      </c>
      <c r="X1145" s="142">
        <f t="shared" si="539"/>
        <v>982.29</v>
      </c>
      <c r="Y1145" s="142">
        <f t="shared" si="540"/>
        <v>5784.9</v>
      </c>
      <c r="Z1145" s="351" t="s">
        <v>599</v>
      </c>
      <c r="AA1145" s="85"/>
      <c r="AB1145" s="226"/>
      <c r="AC1145" s="226"/>
      <c r="AD1145" s="226"/>
      <c r="AE1145" s="226"/>
      <c r="AF1145" s="226"/>
      <c r="AG1145" s="226"/>
      <c r="AH1145" s="226"/>
      <c r="AI1145" s="226"/>
      <c r="AJ1145" s="226"/>
      <c r="AK1145" s="226"/>
      <c r="AL1145" s="226"/>
      <c r="AM1145" s="226"/>
      <c r="AN1145" s="226"/>
      <c r="AO1145" s="226"/>
    </row>
    <row r="1146" spans="1:41" ht="15" outlineLevel="1">
      <c r="A1146" s="44"/>
      <c r="B1146" s="87"/>
      <c r="C1146" s="24" t="s">
        <v>600</v>
      </c>
      <c r="D1146" s="73"/>
      <c r="E1146" s="74"/>
      <c r="F1146" s="14">
        <f t="shared" si="583"/>
        <v>0</v>
      </c>
      <c r="G1146" s="14">
        <f t="shared" si="584"/>
        <v>0</v>
      </c>
      <c r="H1146" s="14"/>
      <c r="I1146" s="74"/>
      <c r="J1146" s="64"/>
      <c r="K1146" s="74"/>
      <c r="L1146" s="351"/>
      <c r="M1146" s="351"/>
      <c r="N1146" s="351"/>
      <c r="O1146" s="378"/>
      <c r="P1146" s="180">
        <f t="shared" si="554"/>
        <v>0</v>
      </c>
      <c r="Q1146" s="180">
        <f t="shared" si="544"/>
        <v>0</v>
      </c>
      <c r="R1146" s="180">
        <f t="shared" si="545"/>
        <v>0</v>
      </c>
      <c r="S1146" s="180">
        <f t="shared" si="546"/>
        <v>0</v>
      </c>
      <c r="T1146" s="394">
        <f t="shared" si="536"/>
        <v>0</v>
      </c>
      <c r="U1146" s="394">
        <f t="shared" si="537"/>
        <v>0</v>
      </c>
      <c r="V1146" s="142">
        <f t="shared" si="547"/>
        <v>0</v>
      </c>
      <c r="W1146" s="142">
        <f t="shared" si="539"/>
        <v>0</v>
      </c>
      <c r="X1146" s="142">
        <f t="shared" si="539"/>
        <v>0</v>
      </c>
      <c r="Y1146" s="142">
        <f t="shared" si="540"/>
        <v>0</v>
      </c>
      <c r="Z1146" s="351"/>
      <c r="AA1146" s="85"/>
      <c r="AB1146" s="226"/>
      <c r="AC1146" s="226"/>
      <c r="AD1146" s="226"/>
      <c r="AE1146" s="226"/>
      <c r="AF1146" s="226"/>
      <c r="AG1146" s="226"/>
      <c r="AH1146" s="226"/>
      <c r="AI1146" s="226"/>
      <c r="AJ1146" s="226"/>
      <c r="AK1146" s="226"/>
      <c r="AL1146" s="226"/>
      <c r="AM1146" s="226"/>
      <c r="AN1146" s="226"/>
      <c r="AO1146" s="226"/>
    </row>
    <row r="1147" spans="1:41" ht="28.5" outlineLevel="1">
      <c r="A1147" s="44">
        <v>955</v>
      </c>
      <c r="B1147" s="87">
        <v>11</v>
      </c>
      <c r="C1147" s="13" t="s">
        <v>601</v>
      </c>
      <c r="D1147" s="90" t="s">
        <v>602</v>
      </c>
      <c r="E1147" s="74">
        <v>1</v>
      </c>
      <c r="F1147" s="14">
        <f t="shared" si="583"/>
        <v>237500</v>
      </c>
      <c r="G1147" s="14">
        <f t="shared" si="584"/>
        <v>0</v>
      </c>
      <c r="H1147" s="14">
        <f>F1147+G1147</f>
        <v>237500</v>
      </c>
      <c r="I1147" s="105">
        <f>2.5*95000</f>
        <v>237500</v>
      </c>
      <c r="J1147" s="64">
        <v>0</v>
      </c>
      <c r="K1147" s="74"/>
      <c r="L1147" s="351"/>
      <c r="M1147" s="351"/>
      <c r="N1147" s="351"/>
      <c r="O1147" s="186">
        <f>I1147</f>
        <v>237500</v>
      </c>
      <c r="P1147" s="180">
        <f t="shared" si="554"/>
        <v>0</v>
      </c>
      <c r="Q1147" s="180">
        <f t="shared" si="544"/>
        <v>237500</v>
      </c>
      <c r="R1147" s="180">
        <f t="shared" si="545"/>
        <v>0</v>
      </c>
      <c r="S1147" s="180">
        <f t="shared" si="546"/>
        <v>237500</v>
      </c>
      <c r="T1147" s="394">
        <f t="shared" si="536"/>
        <v>304165.05</v>
      </c>
      <c r="U1147" s="394">
        <f t="shared" si="537"/>
        <v>0</v>
      </c>
      <c r="V1147" s="142">
        <f t="shared" si="547"/>
        <v>304165.05</v>
      </c>
      <c r="W1147" s="142">
        <f t="shared" si="539"/>
        <v>304165.05</v>
      </c>
      <c r="X1147" s="142">
        <f t="shared" si="539"/>
        <v>0</v>
      </c>
      <c r="Y1147" s="142">
        <f t="shared" si="540"/>
        <v>304165.05</v>
      </c>
      <c r="Z1147" s="351"/>
      <c r="AA1147" s="85"/>
      <c r="AB1147" s="226"/>
      <c r="AC1147" s="226"/>
      <c r="AD1147" s="226"/>
      <c r="AE1147" s="226"/>
      <c r="AF1147" s="226"/>
      <c r="AG1147" s="226"/>
      <c r="AH1147" s="226"/>
      <c r="AI1147" s="226"/>
      <c r="AJ1147" s="226"/>
      <c r="AK1147" s="226"/>
      <c r="AL1147" s="226"/>
      <c r="AM1147" s="226"/>
      <c r="AN1147" s="226"/>
      <c r="AO1147" s="226"/>
    </row>
    <row r="1148" spans="1:41" s="365" customFormat="1" ht="15">
      <c r="A1148" s="158"/>
      <c r="B1148" s="361"/>
      <c r="C1148" s="362" t="s">
        <v>603</v>
      </c>
      <c r="D1148" s="363"/>
      <c r="E1148" s="364"/>
      <c r="F1148" s="206">
        <f t="shared" ref="F1148:H1148" si="590">SUM(F1150:F1163)</f>
        <v>848052</v>
      </c>
      <c r="G1148" s="206">
        <f t="shared" si="590"/>
        <v>7106484</v>
      </c>
      <c r="H1148" s="206">
        <f t="shared" si="590"/>
        <v>7954536</v>
      </c>
      <c r="I1148" s="364"/>
      <c r="J1148" s="364"/>
      <c r="K1148" s="364"/>
      <c r="L1148" s="158"/>
      <c r="M1148" s="158"/>
      <c r="N1148" s="158"/>
      <c r="O1148" s="175"/>
      <c r="P1148" s="474">
        <f t="shared" si="554"/>
        <v>0</v>
      </c>
      <c r="Q1148" s="459">
        <f>SUM(Q1150:Q1163)</f>
        <v>848052</v>
      </c>
      <c r="R1148" s="459">
        <f t="shared" ref="R1148:S1148" si="591">SUM(R1150:R1163)</f>
        <v>7106484</v>
      </c>
      <c r="S1148" s="459">
        <f t="shared" si="591"/>
        <v>7954536</v>
      </c>
      <c r="T1148" s="206"/>
      <c r="U1148" s="206"/>
      <c r="V1148" s="206"/>
      <c r="W1148" s="142">
        <f t="shared" si="539"/>
        <v>0</v>
      </c>
      <c r="X1148" s="142">
        <f t="shared" si="539"/>
        <v>0</v>
      </c>
      <c r="Y1148" s="142">
        <f t="shared" si="540"/>
        <v>0</v>
      </c>
      <c r="Z1148" s="158"/>
      <c r="AA1148" s="132"/>
      <c r="AB1148" s="236"/>
      <c r="AC1148" s="236"/>
      <c r="AD1148" s="236"/>
      <c r="AE1148" s="236"/>
      <c r="AF1148" s="236"/>
      <c r="AG1148" s="236"/>
      <c r="AH1148" s="236"/>
      <c r="AI1148" s="236"/>
      <c r="AJ1148" s="236"/>
      <c r="AK1148" s="236"/>
      <c r="AL1148" s="236"/>
      <c r="AM1148" s="236"/>
      <c r="AN1148" s="236"/>
      <c r="AO1148" s="236"/>
    </row>
    <row r="1149" spans="1:41" ht="15" outlineLevel="1">
      <c r="A1149" s="44"/>
      <c r="B1149" s="87"/>
      <c r="C1149" s="24" t="s">
        <v>604</v>
      </c>
      <c r="D1149" s="73"/>
      <c r="E1149" s="74"/>
      <c r="F1149" s="14">
        <f t="shared" ref="F1149:F1157" si="592">E1149*I1149</f>
        <v>0</v>
      </c>
      <c r="G1149" s="14">
        <f t="shared" ref="G1149:G1163" si="593">E1149*J1149</f>
        <v>0</v>
      </c>
      <c r="H1149" s="14"/>
      <c r="I1149" s="74"/>
      <c r="J1149" s="64"/>
      <c r="K1149" s="74"/>
      <c r="L1149" s="351"/>
      <c r="M1149" s="351"/>
      <c r="N1149" s="351"/>
      <c r="O1149" s="378"/>
      <c r="P1149" s="180">
        <f t="shared" si="554"/>
        <v>0</v>
      </c>
      <c r="Q1149" s="180">
        <f t="shared" si="544"/>
        <v>0</v>
      </c>
      <c r="R1149" s="180">
        <f t="shared" si="545"/>
        <v>0</v>
      </c>
      <c r="S1149" s="180">
        <f t="shared" si="546"/>
        <v>0</v>
      </c>
      <c r="T1149" s="394">
        <f t="shared" si="536"/>
        <v>0</v>
      </c>
      <c r="U1149" s="394">
        <f t="shared" si="537"/>
        <v>0</v>
      </c>
      <c r="V1149" s="142">
        <f t="shared" si="547"/>
        <v>0</v>
      </c>
      <c r="W1149" s="142">
        <f t="shared" si="539"/>
        <v>0</v>
      </c>
      <c r="X1149" s="142">
        <f t="shared" si="539"/>
        <v>0</v>
      </c>
      <c r="Y1149" s="142">
        <f t="shared" si="540"/>
        <v>0</v>
      </c>
      <c r="Z1149" s="351"/>
      <c r="AA1149" s="85"/>
      <c r="AB1149" s="226"/>
      <c r="AC1149" s="226"/>
      <c r="AD1149" s="226"/>
      <c r="AE1149" s="226"/>
      <c r="AF1149" s="226"/>
      <c r="AG1149" s="226"/>
      <c r="AH1149" s="226"/>
      <c r="AI1149" s="226"/>
      <c r="AJ1149" s="226"/>
      <c r="AK1149" s="226"/>
      <c r="AL1149" s="226"/>
      <c r="AM1149" s="226"/>
      <c r="AN1149" s="226"/>
      <c r="AO1149" s="226"/>
    </row>
    <row r="1150" spans="1:41" ht="15" outlineLevel="1">
      <c r="A1150" s="44">
        <v>956</v>
      </c>
      <c r="B1150" s="87">
        <v>12</v>
      </c>
      <c r="C1150" s="13" t="s">
        <v>605</v>
      </c>
      <c r="D1150" s="73" t="s">
        <v>21</v>
      </c>
      <c r="E1150" s="74">
        <v>27</v>
      </c>
      <c r="F1150" s="14">
        <f t="shared" si="592"/>
        <v>337500</v>
      </c>
      <c r="G1150" s="14">
        <f t="shared" si="593"/>
        <v>6577740</v>
      </c>
      <c r="H1150" s="14">
        <f t="shared" ref="H1150:H1154" si="594">F1150+G1150</f>
        <v>6915240</v>
      </c>
      <c r="I1150" s="65">
        <v>12500</v>
      </c>
      <c r="J1150" s="66">
        <v>243620</v>
      </c>
      <c r="K1150" s="74"/>
      <c r="L1150" s="351"/>
      <c r="M1150" s="351"/>
      <c r="N1150" s="351"/>
      <c r="O1150" s="186">
        <f>I1150</f>
        <v>12500</v>
      </c>
      <c r="P1150" s="180">
        <f t="shared" si="554"/>
        <v>243620</v>
      </c>
      <c r="Q1150" s="180">
        <f t="shared" si="544"/>
        <v>337500</v>
      </c>
      <c r="R1150" s="180">
        <f t="shared" si="545"/>
        <v>6577740</v>
      </c>
      <c r="S1150" s="180">
        <f t="shared" si="546"/>
        <v>6915240</v>
      </c>
      <c r="T1150" s="394">
        <f t="shared" si="536"/>
        <v>432234.63</v>
      </c>
      <c r="U1150" s="394">
        <f t="shared" si="537"/>
        <v>8424078.3000000007</v>
      </c>
      <c r="V1150" s="142">
        <f t="shared" si="547"/>
        <v>8856312.9299999997</v>
      </c>
      <c r="W1150" s="142">
        <f t="shared" si="539"/>
        <v>16008.69</v>
      </c>
      <c r="X1150" s="142">
        <f t="shared" si="539"/>
        <v>312002.90000000002</v>
      </c>
      <c r="Y1150" s="142">
        <f t="shared" si="540"/>
        <v>328011.59000000003</v>
      </c>
      <c r="Z1150" s="351" t="s">
        <v>606</v>
      </c>
      <c r="AA1150" s="85"/>
      <c r="AB1150" s="226"/>
      <c r="AC1150" s="226"/>
      <c r="AD1150" s="226"/>
      <c r="AE1150" s="226"/>
      <c r="AF1150" s="226"/>
      <c r="AG1150" s="226"/>
      <c r="AH1150" s="226"/>
      <c r="AI1150" s="226"/>
      <c r="AJ1150" s="226"/>
      <c r="AK1150" s="226"/>
      <c r="AL1150" s="226"/>
      <c r="AM1150" s="226"/>
      <c r="AN1150" s="226"/>
      <c r="AO1150" s="226"/>
    </row>
    <row r="1151" spans="1:41" ht="28.5" outlineLevel="1">
      <c r="A1151" s="44">
        <v>957</v>
      </c>
      <c r="B1151" s="87">
        <v>13</v>
      </c>
      <c r="C1151" s="13" t="s">
        <v>607</v>
      </c>
      <c r="D1151" s="73" t="s">
        <v>21</v>
      </c>
      <c r="E1151" s="74">
        <v>135</v>
      </c>
      <c r="F1151" s="207">
        <f t="shared" si="592"/>
        <v>0</v>
      </c>
      <c r="G1151" s="207">
        <f t="shared" si="593"/>
        <v>0</v>
      </c>
      <c r="H1151" s="207">
        <f t="shared" si="594"/>
        <v>0</v>
      </c>
      <c r="I1151" s="65"/>
      <c r="J1151" s="115"/>
      <c r="K1151" s="74"/>
      <c r="L1151" s="351"/>
      <c r="M1151" s="351"/>
      <c r="N1151" s="351"/>
      <c r="O1151" s="378"/>
      <c r="P1151" s="180">
        <f t="shared" si="554"/>
        <v>0</v>
      </c>
      <c r="Q1151" s="180">
        <f t="shared" si="544"/>
        <v>0</v>
      </c>
      <c r="R1151" s="180">
        <f t="shared" si="545"/>
        <v>0</v>
      </c>
      <c r="S1151" s="180">
        <f t="shared" si="546"/>
        <v>0</v>
      </c>
      <c r="T1151" s="394">
        <f t="shared" si="536"/>
        <v>0</v>
      </c>
      <c r="U1151" s="394">
        <f t="shared" si="537"/>
        <v>0</v>
      </c>
      <c r="V1151" s="142">
        <f t="shared" si="547"/>
        <v>0</v>
      </c>
      <c r="W1151" s="142">
        <f t="shared" si="539"/>
        <v>0</v>
      </c>
      <c r="X1151" s="142">
        <f t="shared" si="539"/>
        <v>0</v>
      </c>
      <c r="Y1151" s="142">
        <f t="shared" si="540"/>
        <v>0</v>
      </c>
      <c r="Z1151" s="351" t="s">
        <v>608</v>
      </c>
      <c r="AA1151" s="85"/>
      <c r="AB1151" s="226"/>
      <c r="AC1151" s="226"/>
      <c r="AD1151" s="226"/>
      <c r="AE1151" s="226"/>
      <c r="AF1151" s="226"/>
      <c r="AG1151" s="226"/>
      <c r="AH1151" s="226"/>
      <c r="AI1151" s="226"/>
      <c r="AJ1151" s="226"/>
      <c r="AK1151" s="226"/>
      <c r="AL1151" s="226"/>
      <c r="AM1151" s="226"/>
      <c r="AN1151" s="226"/>
      <c r="AO1151" s="226"/>
    </row>
    <row r="1152" spans="1:41" ht="15" outlineLevel="1">
      <c r="A1152" s="44">
        <v>958</v>
      </c>
      <c r="B1152" s="87">
        <v>14</v>
      </c>
      <c r="C1152" s="13" t="s">
        <v>609</v>
      </c>
      <c r="D1152" s="73" t="s">
        <v>21</v>
      </c>
      <c r="E1152" s="74">
        <v>14</v>
      </c>
      <c r="F1152" s="207">
        <f t="shared" si="592"/>
        <v>0</v>
      </c>
      <c r="G1152" s="207">
        <f t="shared" si="593"/>
        <v>0</v>
      </c>
      <c r="H1152" s="207">
        <f t="shared" si="594"/>
        <v>0</v>
      </c>
      <c r="I1152" s="65"/>
      <c r="J1152" s="115"/>
      <c r="K1152" s="74"/>
      <c r="L1152" s="351"/>
      <c r="M1152" s="351"/>
      <c r="N1152" s="351"/>
      <c r="O1152" s="378"/>
      <c r="P1152" s="180">
        <f t="shared" si="554"/>
        <v>0</v>
      </c>
      <c r="Q1152" s="180">
        <f t="shared" si="544"/>
        <v>0</v>
      </c>
      <c r="R1152" s="180">
        <f t="shared" si="545"/>
        <v>0</v>
      </c>
      <c r="S1152" s="180">
        <f t="shared" si="546"/>
        <v>0</v>
      </c>
      <c r="T1152" s="394">
        <f t="shared" si="536"/>
        <v>0</v>
      </c>
      <c r="U1152" s="394">
        <f t="shared" si="537"/>
        <v>0</v>
      </c>
      <c r="V1152" s="142">
        <f t="shared" si="547"/>
        <v>0</v>
      </c>
      <c r="W1152" s="142">
        <f t="shared" si="539"/>
        <v>0</v>
      </c>
      <c r="X1152" s="142">
        <f t="shared" si="539"/>
        <v>0</v>
      </c>
      <c r="Y1152" s="142">
        <f t="shared" si="540"/>
        <v>0</v>
      </c>
      <c r="Z1152" s="351" t="s">
        <v>610</v>
      </c>
      <c r="AA1152" s="85"/>
      <c r="AB1152" s="226"/>
      <c r="AC1152" s="226"/>
      <c r="AD1152" s="226"/>
      <c r="AE1152" s="226"/>
      <c r="AF1152" s="226"/>
      <c r="AG1152" s="226"/>
      <c r="AH1152" s="226"/>
      <c r="AI1152" s="226"/>
      <c r="AJ1152" s="226"/>
      <c r="AK1152" s="226"/>
      <c r="AL1152" s="226"/>
      <c r="AM1152" s="226"/>
      <c r="AN1152" s="226"/>
      <c r="AO1152" s="226"/>
    </row>
    <row r="1153" spans="1:41" ht="42.75" outlineLevel="1">
      <c r="A1153" s="44">
        <v>959</v>
      </c>
      <c r="B1153" s="87">
        <v>15</v>
      </c>
      <c r="C1153" s="13" t="s">
        <v>611</v>
      </c>
      <c r="D1153" s="73" t="s">
        <v>24</v>
      </c>
      <c r="E1153" s="74">
        <v>216</v>
      </c>
      <c r="F1153" s="207">
        <f t="shared" si="592"/>
        <v>0</v>
      </c>
      <c r="G1153" s="207">
        <f t="shared" si="593"/>
        <v>0</v>
      </c>
      <c r="H1153" s="207">
        <f t="shared" si="594"/>
        <v>0</v>
      </c>
      <c r="I1153" s="65"/>
      <c r="J1153" s="115"/>
      <c r="K1153" s="74"/>
      <c r="L1153" s="351"/>
      <c r="M1153" s="351"/>
      <c r="N1153" s="351"/>
      <c r="O1153" s="378"/>
      <c r="P1153" s="180">
        <f t="shared" si="554"/>
        <v>0</v>
      </c>
      <c r="Q1153" s="180">
        <f t="shared" si="544"/>
        <v>0</v>
      </c>
      <c r="R1153" s="180">
        <f t="shared" si="545"/>
        <v>0</v>
      </c>
      <c r="S1153" s="180">
        <f t="shared" si="546"/>
        <v>0</v>
      </c>
      <c r="T1153" s="394">
        <f t="shared" si="536"/>
        <v>0</v>
      </c>
      <c r="U1153" s="394">
        <f t="shared" si="537"/>
        <v>0</v>
      </c>
      <c r="V1153" s="142">
        <f t="shared" si="547"/>
        <v>0</v>
      </c>
      <c r="W1153" s="142">
        <f t="shared" si="539"/>
        <v>0</v>
      </c>
      <c r="X1153" s="142">
        <f t="shared" si="539"/>
        <v>0</v>
      </c>
      <c r="Y1153" s="142">
        <f t="shared" si="540"/>
        <v>0</v>
      </c>
      <c r="Z1153" s="351" t="s">
        <v>612</v>
      </c>
      <c r="AA1153" s="85"/>
      <c r="AB1153" s="226"/>
      <c r="AC1153" s="226"/>
      <c r="AD1153" s="226"/>
      <c r="AE1153" s="226"/>
      <c r="AF1153" s="226"/>
      <c r="AG1153" s="226"/>
      <c r="AH1153" s="226"/>
      <c r="AI1153" s="226"/>
      <c r="AJ1153" s="226"/>
      <c r="AK1153" s="226"/>
      <c r="AL1153" s="226"/>
      <c r="AM1153" s="226"/>
      <c r="AN1153" s="226"/>
      <c r="AO1153" s="226"/>
    </row>
    <row r="1154" spans="1:41" ht="15" outlineLevel="1">
      <c r="A1154" s="44">
        <v>960</v>
      </c>
      <c r="B1154" s="87">
        <v>16</v>
      </c>
      <c r="C1154" s="13" t="s">
        <v>598</v>
      </c>
      <c r="D1154" s="73" t="s">
        <v>21</v>
      </c>
      <c r="E1154" s="74">
        <v>108</v>
      </c>
      <c r="F1154" s="14">
        <f t="shared" si="592"/>
        <v>405000</v>
      </c>
      <c r="G1154" s="14">
        <f t="shared" si="593"/>
        <v>337500</v>
      </c>
      <c r="H1154" s="91">
        <f t="shared" si="594"/>
        <v>742500</v>
      </c>
      <c r="I1154" s="65">
        <v>3750</v>
      </c>
      <c r="J1154" s="92">
        <v>3125</v>
      </c>
      <c r="K1154" s="74"/>
      <c r="L1154" s="351"/>
      <c r="M1154" s="351"/>
      <c r="N1154" s="351"/>
      <c r="O1154" s="186">
        <f>I1154</f>
        <v>3750</v>
      </c>
      <c r="P1154" s="180">
        <f t="shared" si="554"/>
        <v>3125</v>
      </c>
      <c r="Q1154" s="180">
        <f t="shared" si="544"/>
        <v>405000</v>
      </c>
      <c r="R1154" s="180">
        <f t="shared" si="545"/>
        <v>337500</v>
      </c>
      <c r="S1154" s="180">
        <f t="shared" si="546"/>
        <v>742500</v>
      </c>
      <c r="T1154" s="394">
        <f t="shared" si="536"/>
        <v>518681.88</v>
      </c>
      <c r="U1154" s="394">
        <f t="shared" si="537"/>
        <v>432234.36</v>
      </c>
      <c r="V1154" s="142">
        <f t="shared" si="547"/>
        <v>950916.24</v>
      </c>
      <c r="W1154" s="142">
        <f t="shared" si="539"/>
        <v>4802.6099999999997</v>
      </c>
      <c r="X1154" s="142">
        <f t="shared" si="539"/>
        <v>4002.17</v>
      </c>
      <c r="Y1154" s="142">
        <f t="shared" si="540"/>
        <v>8804.7800000000007</v>
      </c>
      <c r="Z1154" s="351" t="s">
        <v>613</v>
      </c>
      <c r="AA1154" s="85"/>
      <c r="AB1154" s="226"/>
      <c r="AC1154" s="226"/>
      <c r="AD1154" s="226"/>
      <c r="AE1154" s="226"/>
      <c r="AF1154" s="226"/>
      <c r="AG1154" s="226"/>
      <c r="AH1154" s="226"/>
      <c r="AI1154" s="226"/>
      <c r="AJ1154" s="226"/>
      <c r="AK1154" s="226"/>
      <c r="AL1154" s="226"/>
      <c r="AM1154" s="226"/>
      <c r="AN1154" s="226"/>
      <c r="AO1154" s="226"/>
    </row>
    <row r="1155" spans="1:41" ht="42.75" outlineLevel="1">
      <c r="A1155" s="44"/>
      <c r="B1155" s="87"/>
      <c r="C1155" s="24" t="s">
        <v>614</v>
      </c>
      <c r="D1155" s="73"/>
      <c r="E1155" s="74"/>
      <c r="F1155" s="14">
        <f t="shared" si="592"/>
        <v>0</v>
      </c>
      <c r="G1155" s="14">
        <f t="shared" si="593"/>
        <v>0</v>
      </c>
      <c r="H1155" s="14"/>
      <c r="I1155" s="74"/>
      <c r="J1155" s="64"/>
      <c r="K1155" s="74"/>
      <c r="L1155" s="351"/>
      <c r="M1155" s="351"/>
      <c r="N1155" s="351"/>
      <c r="O1155" s="378"/>
      <c r="P1155" s="180">
        <f t="shared" si="554"/>
        <v>0</v>
      </c>
      <c r="Q1155" s="180">
        <f t="shared" si="544"/>
        <v>0</v>
      </c>
      <c r="R1155" s="180">
        <f t="shared" si="545"/>
        <v>0</v>
      </c>
      <c r="S1155" s="180">
        <f t="shared" si="546"/>
        <v>0</v>
      </c>
      <c r="T1155" s="394">
        <f t="shared" si="536"/>
        <v>0</v>
      </c>
      <c r="U1155" s="394">
        <f t="shared" si="537"/>
        <v>0</v>
      </c>
      <c r="V1155" s="142">
        <f t="shared" si="547"/>
        <v>0</v>
      </c>
      <c r="W1155" s="142">
        <f t="shared" si="539"/>
        <v>0</v>
      </c>
      <c r="X1155" s="142">
        <f t="shared" si="539"/>
        <v>0</v>
      </c>
      <c r="Y1155" s="142">
        <f t="shared" si="540"/>
        <v>0</v>
      </c>
      <c r="Z1155" s="351"/>
      <c r="AA1155" s="85"/>
      <c r="AB1155" s="226"/>
      <c r="AC1155" s="226"/>
      <c r="AD1155" s="226"/>
      <c r="AE1155" s="226"/>
      <c r="AF1155" s="226"/>
      <c r="AG1155" s="226"/>
      <c r="AH1155" s="226"/>
      <c r="AI1155" s="226"/>
      <c r="AJ1155" s="226"/>
      <c r="AK1155" s="226"/>
      <c r="AL1155" s="226"/>
      <c r="AM1155" s="226"/>
      <c r="AN1155" s="226"/>
      <c r="AO1155" s="226"/>
    </row>
    <row r="1156" spans="1:41" ht="28.5" outlineLevel="1">
      <c r="A1156" s="44">
        <v>961</v>
      </c>
      <c r="B1156" s="87">
        <v>17</v>
      </c>
      <c r="C1156" s="13" t="s">
        <v>615</v>
      </c>
      <c r="D1156" s="73" t="s">
        <v>21</v>
      </c>
      <c r="E1156" s="74">
        <v>1</v>
      </c>
      <c r="F1156" s="14">
        <f t="shared" si="592"/>
        <v>6250</v>
      </c>
      <c r="G1156" s="14">
        <f t="shared" si="593"/>
        <v>15100</v>
      </c>
      <c r="H1156" s="14">
        <f t="shared" ref="H1156:H1161" si="595">F1156+G1156</f>
        <v>21350</v>
      </c>
      <c r="I1156" s="65">
        <v>6250</v>
      </c>
      <c r="J1156" s="66">
        <v>15100</v>
      </c>
      <c r="K1156" s="74"/>
      <c r="L1156" s="351"/>
      <c r="M1156" s="351"/>
      <c r="N1156" s="351"/>
      <c r="O1156" s="186">
        <f t="shared" ref="O1156:O1161" si="596">I1156</f>
        <v>6250</v>
      </c>
      <c r="P1156" s="180">
        <f t="shared" si="554"/>
        <v>15100</v>
      </c>
      <c r="Q1156" s="180">
        <f t="shared" si="544"/>
        <v>6250</v>
      </c>
      <c r="R1156" s="180">
        <f t="shared" si="545"/>
        <v>15100</v>
      </c>
      <c r="S1156" s="180">
        <f t="shared" si="546"/>
        <v>21350</v>
      </c>
      <c r="T1156" s="394">
        <f t="shared" si="536"/>
        <v>8004.34</v>
      </c>
      <c r="U1156" s="394">
        <f t="shared" si="537"/>
        <v>19338.490000000002</v>
      </c>
      <c r="V1156" s="142">
        <f t="shared" si="547"/>
        <v>27342.83</v>
      </c>
      <c r="W1156" s="142">
        <f t="shared" si="539"/>
        <v>8004.34</v>
      </c>
      <c r="X1156" s="142">
        <f t="shared" si="539"/>
        <v>19338.490000000002</v>
      </c>
      <c r="Y1156" s="142">
        <f t="shared" si="540"/>
        <v>27342.83</v>
      </c>
      <c r="Z1156" s="351" t="s">
        <v>616</v>
      </c>
      <c r="AA1156" s="85"/>
      <c r="AB1156" s="226"/>
      <c r="AC1156" s="226"/>
      <c r="AD1156" s="226"/>
      <c r="AE1156" s="226"/>
      <c r="AF1156" s="226"/>
      <c r="AG1156" s="226"/>
      <c r="AH1156" s="226"/>
      <c r="AI1156" s="226"/>
      <c r="AJ1156" s="226"/>
      <c r="AK1156" s="226"/>
      <c r="AL1156" s="226"/>
      <c r="AM1156" s="226"/>
      <c r="AN1156" s="226"/>
      <c r="AO1156" s="226"/>
    </row>
    <row r="1157" spans="1:41" ht="15" outlineLevel="1">
      <c r="A1157" s="44">
        <v>962</v>
      </c>
      <c r="B1157" s="87">
        <v>18</v>
      </c>
      <c r="C1157" s="13" t="s">
        <v>617</v>
      </c>
      <c r="D1157" s="73" t="s">
        <v>21</v>
      </c>
      <c r="E1157" s="74">
        <v>2</v>
      </c>
      <c r="F1157" s="14">
        <f t="shared" si="592"/>
        <v>2500</v>
      </c>
      <c r="G1157" s="14">
        <f t="shared" si="593"/>
        <v>0</v>
      </c>
      <c r="H1157" s="14">
        <f t="shared" si="595"/>
        <v>2500</v>
      </c>
      <c r="I1157" s="65">
        <v>1250</v>
      </c>
      <c r="J1157" s="115"/>
      <c r="K1157" s="74"/>
      <c r="L1157" s="351"/>
      <c r="M1157" s="351"/>
      <c r="N1157" s="351"/>
      <c r="O1157" s="186">
        <f t="shared" si="596"/>
        <v>1250</v>
      </c>
      <c r="P1157" s="180">
        <f t="shared" si="554"/>
        <v>0</v>
      </c>
      <c r="Q1157" s="180">
        <f t="shared" si="544"/>
        <v>2500</v>
      </c>
      <c r="R1157" s="180">
        <f t="shared" si="545"/>
        <v>0</v>
      </c>
      <c r="S1157" s="180">
        <f t="shared" si="546"/>
        <v>2500</v>
      </c>
      <c r="T1157" s="394">
        <f t="shared" si="536"/>
        <v>3201.74</v>
      </c>
      <c r="U1157" s="394">
        <f t="shared" si="537"/>
        <v>0</v>
      </c>
      <c r="V1157" s="142">
        <f t="shared" si="547"/>
        <v>3201.74</v>
      </c>
      <c r="W1157" s="142">
        <f t="shared" si="539"/>
        <v>1600.87</v>
      </c>
      <c r="X1157" s="142">
        <f t="shared" si="539"/>
        <v>0</v>
      </c>
      <c r="Y1157" s="142">
        <f t="shared" si="540"/>
        <v>1600.87</v>
      </c>
      <c r="Z1157" s="351" t="s">
        <v>618</v>
      </c>
      <c r="AA1157" s="85"/>
      <c r="AB1157" s="226"/>
      <c r="AC1157" s="226"/>
      <c r="AD1157" s="226"/>
      <c r="AE1157" s="226"/>
      <c r="AF1157" s="226"/>
      <c r="AG1157" s="226"/>
      <c r="AH1157" s="226"/>
      <c r="AI1157" s="226"/>
      <c r="AJ1157" s="226"/>
      <c r="AK1157" s="226"/>
      <c r="AL1157" s="226"/>
      <c r="AM1157" s="226"/>
      <c r="AN1157" s="226"/>
      <c r="AO1157" s="226"/>
    </row>
    <row r="1158" spans="1:41" ht="15" outlineLevel="1">
      <c r="A1158" s="44">
        <v>963</v>
      </c>
      <c r="B1158" s="87">
        <v>19</v>
      </c>
      <c r="C1158" s="13" t="s">
        <v>619</v>
      </c>
      <c r="D1158" s="73" t="s">
        <v>21</v>
      </c>
      <c r="E1158" s="74">
        <v>1</v>
      </c>
      <c r="F1158" s="14">
        <f>E1158*I1157</f>
        <v>1250</v>
      </c>
      <c r="G1158" s="14">
        <f t="shared" si="593"/>
        <v>0</v>
      </c>
      <c r="H1158" s="14">
        <f t="shared" si="595"/>
        <v>1250</v>
      </c>
      <c r="I1158" s="65">
        <v>1250</v>
      </c>
      <c r="J1158" s="115"/>
      <c r="K1158" s="74"/>
      <c r="L1158" s="351"/>
      <c r="M1158" s="351"/>
      <c r="N1158" s="351"/>
      <c r="O1158" s="186">
        <f t="shared" si="596"/>
        <v>1250</v>
      </c>
      <c r="P1158" s="180">
        <f t="shared" si="554"/>
        <v>0</v>
      </c>
      <c r="Q1158" s="180">
        <f t="shared" si="544"/>
        <v>1250</v>
      </c>
      <c r="R1158" s="180">
        <f t="shared" si="545"/>
        <v>0</v>
      </c>
      <c r="S1158" s="180">
        <f t="shared" si="546"/>
        <v>1250</v>
      </c>
      <c r="T1158" s="394">
        <f t="shared" si="536"/>
        <v>1600.87</v>
      </c>
      <c r="U1158" s="394">
        <f t="shared" si="537"/>
        <v>0</v>
      </c>
      <c r="V1158" s="142">
        <f t="shared" si="547"/>
        <v>1600.87</v>
      </c>
      <c r="W1158" s="142">
        <f t="shared" si="539"/>
        <v>1600.87</v>
      </c>
      <c r="X1158" s="142">
        <f t="shared" si="539"/>
        <v>0</v>
      </c>
      <c r="Y1158" s="142">
        <f t="shared" si="540"/>
        <v>1600.87</v>
      </c>
      <c r="Z1158" s="351" t="s">
        <v>620</v>
      </c>
      <c r="AA1158" s="85"/>
      <c r="AB1158" s="226"/>
      <c r="AC1158" s="226"/>
      <c r="AD1158" s="226"/>
      <c r="AE1158" s="226"/>
      <c r="AF1158" s="226"/>
      <c r="AG1158" s="226"/>
      <c r="AH1158" s="226"/>
      <c r="AI1158" s="226"/>
      <c r="AJ1158" s="226"/>
      <c r="AK1158" s="226"/>
      <c r="AL1158" s="226"/>
      <c r="AM1158" s="226"/>
      <c r="AN1158" s="226"/>
      <c r="AO1158" s="226"/>
    </row>
    <row r="1159" spans="1:41" ht="15" outlineLevel="1">
      <c r="A1159" s="44">
        <v>964</v>
      </c>
      <c r="B1159" s="87">
        <v>20</v>
      </c>
      <c r="C1159" s="13" t="s">
        <v>621</v>
      </c>
      <c r="D1159" s="73" t="s">
        <v>24</v>
      </c>
      <c r="E1159" s="74">
        <v>8</v>
      </c>
      <c r="F1159" s="14">
        <f t="shared" ref="F1159:F1163" si="597">E1159*I1159</f>
        <v>536</v>
      </c>
      <c r="G1159" s="14">
        <f t="shared" si="593"/>
        <v>0</v>
      </c>
      <c r="H1159" s="14">
        <f t="shared" si="595"/>
        <v>536</v>
      </c>
      <c r="I1159" s="65">
        <v>67</v>
      </c>
      <c r="J1159" s="115"/>
      <c r="K1159" s="74"/>
      <c r="L1159" s="351"/>
      <c r="M1159" s="351"/>
      <c r="N1159" s="351"/>
      <c r="O1159" s="186">
        <f t="shared" si="596"/>
        <v>67</v>
      </c>
      <c r="P1159" s="180">
        <f t="shared" si="554"/>
        <v>0</v>
      </c>
      <c r="Q1159" s="180">
        <f t="shared" si="544"/>
        <v>536</v>
      </c>
      <c r="R1159" s="180">
        <f t="shared" si="545"/>
        <v>0</v>
      </c>
      <c r="S1159" s="180">
        <f t="shared" si="546"/>
        <v>536</v>
      </c>
      <c r="T1159" s="394">
        <f t="shared" si="536"/>
        <v>686.48</v>
      </c>
      <c r="U1159" s="394">
        <f t="shared" si="537"/>
        <v>0</v>
      </c>
      <c r="V1159" s="142">
        <f t="shared" si="547"/>
        <v>686.48</v>
      </c>
      <c r="W1159" s="142">
        <f t="shared" si="539"/>
        <v>85.81</v>
      </c>
      <c r="X1159" s="142">
        <f t="shared" si="539"/>
        <v>0</v>
      </c>
      <c r="Y1159" s="142">
        <f t="shared" si="540"/>
        <v>85.81</v>
      </c>
      <c r="Z1159" s="351" t="s">
        <v>622</v>
      </c>
      <c r="AA1159" s="85"/>
      <c r="AB1159" s="226"/>
      <c r="AC1159" s="226"/>
      <c r="AD1159" s="226"/>
      <c r="AE1159" s="226"/>
      <c r="AF1159" s="226"/>
      <c r="AG1159" s="226"/>
      <c r="AH1159" s="226"/>
      <c r="AI1159" s="226"/>
      <c r="AJ1159" s="226"/>
      <c r="AK1159" s="226"/>
      <c r="AL1159" s="226"/>
      <c r="AM1159" s="226"/>
      <c r="AN1159" s="226"/>
      <c r="AO1159" s="226"/>
    </row>
    <row r="1160" spans="1:41" ht="28.5" outlineLevel="1">
      <c r="A1160" s="44">
        <v>965</v>
      </c>
      <c r="B1160" s="87">
        <v>21</v>
      </c>
      <c r="C1160" s="13" t="s">
        <v>623</v>
      </c>
      <c r="D1160" s="73" t="s">
        <v>24</v>
      </c>
      <c r="E1160" s="74">
        <v>1</v>
      </c>
      <c r="F1160" s="14">
        <f t="shared" si="597"/>
        <v>302</v>
      </c>
      <c r="G1160" s="14">
        <f t="shared" si="593"/>
        <v>0</v>
      </c>
      <c r="H1160" s="14">
        <f t="shared" si="595"/>
        <v>302</v>
      </c>
      <c r="I1160" s="65">
        <v>302</v>
      </c>
      <c r="J1160" s="115"/>
      <c r="K1160" s="74"/>
      <c r="L1160" s="351"/>
      <c r="M1160" s="351"/>
      <c r="N1160" s="351"/>
      <c r="O1160" s="186">
        <f t="shared" si="596"/>
        <v>302</v>
      </c>
      <c r="P1160" s="180">
        <f t="shared" si="554"/>
        <v>0</v>
      </c>
      <c r="Q1160" s="180">
        <f t="shared" si="544"/>
        <v>302</v>
      </c>
      <c r="R1160" s="180">
        <f t="shared" si="545"/>
        <v>0</v>
      </c>
      <c r="S1160" s="180">
        <f t="shared" si="546"/>
        <v>302</v>
      </c>
      <c r="T1160" s="394">
        <f t="shared" ref="T1160:T1223" si="598">E1160*W1160</f>
        <v>386.77</v>
      </c>
      <c r="U1160" s="394">
        <f t="shared" ref="U1160:U1223" si="599">E1160*X1160</f>
        <v>0</v>
      </c>
      <c r="V1160" s="142">
        <f t="shared" si="547"/>
        <v>386.77</v>
      </c>
      <c r="W1160" s="142">
        <f t="shared" si="539"/>
        <v>386.77</v>
      </c>
      <c r="X1160" s="142">
        <f t="shared" si="539"/>
        <v>0</v>
      </c>
      <c r="Y1160" s="142">
        <f t="shared" si="540"/>
        <v>386.77</v>
      </c>
      <c r="Z1160" s="351" t="s">
        <v>624</v>
      </c>
      <c r="AA1160" s="85"/>
      <c r="AB1160" s="226"/>
      <c r="AC1160" s="226"/>
      <c r="AD1160" s="226"/>
      <c r="AE1160" s="226"/>
      <c r="AF1160" s="226"/>
      <c r="AG1160" s="226"/>
      <c r="AH1160" s="226"/>
      <c r="AI1160" s="226"/>
      <c r="AJ1160" s="226"/>
      <c r="AK1160" s="226"/>
      <c r="AL1160" s="226"/>
      <c r="AM1160" s="226"/>
      <c r="AN1160" s="226"/>
      <c r="AO1160" s="226"/>
    </row>
    <row r="1161" spans="1:41" ht="28.5" outlineLevel="1">
      <c r="A1161" s="44">
        <v>966</v>
      </c>
      <c r="B1161" s="87">
        <v>22</v>
      </c>
      <c r="C1161" s="13" t="s">
        <v>625</v>
      </c>
      <c r="D1161" s="73" t="s">
        <v>24</v>
      </c>
      <c r="E1161" s="74">
        <v>32</v>
      </c>
      <c r="F1161" s="14">
        <f t="shared" si="597"/>
        <v>9664</v>
      </c>
      <c r="G1161" s="14">
        <f t="shared" si="593"/>
        <v>3776</v>
      </c>
      <c r="H1161" s="14">
        <f t="shared" si="595"/>
        <v>13440</v>
      </c>
      <c r="I1161" s="65">
        <v>302</v>
      </c>
      <c r="J1161" s="115">
        <v>118</v>
      </c>
      <c r="K1161" s="74"/>
      <c r="L1161" s="351"/>
      <c r="M1161" s="351"/>
      <c r="N1161" s="351"/>
      <c r="O1161" s="186">
        <f t="shared" si="596"/>
        <v>302</v>
      </c>
      <c r="P1161" s="180">
        <f t="shared" si="554"/>
        <v>118</v>
      </c>
      <c r="Q1161" s="180">
        <f t="shared" si="544"/>
        <v>9664</v>
      </c>
      <c r="R1161" s="180">
        <f t="shared" si="545"/>
        <v>3776</v>
      </c>
      <c r="S1161" s="180">
        <f t="shared" si="546"/>
        <v>13440</v>
      </c>
      <c r="T1161" s="394">
        <f t="shared" si="598"/>
        <v>12376.64</v>
      </c>
      <c r="U1161" s="394">
        <f t="shared" si="599"/>
        <v>4835.84</v>
      </c>
      <c r="V1161" s="142">
        <f t="shared" si="547"/>
        <v>17212.48</v>
      </c>
      <c r="W1161" s="142">
        <f t="shared" ref="W1161:X1224" si="600">O1161*0.9*$X$1259</f>
        <v>386.77</v>
      </c>
      <c r="X1161" s="142">
        <f t="shared" si="600"/>
        <v>151.12</v>
      </c>
      <c r="Y1161" s="142">
        <f t="shared" ref="Y1161:Y1224" si="601">W1161+X1161</f>
        <v>537.89</v>
      </c>
      <c r="Z1161" s="351" t="s">
        <v>626</v>
      </c>
      <c r="AA1161" s="85"/>
      <c r="AB1161" s="226"/>
      <c r="AC1161" s="226"/>
      <c r="AD1161" s="226"/>
      <c r="AE1161" s="226"/>
      <c r="AF1161" s="226"/>
      <c r="AG1161" s="226"/>
      <c r="AH1161" s="226"/>
      <c r="AI1161" s="226"/>
      <c r="AJ1161" s="226"/>
      <c r="AK1161" s="226"/>
      <c r="AL1161" s="226"/>
      <c r="AM1161" s="226"/>
      <c r="AN1161" s="226"/>
      <c r="AO1161" s="226"/>
    </row>
    <row r="1162" spans="1:41" ht="28.5" outlineLevel="1">
      <c r="A1162" s="44"/>
      <c r="B1162" s="87"/>
      <c r="C1162" s="24" t="s">
        <v>627</v>
      </c>
      <c r="D1162" s="73"/>
      <c r="E1162" s="74"/>
      <c r="F1162" s="14">
        <f t="shared" si="597"/>
        <v>0</v>
      </c>
      <c r="G1162" s="14">
        <f t="shared" si="593"/>
        <v>0</v>
      </c>
      <c r="H1162" s="14"/>
      <c r="I1162" s="74"/>
      <c r="J1162" s="64"/>
      <c r="K1162" s="74"/>
      <c r="L1162" s="351"/>
      <c r="M1162" s="351"/>
      <c r="N1162" s="351"/>
      <c r="O1162" s="378"/>
      <c r="P1162" s="180">
        <f t="shared" si="554"/>
        <v>0</v>
      </c>
      <c r="Q1162" s="180">
        <f t="shared" ref="Q1162:Q1225" si="602">O1162*E1162</f>
        <v>0</v>
      </c>
      <c r="R1162" s="180">
        <f t="shared" ref="R1162:R1225" si="603">P1162*E1162</f>
        <v>0</v>
      </c>
      <c r="S1162" s="180">
        <f t="shared" ref="S1162:S1225" si="604">Q1162+R1162</f>
        <v>0</v>
      </c>
      <c r="T1162" s="394">
        <f t="shared" si="598"/>
        <v>0</v>
      </c>
      <c r="U1162" s="394">
        <f t="shared" si="599"/>
        <v>0</v>
      </c>
      <c r="V1162" s="142">
        <f t="shared" ref="V1162:V1225" si="605">T1162+U1162</f>
        <v>0</v>
      </c>
      <c r="W1162" s="142">
        <f t="shared" si="600"/>
        <v>0</v>
      </c>
      <c r="X1162" s="142">
        <f t="shared" si="600"/>
        <v>0</v>
      </c>
      <c r="Y1162" s="142">
        <f t="shared" si="601"/>
        <v>0</v>
      </c>
      <c r="Z1162" s="351"/>
      <c r="AA1162" s="85"/>
      <c r="AB1162" s="226"/>
      <c r="AC1162" s="226"/>
      <c r="AD1162" s="226"/>
      <c r="AE1162" s="226"/>
      <c r="AF1162" s="226"/>
      <c r="AG1162" s="226"/>
      <c r="AH1162" s="226"/>
      <c r="AI1162" s="226"/>
      <c r="AJ1162" s="226"/>
      <c r="AK1162" s="226"/>
      <c r="AL1162" s="226"/>
      <c r="AM1162" s="226"/>
      <c r="AN1162" s="226"/>
      <c r="AO1162" s="226"/>
    </row>
    <row r="1163" spans="1:41" ht="28.5" outlineLevel="1">
      <c r="A1163" s="44">
        <v>967</v>
      </c>
      <c r="B1163" s="87">
        <v>23</v>
      </c>
      <c r="C1163" s="13" t="s">
        <v>628</v>
      </c>
      <c r="D1163" s="73" t="s">
        <v>24</v>
      </c>
      <c r="E1163" s="74">
        <v>81</v>
      </c>
      <c r="F1163" s="14">
        <f t="shared" si="597"/>
        <v>85050</v>
      </c>
      <c r="G1163" s="14">
        <f t="shared" si="593"/>
        <v>172368</v>
      </c>
      <c r="H1163" s="14">
        <f>F1163+G1163</f>
        <v>257418</v>
      </c>
      <c r="I1163" s="65">
        <v>1050</v>
      </c>
      <c r="J1163" s="115">
        <v>2128</v>
      </c>
      <c r="K1163" s="74"/>
      <c r="L1163" s="351"/>
      <c r="M1163" s="351"/>
      <c r="N1163" s="351"/>
      <c r="O1163" s="186">
        <f>I1163</f>
        <v>1050</v>
      </c>
      <c r="P1163" s="180">
        <f t="shared" si="554"/>
        <v>2128</v>
      </c>
      <c r="Q1163" s="180">
        <f t="shared" si="602"/>
        <v>85050</v>
      </c>
      <c r="R1163" s="180">
        <f t="shared" si="603"/>
        <v>172368</v>
      </c>
      <c r="S1163" s="180">
        <f t="shared" si="604"/>
        <v>257418</v>
      </c>
      <c r="T1163" s="394">
        <f t="shared" si="598"/>
        <v>108923.13</v>
      </c>
      <c r="U1163" s="394">
        <f t="shared" si="599"/>
        <v>220750.92</v>
      </c>
      <c r="V1163" s="142">
        <f t="shared" si="605"/>
        <v>329674.05</v>
      </c>
      <c r="W1163" s="142">
        <f t="shared" si="600"/>
        <v>1344.73</v>
      </c>
      <c r="X1163" s="142">
        <f t="shared" si="600"/>
        <v>2725.32</v>
      </c>
      <c r="Y1163" s="142">
        <f t="shared" si="601"/>
        <v>4070.05</v>
      </c>
      <c r="Z1163" s="351" t="s">
        <v>629</v>
      </c>
      <c r="AA1163" s="85"/>
      <c r="AB1163" s="226"/>
      <c r="AC1163" s="226"/>
      <c r="AD1163" s="226"/>
      <c r="AE1163" s="226"/>
      <c r="AF1163" s="226"/>
      <c r="AG1163" s="226"/>
      <c r="AH1163" s="226"/>
      <c r="AI1163" s="226"/>
      <c r="AJ1163" s="226"/>
      <c r="AK1163" s="226"/>
      <c r="AL1163" s="226"/>
      <c r="AM1163" s="226"/>
      <c r="AN1163" s="226"/>
      <c r="AO1163" s="226"/>
    </row>
    <row r="1164" spans="1:41" s="266" customFormat="1" ht="45">
      <c r="A1164" s="188"/>
      <c r="B1164" s="366"/>
      <c r="C1164" s="367" t="s">
        <v>630</v>
      </c>
      <c r="D1164" s="368"/>
      <c r="E1164" s="209"/>
      <c r="F1164" s="191">
        <f>SUM(F1167:F1191)</f>
        <v>3279971.32</v>
      </c>
      <c r="G1164" s="191">
        <f t="shared" ref="G1164:H1164" si="606">SUM(G1167:G1191)</f>
        <v>6702580</v>
      </c>
      <c r="H1164" s="191">
        <f t="shared" si="606"/>
        <v>9982551.3200000003</v>
      </c>
      <c r="I1164" s="209"/>
      <c r="J1164" s="209"/>
      <c r="K1164" s="209"/>
      <c r="L1164" s="188"/>
      <c r="M1164" s="188"/>
      <c r="N1164" s="188"/>
      <c r="O1164" s="183"/>
      <c r="P1164" s="180">
        <f t="shared" si="554"/>
        <v>0</v>
      </c>
      <c r="Q1164" s="459">
        <f>SUM(Q1167:Q1191)</f>
        <v>3279971.32</v>
      </c>
      <c r="R1164" s="459">
        <f t="shared" ref="R1164:S1164" si="607">SUM(R1167:R1191)</f>
        <v>6702580</v>
      </c>
      <c r="S1164" s="459">
        <f t="shared" si="607"/>
        <v>9982551.3200000003</v>
      </c>
      <c r="T1164" s="191"/>
      <c r="U1164" s="191"/>
      <c r="V1164" s="191"/>
      <c r="W1164" s="142">
        <f t="shared" si="600"/>
        <v>0</v>
      </c>
      <c r="X1164" s="142">
        <f t="shared" si="600"/>
        <v>0</v>
      </c>
      <c r="Y1164" s="142">
        <f t="shared" si="601"/>
        <v>0</v>
      </c>
      <c r="Z1164" s="188"/>
      <c r="AA1164" s="369"/>
      <c r="AB1164" s="265"/>
      <c r="AC1164" s="265"/>
      <c r="AD1164" s="265"/>
      <c r="AE1164" s="265"/>
      <c r="AF1164" s="265"/>
      <c r="AG1164" s="265"/>
      <c r="AH1164" s="265"/>
      <c r="AI1164" s="265"/>
      <c r="AJ1164" s="265"/>
      <c r="AK1164" s="265"/>
      <c r="AL1164" s="265"/>
      <c r="AM1164" s="265"/>
      <c r="AN1164" s="265"/>
      <c r="AO1164" s="265"/>
    </row>
    <row r="1165" spans="1:41" ht="42.75" outlineLevel="1">
      <c r="A1165" s="44"/>
      <c r="B1165" s="370"/>
      <c r="C1165" s="208" t="s">
        <v>631</v>
      </c>
      <c r="D1165" s="73"/>
      <c r="E1165" s="74"/>
      <c r="I1165" s="74"/>
      <c r="J1165" s="64"/>
      <c r="K1165" s="74"/>
      <c r="L1165" s="351"/>
      <c r="M1165" s="351"/>
      <c r="N1165" s="351"/>
      <c r="O1165" s="378"/>
      <c r="P1165" s="180">
        <f t="shared" si="554"/>
        <v>0</v>
      </c>
      <c r="Q1165" s="180">
        <f t="shared" si="602"/>
        <v>0</v>
      </c>
      <c r="R1165" s="180">
        <f t="shared" si="603"/>
        <v>0</v>
      </c>
      <c r="S1165" s="180">
        <f t="shared" si="604"/>
        <v>0</v>
      </c>
      <c r="T1165" s="394">
        <f t="shared" si="598"/>
        <v>0</v>
      </c>
      <c r="U1165" s="394">
        <f t="shared" si="599"/>
        <v>0</v>
      </c>
      <c r="V1165" s="142">
        <f t="shared" si="605"/>
        <v>0</v>
      </c>
      <c r="W1165" s="142">
        <f t="shared" si="600"/>
        <v>0</v>
      </c>
      <c r="X1165" s="142">
        <f t="shared" si="600"/>
        <v>0</v>
      </c>
      <c r="Y1165" s="142">
        <f t="shared" si="601"/>
        <v>0</v>
      </c>
      <c r="Z1165" s="351"/>
      <c r="AA1165" s="85"/>
      <c r="AB1165" s="226"/>
      <c r="AC1165" s="226"/>
      <c r="AD1165" s="226"/>
      <c r="AE1165" s="226"/>
      <c r="AF1165" s="226"/>
      <c r="AG1165" s="226"/>
      <c r="AH1165" s="226"/>
      <c r="AI1165" s="226"/>
      <c r="AJ1165" s="226"/>
      <c r="AK1165" s="226"/>
      <c r="AL1165" s="226"/>
      <c r="AM1165" s="226"/>
      <c r="AN1165" s="226"/>
      <c r="AO1165" s="226"/>
    </row>
    <row r="1166" spans="1:41" ht="15" outlineLevel="1">
      <c r="A1166" s="44"/>
      <c r="B1166" s="370"/>
      <c r="C1166" s="93" t="s">
        <v>632</v>
      </c>
      <c r="D1166" s="73"/>
      <c r="E1166" s="74"/>
      <c r="F1166" s="14"/>
      <c r="G1166" s="14"/>
      <c r="H1166" s="14"/>
      <c r="I1166" s="74"/>
      <c r="J1166" s="64"/>
      <c r="K1166" s="74"/>
      <c r="L1166" s="351"/>
      <c r="M1166" s="351"/>
      <c r="N1166" s="351"/>
      <c r="O1166" s="378"/>
      <c r="P1166" s="180">
        <f t="shared" si="554"/>
        <v>0</v>
      </c>
      <c r="Q1166" s="180">
        <f t="shared" si="602"/>
        <v>0</v>
      </c>
      <c r="R1166" s="180">
        <f t="shared" si="603"/>
        <v>0</v>
      </c>
      <c r="S1166" s="180">
        <f t="shared" si="604"/>
        <v>0</v>
      </c>
      <c r="T1166" s="394">
        <f t="shared" si="598"/>
        <v>0</v>
      </c>
      <c r="U1166" s="394">
        <f t="shared" si="599"/>
        <v>0</v>
      </c>
      <c r="V1166" s="142">
        <f t="shared" si="605"/>
        <v>0</v>
      </c>
      <c r="W1166" s="142">
        <f t="shared" si="600"/>
        <v>0</v>
      </c>
      <c r="X1166" s="142">
        <f t="shared" si="600"/>
        <v>0</v>
      </c>
      <c r="Y1166" s="142">
        <f t="shared" si="601"/>
        <v>0</v>
      </c>
      <c r="Z1166" s="351"/>
      <c r="AA1166" s="85"/>
      <c r="AB1166" s="226"/>
      <c r="AC1166" s="226"/>
      <c r="AD1166" s="226"/>
      <c r="AE1166" s="226"/>
      <c r="AF1166" s="226"/>
      <c r="AG1166" s="226"/>
      <c r="AH1166" s="226"/>
      <c r="AI1166" s="226"/>
      <c r="AJ1166" s="226"/>
      <c r="AK1166" s="226"/>
      <c r="AL1166" s="226"/>
      <c r="AM1166" s="226"/>
      <c r="AN1166" s="226"/>
      <c r="AO1166" s="226"/>
    </row>
    <row r="1167" spans="1:41" ht="28.5" outlineLevel="1">
      <c r="A1167" s="44">
        <v>968</v>
      </c>
      <c r="B1167" s="370">
        <v>24</v>
      </c>
      <c r="C1167" s="13" t="s">
        <v>633</v>
      </c>
      <c r="D1167" s="73" t="s">
        <v>21</v>
      </c>
      <c r="E1167" s="74">
        <v>3</v>
      </c>
      <c r="F1167" s="14">
        <f t="shared" ref="F1167:F1169" si="608">E1167*I1167</f>
        <v>45000</v>
      </c>
      <c r="G1167" s="14">
        <f t="shared" ref="G1167:G1169" si="609">E1167*J1167</f>
        <v>406251</v>
      </c>
      <c r="H1167" s="14">
        <f t="shared" ref="H1167:H1169" si="610">F1167+G1167</f>
        <v>451251</v>
      </c>
      <c r="I1167" s="75">
        <v>15000</v>
      </c>
      <c r="J1167" s="115">
        <v>135417</v>
      </c>
      <c r="K1167" s="74"/>
      <c r="L1167" s="351"/>
      <c r="M1167" s="351"/>
      <c r="N1167" s="351"/>
      <c r="O1167" s="186">
        <f t="shared" ref="O1167:O1168" si="611">I1167</f>
        <v>15000</v>
      </c>
      <c r="P1167" s="180">
        <f t="shared" si="554"/>
        <v>135417</v>
      </c>
      <c r="Q1167" s="180">
        <f t="shared" si="602"/>
        <v>45000</v>
      </c>
      <c r="R1167" s="180">
        <f t="shared" si="603"/>
        <v>406251</v>
      </c>
      <c r="S1167" s="180">
        <f t="shared" si="604"/>
        <v>451251</v>
      </c>
      <c r="T1167" s="394">
        <f t="shared" si="598"/>
        <v>57631.26</v>
      </c>
      <c r="U1167" s="394">
        <f t="shared" si="599"/>
        <v>520283.61</v>
      </c>
      <c r="V1167" s="142">
        <f t="shared" si="605"/>
        <v>577914.87</v>
      </c>
      <c r="W1167" s="142">
        <f t="shared" si="600"/>
        <v>19210.419999999998</v>
      </c>
      <c r="X1167" s="142">
        <f t="shared" si="600"/>
        <v>173427.87</v>
      </c>
      <c r="Y1167" s="142">
        <f t="shared" si="601"/>
        <v>192638.29</v>
      </c>
      <c r="Z1167" s="351" t="s">
        <v>634</v>
      </c>
      <c r="AA1167" s="85"/>
      <c r="AB1167" s="226"/>
      <c r="AC1167" s="226"/>
      <c r="AD1167" s="226"/>
      <c r="AE1167" s="226"/>
      <c r="AF1167" s="226"/>
      <c r="AG1167" s="226"/>
      <c r="AH1167" s="226"/>
      <c r="AI1167" s="226"/>
      <c r="AJ1167" s="226"/>
      <c r="AK1167" s="226"/>
      <c r="AL1167" s="226"/>
      <c r="AM1167" s="226"/>
      <c r="AN1167" s="226"/>
      <c r="AO1167" s="226"/>
    </row>
    <row r="1168" spans="1:41" ht="15" outlineLevel="1">
      <c r="A1168" s="44">
        <v>969</v>
      </c>
      <c r="B1168" s="370">
        <v>25</v>
      </c>
      <c r="C1168" s="13" t="s">
        <v>635</v>
      </c>
      <c r="D1168" s="73" t="s">
        <v>21</v>
      </c>
      <c r="E1168" s="74">
        <v>6</v>
      </c>
      <c r="F1168" s="14">
        <f t="shared" si="608"/>
        <v>6000</v>
      </c>
      <c r="G1168" s="14">
        <f t="shared" si="609"/>
        <v>1902</v>
      </c>
      <c r="H1168" s="14">
        <f t="shared" si="610"/>
        <v>7902</v>
      </c>
      <c r="I1168" s="65">
        <v>1000</v>
      </c>
      <c r="J1168" s="115">
        <v>317</v>
      </c>
      <c r="K1168" s="318"/>
      <c r="L1168" s="317"/>
      <c r="M1168" s="317"/>
      <c r="N1168" s="317"/>
      <c r="O1168" s="186">
        <f t="shared" si="611"/>
        <v>1000</v>
      </c>
      <c r="P1168" s="180">
        <f t="shared" si="554"/>
        <v>317</v>
      </c>
      <c r="Q1168" s="180">
        <f t="shared" si="602"/>
        <v>6000</v>
      </c>
      <c r="R1168" s="180">
        <f t="shared" si="603"/>
        <v>1902</v>
      </c>
      <c r="S1168" s="180">
        <f t="shared" si="604"/>
        <v>7902</v>
      </c>
      <c r="T1168" s="394">
        <f t="shared" si="598"/>
        <v>7684.14</v>
      </c>
      <c r="U1168" s="394">
        <f t="shared" si="599"/>
        <v>2435.88</v>
      </c>
      <c r="V1168" s="142">
        <f t="shared" si="605"/>
        <v>10120.02</v>
      </c>
      <c r="W1168" s="142">
        <f t="shared" si="600"/>
        <v>1280.69</v>
      </c>
      <c r="X1168" s="142">
        <f t="shared" si="600"/>
        <v>405.98</v>
      </c>
      <c r="Y1168" s="142">
        <f t="shared" si="601"/>
        <v>1686.67</v>
      </c>
      <c r="Z1168" s="317" t="s">
        <v>636</v>
      </c>
      <c r="AA1168" s="319"/>
      <c r="AB1168" s="226"/>
      <c r="AC1168" s="226"/>
      <c r="AD1168" s="226"/>
      <c r="AE1168" s="226"/>
      <c r="AF1168" s="226"/>
      <c r="AG1168" s="226"/>
      <c r="AH1168" s="226"/>
      <c r="AI1168" s="226"/>
      <c r="AJ1168" s="226"/>
      <c r="AK1168" s="226"/>
      <c r="AL1168" s="226"/>
      <c r="AM1168" s="226"/>
      <c r="AN1168" s="226"/>
      <c r="AO1168" s="226"/>
    </row>
    <row r="1169" spans="1:41" ht="42.75" outlineLevel="1">
      <c r="A1169" s="44"/>
      <c r="B1169" s="370"/>
      <c r="C1169" s="24" t="s">
        <v>637</v>
      </c>
      <c r="D1169" s="73"/>
      <c r="E1169" s="74"/>
      <c r="F1169" s="14">
        <f t="shared" si="608"/>
        <v>0</v>
      </c>
      <c r="G1169" s="14">
        <f t="shared" si="609"/>
        <v>0</v>
      </c>
      <c r="H1169" s="14">
        <f t="shared" si="610"/>
        <v>0</v>
      </c>
      <c r="I1169" s="74"/>
      <c r="J1169" s="64"/>
      <c r="K1169" s="74"/>
      <c r="L1169" s="351"/>
      <c r="M1169" s="351"/>
      <c r="N1169" s="351"/>
      <c r="O1169" s="378"/>
      <c r="P1169" s="180">
        <f t="shared" si="554"/>
        <v>0</v>
      </c>
      <c r="Q1169" s="180">
        <f t="shared" si="602"/>
        <v>0</v>
      </c>
      <c r="R1169" s="180">
        <f t="shared" si="603"/>
        <v>0</v>
      </c>
      <c r="S1169" s="180">
        <f t="shared" si="604"/>
        <v>0</v>
      </c>
      <c r="T1169" s="394">
        <f t="shared" si="598"/>
        <v>0</v>
      </c>
      <c r="U1169" s="394">
        <f t="shared" si="599"/>
        <v>0</v>
      </c>
      <c r="V1169" s="142">
        <f t="shared" si="605"/>
        <v>0</v>
      </c>
      <c r="W1169" s="142">
        <f t="shared" si="600"/>
        <v>0</v>
      </c>
      <c r="X1169" s="142">
        <f t="shared" si="600"/>
        <v>0</v>
      </c>
      <c r="Y1169" s="142">
        <f t="shared" si="601"/>
        <v>0</v>
      </c>
      <c r="Z1169" s="351"/>
      <c r="AA1169" s="85"/>
      <c r="AB1169" s="226"/>
      <c r="AC1169" s="226"/>
      <c r="AD1169" s="226"/>
      <c r="AE1169" s="226"/>
      <c r="AF1169" s="226"/>
      <c r="AG1169" s="226"/>
      <c r="AH1169" s="226"/>
      <c r="AI1169" s="226"/>
      <c r="AJ1169" s="226"/>
      <c r="AK1169" s="226"/>
      <c r="AL1169" s="226"/>
      <c r="AM1169" s="226"/>
      <c r="AN1169" s="226"/>
      <c r="AO1169" s="226"/>
    </row>
    <row r="1170" spans="1:41" ht="15" outlineLevel="1">
      <c r="A1170" s="44"/>
      <c r="B1170" s="370"/>
      <c r="C1170" s="93" t="s">
        <v>632</v>
      </c>
      <c r="D1170" s="73"/>
      <c r="E1170" s="74"/>
      <c r="F1170" s="14"/>
      <c r="G1170" s="14"/>
      <c r="H1170" s="14"/>
      <c r="I1170" s="74"/>
      <c r="J1170" s="64"/>
      <c r="K1170" s="74"/>
      <c r="L1170" s="351"/>
      <c r="M1170" s="351"/>
      <c r="N1170" s="351"/>
      <c r="O1170" s="378"/>
      <c r="P1170" s="180">
        <f t="shared" si="554"/>
        <v>0</v>
      </c>
      <c r="Q1170" s="180">
        <f t="shared" si="602"/>
        <v>0</v>
      </c>
      <c r="R1170" s="180">
        <f t="shared" si="603"/>
        <v>0</v>
      </c>
      <c r="S1170" s="180">
        <f t="shared" si="604"/>
        <v>0</v>
      </c>
      <c r="T1170" s="394">
        <f t="shared" si="598"/>
        <v>0</v>
      </c>
      <c r="U1170" s="394">
        <f t="shared" si="599"/>
        <v>0</v>
      </c>
      <c r="V1170" s="142">
        <f t="shared" si="605"/>
        <v>0</v>
      </c>
      <c r="W1170" s="142">
        <f t="shared" si="600"/>
        <v>0</v>
      </c>
      <c r="X1170" s="142">
        <f t="shared" si="600"/>
        <v>0</v>
      </c>
      <c r="Y1170" s="142">
        <f t="shared" si="601"/>
        <v>0</v>
      </c>
      <c r="Z1170" s="351"/>
      <c r="AA1170" s="85"/>
      <c r="AB1170" s="226"/>
      <c r="AC1170" s="226"/>
      <c r="AD1170" s="226"/>
      <c r="AE1170" s="226"/>
      <c r="AF1170" s="226"/>
      <c r="AG1170" s="226"/>
      <c r="AH1170" s="226"/>
      <c r="AI1170" s="226"/>
      <c r="AJ1170" s="226"/>
      <c r="AK1170" s="226"/>
      <c r="AL1170" s="226"/>
      <c r="AM1170" s="226"/>
      <c r="AN1170" s="226"/>
      <c r="AO1170" s="226"/>
    </row>
    <row r="1171" spans="1:41" ht="28.5" outlineLevel="1">
      <c r="A1171" s="44">
        <v>970</v>
      </c>
      <c r="B1171" s="370">
        <v>26</v>
      </c>
      <c r="C1171" s="94" t="s">
        <v>638</v>
      </c>
      <c r="D1171" s="73" t="s">
        <v>21</v>
      </c>
      <c r="E1171" s="74">
        <v>3</v>
      </c>
      <c r="F1171" s="14">
        <f t="shared" ref="F1171:F1191" si="612">E1171*I1171</f>
        <v>54000</v>
      </c>
      <c r="G1171" s="14">
        <f t="shared" ref="G1171:G1191" si="613">E1171*J1171</f>
        <v>288123</v>
      </c>
      <c r="H1171" s="14">
        <f t="shared" ref="H1171:H1191" si="614">F1171+G1171</f>
        <v>342123</v>
      </c>
      <c r="I1171" s="65">
        <v>18000</v>
      </c>
      <c r="J1171" s="115">
        <v>96041</v>
      </c>
      <c r="K1171" s="74"/>
      <c r="L1171" s="351"/>
      <c r="M1171" s="351"/>
      <c r="N1171" s="351"/>
      <c r="O1171" s="186">
        <f t="shared" ref="O1171:O1172" si="615">I1171</f>
        <v>18000</v>
      </c>
      <c r="P1171" s="180">
        <f t="shared" si="554"/>
        <v>96041</v>
      </c>
      <c r="Q1171" s="180">
        <f t="shared" si="602"/>
        <v>54000</v>
      </c>
      <c r="R1171" s="180">
        <f t="shared" si="603"/>
        <v>288123</v>
      </c>
      <c r="S1171" s="180">
        <f t="shared" si="604"/>
        <v>342123</v>
      </c>
      <c r="T1171" s="394">
        <f t="shared" si="598"/>
        <v>69157.53</v>
      </c>
      <c r="U1171" s="394">
        <f t="shared" si="599"/>
        <v>368997.66</v>
      </c>
      <c r="V1171" s="142">
        <f t="shared" si="605"/>
        <v>438155.19</v>
      </c>
      <c r="W1171" s="142">
        <f t="shared" si="600"/>
        <v>23052.51</v>
      </c>
      <c r="X1171" s="142">
        <f t="shared" si="600"/>
        <v>122999.22</v>
      </c>
      <c r="Y1171" s="142">
        <f t="shared" si="601"/>
        <v>146051.73000000001</v>
      </c>
      <c r="Z1171" s="351" t="s">
        <v>639</v>
      </c>
      <c r="AA1171" s="85"/>
      <c r="AB1171" s="226"/>
      <c r="AC1171" s="226"/>
      <c r="AD1171" s="226"/>
      <c r="AE1171" s="226"/>
      <c r="AF1171" s="226"/>
      <c r="AG1171" s="226"/>
      <c r="AH1171" s="226"/>
      <c r="AI1171" s="226"/>
      <c r="AJ1171" s="226"/>
      <c r="AK1171" s="226"/>
      <c r="AL1171" s="226"/>
      <c r="AM1171" s="226"/>
      <c r="AN1171" s="226"/>
      <c r="AO1171" s="226"/>
    </row>
    <row r="1172" spans="1:41" ht="15" outlineLevel="1">
      <c r="A1172" s="44">
        <v>971</v>
      </c>
      <c r="B1172" s="370">
        <v>27</v>
      </c>
      <c r="C1172" s="13" t="s">
        <v>640</v>
      </c>
      <c r="D1172" s="73" t="s">
        <v>21</v>
      </c>
      <c r="E1172" s="74">
        <v>12</v>
      </c>
      <c r="F1172" s="14">
        <f t="shared" si="612"/>
        <v>27000</v>
      </c>
      <c r="G1172" s="14">
        <f t="shared" si="613"/>
        <v>87996</v>
      </c>
      <c r="H1172" s="14">
        <f t="shared" si="614"/>
        <v>114996</v>
      </c>
      <c r="I1172" s="65">
        <v>2250</v>
      </c>
      <c r="J1172" s="115">
        <v>7333</v>
      </c>
      <c r="K1172" s="318"/>
      <c r="L1172" s="317"/>
      <c r="M1172" s="317"/>
      <c r="N1172" s="317"/>
      <c r="O1172" s="186">
        <f t="shared" si="615"/>
        <v>2250</v>
      </c>
      <c r="P1172" s="180">
        <f t="shared" si="554"/>
        <v>7333</v>
      </c>
      <c r="Q1172" s="180">
        <f t="shared" si="602"/>
        <v>27000</v>
      </c>
      <c r="R1172" s="180">
        <f t="shared" si="603"/>
        <v>87996</v>
      </c>
      <c r="S1172" s="180">
        <f t="shared" si="604"/>
        <v>114996</v>
      </c>
      <c r="T1172" s="394">
        <f t="shared" si="598"/>
        <v>34578.720000000001</v>
      </c>
      <c r="U1172" s="394">
        <f t="shared" si="599"/>
        <v>112696.08</v>
      </c>
      <c r="V1172" s="142">
        <f t="shared" si="605"/>
        <v>147274.79999999999</v>
      </c>
      <c r="W1172" s="142">
        <f t="shared" si="600"/>
        <v>2881.56</v>
      </c>
      <c r="X1172" s="142">
        <f t="shared" si="600"/>
        <v>9391.34</v>
      </c>
      <c r="Y1172" s="142">
        <f t="shared" si="601"/>
        <v>12272.9</v>
      </c>
      <c r="Z1172" s="317" t="s">
        <v>641</v>
      </c>
      <c r="AA1172" s="319"/>
      <c r="AB1172" s="226"/>
      <c r="AC1172" s="226"/>
      <c r="AD1172" s="226"/>
      <c r="AE1172" s="226"/>
      <c r="AF1172" s="226"/>
      <c r="AG1172" s="226"/>
      <c r="AH1172" s="226"/>
      <c r="AI1172" s="226"/>
      <c r="AJ1172" s="226"/>
      <c r="AK1172" s="226"/>
      <c r="AL1172" s="226"/>
      <c r="AM1172" s="226"/>
      <c r="AN1172" s="226"/>
      <c r="AO1172" s="226"/>
    </row>
    <row r="1173" spans="1:41" ht="15" outlineLevel="1">
      <c r="A1173" s="44"/>
      <c r="B1173" s="370"/>
      <c r="C1173" s="93" t="s">
        <v>595</v>
      </c>
      <c r="D1173" s="73"/>
      <c r="E1173" s="74"/>
      <c r="F1173" s="14">
        <f t="shared" si="612"/>
        <v>0</v>
      </c>
      <c r="G1173" s="14">
        <f t="shared" si="613"/>
        <v>0</v>
      </c>
      <c r="H1173" s="14">
        <f t="shared" si="614"/>
        <v>0</v>
      </c>
      <c r="I1173" s="74"/>
      <c r="J1173" s="64"/>
      <c r="K1173" s="74"/>
      <c r="L1173" s="351"/>
      <c r="M1173" s="351"/>
      <c r="N1173" s="351"/>
      <c r="O1173" s="378"/>
      <c r="P1173" s="180">
        <f t="shared" si="554"/>
        <v>0</v>
      </c>
      <c r="Q1173" s="180">
        <f t="shared" si="602"/>
        <v>0</v>
      </c>
      <c r="R1173" s="180">
        <f t="shared" si="603"/>
        <v>0</v>
      </c>
      <c r="S1173" s="180">
        <f t="shared" si="604"/>
        <v>0</v>
      </c>
      <c r="T1173" s="394">
        <f t="shared" si="598"/>
        <v>0</v>
      </c>
      <c r="U1173" s="394">
        <f t="shared" si="599"/>
        <v>0</v>
      </c>
      <c r="V1173" s="142">
        <f t="shared" si="605"/>
        <v>0</v>
      </c>
      <c r="W1173" s="142">
        <f t="shared" si="600"/>
        <v>0</v>
      </c>
      <c r="X1173" s="142">
        <f t="shared" si="600"/>
        <v>0</v>
      </c>
      <c r="Y1173" s="142">
        <f t="shared" si="601"/>
        <v>0</v>
      </c>
      <c r="Z1173" s="351"/>
      <c r="AA1173" s="85"/>
      <c r="AB1173" s="226"/>
      <c r="AC1173" s="226"/>
      <c r="AD1173" s="226"/>
      <c r="AE1173" s="226"/>
      <c r="AF1173" s="226"/>
      <c r="AG1173" s="226"/>
      <c r="AH1173" s="226"/>
      <c r="AI1173" s="226"/>
      <c r="AJ1173" s="226"/>
      <c r="AK1173" s="226"/>
      <c r="AL1173" s="226"/>
      <c r="AM1173" s="226"/>
      <c r="AN1173" s="226"/>
      <c r="AO1173" s="226"/>
    </row>
    <row r="1174" spans="1:41" ht="42.75" outlineLevel="1">
      <c r="A1174" s="44">
        <v>972</v>
      </c>
      <c r="B1174" s="370">
        <v>28</v>
      </c>
      <c r="C1174" s="13" t="s">
        <v>642</v>
      </c>
      <c r="D1174" s="73" t="s">
        <v>21</v>
      </c>
      <c r="E1174" s="74">
        <v>6</v>
      </c>
      <c r="F1174" s="14">
        <f t="shared" si="612"/>
        <v>17502</v>
      </c>
      <c r="G1174" s="14">
        <f t="shared" si="613"/>
        <v>273576</v>
      </c>
      <c r="H1174" s="14">
        <f t="shared" si="614"/>
        <v>291078</v>
      </c>
      <c r="I1174" s="65">
        <v>2917</v>
      </c>
      <c r="J1174" s="115">
        <v>45596</v>
      </c>
      <c r="K1174" s="318"/>
      <c r="L1174" s="317"/>
      <c r="M1174" s="317"/>
      <c r="N1174" s="317"/>
      <c r="O1174" s="186">
        <f t="shared" ref="O1174:P1189" si="616">I1174</f>
        <v>2917</v>
      </c>
      <c r="P1174" s="180">
        <f t="shared" si="554"/>
        <v>45596</v>
      </c>
      <c r="Q1174" s="180">
        <f t="shared" si="602"/>
        <v>17502</v>
      </c>
      <c r="R1174" s="180">
        <f t="shared" si="603"/>
        <v>273576</v>
      </c>
      <c r="S1174" s="180">
        <f t="shared" si="604"/>
        <v>291078</v>
      </c>
      <c r="T1174" s="394">
        <f t="shared" si="598"/>
        <v>22414.74</v>
      </c>
      <c r="U1174" s="394">
        <f t="shared" si="599"/>
        <v>350367.42</v>
      </c>
      <c r="V1174" s="142">
        <f t="shared" si="605"/>
        <v>372782.16</v>
      </c>
      <c r="W1174" s="142">
        <f t="shared" si="600"/>
        <v>3735.79</v>
      </c>
      <c r="X1174" s="142">
        <f t="shared" si="600"/>
        <v>58394.57</v>
      </c>
      <c r="Y1174" s="142">
        <f t="shared" si="601"/>
        <v>62130.36</v>
      </c>
      <c r="Z1174" s="317" t="s">
        <v>643</v>
      </c>
      <c r="AA1174" s="319"/>
      <c r="AB1174" s="226"/>
      <c r="AC1174" s="226"/>
      <c r="AD1174" s="226"/>
      <c r="AE1174" s="226"/>
      <c r="AF1174" s="226"/>
      <c r="AG1174" s="226"/>
      <c r="AH1174" s="226"/>
      <c r="AI1174" s="226"/>
      <c r="AJ1174" s="226"/>
      <c r="AK1174" s="226"/>
      <c r="AL1174" s="226"/>
      <c r="AM1174" s="226"/>
      <c r="AN1174" s="226"/>
      <c r="AO1174" s="226"/>
    </row>
    <row r="1175" spans="1:41" ht="42.75" outlineLevel="1">
      <c r="A1175" s="44">
        <v>973</v>
      </c>
      <c r="B1175" s="370">
        <v>29</v>
      </c>
      <c r="C1175" s="13" t="s">
        <v>642</v>
      </c>
      <c r="D1175" s="73" t="s">
        <v>21</v>
      </c>
      <c r="E1175" s="74">
        <v>1</v>
      </c>
      <c r="F1175" s="14">
        <f t="shared" si="612"/>
        <v>2917</v>
      </c>
      <c r="G1175" s="14">
        <f t="shared" si="613"/>
        <v>45596</v>
      </c>
      <c r="H1175" s="14">
        <f t="shared" si="614"/>
        <v>48513</v>
      </c>
      <c r="I1175" s="65">
        <v>2917</v>
      </c>
      <c r="J1175" s="115">
        <v>45596</v>
      </c>
      <c r="K1175" s="318"/>
      <c r="L1175" s="317"/>
      <c r="M1175" s="317"/>
      <c r="N1175" s="317"/>
      <c r="O1175" s="186">
        <f t="shared" si="616"/>
        <v>2917</v>
      </c>
      <c r="P1175" s="180">
        <f t="shared" si="616"/>
        <v>45596</v>
      </c>
      <c r="Q1175" s="180">
        <f t="shared" si="602"/>
        <v>2917</v>
      </c>
      <c r="R1175" s="180">
        <f t="shared" si="603"/>
        <v>45596</v>
      </c>
      <c r="S1175" s="180">
        <f t="shared" si="604"/>
        <v>48513</v>
      </c>
      <c r="T1175" s="394">
        <f t="shared" si="598"/>
        <v>3735.79</v>
      </c>
      <c r="U1175" s="394">
        <f t="shared" si="599"/>
        <v>58394.57</v>
      </c>
      <c r="V1175" s="142">
        <f t="shared" si="605"/>
        <v>62130.36</v>
      </c>
      <c r="W1175" s="142">
        <f t="shared" si="600"/>
        <v>3735.79</v>
      </c>
      <c r="X1175" s="142">
        <f t="shared" si="600"/>
        <v>58394.57</v>
      </c>
      <c r="Y1175" s="142">
        <f t="shared" si="601"/>
        <v>62130.36</v>
      </c>
      <c r="Z1175" s="317" t="s">
        <v>644</v>
      </c>
      <c r="AA1175" s="319"/>
      <c r="AB1175" s="226"/>
      <c r="AC1175" s="226"/>
      <c r="AD1175" s="226"/>
      <c r="AE1175" s="226"/>
      <c r="AF1175" s="226"/>
      <c r="AG1175" s="226"/>
      <c r="AH1175" s="226"/>
      <c r="AI1175" s="226"/>
      <c r="AJ1175" s="226"/>
      <c r="AK1175" s="226"/>
      <c r="AL1175" s="226"/>
      <c r="AM1175" s="226"/>
      <c r="AN1175" s="226"/>
      <c r="AO1175" s="226"/>
    </row>
    <row r="1176" spans="1:41" ht="28.5" outlineLevel="1">
      <c r="A1176" s="44">
        <v>974</v>
      </c>
      <c r="B1176" s="370">
        <v>30</v>
      </c>
      <c r="C1176" s="94" t="s">
        <v>645</v>
      </c>
      <c r="D1176" s="73" t="s">
        <v>24</v>
      </c>
      <c r="E1176" s="74">
        <v>1401</v>
      </c>
      <c r="F1176" s="14">
        <f t="shared" si="612"/>
        <v>93867</v>
      </c>
      <c r="G1176" s="14">
        <f t="shared" si="613"/>
        <v>308220</v>
      </c>
      <c r="H1176" s="14">
        <f t="shared" si="614"/>
        <v>402087</v>
      </c>
      <c r="I1176" s="65">
        <v>67</v>
      </c>
      <c r="J1176" s="115">
        <v>220</v>
      </c>
      <c r="K1176" s="74"/>
      <c r="L1176" s="351"/>
      <c r="M1176" s="351"/>
      <c r="N1176" s="351"/>
      <c r="O1176" s="186">
        <f t="shared" si="616"/>
        <v>67</v>
      </c>
      <c r="P1176" s="180">
        <f t="shared" si="616"/>
        <v>220</v>
      </c>
      <c r="Q1176" s="180">
        <f t="shared" si="602"/>
        <v>93867</v>
      </c>
      <c r="R1176" s="180">
        <f t="shared" si="603"/>
        <v>308220</v>
      </c>
      <c r="S1176" s="180">
        <f t="shared" si="604"/>
        <v>402087</v>
      </c>
      <c r="T1176" s="394">
        <f t="shared" si="598"/>
        <v>120219.81</v>
      </c>
      <c r="U1176" s="394">
        <f t="shared" si="599"/>
        <v>394731.75</v>
      </c>
      <c r="V1176" s="142">
        <f t="shared" si="605"/>
        <v>514951.56</v>
      </c>
      <c r="W1176" s="142">
        <f t="shared" si="600"/>
        <v>85.81</v>
      </c>
      <c r="X1176" s="142">
        <f t="shared" si="600"/>
        <v>281.75</v>
      </c>
      <c r="Y1176" s="142">
        <f t="shared" si="601"/>
        <v>367.56</v>
      </c>
      <c r="Z1176" s="351" t="s">
        <v>646</v>
      </c>
      <c r="AA1176" s="85"/>
      <c r="AB1176" s="226"/>
      <c r="AC1176" s="226"/>
      <c r="AD1176" s="226"/>
      <c r="AE1176" s="226"/>
      <c r="AF1176" s="226"/>
      <c r="AG1176" s="226"/>
      <c r="AH1176" s="226"/>
      <c r="AI1176" s="226"/>
      <c r="AJ1176" s="226"/>
      <c r="AK1176" s="226"/>
      <c r="AL1176" s="226"/>
      <c r="AM1176" s="226"/>
      <c r="AN1176" s="226"/>
      <c r="AO1176" s="226"/>
    </row>
    <row r="1177" spans="1:41" ht="28.5" outlineLevel="1">
      <c r="A1177" s="44">
        <v>975</v>
      </c>
      <c r="B1177" s="370">
        <v>31</v>
      </c>
      <c r="C1177" s="13" t="s">
        <v>647</v>
      </c>
      <c r="D1177" s="73" t="s">
        <v>24</v>
      </c>
      <c r="E1177" s="74">
        <v>1401</v>
      </c>
      <c r="F1177" s="14">
        <f t="shared" si="612"/>
        <v>423102</v>
      </c>
      <c r="G1177" s="14">
        <f t="shared" si="613"/>
        <v>312423</v>
      </c>
      <c r="H1177" s="14">
        <f t="shared" si="614"/>
        <v>735525</v>
      </c>
      <c r="I1177" s="65">
        <v>302</v>
      </c>
      <c r="J1177" s="115">
        <v>223</v>
      </c>
      <c r="K1177" s="74"/>
      <c r="L1177" s="351"/>
      <c r="M1177" s="351"/>
      <c r="N1177" s="351"/>
      <c r="O1177" s="186">
        <f t="shared" si="616"/>
        <v>302</v>
      </c>
      <c r="P1177" s="180">
        <f t="shared" si="616"/>
        <v>223</v>
      </c>
      <c r="Q1177" s="180">
        <f t="shared" si="602"/>
        <v>423102</v>
      </c>
      <c r="R1177" s="180">
        <f t="shared" si="603"/>
        <v>312423</v>
      </c>
      <c r="S1177" s="180">
        <f t="shared" si="604"/>
        <v>735525</v>
      </c>
      <c r="T1177" s="394">
        <f t="shared" si="598"/>
        <v>541864.77</v>
      </c>
      <c r="U1177" s="394">
        <f t="shared" si="599"/>
        <v>400111.59</v>
      </c>
      <c r="V1177" s="142">
        <f t="shared" si="605"/>
        <v>941976.36</v>
      </c>
      <c r="W1177" s="142">
        <f t="shared" si="600"/>
        <v>386.77</v>
      </c>
      <c r="X1177" s="142">
        <f t="shared" si="600"/>
        <v>285.58999999999997</v>
      </c>
      <c r="Y1177" s="142">
        <f t="shared" si="601"/>
        <v>672.36</v>
      </c>
      <c r="Z1177" s="351" t="s">
        <v>648</v>
      </c>
      <c r="AA1177" s="85"/>
      <c r="AB1177" s="226"/>
      <c r="AC1177" s="226"/>
      <c r="AD1177" s="226"/>
      <c r="AE1177" s="226"/>
      <c r="AF1177" s="226"/>
      <c r="AG1177" s="226"/>
      <c r="AH1177" s="226"/>
      <c r="AI1177" s="226"/>
      <c r="AJ1177" s="226"/>
      <c r="AK1177" s="226"/>
      <c r="AL1177" s="226"/>
      <c r="AM1177" s="226"/>
      <c r="AN1177" s="226"/>
      <c r="AO1177" s="226"/>
    </row>
    <row r="1178" spans="1:41" ht="28.5" outlineLevel="1">
      <c r="A1178" s="44">
        <v>976</v>
      </c>
      <c r="B1178" s="370">
        <v>32</v>
      </c>
      <c r="C1178" s="13" t="s">
        <v>649</v>
      </c>
      <c r="D1178" s="73" t="s">
        <v>24</v>
      </c>
      <c r="E1178" s="74">
        <v>5</v>
      </c>
      <c r="F1178" s="14">
        <f t="shared" si="612"/>
        <v>1875</v>
      </c>
      <c r="G1178" s="14">
        <f t="shared" si="613"/>
        <v>7085</v>
      </c>
      <c r="H1178" s="14">
        <f t="shared" si="614"/>
        <v>8960</v>
      </c>
      <c r="I1178" s="65">
        <v>375</v>
      </c>
      <c r="J1178" s="115">
        <v>1417</v>
      </c>
      <c r="K1178" s="318"/>
      <c r="L1178" s="317"/>
      <c r="M1178" s="317"/>
      <c r="N1178" s="317"/>
      <c r="O1178" s="186">
        <f t="shared" si="616"/>
        <v>375</v>
      </c>
      <c r="P1178" s="180">
        <f t="shared" si="616"/>
        <v>1417</v>
      </c>
      <c r="Q1178" s="180">
        <f t="shared" si="602"/>
        <v>1875</v>
      </c>
      <c r="R1178" s="180">
        <f t="shared" si="603"/>
        <v>7085</v>
      </c>
      <c r="S1178" s="180">
        <f t="shared" si="604"/>
        <v>8960</v>
      </c>
      <c r="T1178" s="394">
        <f t="shared" si="598"/>
        <v>2401.3000000000002</v>
      </c>
      <c r="U1178" s="394">
        <f t="shared" si="599"/>
        <v>9073.7000000000007</v>
      </c>
      <c r="V1178" s="142">
        <f t="shared" si="605"/>
        <v>11475</v>
      </c>
      <c r="W1178" s="142">
        <f t="shared" si="600"/>
        <v>480.26</v>
      </c>
      <c r="X1178" s="142">
        <f t="shared" si="600"/>
        <v>1814.74</v>
      </c>
      <c r="Y1178" s="142">
        <f t="shared" si="601"/>
        <v>2295</v>
      </c>
      <c r="Z1178" s="317" t="s">
        <v>650</v>
      </c>
      <c r="AA1178" s="319"/>
      <c r="AB1178" s="226"/>
      <c r="AC1178" s="226"/>
      <c r="AD1178" s="226"/>
      <c r="AE1178" s="226"/>
      <c r="AF1178" s="226"/>
      <c r="AG1178" s="226"/>
      <c r="AH1178" s="226"/>
      <c r="AI1178" s="226"/>
      <c r="AJ1178" s="226"/>
      <c r="AK1178" s="226"/>
      <c r="AL1178" s="226"/>
      <c r="AM1178" s="226"/>
      <c r="AN1178" s="226"/>
      <c r="AO1178" s="226"/>
    </row>
    <row r="1179" spans="1:41" ht="15" outlineLevel="1">
      <c r="A1179" s="44">
        <v>977</v>
      </c>
      <c r="B1179" s="370">
        <v>33</v>
      </c>
      <c r="C1179" s="13" t="s">
        <v>651</v>
      </c>
      <c r="D1179" s="73" t="s">
        <v>21</v>
      </c>
      <c r="E1179" s="74">
        <v>10</v>
      </c>
      <c r="F1179" s="14">
        <f t="shared" si="612"/>
        <v>8330</v>
      </c>
      <c r="G1179" s="14">
        <f t="shared" si="613"/>
        <v>8330</v>
      </c>
      <c r="H1179" s="14">
        <f t="shared" si="614"/>
        <v>16660</v>
      </c>
      <c r="I1179" s="65">
        <v>833</v>
      </c>
      <c r="J1179" s="115">
        <v>833</v>
      </c>
      <c r="K1179" s="318"/>
      <c r="L1179" s="317"/>
      <c r="M1179" s="317"/>
      <c r="N1179" s="317"/>
      <c r="O1179" s="186">
        <f t="shared" si="616"/>
        <v>833</v>
      </c>
      <c r="P1179" s="180">
        <f t="shared" si="616"/>
        <v>833</v>
      </c>
      <c r="Q1179" s="180">
        <f t="shared" si="602"/>
        <v>8330</v>
      </c>
      <c r="R1179" s="180">
        <f t="shared" si="603"/>
        <v>8330</v>
      </c>
      <c r="S1179" s="180">
        <f t="shared" si="604"/>
        <v>16660</v>
      </c>
      <c r="T1179" s="394">
        <f t="shared" si="598"/>
        <v>10668.2</v>
      </c>
      <c r="U1179" s="394">
        <f t="shared" si="599"/>
        <v>10668.2</v>
      </c>
      <c r="V1179" s="142">
        <f t="shared" si="605"/>
        <v>21336.400000000001</v>
      </c>
      <c r="W1179" s="142">
        <f t="shared" si="600"/>
        <v>1066.82</v>
      </c>
      <c r="X1179" s="142">
        <f t="shared" si="600"/>
        <v>1066.82</v>
      </c>
      <c r="Y1179" s="142">
        <f t="shared" si="601"/>
        <v>2133.64</v>
      </c>
      <c r="Z1179" s="317" t="s">
        <v>652</v>
      </c>
      <c r="AA1179" s="319"/>
      <c r="AB1179" s="226"/>
      <c r="AC1179" s="226"/>
      <c r="AD1179" s="226"/>
      <c r="AE1179" s="226"/>
      <c r="AF1179" s="226"/>
      <c r="AG1179" s="226"/>
      <c r="AH1179" s="226"/>
      <c r="AI1179" s="226"/>
      <c r="AJ1179" s="226"/>
      <c r="AK1179" s="226"/>
      <c r="AL1179" s="226"/>
      <c r="AM1179" s="226"/>
      <c r="AN1179" s="226"/>
      <c r="AO1179" s="226"/>
    </row>
    <row r="1180" spans="1:41" ht="28.5" outlineLevel="1">
      <c r="A1180" s="44">
        <v>978</v>
      </c>
      <c r="B1180" s="370">
        <v>34</v>
      </c>
      <c r="C1180" s="13" t="s">
        <v>653</v>
      </c>
      <c r="D1180" s="73" t="s">
        <v>21</v>
      </c>
      <c r="E1180" s="74">
        <v>6</v>
      </c>
      <c r="F1180" s="14">
        <f t="shared" si="612"/>
        <v>12498</v>
      </c>
      <c r="G1180" s="14">
        <f t="shared" si="613"/>
        <v>12498</v>
      </c>
      <c r="H1180" s="14">
        <f t="shared" si="614"/>
        <v>24996</v>
      </c>
      <c r="I1180" s="65">
        <v>2083</v>
      </c>
      <c r="J1180" s="115">
        <v>2083</v>
      </c>
      <c r="K1180" s="318"/>
      <c r="L1180" s="317"/>
      <c r="M1180" s="317"/>
      <c r="N1180" s="317"/>
      <c r="O1180" s="186">
        <f t="shared" si="616"/>
        <v>2083</v>
      </c>
      <c r="P1180" s="180">
        <f t="shared" si="616"/>
        <v>2083</v>
      </c>
      <c r="Q1180" s="180">
        <f t="shared" si="602"/>
        <v>12498</v>
      </c>
      <c r="R1180" s="180">
        <f t="shared" si="603"/>
        <v>12498</v>
      </c>
      <c r="S1180" s="180">
        <f t="shared" si="604"/>
        <v>24996</v>
      </c>
      <c r="T1180" s="394">
        <f t="shared" si="598"/>
        <v>16006.14</v>
      </c>
      <c r="U1180" s="394">
        <f t="shared" si="599"/>
        <v>16006.14</v>
      </c>
      <c r="V1180" s="142">
        <f t="shared" si="605"/>
        <v>32012.28</v>
      </c>
      <c r="W1180" s="142">
        <f t="shared" si="600"/>
        <v>2667.69</v>
      </c>
      <c r="X1180" s="142">
        <f t="shared" si="600"/>
        <v>2667.69</v>
      </c>
      <c r="Y1180" s="142">
        <f t="shared" si="601"/>
        <v>5335.38</v>
      </c>
      <c r="Z1180" s="317" t="s">
        <v>654</v>
      </c>
      <c r="AA1180" s="319"/>
      <c r="AB1180" s="226"/>
      <c r="AC1180" s="226"/>
      <c r="AD1180" s="226"/>
      <c r="AE1180" s="226"/>
      <c r="AF1180" s="226"/>
      <c r="AG1180" s="226"/>
      <c r="AH1180" s="226"/>
      <c r="AI1180" s="226"/>
      <c r="AJ1180" s="226"/>
      <c r="AK1180" s="226"/>
      <c r="AL1180" s="226"/>
      <c r="AM1180" s="226"/>
      <c r="AN1180" s="226"/>
      <c r="AO1180" s="226"/>
    </row>
    <row r="1181" spans="1:41" ht="28.5" outlineLevel="1">
      <c r="A1181" s="44">
        <v>979</v>
      </c>
      <c r="B1181" s="370">
        <v>35</v>
      </c>
      <c r="C1181" s="94" t="s">
        <v>655</v>
      </c>
      <c r="D1181" s="73" t="s">
        <v>21</v>
      </c>
      <c r="E1181" s="74">
        <v>1</v>
      </c>
      <c r="F1181" s="14">
        <f t="shared" si="612"/>
        <v>2500</v>
      </c>
      <c r="G1181" s="14">
        <f t="shared" si="613"/>
        <v>2500</v>
      </c>
      <c r="H1181" s="14">
        <f t="shared" si="614"/>
        <v>5000</v>
      </c>
      <c r="I1181" s="65">
        <v>2500</v>
      </c>
      <c r="J1181" s="115">
        <v>2500</v>
      </c>
      <c r="K1181" s="318"/>
      <c r="L1181" s="317"/>
      <c r="M1181" s="317"/>
      <c r="N1181" s="317"/>
      <c r="O1181" s="186">
        <f t="shared" si="616"/>
        <v>2500</v>
      </c>
      <c r="P1181" s="180">
        <f t="shared" si="616"/>
        <v>2500</v>
      </c>
      <c r="Q1181" s="180">
        <f t="shared" si="602"/>
        <v>2500</v>
      </c>
      <c r="R1181" s="180">
        <f t="shared" si="603"/>
        <v>2500</v>
      </c>
      <c r="S1181" s="180">
        <f t="shared" si="604"/>
        <v>5000</v>
      </c>
      <c r="T1181" s="394">
        <f t="shared" si="598"/>
        <v>3201.74</v>
      </c>
      <c r="U1181" s="394">
        <f t="shared" si="599"/>
        <v>3201.74</v>
      </c>
      <c r="V1181" s="142">
        <f t="shared" si="605"/>
        <v>6403.48</v>
      </c>
      <c r="W1181" s="142">
        <f t="shared" si="600"/>
        <v>3201.74</v>
      </c>
      <c r="X1181" s="142">
        <f t="shared" si="600"/>
        <v>3201.74</v>
      </c>
      <c r="Y1181" s="142">
        <f t="shared" si="601"/>
        <v>6403.48</v>
      </c>
      <c r="Z1181" s="317" t="s">
        <v>656</v>
      </c>
      <c r="AA1181" s="319"/>
      <c r="AB1181" s="226"/>
      <c r="AC1181" s="226"/>
      <c r="AD1181" s="226"/>
      <c r="AE1181" s="226"/>
      <c r="AF1181" s="226"/>
      <c r="AG1181" s="226"/>
      <c r="AH1181" s="226"/>
      <c r="AI1181" s="226"/>
      <c r="AJ1181" s="226"/>
      <c r="AK1181" s="226"/>
      <c r="AL1181" s="226"/>
      <c r="AM1181" s="226"/>
      <c r="AN1181" s="226"/>
      <c r="AO1181" s="226"/>
    </row>
    <row r="1182" spans="1:41" ht="28.5" outlineLevel="1">
      <c r="A1182" s="44">
        <v>980</v>
      </c>
      <c r="B1182" s="370">
        <v>36</v>
      </c>
      <c r="C1182" s="94" t="s">
        <v>657</v>
      </c>
      <c r="D1182" s="73" t="s">
        <v>21</v>
      </c>
      <c r="E1182" s="74">
        <v>4</v>
      </c>
      <c r="F1182" s="14">
        <f t="shared" si="612"/>
        <v>10000</v>
      </c>
      <c r="G1182" s="14">
        <f t="shared" si="613"/>
        <v>5932</v>
      </c>
      <c r="H1182" s="14">
        <f t="shared" si="614"/>
        <v>15932</v>
      </c>
      <c r="I1182" s="65">
        <v>2500</v>
      </c>
      <c r="J1182" s="92">
        <v>1483</v>
      </c>
      <c r="K1182" s="318"/>
      <c r="L1182" s="317"/>
      <c r="M1182" s="317"/>
      <c r="N1182" s="317"/>
      <c r="O1182" s="186">
        <f t="shared" si="616"/>
        <v>2500</v>
      </c>
      <c r="P1182" s="180">
        <f t="shared" si="616"/>
        <v>1483</v>
      </c>
      <c r="Q1182" s="180">
        <f t="shared" si="602"/>
        <v>10000</v>
      </c>
      <c r="R1182" s="180">
        <f t="shared" si="603"/>
        <v>5932</v>
      </c>
      <c r="S1182" s="180">
        <f t="shared" si="604"/>
        <v>15932</v>
      </c>
      <c r="T1182" s="394">
        <f t="shared" si="598"/>
        <v>12806.96</v>
      </c>
      <c r="U1182" s="394">
        <f t="shared" si="599"/>
        <v>7597.08</v>
      </c>
      <c r="V1182" s="142">
        <f t="shared" si="605"/>
        <v>20404.04</v>
      </c>
      <c r="W1182" s="142">
        <f t="shared" si="600"/>
        <v>3201.74</v>
      </c>
      <c r="X1182" s="142">
        <f t="shared" si="600"/>
        <v>1899.27</v>
      </c>
      <c r="Y1182" s="142">
        <f t="shared" si="601"/>
        <v>5101.01</v>
      </c>
      <c r="Z1182" s="317" t="s">
        <v>658</v>
      </c>
      <c r="AA1182" s="319"/>
      <c r="AB1182" s="226"/>
      <c r="AC1182" s="226"/>
      <c r="AD1182" s="226"/>
      <c r="AE1182" s="226"/>
      <c r="AF1182" s="226"/>
      <c r="AG1182" s="226"/>
      <c r="AH1182" s="226"/>
      <c r="AI1182" s="226"/>
      <c r="AJ1182" s="226"/>
      <c r="AK1182" s="226"/>
      <c r="AL1182" s="226"/>
      <c r="AM1182" s="226"/>
      <c r="AN1182" s="226"/>
      <c r="AO1182" s="226"/>
    </row>
    <row r="1183" spans="1:41" ht="15" outlineLevel="1">
      <c r="A1183" s="44">
        <v>981</v>
      </c>
      <c r="B1183" s="370">
        <v>37</v>
      </c>
      <c r="C1183" s="13" t="s">
        <v>659</v>
      </c>
      <c r="D1183" s="73" t="s">
        <v>21</v>
      </c>
      <c r="E1183" s="74">
        <v>4</v>
      </c>
      <c r="F1183" s="14">
        <f t="shared" si="612"/>
        <v>3332</v>
      </c>
      <c r="G1183" s="14">
        <f t="shared" si="613"/>
        <v>3332</v>
      </c>
      <c r="H1183" s="14">
        <f t="shared" si="614"/>
        <v>6664</v>
      </c>
      <c r="I1183" s="65">
        <v>833</v>
      </c>
      <c r="J1183" s="115">
        <v>833</v>
      </c>
      <c r="K1183" s="318"/>
      <c r="L1183" s="317"/>
      <c r="M1183" s="317"/>
      <c r="N1183" s="317"/>
      <c r="O1183" s="186">
        <f t="shared" si="616"/>
        <v>833</v>
      </c>
      <c r="P1183" s="180">
        <f t="shared" si="616"/>
        <v>833</v>
      </c>
      <c r="Q1183" s="180">
        <f t="shared" si="602"/>
        <v>3332</v>
      </c>
      <c r="R1183" s="180">
        <f t="shared" si="603"/>
        <v>3332</v>
      </c>
      <c r="S1183" s="180">
        <f t="shared" si="604"/>
        <v>6664</v>
      </c>
      <c r="T1183" s="394">
        <f t="shared" si="598"/>
        <v>4267.28</v>
      </c>
      <c r="U1183" s="394">
        <f t="shared" si="599"/>
        <v>4267.28</v>
      </c>
      <c r="V1183" s="142">
        <f t="shared" si="605"/>
        <v>8534.56</v>
      </c>
      <c r="W1183" s="142">
        <f t="shared" si="600"/>
        <v>1066.82</v>
      </c>
      <c r="X1183" s="142">
        <f t="shared" si="600"/>
        <v>1066.82</v>
      </c>
      <c r="Y1183" s="142">
        <f t="shared" si="601"/>
        <v>2133.64</v>
      </c>
      <c r="Z1183" s="317" t="s">
        <v>660</v>
      </c>
      <c r="AA1183" s="319"/>
      <c r="AB1183" s="226"/>
      <c r="AC1183" s="226"/>
      <c r="AD1183" s="226"/>
      <c r="AE1183" s="226"/>
      <c r="AF1183" s="226"/>
      <c r="AG1183" s="226"/>
      <c r="AH1183" s="226"/>
      <c r="AI1183" s="226"/>
      <c r="AJ1183" s="226"/>
      <c r="AK1183" s="226"/>
      <c r="AL1183" s="226"/>
      <c r="AM1183" s="226"/>
      <c r="AN1183" s="226"/>
      <c r="AO1183" s="226"/>
    </row>
    <row r="1184" spans="1:41" ht="15" outlineLevel="1">
      <c r="A1184" s="44"/>
      <c r="B1184" s="370"/>
      <c r="C1184" s="95" t="s">
        <v>661</v>
      </c>
      <c r="D1184" s="73"/>
      <c r="E1184" s="74"/>
      <c r="F1184" s="14">
        <f t="shared" si="612"/>
        <v>0</v>
      </c>
      <c r="G1184" s="14">
        <f t="shared" si="613"/>
        <v>0</v>
      </c>
      <c r="H1184" s="14">
        <f t="shared" si="614"/>
        <v>0</v>
      </c>
      <c r="I1184" s="74"/>
      <c r="J1184" s="64"/>
      <c r="K1184" s="318"/>
      <c r="L1184" s="317"/>
      <c r="M1184" s="317"/>
      <c r="N1184" s="317"/>
      <c r="O1184" s="465"/>
      <c r="P1184" s="180">
        <f t="shared" si="616"/>
        <v>0</v>
      </c>
      <c r="Q1184" s="180">
        <f t="shared" si="602"/>
        <v>0</v>
      </c>
      <c r="R1184" s="180">
        <f t="shared" si="603"/>
        <v>0</v>
      </c>
      <c r="S1184" s="180">
        <f t="shared" si="604"/>
        <v>0</v>
      </c>
      <c r="T1184" s="394">
        <f t="shared" si="598"/>
        <v>0</v>
      </c>
      <c r="U1184" s="394">
        <f t="shared" si="599"/>
        <v>0</v>
      </c>
      <c r="V1184" s="142">
        <f t="shared" si="605"/>
        <v>0</v>
      </c>
      <c r="W1184" s="142">
        <f t="shared" si="600"/>
        <v>0</v>
      </c>
      <c r="X1184" s="142">
        <f t="shared" si="600"/>
        <v>0</v>
      </c>
      <c r="Y1184" s="142">
        <f t="shared" si="601"/>
        <v>0</v>
      </c>
      <c r="Z1184" s="317"/>
      <c r="AA1184" s="319"/>
      <c r="AB1184" s="226"/>
      <c r="AC1184" s="226"/>
      <c r="AD1184" s="226"/>
      <c r="AE1184" s="226"/>
      <c r="AF1184" s="226"/>
      <c r="AG1184" s="226"/>
      <c r="AH1184" s="226"/>
      <c r="AI1184" s="226"/>
      <c r="AJ1184" s="226"/>
      <c r="AK1184" s="226"/>
      <c r="AL1184" s="226"/>
      <c r="AM1184" s="226"/>
      <c r="AN1184" s="226"/>
      <c r="AO1184" s="226"/>
    </row>
    <row r="1185" spans="1:41" ht="28.5" outlineLevel="1">
      <c r="A1185" s="44"/>
      <c r="B1185" s="87"/>
      <c r="C1185" s="24" t="s">
        <v>662</v>
      </c>
      <c r="D1185" s="73"/>
      <c r="E1185" s="74"/>
      <c r="F1185" s="14">
        <f t="shared" si="612"/>
        <v>0</v>
      </c>
      <c r="G1185" s="14">
        <f t="shared" si="613"/>
        <v>0</v>
      </c>
      <c r="H1185" s="14">
        <f t="shared" si="614"/>
        <v>0</v>
      </c>
      <c r="I1185" s="74"/>
      <c r="J1185" s="64"/>
      <c r="K1185" s="74"/>
      <c r="L1185" s="351"/>
      <c r="M1185" s="351"/>
      <c r="N1185" s="351"/>
      <c r="O1185" s="378"/>
      <c r="P1185" s="180">
        <f t="shared" si="616"/>
        <v>0</v>
      </c>
      <c r="Q1185" s="180">
        <f t="shared" si="602"/>
        <v>0</v>
      </c>
      <c r="R1185" s="180">
        <f t="shared" si="603"/>
        <v>0</v>
      </c>
      <c r="S1185" s="180">
        <f t="shared" si="604"/>
        <v>0</v>
      </c>
      <c r="T1185" s="394">
        <f t="shared" si="598"/>
        <v>0</v>
      </c>
      <c r="U1185" s="394">
        <f t="shared" si="599"/>
        <v>0</v>
      </c>
      <c r="V1185" s="142">
        <f t="shared" si="605"/>
        <v>0</v>
      </c>
      <c r="W1185" s="142">
        <f t="shared" si="600"/>
        <v>0</v>
      </c>
      <c r="X1185" s="142">
        <f t="shared" si="600"/>
        <v>0</v>
      </c>
      <c r="Y1185" s="142">
        <f t="shared" si="601"/>
        <v>0</v>
      </c>
      <c r="Z1185" s="351"/>
      <c r="AA1185" s="85"/>
      <c r="AB1185" s="226"/>
      <c r="AC1185" s="226"/>
      <c r="AD1185" s="226"/>
      <c r="AE1185" s="226"/>
      <c r="AF1185" s="226"/>
      <c r="AG1185" s="226"/>
      <c r="AH1185" s="226"/>
      <c r="AI1185" s="226"/>
      <c r="AJ1185" s="226"/>
      <c r="AK1185" s="226"/>
      <c r="AL1185" s="226"/>
      <c r="AM1185" s="226"/>
      <c r="AN1185" s="226"/>
      <c r="AO1185" s="226"/>
    </row>
    <row r="1186" spans="1:41" ht="42.75" outlineLevel="1">
      <c r="A1186" s="44">
        <v>982</v>
      </c>
      <c r="B1186" s="87">
        <v>38</v>
      </c>
      <c r="C1186" s="96" t="s">
        <v>663</v>
      </c>
      <c r="D1186" s="97" t="s">
        <v>103</v>
      </c>
      <c r="E1186" s="98">
        <v>2</v>
      </c>
      <c r="F1186" s="14">
        <f t="shared" si="612"/>
        <v>92826</v>
      </c>
      <c r="G1186" s="14">
        <f t="shared" si="613"/>
        <v>147344</v>
      </c>
      <c r="H1186" s="14">
        <f t="shared" si="614"/>
        <v>240170</v>
      </c>
      <c r="I1186" s="99">
        <v>46413</v>
      </c>
      <c r="J1186" s="64">
        <v>73672</v>
      </c>
      <c r="K1186" s="98"/>
      <c r="L1186" s="371"/>
      <c r="M1186" s="371"/>
      <c r="N1186" s="371"/>
      <c r="O1186" s="186">
        <f t="shared" ref="O1186:O1189" si="617">I1186</f>
        <v>46413</v>
      </c>
      <c r="P1186" s="180">
        <f t="shared" si="616"/>
        <v>73672</v>
      </c>
      <c r="Q1186" s="180">
        <f t="shared" si="602"/>
        <v>92826</v>
      </c>
      <c r="R1186" s="180">
        <f t="shared" si="603"/>
        <v>147344</v>
      </c>
      <c r="S1186" s="180">
        <f t="shared" si="604"/>
        <v>240170</v>
      </c>
      <c r="T1186" s="394">
        <f t="shared" si="598"/>
        <v>118881.78</v>
      </c>
      <c r="U1186" s="394">
        <f t="shared" si="599"/>
        <v>188702.72</v>
      </c>
      <c r="V1186" s="142">
        <f t="shared" si="605"/>
        <v>307584.5</v>
      </c>
      <c r="W1186" s="142">
        <f t="shared" si="600"/>
        <v>59440.89</v>
      </c>
      <c r="X1186" s="142">
        <f t="shared" si="600"/>
        <v>94351.360000000001</v>
      </c>
      <c r="Y1186" s="142">
        <f t="shared" si="601"/>
        <v>153792.25</v>
      </c>
      <c r="Z1186" s="371" t="s">
        <v>664</v>
      </c>
      <c r="AA1186" s="372"/>
      <c r="AB1186" s="226"/>
      <c r="AC1186" s="226"/>
      <c r="AD1186" s="226"/>
      <c r="AE1186" s="226"/>
      <c r="AF1186" s="226"/>
      <c r="AG1186" s="226"/>
      <c r="AH1186" s="226"/>
      <c r="AI1186" s="226"/>
      <c r="AJ1186" s="226"/>
      <c r="AK1186" s="226"/>
      <c r="AL1186" s="226"/>
      <c r="AM1186" s="226"/>
      <c r="AN1186" s="226"/>
      <c r="AO1186" s="226"/>
    </row>
    <row r="1187" spans="1:41" ht="57" outlineLevel="1">
      <c r="A1187" s="44">
        <v>983</v>
      </c>
      <c r="B1187" s="87">
        <v>39</v>
      </c>
      <c r="C1187" s="96" t="s">
        <v>665</v>
      </c>
      <c r="D1187" s="97" t="s">
        <v>103</v>
      </c>
      <c r="E1187" s="98">
        <v>2</v>
      </c>
      <c r="F1187" s="14">
        <f t="shared" si="612"/>
        <v>92826</v>
      </c>
      <c r="G1187" s="14">
        <f t="shared" si="613"/>
        <v>147344</v>
      </c>
      <c r="H1187" s="14">
        <f t="shared" si="614"/>
        <v>240170</v>
      </c>
      <c r="I1187" s="99">
        <v>46413</v>
      </c>
      <c r="J1187" s="64">
        <v>73672</v>
      </c>
      <c r="K1187" s="98"/>
      <c r="L1187" s="371"/>
      <c r="M1187" s="371"/>
      <c r="N1187" s="371"/>
      <c r="O1187" s="186">
        <f t="shared" si="617"/>
        <v>46413</v>
      </c>
      <c r="P1187" s="180">
        <f t="shared" si="616"/>
        <v>73672</v>
      </c>
      <c r="Q1187" s="180">
        <f t="shared" si="602"/>
        <v>92826</v>
      </c>
      <c r="R1187" s="180">
        <f t="shared" si="603"/>
        <v>147344</v>
      </c>
      <c r="S1187" s="180">
        <f t="shared" si="604"/>
        <v>240170</v>
      </c>
      <c r="T1187" s="394">
        <f t="shared" si="598"/>
        <v>118881.78</v>
      </c>
      <c r="U1187" s="394">
        <f t="shared" si="599"/>
        <v>188702.72</v>
      </c>
      <c r="V1187" s="142">
        <f t="shared" si="605"/>
        <v>307584.5</v>
      </c>
      <c r="W1187" s="142">
        <f t="shared" si="600"/>
        <v>59440.89</v>
      </c>
      <c r="X1187" s="142">
        <f t="shared" si="600"/>
        <v>94351.360000000001</v>
      </c>
      <c r="Y1187" s="142">
        <f t="shared" si="601"/>
        <v>153792.25</v>
      </c>
      <c r="Z1187" s="371" t="s">
        <v>664</v>
      </c>
      <c r="AA1187" s="372"/>
      <c r="AB1187" s="226"/>
      <c r="AC1187" s="226"/>
      <c r="AD1187" s="226"/>
      <c r="AE1187" s="226"/>
      <c r="AF1187" s="226"/>
      <c r="AG1187" s="226"/>
      <c r="AH1187" s="226"/>
      <c r="AI1187" s="226"/>
      <c r="AJ1187" s="226"/>
      <c r="AK1187" s="226"/>
      <c r="AL1187" s="226"/>
      <c r="AM1187" s="226"/>
      <c r="AN1187" s="226"/>
      <c r="AO1187" s="226"/>
    </row>
    <row r="1188" spans="1:41" ht="42.75" outlineLevel="1">
      <c r="A1188" s="44">
        <v>984</v>
      </c>
      <c r="B1188" s="87">
        <v>40</v>
      </c>
      <c r="C1188" s="96" t="s">
        <v>666</v>
      </c>
      <c r="D1188" s="97" t="s">
        <v>103</v>
      </c>
      <c r="E1188" s="98">
        <v>4</v>
      </c>
      <c r="F1188" s="14">
        <f t="shared" si="612"/>
        <v>560632</v>
      </c>
      <c r="G1188" s="14">
        <f t="shared" si="613"/>
        <v>1768560</v>
      </c>
      <c r="H1188" s="14">
        <f t="shared" si="614"/>
        <v>2329192</v>
      </c>
      <c r="I1188" s="99">
        <v>140158</v>
      </c>
      <c r="J1188" s="92">
        <v>442140</v>
      </c>
      <c r="K1188" s="98"/>
      <c r="L1188" s="371"/>
      <c r="M1188" s="371"/>
      <c r="N1188" s="371"/>
      <c r="O1188" s="186">
        <f t="shared" si="617"/>
        <v>140158</v>
      </c>
      <c r="P1188" s="180">
        <f t="shared" si="616"/>
        <v>442140</v>
      </c>
      <c r="Q1188" s="180">
        <f t="shared" si="602"/>
        <v>560632</v>
      </c>
      <c r="R1188" s="180">
        <f t="shared" si="603"/>
        <v>1768560</v>
      </c>
      <c r="S1188" s="180">
        <f t="shared" si="604"/>
        <v>2329192</v>
      </c>
      <c r="T1188" s="394">
        <f t="shared" si="598"/>
        <v>717998.56</v>
      </c>
      <c r="U1188" s="394">
        <f t="shared" si="599"/>
        <v>2264985.88</v>
      </c>
      <c r="V1188" s="142">
        <f t="shared" si="605"/>
        <v>2982984.44</v>
      </c>
      <c r="W1188" s="142">
        <f t="shared" si="600"/>
        <v>179499.64</v>
      </c>
      <c r="X1188" s="142">
        <f t="shared" si="600"/>
        <v>566246.47</v>
      </c>
      <c r="Y1188" s="142">
        <f t="shared" si="601"/>
        <v>745746.11</v>
      </c>
      <c r="Z1188" s="371" t="s">
        <v>667</v>
      </c>
      <c r="AA1188" s="372"/>
      <c r="AB1188" s="226"/>
      <c r="AC1188" s="226"/>
      <c r="AD1188" s="226"/>
      <c r="AE1188" s="226"/>
      <c r="AF1188" s="226"/>
      <c r="AG1188" s="226"/>
      <c r="AH1188" s="226"/>
      <c r="AI1188" s="226"/>
      <c r="AJ1188" s="226"/>
      <c r="AK1188" s="226"/>
      <c r="AL1188" s="226"/>
      <c r="AM1188" s="226"/>
      <c r="AN1188" s="226"/>
      <c r="AO1188" s="226"/>
    </row>
    <row r="1189" spans="1:41" ht="28.5" outlineLevel="1">
      <c r="A1189" s="44">
        <v>985</v>
      </c>
      <c r="B1189" s="87">
        <v>41</v>
      </c>
      <c r="C1189" s="96" t="s">
        <v>668</v>
      </c>
      <c r="D1189" s="97" t="s">
        <v>26</v>
      </c>
      <c r="E1189" s="98">
        <v>16.04</v>
      </c>
      <c r="F1189" s="14">
        <f t="shared" si="612"/>
        <v>39426.32</v>
      </c>
      <c r="G1189" s="14">
        <f t="shared" si="613"/>
        <v>40100</v>
      </c>
      <c r="H1189" s="14">
        <f t="shared" si="614"/>
        <v>79526.320000000007</v>
      </c>
      <c r="I1189" s="99">
        <v>2458</v>
      </c>
      <c r="J1189" s="64">
        <v>2500</v>
      </c>
      <c r="K1189" s="98"/>
      <c r="L1189" s="371"/>
      <c r="M1189" s="371"/>
      <c r="N1189" s="371"/>
      <c r="O1189" s="186">
        <f t="shared" si="617"/>
        <v>2458</v>
      </c>
      <c r="P1189" s="180">
        <f t="shared" si="616"/>
        <v>2500</v>
      </c>
      <c r="Q1189" s="180">
        <f t="shared" si="602"/>
        <v>39426.32</v>
      </c>
      <c r="R1189" s="180">
        <f t="shared" si="603"/>
        <v>40100</v>
      </c>
      <c r="S1189" s="180">
        <f t="shared" si="604"/>
        <v>79526.320000000007</v>
      </c>
      <c r="T1189" s="394">
        <f t="shared" si="598"/>
        <v>50493.120000000003</v>
      </c>
      <c r="U1189" s="394">
        <f t="shared" si="599"/>
        <v>51355.91</v>
      </c>
      <c r="V1189" s="142">
        <f t="shared" si="605"/>
        <v>101849.03</v>
      </c>
      <c r="W1189" s="142">
        <f t="shared" si="600"/>
        <v>3147.95</v>
      </c>
      <c r="X1189" s="142">
        <f t="shared" si="600"/>
        <v>3201.74</v>
      </c>
      <c r="Y1189" s="142">
        <f t="shared" si="601"/>
        <v>6349.69</v>
      </c>
      <c r="Z1189" s="371" t="s">
        <v>669</v>
      </c>
      <c r="AA1189" s="372"/>
      <c r="AB1189" s="226"/>
      <c r="AC1189" s="226"/>
      <c r="AD1189" s="226"/>
      <c r="AE1189" s="226"/>
      <c r="AF1189" s="226"/>
      <c r="AG1189" s="226"/>
      <c r="AH1189" s="226"/>
      <c r="AI1189" s="226"/>
      <c r="AJ1189" s="226"/>
      <c r="AK1189" s="226"/>
      <c r="AL1189" s="226"/>
      <c r="AM1189" s="226"/>
      <c r="AN1189" s="226"/>
      <c r="AO1189" s="226"/>
    </row>
    <row r="1190" spans="1:41" ht="28.5" outlineLevel="1">
      <c r="A1190" s="44"/>
      <c r="B1190" s="87"/>
      <c r="C1190" s="100" t="s">
        <v>670</v>
      </c>
      <c r="D1190" s="73"/>
      <c r="E1190" s="74"/>
      <c r="F1190" s="14">
        <f t="shared" si="612"/>
        <v>0</v>
      </c>
      <c r="G1190" s="14">
        <f t="shared" si="613"/>
        <v>0</v>
      </c>
      <c r="H1190" s="14">
        <f t="shared" si="614"/>
        <v>0</v>
      </c>
      <c r="I1190" s="74"/>
      <c r="J1190" s="64"/>
      <c r="K1190" s="74"/>
      <c r="L1190" s="371"/>
      <c r="M1190" s="371"/>
      <c r="N1190" s="371"/>
      <c r="O1190" s="475"/>
      <c r="P1190" s="180">
        <f t="shared" ref="P1190:P1253" si="618">J1190</f>
        <v>0</v>
      </c>
      <c r="Q1190" s="180">
        <f t="shared" si="602"/>
        <v>0</v>
      </c>
      <c r="R1190" s="180">
        <f t="shared" si="603"/>
        <v>0</v>
      </c>
      <c r="S1190" s="180">
        <f t="shared" si="604"/>
        <v>0</v>
      </c>
      <c r="T1190" s="394">
        <f t="shared" si="598"/>
        <v>0</v>
      </c>
      <c r="U1190" s="394">
        <f t="shared" si="599"/>
        <v>0</v>
      </c>
      <c r="V1190" s="142">
        <f t="shared" si="605"/>
        <v>0</v>
      </c>
      <c r="W1190" s="142">
        <f t="shared" si="600"/>
        <v>0</v>
      </c>
      <c r="X1190" s="142">
        <f t="shared" si="600"/>
        <v>0</v>
      </c>
      <c r="Y1190" s="142">
        <f t="shared" si="601"/>
        <v>0</v>
      </c>
      <c r="Z1190" s="371"/>
      <c r="AA1190" s="372"/>
      <c r="AB1190" s="226"/>
      <c r="AC1190" s="226"/>
      <c r="AD1190" s="226"/>
      <c r="AE1190" s="226"/>
      <c r="AF1190" s="226"/>
      <c r="AG1190" s="226"/>
      <c r="AH1190" s="226"/>
      <c r="AI1190" s="226"/>
      <c r="AJ1190" s="226"/>
      <c r="AK1190" s="226"/>
      <c r="AL1190" s="226"/>
      <c r="AM1190" s="226"/>
      <c r="AN1190" s="226"/>
      <c r="AO1190" s="226"/>
    </row>
    <row r="1191" spans="1:41" ht="57" outlineLevel="1">
      <c r="A1191" s="44">
        <v>986</v>
      </c>
      <c r="B1191" s="87">
        <v>42</v>
      </c>
      <c r="C1191" s="96" t="s">
        <v>671</v>
      </c>
      <c r="D1191" s="97" t="s">
        <v>103</v>
      </c>
      <c r="E1191" s="98">
        <v>18</v>
      </c>
      <c r="F1191" s="14">
        <f t="shared" si="612"/>
        <v>1786338</v>
      </c>
      <c r="G1191" s="14">
        <f t="shared" si="613"/>
        <v>2835468</v>
      </c>
      <c r="H1191" s="14">
        <f t="shared" si="614"/>
        <v>4621806</v>
      </c>
      <c r="I1191" s="99">
        <v>99241</v>
      </c>
      <c r="J1191" s="64">
        <v>157526</v>
      </c>
      <c r="K1191" s="98"/>
      <c r="L1191" s="351"/>
      <c r="M1191" s="351"/>
      <c r="N1191" s="351"/>
      <c r="O1191" s="186">
        <f>I1191</f>
        <v>99241</v>
      </c>
      <c r="P1191" s="180">
        <f t="shared" si="618"/>
        <v>157526</v>
      </c>
      <c r="Q1191" s="180">
        <f t="shared" si="602"/>
        <v>1786338</v>
      </c>
      <c r="R1191" s="180">
        <f t="shared" si="603"/>
        <v>2835468</v>
      </c>
      <c r="S1191" s="180">
        <f t="shared" si="604"/>
        <v>4621806</v>
      </c>
      <c r="T1191" s="394">
        <f t="shared" si="598"/>
        <v>2287754.1</v>
      </c>
      <c r="U1191" s="394">
        <f t="shared" si="599"/>
        <v>3631369.5</v>
      </c>
      <c r="V1191" s="142">
        <f t="shared" si="605"/>
        <v>5919123.5999999996</v>
      </c>
      <c r="W1191" s="142">
        <f t="shared" si="600"/>
        <v>127097.45</v>
      </c>
      <c r="X1191" s="142">
        <f t="shared" si="600"/>
        <v>201742.75</v>
      </c>
      <c r="Y1191" s="142">
        <f t="shared" si="601"/>
        <v>328840.2</v>
      </c>
      <c r="Z1191" s="351" t="s">
        <v>672</v>
      </c>
      <c r="AA1191" s="85"/>
      <c r="AB1191" s="226"/>
      <c r="AC1191" s="226"/>
      <c r="AD1191" s="226"/>
      <c r="AE1191" s="226"/>
      <c r="AF1191" s="226"/>
      <c r="AG1191" s="226"/>
      <c r="AH1191" s="226"/>
      <c r="AI1191" s="226"/>
      <c r="AJ1191" s="226"/>
      <c r="AK1191" s="226"/>
      <c r="AL1191" s="226"/>
      <c r="AM1191" s="226"/>
      <c r="AN1191" s="226"/>
      <c r="AO1191" s="226"/>
    </row>
    <row r="1192" spans="1:41" s="266" customFormat="1" ht="45">
      <c r="A1192" s="188"/>
      <c r="B1192" s="366"/>
      <c r="C1192" s="373" t="s">
        <v>673</v>
      </c>
      <c r="D1192" s="368"/>
      <c r="E1192" s="209"/>
      <c r="F1192" s="191">
        <f t="shared" ref="F1192:H1192" si="619">SUM(F1194:F1226)</f>
        <v>1752220.5</v>
      </c>
      <c r="G1192" s="191">
        <f t="shared" si="619"/>
        <v>2106094</v>
      </c>
      <c r="H1192" s="191">
        <f t="shared" si="619"/>
        <v>3858314.5</v>
      </c>
      <c r="I1192" s="209"/>
      <c r="J1192" s="209"/>
      <c r="K1192" s="209"/>
      <c r="L1192" s="188"/>
      <c r="M1192" s="188"/>
      <c r="N1192" s="188"/>
      <c r="O1192" s="183"/>
      <c r="P1192" s="180">
        <f t="shared" si="618"/>
        <v>0</v>
      </c>
      <c r="Q1192" s="459">
        <f>SUM(Q1194:Q1226)</f>
        <v>1752220.5</v>
      </c>
      <c r="R1192" s="459">
        <f t="shared" ref="R1192:S1192" si="620">SUM(R1194:R1226)</f>
        <v>2106094</v>
      </c>
      <c r="S1192" s="459">
        <f t="shared" si="620"/>
        <v>3858314.5</v>
      </c>
      <c r="T1192" s="191"/>
      <c r="U1192" s="191"/>
      <c r="V1192" s="191"/>
      <c r="W1192" s="142">
        <f t="shared" si="600"/>
        <v>0</v>
      </c>
      <c r="X1192" s="142">
        <f t="shared" si="600"/>
        <v>0</v>
      </c>
      <c r="Y1192" s="142">
        <f t="shared" si="601"/>
        <v>0</v>
      </c>
      <c r="Z1192" s="188"/>
      <c r="AA1192" s="369"/>
      <c r="AB1192" s="265"/>
      <c r="AC1192" s="265"/>
      <c r="AD1192" s="265"/>
      <c r="AE1192" s="265"/>
      <c r="AF1192" s="265"/>
      <c r="AG1192" s="265"/>
      <c r="AH1192" s="265"/>
      <c r="AI1192" s="265"/>
      <c r="AJ1192" s="265"/>
      <c r="AK1192" s="265"/>
      <c r="AL1192" s="265"/>
      <c r="AM1192" s="265"/>
      <c r="AN1192" s="265"/>
      <c r="AO1192" s="265"/>
    </row>
    <row r="1193" spans="1:41" ht="28.5" outlineLevel="1">
      <c r="A1193" s="44"/>
      <c r="B1193" s="87"/>
      <c r="C1193" s="24" t="s">
        <v>674</v>
      </c>
      <c r="D1193" s="73"/>
      <c r="E1193" s="74"/>
      <c r="F1193" s="14">
        <f t="shared" ref="F1193:F1226" si="621">E1193*I1193</f>
        <v>0</v>
      </c>
      <c r="G1193" s="14">
        <f t="shared" ref="G1193:G1226" si="622">E1193*J1193</f>
        <v>0</v>
      </c>
      <c r="H1193" s="14">
        <f t="shared" ref="H1193:H1226" si="623">F1193+G1193</f>
        <v>0</v>
      </c>
      <c r="I1193" s="74"/>
      <c r="J1193" s="64"/>
      <c r="K1193" s="74"/>
      <c r="L1193" s="351"/>
      <c r="M1193" s="351"/>
      <c r="N1193" s="351"/>
      <c r="O1193" s="378"/>
      <c r="P1193" s="180">
        <f t="shared" si="618"/>
        <v>0</v>
      </c>
      <c r="Q1193" s="180">
        <f t="shared" si="602"/>
        <v>0</v>
      </c>
      <c r="R1193" s="180">
        <f t="shared" si="603"/>
        <v>0</v>
      </c>
      <c r="S1193" s="180">
        <f t="shared" si="604"/>
        <v>0</v>
      </c>
      <c r="T1193" s="394">
        <f t="shared" si="598"/>
        <v>0</v>
      </c>
      <c r="U1193" s="394">
        <f t="shared" si="599"/>
        <v>0</v>
      </c>
      <c r="V1193" s="142">
        <f t="shared" si="605"/>
        <v>0</v>
      </c>
      <c r="W1193" s="142">
        <f t="shared" si="600"/>
        <v>0</v>
      </c>
      <c r="X1193" s="142">
        <f t="shared" si="600"/>
        <v>0</v>
      </c>
      <c r="Y1193" s="142">
        <f t="shared" si="601"/>
        <v>0</v>
      </c>
      <c r="Z1193" s="351"/>
      <c r="AA1193" s="85"/>
      <c r="AB1193" s="226"/>
      <c r="AC1193" s="226"/>
      <c r="AD1193" s="226"/>
      <c r="AE1193" s="226"/>
      <c r="AF1193" s="226"/>
      <c r="AG1193" s="226"/>
      <c r="AH1193" s="226"/>
      <c r="AI1193" s="226"/>
      <c r="AJ1193" s="226"/>
      <c r="AK1193" s="226"/>
      <c r="AL1193" s="226"/>
      <c r="AM1193" s="226"/>
      <c r="AN1193" s="226"/>
      <c r="AO1193" s="226"/>
    </row>
    <row r="1194" spans="1:41" ht="28.5" outlineLevel="1">
      <c r="A1194" s="44">
        <v>987</v>
      </c>
      <c r="B1194" s="374">
        <v>43</v>
      </c>
      <c r="C1194" s="13" t="s">
        <v>675</v>
      </c>
      <c r="D1194" s="73" t="s">
        <v>21</v>
      </c>
      <c r="E1194" s="74">
        <v>1</v>
      </c>
      <c r="F1194" s="14">
        <f t="shared" si="621"/>
        <v>6250</v>
      </c>
      <c r="G1194" s="14">
        <f t="shared" si="622"/>
        <v>25833</v>
      </c>
      <c r="H1194" s="14">
        <f t="shared" si="623"/>
        <v>32083</v>
      </c>
      <c r="I1194" s="65">
        <v>6250</v>
      </c>
      <c r="J1194" s="115">
        <v>25833</v>
      </c>
      <c r="K1194" s="74"/>
      <c r="L1194" s="351"/>
      <c r="M1194" s="351"/>
      <c r="N1194" s="351"/>
      <c r="O1194" s="186">
        <f t="shared" ref="O1194:O1205" si="624">I1194</f>
        <v>6250</v>
      </c>
      <c r="P1194" s="180">
        <f t="shared" si="618"/>
        <v>25833</v>
      </c>
      <c r="Q1194" s="180">
        <f t="shared" si="602"/>
        <v>6250</v>
      </c>
      <c r="R1194" s="180">
        <f t="shared" si="603"/>
        <v>25833</v>
      </c>
      <c r="S1194" s="180">
        <f t="shared" si="604"/>
        <v>32083</v>
      </c>
      <c r="T1194" s="394">
        <f t="shared" si="598"/>
        <v>8004.34</v>
      </c>
      <c r="U1194" s="394">
        <f t="shared" si="599"/>
        <v>33084.19</v>
      </c>
      <c r="V1194" s="142">
        <f t="shared" si="605"/>
        <v>41088.53</v>
      </c>
      <c r="W1194" s="142">
        <f t="shared" si="600"/>
        <v>8004.34</v>
      </c>
      <c r="X1194" s="142">
        <f t="shared" si="600"/>
        <v>33084.19</v>
      </c>
      <c r="Y1194" s="142">
        <f t="shared" si="601"/>
        <v>41088.53</v>
      </c>
      <c r="Z1194" s="351" t="s">
        <v>676</v>
      </c>
      <c r="AA1194" s="85"/>
      <c r="AB1194" s="226"/>
      <c r="AC1194" s="226"/>
      <c r="AD1194" s="226"/>
      <c r="AE1194" s="226"/>
      <c r="AF1194" s="226"/>
      <c r="AG1194" s="226"/>
      <c r="AH1194" s="226"/>
      <c r="AI1194" s="226"/>
      <c r="AJ1194" s="226"/>
      <c r="AK1194" s="226"/>
      <c r="AL1194" s="226"/>
      <c r="AM1194" s="226"/>
      <c r="AN1194" s="226"/>
      <c r="AO1194" s="226"/>
    </row>
    <row r="1195" spans="1:41" ht="28.5" outlineLevel="1">
      <c r="A1195" s="44">
        <v>988</v>
      </c>
      <c r="B1195" s="87">
        <v>44</v>
      </c>
      <c r="C1195" s="13" t="s">
        <v>677</v>
      </c>
      <c r="D1195" s="73" t="s">
        <v>21</v>
      </c>
      <c r="E1195" s="74">
        <v>2</v>
      </c>
      <c r="F1195" s="14">
        <f t="shared" si="621"/>
        <v>500</v>
      </c>
      <c r="G1195" s="14">
        <f t="shared" si="622"/>
        <v>18334</v>
      </c>
      <c r="H1195" s="14">
        <f t="shared" si="623"/>
        <v>18834</v>
      </c>
      <c r="I1195" s="99">
        <v>250</v>
      </c>
      <c r="J1195" s="64">
        <v>9167</v>
      </c>
      <c r="K1195" s="74"/>
      <c r="L1195" s="351"/>
      <c r="M1195" s="351"/>
      <c r="N1195" s="351"/>
      <c r="O1195" s="186">
        <f t="shared" si="624"/>
        <v>250</v>
      </c>
      <c r="P1195" s="180">
        <f t="shared" si="618"/>
        <v>9167</v>
      </c>
      <c r="Q1195" s="180">
        <f t="shared" si="602"/>
        <v>500</v>
      </c>
      <c r="R1195" s="180">
        <f t="shared" si="603"/>
        <v>18334</v>
      </c>
      <c r="S1195" s="180">
        <f t="shared" si="604"/>
        <v>18834</v>
      </c>
      <c r="T1195" s="394">
        <f t="shared" si="598"/>
        <v>640.34</v>
      </c>
      <c r="U1195" s="394">
        <f t="shared" si="599"/>
        <v>23480.26</v>
      </c>
      <c r="V1195" s="142">
        <f t="shared" si="605"/>
        <v>24120.6</v>
      </c>
      <c r="W1195" s="142">
        <f t="shared" si="600"/>
        <v>320.17</v>
      </c>
      <c r="X1195" s="142">
        <f t="shared" si="600"/>
        <v>11740.13</v>
      </c>
      <c r="Y1195" s="142">
        <f t="shared" si="601"/>
        <v>12060.3</v>
      </c>
      <c r="Z1195" s="351" t="s">
        <v>678</v>
      </c>
      <c r="AA1195" s="85"/>
      <c r="AB1195" s="226"/>
      <c r="AC1195" s="226"/>
      <c r="AD1195" s="226"/>
      <c r="AE1195" s="226"/>
      <c r="AF1195" s="226"/>
      <c r="AG1195" s="226"/>
      <c r="AH1195" s="226"/>
      <c r="AI1195" s="226"/>
      <c r="AJ1195" s="226"/>
      <c r="AK1195" s="226"/>
      <c r="AL1195" s="226"/>
      <c r="AM1195" s="226"/>
      <c r="AN1195" s="226"/>
      <c r="AO1195" s="226"/>
    </row>
    <row r="1196" spans="1:41" ht="28.5" outlineLevel="1">
      <c r="A1196" s="44">
        <v>989</v>
      </c>
      <c r="B1196" s="87">
        <v>45</v>
      </c>
      <c r="C1196" s="13" t="s">
        <v>679</v>
      </c>
      <c r="D1196" s="73" t="s">
        <v>21</v>
      </c>
      <c r="E1196" s="74">
        <v>1</v>
      </c>
      <c r="F1196" s="14">
        <f t="shared" si="621"/>
        <v>6250</v>
      </c>
      <c r="G1196" s="14">
        <f t="shared" si="622"/>
        <v>27500</v>
      </c>
      <c r="H1196" s="14">
        <f t="shared" si="623"/>
        <v>33750</v>
      </c>
      <c r="I1196" s="99">
        <v>6250</v>
      </c>
      <c r="J1196" s="64">
        <v>27500</v>
      </c>
      <c r="K1196" s="74"/>
      <c r="L1196" s="351"/>
      <c r="M1196" s="351"/>
      <c r="N1196" s="351"/>
      <c r="O1196" s="186">
        <f t="shared" si="624"/>
        <v>6250</v>
      </c>
      <c r="P1196" s="180">
        <f t="shared" si="618"/>
        <v>27500</v>
      </c>
      <c r="Q1196" s="180">
        <f t="shared" si="602"/>
        <v>6250</v>
      </c>
      <c r="R1196" s="180">
        <f t="shared" si="603"/>
        <v>27500</v>
      </c>
      <c r="S1196" s="180">
        <f t="shared" si="604"/>
        <v>33750</v>
      </c>
      <c r="T1196" s="394">
        <f t="shared" si="598"/>
        <v>8004.34</v>
      </c>
      <c r="U1196" s="394">
        <f t="shared" si="599"/>
        <v>35219.11</v>
      </c>
      <c r="V1196" s="142">
        <f t="shared" si="605"/>
        <v>43223.45</v>
      </c>
      <c r="W1196" s="142">
        <f t="shared" si="600"/>
        <v>8004.34</v>
      </c>
      <c r="X1196" s="142">
        <f t="shared" si="600"/>
        <v>35219.11</v>
      </c>
      <c r="Y1196" s="142">
        <f t="shared" si="601"/>
        <v>43223.45</v>
      </c>
      <c r="Z1196" s="351" t="s">
        <v>680</v>
      </c>
      <c r="AA1196" s="85"/>
      <c r="AB1196" s="226"/>
      <c r="AC1196" s="226"/>
      <c r="AD1196" s="226"/>
      <c r="AE1196" s="226"/>
      <c r="AF1196" s="226"/>
      <c r="AG1196" s="226"/>
      <c r="AH1196" s="226"/>
      <c r="AI1196" s="226"/>
      <c r="AJ1196" s="226"/>
      <c r="AK1196" s="226"/>
      <c r="AL1196" s="226"/>
      <c r="AM1196" s="226"/>
      <c r="AN1196" s="226"/>
      <c r="AO1196" s="226"/>
    </row>
    <row r="1197" spans="1:41" ht="28.5" outlineLevel="1">
      <c r="A1197" s="44">
        <v>990</v>
      </c>
      <c r="B1197" s="87">
        <v>46</v>
      </c>
      <c r="C1197" s="13" t="s">
        <v>681</v>
      </c>
      <c r="D1197" s="73" t="s">
        <v>21</v>
      </c>
      <c r="E1197" s="74">
        <v>2</v>
      </c>
      <c r="F1197" s="14">
        <f t="shared" si="621"/>
        <v>500</v>
      </c>
      <c r="G1197" s="14">
        <f t="shared" si="622"/>
        <v>18334</v>
      </c>
      <c r="H1197" s="14">
        <f t="shared" si="623"/>
        <v>18834</v>
      </c>
      <c r="I1197" s="99">
        <v>250</v>
      </c>
      <c r="J1197" s="64">
        <v>9167</v>
      </c>
      <c r="K1197" s="74"/>
      <c r="L1197" s="351"/>
      <c r="M1197" s="351"/>
      <c r="N1197" s="351"/>
      <c r="O1197" s="186">
        <f t="shared" si="624"/>
        <v>250</v>
      </c>
      <c r="P1197" s="180">
        <f t="shared" si="618"/>
        <v>9167</v>
      </c>
      <c r="Q1197" s="180">
        <f t="shared" si="602"/>
        <v>500</v>
      </c>
      <c r="R1197" s="180">
        <f t="shared" si="603"/>
        <v>18334</v>
      </c>
      <c r="S1197" s="180">
        <f t="shared" si="604"/>
        <v>18834</v>
      </c>
      <c r="T1197" s="394">
        <f t="shared" si="598"/>
        <v>640.34</v>
      </c>
      <c r="U1197" s="394">
        <f t="shared" si="599"/>
        <v>23480.26</v>
      </c>
      <c r="V1197" s="142">
        <f t="shared" si="605"/>
        <v>24120.6</v>
      </c>
      <c r="W1197" s="142">
        <f t="shared" si="600"/>
        <v>320.17</v>
      </c>
      <c r="X1197" s="142">
        <f t="shared" si="600"/>
        <v>11740.13</v>
      </c>
      <c r="Y1197" s="142">
        <f t="shared" si="601"/>
        <v>12060.3</v>
      </c>
      <c r="Z1197" s="351" t="s">
        <v>678</v>
      </c>
      <c r="AA1197" s="85"/>
      <c r="AB1197" s="226"/>
      <c r="AC1197" s="226"/>
      <c r="AD1197" s="226"/>
      <c r="AE1197" s="226"/>
      <c r="AF1197" s="226"/>
      <c r="AG1197" s="226"/>
      <c r="AH1197" s="226"/>
      <c r="AI1197" s="226"/>
      <c r="AJ1197" s="226"/>
      <c r="AK1197" s="226"/>
      <c r="AL1197" s="226"/>
      <c r="AM1197" s="226"/>
      <c r="AN1197" s="226"/>
      <c r="AO1197" s="226"/>
    </row>
    <row r="1198" spans="1:41" ht="42.75" outlineLevel="1">
      <c r="A1198" s="44">
        <v>991</v>
      </c>
      <c r="B1198" s="87">
        <v>47</v>
      </c>
      <c r="C1198" s="13" t="s">
        <v>682</v>
      </c>
      <c r="D1198" s="73" t="s">
        <v>21</v>
      </c>
      <c r="E1198" s="74">
        <v>13</v>
      </c>
      <c r="F1198" s="14">
        <f t="shared" si="621"/>
        <v>21671</v>
      </c>
      <c r="G1198" s="14">
        <f t="shared" si="622"/>
        <v>12454</v>
      </c>
      <c r="H1198" s="14">
        <f t="shared" si="623"/>
        <v>34125</v>
      </c>
      <c r="I1198" s="99">
        <v>1667</v>
      </c>
      <c r="J1198" s="64">
        <v>958</v>
      </c>
      <c r="K1198" s="74"/>
      <c r="L1198" s="351"/>
      <c r="M1198" s="351"/>
      <c r="N1198" s="351"/>
      <c r="O1198" s="186">
        <f t="shared" si="624"/>
        <v>1667</v>
      </c>
      <c r="P1198" s="180">
        <f t="shared" si="618"/>
        <v>958</v>
      </c>
      <c r="Q1198" s="180">
        <f t="shared" si="602"/>
        <v>21671</v>
      </c>
      <c r="R1198" s="180">
        <f t="shared" si="603"/>
        <v>12454</v>
      </c>
      <c r="S1198" s="180">
        <f t="shared" si="604"/>
        <v>34125</v>
      </c>
      <c r="T1198" s="394">
        <f t="shared" si="598"/>
        <v>27753.96</v>
      </c>
      <c r="U1198" s="394">
        <f t="shared" si="599"/>
        <v>15949.83</v>
      </c>
      <c r="V1198" s="142">
        <f t="shared" si="605"/>
        <v>43703.79</v>
      </c>
      <c r="W1198" s="142">
        <f t="shared" si="600"/>
        <v>2134.92</v>
      </c>
      <c r="X1198" s="142">
        <f t="shared" si="600"/>
        <v>1226.9100000000001</v>
      </c>
      <c r="Y1198" s="142">
        <f t="shared" si="601"/>
        <v>3361.83</v>
      </c>
      <c r="Z1198" s="351" t="s">
        <v>683</v>
      </c>
      <c r="AA1198" s="85"/>
      <c r="AB1198" s="226"/>
      <c r="AC1198" s="226"/>
      <c r="AD1198" s="226"/>
      <c r="AE1198" s="226"/>
      <c r="AF1198" s="226"/>
      <c r="AG1198" s="226"/>
      <c r="AH1198" s="226"/>
      <c r="AI1198" s="226"/>
      <c r="AJ1198" s="226"/>
      <c r="AK1198" s="226"/>
      <c r="AL1198" s="226"/>
      <c r="AM1198" s="226"/>
      <c r="AN1198" s="226"/>
      <c r="AO1198" s="226"/>
    </row>
    <row r="1199" spans="1:41" ht="71.25" outlineLevel="1">
      <c r="A1199" s="44">
        <v>992</v>
      </c>
      <c r="B1199" s="87">
        <v>48</v>
      </c>
      <c r="C1199" s="13" t="s">
        <v>684</v>
      </c>
      <c r="D1199" s="73" t="s">
        <v>21</v>
      </c>
      <c r="E1199" s="74">
        <v>41</v>
      </c>
      <c r="F1199" s="14">
        <f t="shared" si="621"/>
        <v>119597</v>
      </c>
      <c r="G1199" s="14">
        <f t="shared" si="622"/>
        <v>68347</v>
      </c>
      <c r="H1199" s="14">
        <f t="shared" si="623"/>
        <v>187944</v>
      </c>
      <c r="I1199" s="99">
        <v>2917</v>
      </c>
      <c r="J1199" s="64">
        <v>1667</v>
      </c>
      <c r="K1199" s="74"/>
      <c r="L1199" s="351"/>
      <c r="M1199" s="351"/>
      <c r="N1199" s="351"/>
      <c r="O1199" s="186">
        <f t="shared" si="624"/>
        <v>2917</v>
      </c>
      <c r="P1199" s="180">
        <f t="shared" si="618"/>
        <v>1667</v>
      </c>
      <c r="Q1199" s="180">
        <f t="shared" si="602"/>
        <v>119597</v>
      </c>
      <c r="R1199" s="180">
        <f t="shared" si="603"/>
        <v>68347</v>
      </c>
      <c r="S1199" s="180">
        <f t="shared" si="604"/>
        <v>187944</v>
      </c>
      <c r="T1199" s="394">
        <f t="shared" si="598"/>
        <v>153167.39000000001</v>
      </c>
      <c r="U1199" s="394">
        <f t="shared" si="599"/>
        <v>87531.72</v>
      </c>
      <c r="V1199" s="142">
        <f t="shared" si="605"/>
        <v>240699.11</v>
      </c>
      <c r="W1199" s="142">
        <f t="shared" si="600"/>
        <v>3735.79</v>
      </c>
      <c r="X1199" s="142">
        <f t="shared" si="600"/>
        <v>2134.92</v>
      </c>
      <c r="Y1199" s="142">
        <f t="shared" si="601"/>
        <v>5870.71</v>
      </c>
      <c r="Z1199" s="351" t="s">
        <v>685</v>
      </c>
      <c r="AA1199" s="85"/>
      <c r="AB1199" s="226"/>
      <c r="AC1199" s="226"/>
      <c r="AD1199" s="226"/>
      <c r="AE1199" s="226"/>
      <c r="AF1199" s="226"/>
      <c r="AG1199" s="226"/>
      <c r="AH1199" s="226"/>
      <c r="AI1199" s="226"/>
      <c r="AJ1199" s="226"/>
      <c r="AK1199" s="226"/>
      <c r="AL1199" s="226"/>
      <c r="AM1199" s="226"/>
      <c r="AN1199" s="226"/>
      <c r="AO1199" s="226"/>
    </row>
    <row r="1200" spans="1:41" ht="42.75" outlineLevel="1">
      <c r="A1200" s="44">
        <v>993</v>
      </c>
      <c r="B1200" s="87">
        <v>49</v>
      </c>
      <c r="C1200" s="13" t="s">
        <v>686</v>
      </c>
      <c r="D1200" s="73" t="s">
        <v>21</v>
      </c>
      <c r="E1200" s="74">
        <v>16</v>
      </c>
      <c r="F1200" s="14">
        <f t="shared" si="621"/>
        <v>160000</v>
      </c>
      <c r="G1200" s="14">
        <f t="shared" si="622"/>
        <v>390672</v>
      </c>
      <c r="H1200" s="14">
        <f t="shared" si="623"/>
        <v>550672</v>
      </c>
      <c r="I1200" s="99">
        <v>10000</v>
      </c>
      <c r="J1200" s="64">
        <v>24417</v>
      </c>
      <c r="K1200" s="74"/>
      <c r="L1200" s="351"/>
      <c r="M1200" s="351"/>
      <c r="N1200" s="351"/>
      <c r="O1200" s="186">
        <f t="shared" si="624"/>
        <v>10000</v>
      </c>
      <c r="P1200" s="180">
        <f t="shared" si="618"/>
        <v>24417</v>
      </c>
      <c r="Q1200" s="180">
        <f t="shared" si="602"/>
        <v>160000</v>
      </c>
      <c r="R1200" s="180">
        <f t="shared" si="603"/>
        <v>390672</v>
      </c>
      <c r="S1200" s="180">
        <f t="shared" si="604"/>
        <v>550672</v>
      </c>
      <c r="T1200" s="394">
        <f t="shared" si="598"/>
        <v>204911.2</v>
      </c>
      <c r="U1200" s="394">
        <f t="shared" si="599"/>
        <v>500331.68</v>
      </c>
      <c r="V1200" s="142">
        <f t="shared" si="605"/>
        <v>705242.88</v>
      </c>
      <c r="W1200" s="142">
        <f t="shared" si="600"/>
        <v>12806.95</v>
      </c>
      <c r="X1200" s="142">
        <f t="shared" si="600"/>
        <v>31270.73</v>
      </c>
      <c r="Y1200" s="142">
        <f t="shared" si="601"/>
        <v>44077.68</v>
      </c>
      <c r="Z1200" s="351" t="s">
        <v>687</v>
      </c>
      <c r="AA1200" s="85"/>
      <c r="AB1200" s="226"/>
      <c r="AC1200" s="226"/>
      <c r="AD1200" s="226"/>
      <c r="AE1200" s="226"/>
      <c r="AF1200" s="226"/>
      <c r="AG1200" s="226"/>
      <c r="AH1200" s="226"/>
      <c r="AI1200" s="226"/>
      <c r="AJ1200" s="226"/>
      <c r="AK1200" s="226"/>
      <c r="AL1200" s="226"/>
      <c r="AM1200" s="226"/>
      <c r="AN1200" s="226"/>
      <c r="AO1200" s="226"/>
    </row>
    <row r="1201" spans="1:41" ht="28.5" outlineLevel="1">
      <c r="A1201" s="44">
        <v>994</v>
      </c>
      <c r="B1201" s="87">
        <v>50</v>
      </c>
      <c r="C1201" s="13" t="s">
        <v>688</v>
      </c>
      <c r="D1201" s="73" t="s">
        <v>21</v>
      </c>
      <c r="E1201" s="74">
        <v>1</v>
      </c>
      <c r="F1201" s="14">
        <f t="shared" si="621"/>
        <v>2500</v>
      </c>
      <c r="G1201" s="14">
        <f t="shared" si="622"/>
        <v>4208</v>
      </c>
      <c r="H1201" s="14">
        <f t="shared" si="623"/>
        <v>6708</v>
      </c>
      <c r="I1201" s="99">
        <v>2500</v>
      </c>
      <c r="J1201" s="64">
        <v>4208</v>
      </c>
      <c r="K1201" s="74"/>
      <c r="L1201" s="351"/>
      <c r="M1201" s="351"/>
      <c r="N1201" s="351"/>
      <c r="O1201" s="186">
        <f t="shared" si="624"/>
        <v>2500</v>
      </c>
      <c r="P1201" s="180">
        <f t="shared" si="618"/>
        <v>4208</v>
      </c>
      <c r="Q1201" s="180">
        <f t="shared" si="602"/>
        <v>2500</v>
      </c>
      <c r="R1201" s="180">
        <f t="shared" si="603"/>
        <v>4208</v>
      </c>
      <c r="S1201" s="180">
        <f t="shared" si="604"/>
        <v>6708</v>
      </c>
      <c r="T1201" s="394">
        <f t="shared" si="598"/>
        <v>3201.74</v>
      </c>
      <c r="U1201" s="394">
        <f t="shared" si="599"/>
        <v>5389.16</v>
      </c>
      <c r="V1201" s="142">
        <f t="shared" si="605"/>
        <v>8590.9</v>
      </c>
      <c r="W1201" s="142">
        <f t="shared" si="600"/>
        <v>3201.74</v>
      </c>
      <c r="X1201" s="142">
        <f t="shared" si="600"/>
        <v>5389.16</v>
      </c>
      <c r="Y1201" s="142">
        <f t="shared" si="601"/>
        <v>8590.9</v>
      </c>
      <c r="Z1201" s="351" t="s">
        <v>689</v>
      </c>
      <c r="AA1201" s="85"/>
      <c r="AB1201" s="226"/>
      <c r="AC1201" s="226"/>
      <c r="AD1201" s="226"/>
      <c r="AE1201" s="226"/>
      <c r="AF1201" s="226"/>
      <c r="AG1201" s="226"/>
      <c r="AH1201" s="226"/>
      <c r="AI1201" s="226"/>
      <c r="AJ1201" s="226"/>
      <c r="AK1201" s="226"/>
      <c r="AL1201" s="226"/>
      <c r="AM1201" s="226"/>
      <c r="AN1201" s="226"/>
      <c r="AO1201" s="226"/>
    </row>
    <row r="1202" spans="1:41" ht="28.5" outlineLevel="1">
      <c r="A1202" s="44">
        <v>995</v>
      </c>
      <c r="B1202" s="87">
        <v>51</v>
      </c>
      <c r="C1202" s="13" t="s">
        <v>690</v>
      </c>
      <c r="D1202" s="73" t="s">
        <v>21</v>
      </c>
      <c r="E1202" s="74">
        <v>3</v>
      </c>
      <c r="F1202" s="14">
        <f t="shared" si="621"/>
        <v>8751</v>
      </c>
      <c r="G1202" s="14">
        <f t="shared" si="622"/>
        <v>1776</v>
      </c>
      <c r="H1202" s="14">
        <f t="shared" si="623"/>
        <v>10527</v>
      </c>
      <c r="I1202" s="99">
        <v>2917</v>
      </c>
      <c r="J1202" s="64">
        <v>592</v>
      </c>
      <c r="K1202" s="74"/>
      <c r="L1202" s="351"/>
      <c r="M1202" s="351"/>
      <c r="N1202" s="351"/>
      <c r="O1202" s="186">
        <f t="shared" si="624"/>
        <v>2917</v>
      </c>
      <c r="P1202" s="180">
        <f t="shared" si="618"/>
        <v>592</v>
      </c>
      <c r="Q1202" s="180">
        <f t="shared" si="602"/>
        <v>8751</v>
      </c>
      <c r="R1202" s="180">
        <f t="shared" si="603"/>
        <v>1776</v>
      </c>
      <c r="S1202" s="180">
        <f t="shared" si="604"/>
        <v>10527</v>
      </c>
      <c r="T1202" s="394">
        <f t="shared" si="598"/>
        <v>11207.37</v>
      </c>
      <c r="U1202" s="394">
        <f t="shared" si="599"/>
        <v>2274.5100000000002</v>
      </c>
      <c r="V1202" s="142">
        <f t="shared" si="605"/>
        <v>13481.88</v>
      </c>
      <c r="W1202" s="142">
        <f t="shared" si="600"/>
        <v>3735.79</v>
      </c>
      <c r="X1202" s="142">
        <f t="shared" si="600"/>
        <v>758.17</v>
      </c>
      <c r="Y1202" s="142">
        <f t="shared" si="601"/>
        <v>4493.96</v>
      </c>
      <c r="Z1202" s="351" t="s">
        <v>691</v>
      </c>
      <c r="AA1202" s="85"/>
      <c r="AB1202" s="226"/>
      <c r="AC1202" s="226"/>
      <c r="AD1202" s="226"/>
      <c r="AE1202" s="226"/>
      <c r="AF1202" s="226"/>
      <c r="AG1202" s="226"/>
      <c r="AH1202" s="226"/>
      <c r="AI1202" s="226"/>
      <c r="AJ1202" s="226"/>
      <c r="AK1202" s="226"/>
      <c r="AL1202" s="226"/>
      <c r="AM1202" s="226"/>
      <c r="AN1202" s="226"/>
      <c r="AO1202" s="226"/>
    </row>
    <row r="1203" spans="1:41" ht="71.25" outlineLevel="1">
      <c r="A1203" s="44">
        <v>996</v>
      </c>
      <c r="B1203" s="87">
        <v>52</v>
      </c>
      <c r="C1203" s="13" t="s">
        <v>692</v>
      </c>
      <c r="D1203" s="73" t="s">
        <v>21</v>
      </c>
      <c r="E1203" s="74">
        <v>2</v>
      </c>
      <c r="F1203" s="14">
        <f t="shared" si="621"/>
        <v>5834</v>
      </c>
      <c r="G1203" s="14">
        <f t="shared" si="622"/>
        <v>5834</v>
      </c>
      <c r="H1203" s="14">
        <f t="shared" si="623"/>
        <v>11668</v>
      </c>
      <c r="I1203" s="99">
        <v>2917</v>
      </c>
      <c r="J1203" s="92">
        <v>2917</v>
      </c>
      <c r="K1203" s="74"/>
      <c r="L1203" s="351"/>
      <c r="M1203" s="351"/>
      <c r="N1203" s="351"/>
      <c r="O1203" s="186">
        <f t="shared" si="624"/>
        <v>2917</v>
      </c>
      <c r="P1203" s="180">
        <f t="shared" si="618"/>
        <v>2917</v>
      </c>
      <c r="Q1203" s="180">
        <f t="shared" si="602"/>
        <v>5834</v>
      </c>
      <c r="R1203" s="180">
        <f t="shared" si="603"/>
        <v>5834</v>
      </c>
      <c r="S1203" s="180">
        <f t="shared" si="604"/>
        <v>11668</v>
      </c>
      <c r="T1203" s="394">
        <f t="shared" si="598"/>
        <v>7471.58</v>
      </c>
      <c r="U1203" s="394">
        <f t="shared" si="599"/>
        <v>7471.58</v>
      </c>
      <c r="V1203" s="142">
        <f t="shared" si="605"/>
        <v>14943.16</v>
      </c>
      <c r="W1203" s="142">
        <f t="shared" si="600"/>
        <v>3735.79</v>
      </c>
      <c r="X1203" s="142">
        <f t="shared" si="600"/>
        <v>3735.79</v>
      </c>
      <c r="Y1203" s="142">
        <f t="shared" si="601"/>
        <v>7471.58</v>
      </c>
      <c r="Z1203" s="351" t="s">
        <v>693</v>
      </c>
      <c r="AA1203" s="85"/>
      <c r="AB1203" s="226"/>
      <c r="AC1203" s="226"/>
      <c r="AD1203" s="226"/>
      <c r="AE1203" s="226"/>
      <c r="AF1203" s="226"/>
      <c r="AG1203" s="226"/>
      <c r="AH1203" s="226"/>
      <c r="AI1203" s="226"/>
      <c r="AJ1203" s="226"/>
      <c r="AK1203" s="226"/>
      <c r="AL1203" s="226"/>
      <c r="AM1203" s="226"/>
      <c r="AN1203" s="226"/>
      <c r="AO1203" s="226"/>
    </row>
    <row r="1204" spans="1:41" ht="28.5" outlineLevel="1">
      <c r="A1204" s="44">
        <v>997</v>
      </c>
      <c r="B1204" s="87">
        <v>53</v>
      </c>
      <c r="C1204" s="13" t="s">
        <v>694</v>
      </c>
      <c r="D1204" s="73" t="s">
        <v>21</v>
      </c>
      <c r="E1204" s="74">
        <v>1</v>
      </c>
      <c r="F1204" s="14">
        <f t="shared" si="621"/>
        <v>2920</v>
      </c>
      <c r="G1204" s="14">
        <f t="shared" si="622"/>
        <v>6334</v>
      </c>
      <c r="H1204" s="14">
        <f t="shared" si="623"/>
        <v>9254</v>
      </c>
      <c r="I1204" s="101">
        <v>2920</v>
      </c>
      <c r="J1204" s="92">
        <v>6334</v>
      </c>
      <c r="K1204" s="74"/>
      <c r="L1204" s="351"/>
      <c r="M1204" s="351"/>
      <c r="N1204" s="351"/>
      <c r="O1204" s="186">
        <f t="shared" si="624"/>
        <v>2920</v>
      </c>
      <c r="P1204" s="180">
        <f t="shared" si="618"/>
        <v>6334</v>
      </c>
      <c r="Q1204" s="180">
        <f t="shared" si="602"/>
        <v>2920</v>
      </c>
      <c r="R1204" s="180">
        <f t="shared" si="603"/>
        <v>6334</v>
      </c>
      <c r="S1204" s="180">
        <f t="shared" si="604"/>
        <v>9254</v>
      </c>
      <c r="T1204" s="394">
        <f t="shared" si="598"/>
        <v>3739.63</v>
      </c>
      <c r="U1204" s="394">
        <f t="shared" si="599"/>
        <v>8111.92</v>
      </c>
      <c r="V1204" s="142">
        <f t="shared" si="605"/>
        <v>11851.55</v>
      </c>
      <c r="W1204" s="142">
        <f t="shared" si="600"/>
        <v>3739.63</v>
      </c>
      <c r="X1204" s="142">
        <f t="shared" si="600"/>
        <v>8111.92</v>
      </c>
      <c r="Y1204" s="142">
        <f t="shared" si="601"/>
        <v>11851.55</v>
      </c>
      <c r="Z1204" s="351" t="s">
        <v>695</v>
      </c>
      <c r="AA1204" s="85"/>
      <c r="AB1204" s="226"/>
      <c r="AC1204" s="226"/>
      <c r="AD1204" s="226"/>
      <c r="AE1204" s="226"/>
      <c r="AF1204" s="226"/>
      <c r="AG1204" s="226"/>
      <c r="AH1204" s="226"/>
      <c r="AI1204" s="226"/>
      <c r="AJ1204" s="226"/>
      <c r="AK1204" s="226"/>
      <c r="AL1204" s="226"/>
      <c r="AM1204" s="226"/>
      <c r="AN1204" s="226"/>
      <c r="AO1204" s="226"/>
    </row>
    <row r="1205" spans="1:41" ht="42.75" outlineLevel="1">
      <c r="A1205" s="44">
        <v>998</v>
      </c>
      <c r="B1205" s="87">
        <v>54</v>
      </c>
      <c r="C1205" s="13" t="s">
        <v>696</v>
      </c>
      <c r="D1205" s="73" t="s">
        <v>21</v>
      </c>
      <c r="E1205" s="74">
        <v>2</v>
      </c>
      <c r="F1205" s="14">
        <f t="shared" si="621"/>
        <v>5840</v>
      </c>
      <c r="G1205" s="14">
        <f t="shared" si="622"/>
        <v>2500</v>
      </c>
      <c r="H1205" s="14">
        <f t="shared" si="623"/>
        <v>8340</v>
      </c>
      <c r="I1205" s="101">
        <v>2920</v>
      </c>
      <c r="J1205" s="92">
        <v>1250</v>
      </c>
      <c r="K1205" s="74"/>
      <c r="L1205" s="351"/>
      <c r="M1205" s="351"/>
      <c r="N1205" s="351"/>
      <c r="O1205" s="186">
        <f t="shared" si="624"/>
        <v>2920</v>
      </c>
      <c r="P1205" s="180">
        <f t="shared" si="618"/>
        <v>1250</v>
      </c>
      <c r="Q1205" s="180">
        <f t="shared" si="602"/>
        <v>5840</v>
      </c>
      <c r="R1205" s="180">
        <f t="shared" si="603"/>
        <v>2500</v>
      </c>
      <c r="S1205" s="180">
        <f t="shared" si="604"/>
        <v>8340</v>
      </c>
      <c r="T1205" s="394">
        <f t="shared" si="598"/>
        <v>7479.26</v>
      </c>
      <c r="U1205" s="394">
        <f t="shared" si="599"/>
        <v>3201.74</v>
      </c>
      <c r="V1205" s="142">
        <f t="shared" si="605"/>
        <v>10681</v>
      </c>
      <c r="W1205" s="142">
        <f t="shared" si="600"/>
        <v>3739.63</v>
      </c>
      <c r="X1205" s="142">
        <f t="shared" si="600"/>
        <v>1600.87</v>
      </c>
      <c r="Y1205" s="142">
        <f t="shared" si="601"/>
        <v>5340.5</v>
      </c>
      <c r="Z1205" s="351" t="s">
        <v>697</v>
      </c>
      <c r="AA1205" s="85"/>
      <c r="AB1205" s="226"/>
      <c r="AC1205" s="226"/>
      <c r="AD1205" s="226"/>
      <c r="AE1205" s="226"/>
      <c r="AF1205" s="226"/>
      <c r="AG1205" s="226"/>
      <c r="AH1205" s="226"/>
      <c r="AI1205" s="226"/>
      <c r="AJ1205" s="226"/>
      <c r="AK1205" s="226"/>
      <c r="AL1205" s="226"/>
      <c r="AM1205" s="226"/>
      <c r="AN1205" s="226"/>
      <c r="AO1205" s="226"/>
    </row>
    <row r="1206" spans="1:41" ht="42.75" outlineLevel="1">
      <c r="A1206" s="44"/>
      <c r="B1206" s="87"/>
      <c r="C1206" s="24" t="s">
        <v>698</v>
      </c>
      <c r="D1206" s="73"/>
      <c r="E1206" s="74"/>
      <c r="F1206" s="14">
        <f t="shared" si="621"/>
        <v>0</v>
      </c>
      <c r="G1206" s="14">
        <f t="shared" si="622"/>
        <v>0</v>
      </c>
      <c r="H1206" s="14">
        <f t="shared" si="623"/>
        <v>0</v>
      </c>
      <c r="I1206" s="74"/>
      <c r="J1206" s="64"/>
      <c r="K1206" s="74"/>
      <c r="L1206" s="351"/>
      <c r="M1206" s="351"/>
      <c r="N1206" s="351"/>
      <c r="O1206" s="378"/>
      <c r="P1206" s="180">
        <f t="shared" si="618"/>
        <v>0</v>
      </c>
      <c r="Q1206" s="180">
        <f t="shared" si="602"/>
        <v>0</v>
      </c>
      <c r="R1206" s="180">
        <f t="shared" si="603"/>
        <v>0</v>
      </c>
      <c r="S1206" s="180">
        <f t="shared" si="604"/>
        <v>0</v>
      </c>
      <c r="T1206" s="394">
        <f t="shared" si="598"/>
        <v>0</v>
      </c>
      <c r="U1206" s="394">
        <f t="shared" si="599"/>
        <v>0</v>
      </c>
      <c r="V1206" s="142">
        <f t="shared" si="605"/>
        <v>0</v>
      </c>
      <c r="W1206" s="142">
        <f t="shared" si="600"/>
        <v>0</v>
      </c>
      <c r="X1206" s="142">
        <f t="shared" si="600"/>
        <v>0</v>
      </c>
      <c r="Y1206" s="142">
        <f t="shared" si="601"/>
        <v>0</v>
      </c>
      <c r="Z1206" s="351"/>
      <c r="AA1206" s="85"/>
      <c r="AB1206" s="226"/>
      <c r="AC1206" s="226"/>
      <c r="AD1206" s="226"/>
      <c r="AE1206" s="226"/>
      <c r="AF1206" s="226"/>
      <c r="AG1206" s="226"/>
      <c r="AH1206" s="226"/>
      <c r="AI1206" s="226"/>
      <c r="AJ1206" s="226"/>
      <c r="AK1206" s="226"/>
      <c r="AL1206" s="226"/>
      <c r="AM1206" s="226"/>
      <c r="AN1206" s="226"/>
      <c r="AO1206" s="226"/>
    </row>
    <row r="1207" spans="1:41" ht="28.5" outlineLevel="1">
      <c r="A1207" s="44">
        <v>999</v>
      </c>
      <c r="B1207" s="87">
        <v>55</v>
      </c>
      <c r="C1207" s="13" t="s">
        <v>699</v>
      </c>
      <c r="D1207" s="73" t="s">
        <v>21</v>
      </c>
      <c r="E1207" s="74">
        <v>8</v>
      </c>
      <c r="F1207" s="14">
        <f t="shared" si="621"/>
        <v>33336</v>
      </c>
      <c r="G1207" s="14">
        <f t="shared" si="622"/>
        <v>300000</v>
      </c>
      <c r="H1207" s="14">
        <f t="shared" si="623"/>
        <v>333336</v>
      </c>
      <c r="I1207" s="99">
        <v>4167</v>
      </c>
      <c r="J1207" s="64">
        <v>37500</v>
      </c>
      <c r="K1207" s="74"/>
      <c r="L1207" s="351"/>
      <c r="M1207" s="351"/>
      <c r="N1207" s="351"/>
      <c r="O1207" s="186">
        <f t="shared" ref="O1207:O1212" si="625">I1207</f>
        <v>4167</v>
      </c>
      <c r="P1207" s="180">
        <f t="shared" si="618"/>
        <v>37500</v>
      </c>
      <c r="Q1207" s="180">
        <f t="shared" si="602"/>
        <v>33336</v>
      </c>
      <c r="R1207" s="180">
        <f t="shared" si="603"/>
        <v>300000</v>
      </c>
      <c r="S1207" s="180">
        <f t="shared" si="604"/>
        <v>333336</v>
      </c>
      <c r="T1207" s="394">
        <f t="shared" si="598"/>
        <v>42693.279999999999</v>
      </c>
      <c r="U1207" s="394">
        <f t="shared" si="599"/>
        <v>384208.48</v>
      </c>
      <c r="V1207" s="142">
        <f t="shared" si="605"/>
        <v>426901.76000000001</v>
      </c>
      <c r="W1207" s="142">
        <f t="shared" si="600"/>
        <v>5336.66</v>
      </c>
      <c r="X1207" s="142">
        <f t="shared" si="600"/>
        <v>48026.06</v>
      </c>
      <c r="Y1207" s="142">
        <f t="shared" si="601"/>
        <v>53362.720000000001</v>
      </c>
      <c r="Z1207" s="351" t="s">
        <v>700</v>
      </c>
      <c r="AA1207" s="85"/>
      <c r="AB1207" s="226"/>
      <c r="AC1207" s="226"/>
      <c r="AD1207" s="226"/>
      <c r="AE1207" s="226"/>
      <c r="AF1207" s="226"/>
      <c r="AG1207" s="226"/>
      <c r="AH1207" s="226"/>
      <c r="AI1207" s="226"/>
      <c r="AJ1207" s="226"/>
      <c r="AK1207" s="226"/>
      <c r="AL1207" s="226"/>
      <c r="AM1207" s="226"/>
      <c r="AN1207" s="226"/>
      <c r="AO1207" s="226"/>
    </row>
    <row r="1208" spans="1:41" ht="28.5" outlineLevel="1">
      <c r="A1208" s="44">
        <v>1000</v>
      </c>
      <c r="B1208" s="87">
        <v>56</v>
      </c>
      <c r="C1208" s="13" t="s">
        <v>701</v>
      </c>
      <c r="D1208" s="73" t="s">
        <v>21</v>
      </c>
      <c r="E1208" s="74">
        <v>16</v>
      </c>
      <c r="F1208" s="14">
        <f t="shared" si="621"/>
        <v>4000</v>
      </c>
      <c r="G1208" s="14">
        <f t="shared" si="622"/>
        <v>146672</v>
      </c>
      <c r="H1208" s="14">
        <f t="shared" si="623"/>
        <v>150672</v>
      </c>
      <c r="I1208" s="99">
        <v>250</v>
      </c>
      <c r="J1208" s="64">
        <v>9167</v>
      </c>
      <c r="K1208" s="74"/>
      <c r="L1208" s="351"/>
      <c r="M1208" s="351"/>
      <c r="N1208" s="351"/>
      <c r="O1208" s="186">
        <f t="shared" si="625"/>
        <v>250</v>
      </c>
      <c r="P1208" s="180">
        <f t="shared" si="618"/>
        <v>9167</v>
      </c>
      <c r="Q1208" s="180">
        <f t="shared" si="602"/>
        <v>4000</v>
      </c>
      <c r="R1208" s="180">
        <f t="shared" si="603"/>
        <v>146672</v>
      </c>
      <c r="S1208" s="180">
        <f t="shared" si="604"/>
        <v>150672</v>
      </c>
      <c r="T1208" s="394">
        <f t="shared" si="598"/>
        <v>5122.72</v>
      </c>
      <c r="U1208" s="394">
        <f t="shared" si="599"/>
        <v>187842.08</v>
      </c>
      <c r="V1208" s="142">
        <f t="shared" si="605"/>
        <v>192964.8</v>
      </c>
      <c r="W1208" s="142">
        <f t="shared" si="600"/>
        <v>320.17</v>
      </c>
      <c r="X1208" s="142">
        <f t="shared" si="600"/>
        <v>11740.13</v>
      </c>
      <c r="Y1208" s="142">
        <f t="shared" si="601"/>
        <v>12060.3</v>
      </c>
      <c r="Z1208" s="351" t="s">
        <v>678</v>
      </c>
      <c r="AA1208" s="85"/>
      <c r="AB1208" s="226"/>
      <c r="AC1208" s="226"/>
      <c r="AD1208" s="226"/>
      <c r="AE1208" s="226"/>
      <c r="AF1208" s="226"/>
      <c r="AG1208" s="226"/>
      <c r="AH1208" s="226"/>
      <c r="AI1208" s="226"/>
      <c r="AJ1208" s="226"/>
      <c r="AK1208" s="226"/>
      <c r="AL1208" s="226"/>
      <c r="AM1208" s="226"/>
      <c r="AN1208" s="226"/>
      <c r="AO1208" s="226"/>
    </row>
    <row r="1209" spans="1:41" ht="28.5" outlineLevel="1">
      <c r="A1209" s="44">
        <v>1001</v>
      </c>
      <c r="B1209" s="87">
        <v>57</v>
      </c>
      <c r="C1209" s="13" t="s">
        <v>702</v>
      </c>
      <c r="D1209" s="73" t="s">
        <v>21</v>
      </c>
      <c r="E1209" s="74">
        <v>12</v>
      </c>
      <c r="F1209" s="14">
        <f t="shared" si="621"/>
        <v>35004</v>
      </c>
      <c r="G1209" s="14">
        <f t="shared" si="622"/>
        <v>15996</v>
      </c>
      <c r="H1209" s="14">
        <f t="shared" si="623"/>
        <v>51000</v>
      </c>
      <c r="I1209" s="99">
        <v>2917</v>
      </c>
      <c r="J1209" s="64">
        <v>1333</v>
      </c>
      <c r="K1209" s="74"/>
      <c r="L1209" s="351"/>
      <c r="M1209" s="351"/>
      <c r="N1209" s="351"/>
      <c r="O1209" s="186">
        <f t="shared" si="625"/>
        <v>2917</v>
      </c>
      <c r="P1209" s="180">
        <f t="shared" si="618"/>
        <v>1333</v>
      </c>
      <c r="Q1209" s="180">
        <f t="shared" si="602"/>
        <v>35004</v>
      </c>
      <c r="R1209" s="180">
        <f t="shared" si="603"/>
        <v>15996</v>
      </c>
      <c r="S1209" s="180">
        <f t="shared" si="604"/>
        <v>51000</v>
      </c>
      <c r="T1209" s="394">
        <f t="shared" si="598"/>
        <v>44829.48</v>
      </c>
      <c r="U1209" s="394">
        <f t="shared" si="599"/>
        <v>20486.04</v>
      </c>
      <c r="V1209" s="142">
        <f t="shared" si="605"/>
        <v>65315.519999999997</v>
      </c>
      <c r="W1209" s="142">
        <f t="shared" si="600"/>
        <v>3735.79</v>
      </c>
      <c r="X1209" s="142">
        <f t="shared" si="600"/>
        <v>1707.17</v>
      </c>
      <c r="Y1209" s="142">
        <f t="shared" si="601"/>
        <v>5442.96</v>
      </c>
      <c r="Z1209" s="351" t="s">
        <v>703</v>
      </c>
      <c r="AA1209" s="85"/>
      <c r="AB1209" s="226"/>
      <c r="AC1209" s="226"/>
      <c r="AD1209" s="226"/>
      <c r="AE1209" s="226"/>
      <c r="AF1209" s="226"/>
      <c r="AG1209" s="226"/>
      <c r="AH1209" s="226"/>
      <c r="AI1209" s="226"/>
      <c r="AJ1209" s="226"/>
      <c r="AK1209" s="226"/>
      <c r="AL1209" s="226"/>
      <c r="AM1209" s="226"/>
      <c r="AN1209" s="226"/>
      <c r="AO1209" s="226"/>
    </row>
    <row r="1210" spans="1:41" ht="28.5" outlineLevel="1">
      <c r="A1210" s="44">
        <v>1002</v>
      </c>
      <c r="B1210" s="87">
        <v>58</v>
      </c>
      <c r="C1210" s="13" t="s">
        <v>704</v>
      </c>
      <c r="D1210" s="73" t="s">
        <v>21</v>
      </c>
      <c r="E1210" s="74">
        <v>54</v>
      </c>
      <c r="F1210" s="14">
        <f t="shared" si="621"/>
        <v>157518</v>
      </c>
      <c r="G1210" s="14">
        <f t="shared" si="622"/>
        <v>571482</v>
      </c>
      <c r="H1210" s="14">
        <f t="shared" si="623"/>
        <v>729000</v>
      </c>
      <c r="I1210" s="99">
        <v>2917</v>
      </c>
      <c r="J1210" s="64">
        <v>10583</v>
      </c>
      <c r="K1210" s="74"/>
      <c r="L1210" s="351"/>
      <c r="M1210" s="351"/>
      <c r="N1210" s="351"/>
      <c r="O1210" s="186">
        <f t="shared" si="625"/>
        <v>2917</v>
      </c>
      <c r="P1210" s="180">
        <f t="shared" si="618"/>
        <v>10583</v>
      </c>
      <c r="Q1210" s="180">
        <f t="shared" si="602"/>
        <v>157518</v>
      </c>
      <c r="R1210" s="180">
        <f t="shared" si="603"/>
        <v>571482</v>
      </c>
      <c r="S1210" s="180">
        <f t="shared" si="604"/>
        <v>729000</v>
      </c>
      <c r="T1210" s="394">
        <f t="shared" si="598"/>
        <v>201732.66</v>
      </c>
      <c r="U1210" s="394">
        <f t="shared" si="599"/>
        <v>731893.86</v>
      </c>
      <c r="V1210" s="142">
        <f t="shared" si="605"/>
        <v>933626.52</v>
      </c>
      <c r="W1210" s="142">
        <f t="shared" si="600"/>
        <v>3735.79</v>
      </c>
      <c r="X1210" s="142">
        <f t="shared" si="600"/>
        <v>13553.59</v>
      </c>
      <c r="Y1210" s="142">
        <f t="shared" si="601"/>
        <v>17289.38</v>
      </c>
      <c r="Z1210" s="351" t="s">
        <v>705</v>
      </c>
      <c r="AA1210" s="85"/>
      <c r="AB1210" s="226"/>
      <c r="AC1210" s="226"/>
      <c r="AD1210" s="226"/>
      <c r="AE1210" s="226"/>
      <c r="AF1210" s="226"/>
      <c r="AG1210" s="226"/>
      <c r="AH1210" s="226"/>
      <c r="AI1210" s="226"/>
      <c r="AJ1210" s="226"/>
      <c r="AK1210" s="226"/>
      <c r="AL1210" s="226"/>
      <c r="AM1210" s="226"/>
      <c r="AN1210" s="226"/>
      <c r="AO1210" s="226"/>
    </row>
    <row r="1211" spans="1:41" ht="42.75" outlineLevel="1">
      <c r="A1211" s="44">
        <v>1003</v>
      </c>
      <c r="B1211" s="87">
        <v>59</v>
      </c>
      <c r="C1211" s="13" t="s">
        <v>706</v>
      </c>
      <c r="D1211" s="73" t="s">
        <v>21</v>
      </c>
      <c r="E1211" s="74">
        <v>1</v>
      </c>
      <c r="F1211" s="14">
        <f t="shared" si="621"/>
        <v>4462.5</v>
      </c>
      <c r="G1211" s="14">
        <f t="shared" si="622"/>
        <v>25000</v>
      </c>
      <c r="H1211" s="14">
        <f t="shared" si="623"/>
        <v>29462.5</v>
      </c>
      <c r="I1211" s="101">
        <v>4462.5</v>
      </c>
      <c r="J1211" s="92">
        <v>25000</v>
      </c>
      <c r="K1211" s="74"/>
      <c r="L1211" s="351"/>
      <c r="M1211" s="351"/>
      <c r="N1211" s="351"/>
      <c r="O1211" s="186">
        <f t="shared" si="625"/>
        <v>4462.5</v>
      </c>
      <c r="P1211" s="180">
        <f t="shared" si="618"/>
        <v>25000</v>
      </c>
      <c r="Q1211" s="180">
        <f t="shared" si="602"/>
        <v>4462.5</v>
      </c>
      <c r="R1211" s="180">
        <f t="shared" si="603"/>
        <v>25000</v>
      </c>
      <c r="S1211" s="180">
        <f t="shared" si="604"/>
        <v>29462.5</v>
      </c>
      <c r="T1211" s="394">
        <f t="shared" si="598"/>
        <v>5715.1</v>
      </c>
      <c r="U1211" s="394">
        <f t="shared" si="599"/>
        <v>32017.37</v>
      </c>
      <c r="V1211" s="142">
        <f t="shared" si="605"/>
        <v>37732.47</v>
      </c>
      <c r="W1211" s="142">
        <f t="shared" si="600"/>
        <v>5715.1</v>
      </c>
      <c r="X1211" s="142">
        <f t="shared" si="600"/>
        <v>32017.37</v>
      </c>
      <c r="Y1211" s="142">
        <f t="shared" si="601"/>
        <v>37732.47</v>
      </c>
      <c r="Z1211" s="351" t="s">
        <v>707</v>
      </c>
      <c r="AA1211" s="85"/>
      <c r="AB1211" s="226"/>
      <c r="AC1211" s="226"/>
      <c r="AD1211" s="226"/>
      <c r="AE1211" s="226"/>
      <c r="AF1211" s="226"/>
      <c r="AG1211" s="226"/>
      <c r="AH1211" s="226"/>
      <c r="AI1211" s="226"/>
      <c r="AJ1211" s="226"/>
      <c r="AK1211" s="226"/>
      <c r="AL1211" s="226"/>
      <c r="AM1211" s="226"/>
      <c r="AN1211" s="226"/>
      <c r="AO1211" s="226"/>
    </row>
    <row r="1212" spans="1:41" ht="42.75" outlineLevel="1">
      <c r="A1212" s="44">
        <v>1004</v>
      </c>
      <c r="B1212" s="87">
        <v>60</v>
      </c>
      <c r="C1212" s="13" t="s">
        <v>708</v>
      </c>
      <c r="D1212" s="73" t="s">
        <v>21</v>
      </c>
      <c r="E1212" s="74">
        <v>10</v>
      </c>
      <c r="F1212" s="14">
        <f t="shared" si="621"/>
        <v>29170</v>
      </c>
      <c r="G1212" s="14">
        <f t="shared" si="622"/>
        <v>11420</v>
      </c>
      <c r="H1212" s="14">
        <f t="shared" si="623"/>
        <v>40590</v>
      </c>
      <c r="I1212" s="99">
        <v>2917</v>
      </c>
      <c r="J1212" s="64">
        <v>1142</v>
      </c>
      <c r="K1212" s="74"/>
      <c r="L1212" s="351"/>
      <c r="M1212" s="351"/>
      <c r="N1212" s="351"/>
      <c r="O1212" s="186">
        <f t="shared" si="625"/>
        <v>2917</v>
      </c>
      <c r="P1212" s="180">
        <f t="shared" si="618"/>
        <v>1142</v>
      </c>
      <c r="Q1212" s="180">
        <f t="shared" si="602"/>
        <v>29170</v>
      </c>
      <c r="R1212" s="180">
        <f t="shared" si="603"/>
        <v>11420</v>
      </c>
      <c r="S1212" s="180">
        <f t="shared" si="604"/>
        <v>40590</v>
      </c>
      <c r="T1212" s="394">
        <f t="shared" si="598"/>
        <v>37357.9</v>
      </c>
      <c r="U1212" s="394">
        <f t="shared" si="599"/>
        <v>14625.5</v>
      </c>
      <c r="V1212" s="142">
        <f t="shared" si="605"/>
        <v>51983.4</v>
      </c>
      <c r="W1212" s="142">
        <f t="shared" si="600"/>
        <v>3735.79</v>
      </c>
      <c r="X1212" s="142">
        <f t="shared" si="600"/>
        <v>1462.55</v>
      </c>
      <c r="Y1212" s="142">
        <f t="shared" si="601"/>
        <v>5198.34</v>
      </c>
      <c r="Z1212" s="351" t="s">
        <v>709</v>
      </c>
      <c r="AA1212" s="85"/>
      <c r="AB1212" s="226"/>
      <c r="AC1212" s="226"/>
      <c r="AD1212" s="226"/>
      <c r="AE1212" s="226"/>
      <c r="AF1212" s="226"/>
      <c r="AG1212" s="226"/>
      <c r="AH1212" s="226"/>
      <c r="AI1212" s="226"/>
      <c r="AJ1212" s="226"/>
      <c r="AK1212" s="226"/>
      <c r="AL1212" s="226"/>
      <c r="AM1212" s="226"/>
      <c r="AN1212" s="226"/>
      <c r="AO1212" s="226"/>
    </row>
    <row r="1213" spans="1:41" ht="28.5" outlineLevel="1">
      <c r="A1213" s="44"/>
      <c r="B1213" s="87"/>
      <c r="C1213" s="24" t="s">
        <v>710</v>
      </c>
      <c r="D1213" s="73"/>
      <c r="E1213" s="74"/>
      <c r="F1213" s="14">
        <f t="shared" si="621"/>
        <v>0</v>
      </c>
      <c r="G1213" s="14">
        <f t="shared" si="622"/>
        <v>0</v>
      </c>
      <c r="H1213" s="14">
        <f t="shared" si="623"/>
        <v>0</v>
      </c>
      <c r="I1213" s="74"/>
      <c r="J1213" s="64"/>
      <c r="K1213" s="74"/>
      <c r="L1213" s="351"/>
      <c r="M1213" s="351"/>
      <c r="N1213" s="351"/>
      <c r="O1213" s="378"/>
      <c r="P1213" s="180">
        <f t="shared" si="618"/>
        <v>0</v>
      </c>
      <c r="Q1213" s="180">
        <f t="shared" si="602"/>
        <v>0</v>
      </c>
      <c r="R1213" s="180">
        <f t="shared" si="603"/>
        <v>0</v>
      </c>
      <c r="S1213" s="180">
        <f t="shared" si="604"/>
        <v>0</v>
      </c>
      <c r="T1213" s="394">
        <f t="shared" si="598"/>
        <v>0</v>
      </c>
      <c r="U1213" s="394">
        <f t="shared" si="599"/>
        <v>0</v>
      </c>
      <c r="V1213" s="142">
        <f t="shared" si="605"/>
        <v>0</v>
      </c>
      <c r="W1213" s="142">
        <f t="shared" si="600"/>
        <v>0</v>
      </c>
      <c r="X1213" s="142">
        <f t="shared" si="600"/>
        <v>0</v>
      </c>
      <c r="Y1213" s="142">
        <f t="shared" si="601"/>
        <v>0</v>
      </c>
      <c r="Z1213" s="351"/>
      <c r="AA1213" s="85"/>
      <c r="AB1213" s="226"/>
      <c r="AC1213" s="226"/>
      <c r="AD1213" s="226"/>
      <c r="AE1213" s="226"/>
      <c r="AF1213" s="226"/>
      <c r="AG1213" s="226"/>
      <c r="AH1213" s="226"/>
      <c r="AI1213" s="226"/>
      <c r="AJ1213" s="226"/>
      <c r="AK1213" s="226"/>
      <c r="AL1213" s="226"/>
      <c r="AM1213" s="226"/>
      <c r="AN1213" s="226"/>
      <c r="AO1213" s="226"/>
    </row>
    <row r="1214" spans="1:41" ht="42.75" outlineLevel="1">
      <c r="A1214" s="44">
        <v>1005</v>
      </c>
      <c r="B1214" s="87">
        <v>61</v>
      </c>
      <c r="C1214" s="13" t="s">
        <v>711</v>
      </c>
      <c r="D1214" s="73" t="s">
        <v>24</v>
      </c>
      <c r="E1214" s="74">
        <v>1185</v>
      </c>
      <c r="F1214" s="14">
        <f t="shared" si="621"/>
        <v>59250</v>
      </c>
      <c r="G1214" s="14">
        <f t="shared" si="622"/>
        <v>79395</v>
      </c>
      <c r="H1214" s="14">
        <f t="shared" si="623"/>
        <v>138645</v>
      </c>
      <c r="I1214" s="99">
        <v>50</v>
      </c>
      <c r="J1214" s="64">
        <v>67</v>
      </c>
      <c r="K1214" s="74"/>
      <c r="L1214" s="351"/>
      <c r="M1214" s="351"/>
      <c r="N1214" s="351"/>
      <c r="O1214" s="186">
        <f t="shared" ref="O1214:O1226" si="626">I1214</f>
        <v>50</v>
      </c>
      <c r="P1214" s="180">
        <f t="shared" si="618"/>
        <v>67</v>
      </c>
      <c r="Q1214" s="180">
        <f t="shared" si="602"/>
        <v>59250</v>
      </c>
      <c r="R1214" s="180">
        <f t="shared" si="603"/>
        <v>79395</v>
      </c>
      <c r="S1214" s="180">
        <f t="shared" si="604"/>
        <v>138645</v>
      </c>
      <c r="T1214" s="394">
        <f t="shared" si="598"/>
        <v>75875.55</v>
      </c>
      <c r="U1214" s="394">
        <f t="shared" si="599"/>
        <v>101684.85</v>
      </c>
      <c r="V1214" s="142">
        <f t="shared" si="605"/>
        <v>177560.4</v>
      </c>
      <c r="W1214" s="142">
        <f t="shared" si="600"/>
        <v>64.03</v>
      </c>
      <c r="X1214" s="142">
        <f t="shared" si="600"/>
        <v>85.81</v>
      </c>
      <c r="Y1214" s="142">
        <f t="shared" si="601"/>
        <v>149.84</v>
      </c>
      <c r="Z1214" s="351" t="s">
        <v>712</v>
      </c>
      <c r="AA1214" s="85"/>
      <c r="AB1214" s="226"/>
      <c r="AC1214" s="226"/>
      <c r="AD1214" s="226"/>
      <c r="AE1214" s="226"/>
      <c r="AF1214" s="226"/>
      <c r="AG1214" s="226"/>
      <c r="AH1214" s="226"/>
      <c r="AI1214" s="226"/>
      <c r="AJ1214" s="226"/>
      <c r="AK1214" s="226"/>
      <c r="AL1214" s="226"/>
      <c r="AM1214" s="226"/>
      <c r="AN1214" s="226"/>
      <c r="AO1214" s="226"/>
    </row>
    <row r="1215" spans="1:41" ht="28.5" outlineLevel="1">
      <c r="A1215" s="44">
        <v>1006</v>
      </c>
      <c r="B1215" s="87">
        <v>62</v>
      </c>
      <c r="C1215" s="13" t="s">
        <v>713</v>
      </c>
      <c r="D1215" s="73" t="s">
        <v>24</v>
      </c>
      <c r="E1215" s="74">
        <v>1185</v>
      </c>
      <c r="F1215" s="14">
        <f t="shared" si="621"/>
        <v>357870</v>
      </c>
      <c r="G1215" s="14">
        <f t="shared" si="622"/>
        <v>82950</v>
      </c>
      <c r="H1215" s="14">
        <f t="shared" si="623"/>
        <v>440820</v>
      </c>
      <c r="I1215" s="99">
        <v>302</v>
      </c>
      <c r="J1215" s="64">
        <v>70</v>
      </c>
      <c r="K1215" s="74"/>
      <c r="L1215" s="351"/>
      <c r="M1215" s="351"/>
      <c r="N1215" s="351"/>
      <c r="O1215" s="186">
        <f t="shared" si="626"/>
        <v>302</v>
      </c>
      <c r="P1215" s="180">
        <f t="shared" si="618"/>
        <v>70</v>
      </c>
      <c r="Q1215" s="180">
        <f t="shared" si="602"/>
        <v>357870</v>
      </c>
      <c r="R1215" s="180">
        <f t="shared" si="603"/>
        <v>82950</v>
      </c>
      <c r="S1215" s="180">
        <f t="shared" si="604"/>
        <v>440820</v>
      </c>
      <c r="T1215" s="394">
        <f t="shared" si="598"/>
        <v>458322.45</v>
      </c>
      <c r="U1215" s="394">
        <f t="shared" si="599"/>
        <v>106235.25</v>
      </c>
      <c r="V1215" s="142">
        <f t="shared" si="605"/>
        <v>564557.69999999995</v>
      </c>
      <c r="W1215" s="142">
        <f t="shared" si="600"/>
        <v>386.77</v>
      </c>
      <c r="X1215" s="142">
        <f t="shared" si="600"/>
        <v>89.65</v>
      </c>
      <c r="Y1215" s="142">
        <f t="shared" si="601"/>
        <v>476.42</v>
      </c>
      <c r="Z1215" s="351" t="s">
        <v>714</v>
      </c>
      <c r="AA1215" s="85"/>
      <c r="AB1215" s="226"/>
      <c r="AC1215" s="226"/>
      <c r="AD1215" s="226"/>
      <c r="AE1215" s="226"/>
      <c r="AF1215" s="226"/>
      <c r="AG1215" s="226"/>
      <c r="AH1215" s="226"/>
      <c r="AI1215" s="226"/>
      <c r="AJ1215" s="226"/>
      <c r="AK1215" s="226"/>
      <c r="AL1215" s="226"/>
      <c r="AM1215" s="226"/>
      <c r="AN1215" s="226"/>
      <c r="AO1215" s="226"/>
    </row>
    <row r="1216" spans="1:41" ht="42.75" outlineLevel="1">
      <c r="A1216" s="44">
        <v>1007</v>
      </c>
      <c r="B1216" s="87">
        <v>63</v>
      </c>
      <c r="C1216" s="13" t="s">
        <v>715</v>
      </c>
      <c r="D1216" s="73" t="s">
        <v>24</v>
      </c>
      <c r="E1216" s="74">
        <v>1625</v>
      </c>
      <c r="F1216" s="14">
        <f t="shared" si="621"/>
        <v>81250</v>
      </c>
      <c r="G1216" s="14">
        <f t="shared" si="622"/>
        <v>108875</v>
      </c>
      <c r="H1216" s="14">
        <f t="shared" si="623"/>
        <v>190125</v>
      </c>
      <c r="I1216" s="99">
        <v>50</v>
      </c>
      <c r="J1216" s="64">
        <v>67</v>
      </c>
      <c r="K1216" s="74"/>
      <c r="L1216" s="351"/>
      <c r="M1216" s="351"/>
      <c r="N1216" s="351"/>
      <c r="O1216" s="186">
        <f t="shared" si="626"/>
        <v>50</v>
      </c>
      <c r="P1216" s="180">
        <f t="shared" si="618"/>
        <v>67</v>
      </c>
      <c r="Q1216" s="180">
        <f t="shared" si="602"/>
        <v>81250</v>
      </c>
      <c r="R1216" s="180">
        <f t="shared" si="603"/>
        <v>108875</v>
      </c>
      <c r="S1216" s="180">
        <f t="shared" si="604"/>
        <v>190125</v>
      </c>
      <c r="T1216" s="394">
        <f t="shared" si="598"/>
        <v>104048.75</v>
      </c>
      <c r="U1216" s="394">
        <f t="shared" si="599"/>
        <v>139441.25</v>
      </c>
      <c r="V1216" s="142">
        <f t="shared" si="605"/>
        <v>243490</v>
      </c>
      <c r="W1216" s="142">
        <f t="shared" si="600"/>
        <v>64.03</v>
      </c>
      <c r="X1216" s="142">
        <f t="shared" si="600"/>
        <v>85.81</v>
      </c>
      <c r="Y1216" s="142">
        <f t="shared" si="601"/>
        <v>149.84</v>
      </c>
      <c r="Z1216" s="351" t="s">
        <v>716</v>
      </c>
      <c r="AA1216" s="85"/>
      <c r="AB1216" s="226"/>
      <c r="AC1216" s="226"/>
      <c r="AD1216" s="226"/>
      <c r="AE1216" s="226"/>
      <c r="AF1216" s="226"/>
      <c r="AG1216" s="226"/>
      <c r="AH1216" s="226"/>
      <c r="AI1216" s="226"/>
      <c r="AJ1216" s="226"/>
      <c r="AK1216" s="226"/>
      <c r="AL1216" s="226"/>
      <c r="AM1216" s="226"/>
      <c r="AN1216" s="226"/>
      <c r="AO1216" s="226"/>
    </row>
    <row r="1217" spans="1:41" ht="28.5" outlineLevel="1">
      <c r="A1217" s="44">
        <v>1008</v>
      </c>
      <c r="B1217" s="87">
        <v>64</v>
      </c>
      <c r="C1217" s="13" t="s">
        <v>717</v>
      </c>
      <c r="D1217" s="73" t="s">
        <v>24</v>
      </c>
      <c r="E1217" s="74">
        <v>1625</v>
      </c>
      <c r="F1217" s="14">
        <f t="shared" si="621"/>
        <v>490750</v>
      </c>
      <c r="G1217" s="14">
        <f t="shared" si="622"/>
        <v>105625</v>
      </c>
      <c r="H1217" s="14">
        <f t="shared" si="623"/>
        <v>596375</v>
      </c>
      <c r="I1217" s="99">
        <v>302</v>
      </c>
      <c r="J1217" s="64">
        <v>65</v>
      </c>
      <c r="K1217" s="74"/>
      <c r="L1217" s="351"/>
      <c r="M1217" s="351"/>
      <c r="N1217" s="351"/>
      <c r="O1217" s="186">
        <f t="shared" si="626"/>
        <v>302</v>
      </c>
      <c r="P1217" s="180">
        <f t="shared" si="618"/>
        <v>65</v>
      </c>
      <c r="Q1217" s="180">
        <f t="shared" si="602"/>
        <v>490750</v>
      </c>
      <c r="R1217" s="180">
        <f t="shared" si="603"/>
        <v>105625</v>
      </c>
      <c r="S1217" s="180">
        <f t="shared" si="604"/>
        <v>596375</v>
      </c>
      <c r="T1217" s="394">
        <f t="shared" si="598"/>
        <v>628501.25</v>
      </c>
      <c r="U1217" s="394">
        <f t="shared" si="599"/>
        <v>135281.25</v>
      </c>
      <c r="V1217" s="142">
        <f t="shared" si="605"/>
        <v>763782.5</v>
      </c>
      <c r="W1217" s="142">
        <f t="shared" si="600"/>
        <v>386.77</v>
      </c>
      <c r="X1217" s="142">
        <f t="shared" si="600"/>
        <v>83.25</v>
      </c>
      <c r="Y1217" s="142">
        <f t="shared" si="601"/>
        <v>470.02</v>
      </c>
      <c r="Z1217" s="351" t="s">
        <v>718</v>
      </c>
      <c r="AA1217" s="85"/>
      <c r="AB1217" s="226"/>
      <c r="AC1217" s="226"/>
      <c r="AD1217" s="226"/>
      <c r="AE1217" s="226"/>
      <c r="AF1217" s="226"/>
      <c r="AG1217" s="226"/>
      <c r="AH1217" s="226"/>
      <c r="AI1217" s="226"/>
      <c r="AJ1217" s="226"/>
      <c r="AK1217" s="226"/>
      <c r="AL1217" s="226"/>
      <c r="AM1217" s="226"/>
      <c r="AN1217" s="226"/>
      <c r="AO1217" s="226"/>
    </row>
    <row r="1218" spans="1:41" ht="42.75" outlineLevel="1">
      <c r="A1218" s="44">
        <v>1009</v>
      </c>
      <c r="B1218" s="87">
        <v>65</v>
      </c>
      <c r="C1218" s="13" t="s">
        <v>715</v>
      </c>
      <c r="D1218" s="73" t="s">
        <v>24</v>
      </c>
      <c r="E1218" s="74">
        <v>260</v>
      </c>
      <c r="F1218" s="14">
        <f t="shared" si="621"/>
        <v>13000</v>
      </c>
      <c r="G1218" s="14">
        <f t="shared" si="622"/>
        <v>17420</v>
      </c>
      <c r="H1218" s="14">
        <f t="shared" si="623"/>
        <v>30420</v>
      </c>
      <c r="I1218" s="99">
        <v>50</v>
      </c>
      <c r="J1218" s="64">
        <v>67</v>
      </c>
      <c r="K1218" s="74"/>
      <c r="L1218" s="351"/>
      <c r="M1218" s="351"/>
      <c r="N1218" s="351"/>
      <c r="O1218" s="186">
        <f t="shared" si="626"/>
        <v>50</v>
      </c>
      <c r="P1218" s="180">
        <f t="shared" si="618"/>
        <v>67</v>
      </c>
      <c r="Q1218" s="180">
        <f t="shared" si="602"/>
        <v>13000</v>
      </c>
      <c r="R1218" s="180">
        <f t="shared" si="603"/>
        <v>17420</v>
      </c>
      <c r="S1218" s="180">
        <f t="shared" si="604"/>
        <v>30420</v>
      </c>
      <c r="T1218" s="394">
        <f t="shared" si="598"/>
        <v>16647.8</v>
      </c>
      <c r="U1218" s="394">
        <f t="shared" si="599"/>
        <v>22310.6</v>
      </c>
      <c r="V1218" s="142">
        <f t="shared" si="605"/>
        <v>38958.400000000001</v>
      </c>
      <c r="W1218" s="142">
        <f t="shared" si="600"/>
        <v>64.03</v>
      </c>
      <c r="X1218" s="142">
        <f t="shared" si="600"/>
        <v>85.81</v>
      </c>
      <c r="Y1218" s="142">
        <f t="shared" si="601"/>
        <v>149.84</v>
      </c>
      <c r="Z1218" s="351" t="s">
        <v>719</v>
      </c>
      <c r="AA1218" s="85"/>
      <c r="AB1218" s="226"/>
      <c r="AC1218" s="226"/>
      <c r="AD1218" s="226"/>
      <c r="AE1218" s="226"/>
      <c r="AF1218" s="226"/>
      <c r="AG1218" s="226"/>
      <c r="AH1218" s="226"/>
      <c r="AI1218" s="226"/>
      <c r="AJ1218" s="226"/>
      <c r="AK1218" s="226"/>
      <c r="AL1218" s="226"/>
      <c r="AM1218" s="226"/>
      <c r="AN1218" s="226"/>
      <c r="AO1218" s="226"/>
    </row>
    <row r="1219" spans="1:41" ht="28.5" outlineLevel="1">
      <c r="A1219" s="44">
        <v>1010</v>
      </c>
      <c r="B1219" s="87">
        <v>66</v>
      </c>
      <c r="C1219" s="13" t="s">
        <v>720</v>
      </c>
      <c r="D1219" s="73" t="s">
        <v>24</v>
      </c>
      <c r="E1219" s="74">
        <v>260</v>
      </c>
      <c r="F1219" s="14">
        <f t="shared" si="621"/>
        <v>78520</v>
      </c>
      <c r="G1219" s="14">
        <f t="shared" si="622"/>
        <v>31720</v>
      </c>
      <c r="H1219" s="14">
        <f t="shared" si="623"/>
        <v>110240</v>
      </c>
      <c r="I1219" s="99">
        <v>302</v>
      </c>
      <c r="J1219" s="64">
        <v>122</v>
      </c>
      <c r="K1219" s="74"/>
      <c r="L1219" s="351"/>
      <c r="M1219" s="351"/>
      <c r="N1219" s="351"/>
      <c r="O1219" s="186">
        <f t="shared" si="626"/>
        <v>302</v>
      </c>
      <c r="P1219" s="180">
        <f t="shared" si="618"/>
        <v>122</v>
      </c>
      <c r="Q1219" s="180">
        <f t="shared" si="602"/>
        <v>78520</v>
      </c>
      <c r="R1219" s="180">
        <f t="shared" si="603"/>
        <v>31720</v>
      </c>
      <c r="S1219" s="180">
        <f t="shared" si="604"/>
        <v>110240</v>
      </c>
      <c r="T1219" s="394">
        <f t="shared" si="598"/>
        <v>100560.2</v>
      </c>
      <c r="U1219" s="394">
        <f t="shared" si="599"/>
        <v>40622.400000000001</v>
      </c>
      <c r="V1219" s="142">
        <f t="shared" si="605"/>
        <v>141182.6</v>
      </c>
      <c r="W1219" s="142">
        <f t="shared" si="600"/>
        <v>386.77</v>
      </c>
      <c r="X1219" s="142">
        <f t="shared" si="600"/>
        <v>156.24</v>
      </c>
      <c r="Y1219" s="142">
        <f t="shared" si="601"/>
        <v>543.01</v>
      </c>
      <c r="Z1219" s="351" t="s">
        <v>721</v>
      </c>
      <c r="AA1219" s="85"/>
      <c r="AB1219" s="226"/>
      <c r="AC1219" s="226"/>
      <c r="AD1219" s="226"/>
      <c r="AE1219" s="226"/>
      <c r="AF1219" s="226"/>
      <c r="AG1219" s="226"/>
      <c r="AH1219" s="226"/>
      <c r="AI1219" s="226"/>
      <c r="AJ1219" s="226"/>
      <c r="AK1219" s="226"/>
      <c r="AL1219" s="226"/>
      <c r="AM1219" s="226"/>
      <c r="AN1219" s="226"/>
      <c r="AO1219" s="226"/>
    </row>
    <row r="1220" spans="1:41" ht="57" outlineLevel="1">
      <c r="A1220" s="44">
        <v>1011</v>
      </c>
      <c r="B1220" s="87">
        <v>67</v>
      </c>
      <c r="C1220" s="13" t="s">
        <v>722</v>
      </c>
      <c r="D1220" s="73" t="s">
        <v>24</v>
      </c>
      <c r="E1220" s="74">
        <v>30</v>
      </c>
      <c r="F1220" s="14">
        <f t="shared" si="621"/>
        <v>7500</v>
      </c>
      <c r="G1220" s="14">
        <f t="shared" si="622"/>
        <v>3390</v>
      </c>
      <c r="H1220" s="14">
        <f t="shared" si="623"/>
        <v>10890</v>
      </c>
      <c r="I1220" s="99">
        <v>250</v>
      </c>
      <c r="J1220" s="64">
        <v>113</v>
      </c>
      <c r="K1220" s="74"/>
      <c r="L1220" s="351"/>
      <c r="M1220" s="351"/>
      <c r="N1220" s="351"/>
      <c r="O1220" s="186">
        <f t="shared" si="626"/>
        <v>250</v>
      </c>
      <c r="P1220" s="180">
        <f t="shared" si="618"/>
        <v>113</v>
      </c>
      <c r="Q1220" s="180">
        <f t="shared" si="602"/>
        <v>7500</v>
      </c>
      <c r="R1220" s="180">
        <f t="shared" si="603"/>
        <v>3390</v>
      </c>
      <c r="S1220" s="180">
        <f t="shared" si="604"/>
        <v>10890</v>
      </c>
      <c r="T1220" s="394">
        <f t="shared" si="598"/>
        <v>9605.1</v>
      </c>
      <c r="U1220" s="394">
        <f t="shared" si="599"/>
        <v>4341.6000000000004</v>
      </c>
      <c r="V1220" s="142">
        <f t="shared" si="605"/>
        <v>13946.7</v>
      </c>
      <c r="W1220" s="142">
        <f t="shared" si="600"/>
        <v>320.17</v>
      </c>
      <c r="X1220" s="142">
        <f t="shared" si="600"/>
        <v>144.72</v>
      </c>
      <c r="Y1220" s="142">
        <f t="shared" si="601"/>
        <v>464.89</v>
      </c>
      <c r="Z1220" s="351" t="s">
        <v>723</v>
      </c>
      <c r="AA1220" s="85"/>
      <c r="AB1220" s="226"/>
      <c r="AC1220" s="226"/>
      <c r="AD1220" s="226"/>
      <c r="AE1220" s="226"/>
      <c r="AF1220" s="226"/>
      <c r="AG1220" s="226"/>
      <c r="AH1220" s="226"/>
      <c r="AI1220" s="226"/>
      <c r="AJ1220" s="226"/>
      <c r="AK1220" s="226"/>
      <c r="AL1220" s="226"/>
      <c r="AM1220" s="226"/>
      <c r="AN1220" s="226"/>
      <c r="AO1220" s="226"/>
    </row>
    <row r="1221" spans="1:41" ht="28.5" outlineLevel="1">
      <c r="A1221" s="44">
        <v>1012</v>
      </c>
      <c r="B1221" s="87">
        <v>68</v>
      </c>
      <c r="C1221" s="13" t="s">
        <v>724</v>
      </c>
      <c r="D1221" s="73" t="s">
        <v>24</v>
      </c>
      <c r="E1221" s="74">
        <v>30</v>
      </c>
      <c r="F1221" s="14">
        <f t="shared" si="621"/>
        <v>9060</v>
      </c>
      <c r="G1221" s="14">
        <f t="shared" si="622"/>
        <v>3660</v>
      </c>
      <c r="H1221" s="14">
        <f t="shared" si="623"/>
        <v>12720</v>
      </c>
      <c r="I1221" s="99">
        <v>302</v>
      </c>
      <c r="J1221" s="64">
        <v>122</v>
      </c>
      <c r="K1221" s="74"/>
      <c r="L1221" s="351"/>
      <c r="M1221" s="351"/>
      <c r="N1221" s="351"/>
      <c r="O1221" s="186">
        <f t="shared" si="626"/>
        <v>302</v>
      </c>
      <c r="P1221" s="180">
        <f t="shared" si="618"/>
        <v>122</v>
      </c>
      <c r="Q1221" s="180">
        <f t="shared" si="602"/>
        <v>9060</v>
      </c>
      <c r="R1221" s="180">
        <f t="shared" si="603"/>
        <v>3660</v>
      </c>
      <c r="S1221" s="180">
        <f t="shared" si="604"/>
        <v>12720</v>
      </c>
      <c r="T1221" s="394">
        <f t="shared" si="598"/>
        <v>11603.1</v>
      </c>
      <c r="U1221" s="394">
        <f t="shared" si="599"/>
        <v>4687.2</v>
      </c>
      <c r="V1221" s="142">
        <f t="shared" si="605"/>
        <v>16290.3</v>
      </c>
      <c r="W1221" s="142">
        <f t="shared" si="600"/>
        <v>386.77</v>
      </c>
      <c r="X1221" s="142">
        <f t="shared" si="600"/>
        <v>156.24</v>
      </c>
      <c r="Y1221" s="142">
        <f t="shared" si="601"/>
        <v>543.01</v>
      </c>
      <c r="Z1221" s="351" t="s">
        <v>725</v>
      </c>
      <c r="AA1221" s="85"/>
      <c r="AB1221" s="226"/>
      <c r="AC1221" s="226"/>
      <c r="AD1221" s="226"/>
      <c r="AE1221" s="226"/>
      <c r="AF1221" s="226"/>
      <c r="AG1221" s="226"/>
      <c r="AH1221" s="226"/>
      <c r="AI1221" s="226"/>
      <c r="AJ1221" s="226"/>
      <c r="AK1221" s="226"/>
      <c r="AL1221" s="226"/>
      <c r="AM1221" s="226"/>
      <c r="AN1221" s="226"/>
      <c r="AO1221" s="226"/>
    </row>
    <row r="1222" spans="1:41" ht="15" outlineLevel="1">
      <c r="A1222" s="44">
        <v>1013</v>
      </c>
      <c r="B1222" s="87">
        <v>69</v>
      </c>
      <c r="C1222" s="13" t="s">
        <v>726</v>
      </c>
      <c r="D1222" s="73" t="s">
        <v>21</v>
      </c>
      <c r="E1222" s="74">
        <v>2</v>
      </c>
      <c r="F1222" s="14">
        <f t="shared" si="621"/>
        <v>84</v>
      </c>
      <c r="G1222" s="14">
        <f t="shared" si="622"/>
        <v>76</v>
      </c>
      <c r="H1222" s="14">
        <f t="shared" si="623"/>
        <v>160</v>
      </c>
      <c r="I1222" s="99">
        <v>42</v>
      </c>
      <c r="J1222" s="64">
        <v>38</v>
      </c>
      <c r="K1222" s="74"/>
      <c r="L1222" s="102"/>
      <c r="M1222" s="102"/>
      <c r="N1222" s="102"/>
      <c r="O1222" s="186">
        <f t="shared" si="626"/>
        <v>42</v>
      </c>
      <c r="P1222" s="180">
        <f t="shared" si="618"/>
        <v>38</v>
      </c>
      <c r="Q1222" s="180">
        <f t="shared" si="602"/>
        <v>84</v>
      </c>
      <c r="R1222" s="180">
        <f t="shared" si="603"/>
        <v>76</v>
      </c>
      <c r="S1222" s="180">
        <f t="shared" si="604"/>
        <v>160</v>
      </c>
      <c r="T1222" s="394">
        <f t="shared" si="598"/>
        <v>107.58</v>
      </c>
      <c r="U1222" s="394">
        <f t="shared" si="599"/>
        <v>97.34</v>
      </c>
      <c r="V1222" s="142">
        <f t="shared" si="605"/>
        <v>204.92</v>
      </c>
      <c r="W1222" s="142">
        <f t="shared" si="600"/>
        <v>53.79</v>
      </c>
      <c r="X1222" s="142">
        <f t="shared" si="600"/>
        <v>48.67</v>
      </c>
      <c r="Y1222" s="142">
        <f t="shared" si="601"/>
        <v>102.46</v>
      </c>
      <c r="Z1222" s="102" t="s">
        <v>727</v>
      </c>
      <c r="AA1222" s="103"/>
      <c r="AB1222" s="226"/>
      <c r="AC1222" s="226"/>
      <c r="AD1222" s="226"/>
      <c r="AE1222" s="226"/>
      <c r="AF1222" s="226"/>
      <c r="AG1222" s="226"/>
      <c r="AH1222" s="226"/>
      <c r="AI1222" s="226"/>
      <c r="AJ1222" s="226"/>
      <c r="AK1222" s="226"/>
      <c r="AL1222" s="226"/>
      <c r="AM1222" s="226"/>
      <c r="AN1222" s="226"/>
      <c r="AO1222" s="226"/>
    </row>
    <row r="1223" spans="1:41" ht="42.75" outlineLevel="1">
      <c r="A1223" s="44">
        <v>1014</v>
      </c>
      <c r="B1223" s="87">
        <v>70</v>
      </c>
      <c r="C1223" s="13" t="s">
        <v>728</v>
      </c>
      <c r="D1223" s="73" t="s">
        <v>21</v>
      </c>
      <c r="E1223" s="74">
        <v>1</v>
      </c>
      <c r="F1223" s="14">
        <f t="shared" si="621"/>
        <v>833</v>
      </c>
      <c r="G1223" s="14">
        <f t="shared" si="622"/>
        <v>1967</v>
      </c>
      <c r="H1223" s="14">
        <f t="shared" si="623"/>
        <v>2800</v>
      </c>
      <c r="I1223" s="99">
        <v>833</v>
      </c>
      <c r="J1223" s="64">
        <v>1967</v>
      </c>
      <c r="K1223" s="74"/>
      <c r="L1223" s="351"/>
      <c r="M1223" s="351"/>
      <c r="N1223" s="351"/>
      <c r="O1223" s="186">
        <f t="shared" si="626"/>
        <v>833</v>
      </c>
      <c r="P1223" s="180">
        <f t="shared" si="618"/>
        <v>1967</v>
      </c>
      <c r="Q1223" s="180">
        <f t="shared" si="602"/>
        <v>833</v>
      </c>
      <c r="R1223" s="180">
        <f t="shared" si="603"/>
        <v>1967</v>
      </c>
      <c r="S1223" s="180">
        <f t="shared" si="604"/>
        <v>2800</v>
      </c>
      <c r="T1223" s="394">
        <f t="shared" si="598"/>
        <v>1066.82</v>
      </c>
      <c r="U1223" s="394">
        <f t="shared" si="599"/>
        <v>2519.13</v>
      </c>
      <c r="V1223" s="142">
        <f t="shared" si="605"/>
        <v>3585.95</v>
      </c>
      <c r="W1223" s="142">
        <f t="shared" si="600"/>
        <v>1066.82</v>
      </c>
      <c r="X1223" s="142">
        <f t="shared" si="600"/>
        <v>2519.13</v>
      </c>
      <c r="Y1223" s="142">
        <f t="shared" si="601"/>
        <v>3585.95</v>
      </c>
      <c r="Z1223" s="351" t="s">
        <v>729</v>
      </c>
      <c r="AA1223" s="85"/>
      <c r="AB1223" s="226"/>
      <c r="AC1223" s="226"/>
      <c r="AD1223" s="226"/>
      <c r="AE1223" s="226"/>
      <c r="AF1223" s="226"/>
      <c r="AG1223" s="226"/>
      <c r="AH1223" s="226"/>
      <c r="AI1223" s="226"/>
      <c r="AJ1223" s="226"/>
      <c r="AK1223" s="226"/>
      <c r="AL1223" s="226"/>
      <c r="AM1223" s="226"/>
      <c r="AN1223" s="226"/>
      <c r="AO1223" s="226"/>
    </row>
    <row r="1224" spans="1:41" ht="42.75" outlineLevel="1">
      <c r="A1224" s="44">
        <v>1015</v>
      </c>
      <c r="B1224" s="87">
        <v>71</v>
      </c>
      <c r="C1224" s="13" t="s">
        <v>730</v>
      </c>
      <c r="D1224" s="73" t="s">
        <v>731</v>
      </c>
      <c r="E1224" s="74">
        <v>20</v>
      </c>
      <c r="F1224" s="14">
        <f t="shared" si="621"/>
        <v>25000</v>
      </c>
      <c r="G1224" s="14">
        <f t="shared" si="622"/>
        <v>0</v>
      </c>
      <c r="H1224" s="14">
        <f t="shared" si="623"/>
        <v>25000</v>
      </c>
      <c r="I1224" s="99">
        <v>1250</v>
      </c>
      <c r="J1224" s="64">
        <v>0</v>
      </c>
      <c r="K1224" s="74"/>
      <c r="L1224" s="351"/>
      <c r="M1224" s="351"/>
      <c r="N1224" s="351"/>
      <c r="O1224" s="186">
        <f t="shared" si="626"/>
        <v>1250</v>
      </c>
      <c r="P1224" s="180">
        <f t="shared" si="618"/>
        <v>0</v>
      </c>
      <c r="Q1224" s="180">
        <f t="shared" si="602"/>
        <v>25000</v>
      </c>
      <c r="R1224" s="180">
        <f t="shared" si="603"/>
        <v>0</v>
      </c>
      <c r="S1224" s="180">
        <f t="shared" si="604"/>
        <v>25000</v>
      </c>
      <c r="T1224" s="394">
        <f t="shared" ref="T1224:T1259" si="627">E1224*W1224</f>
        <v>32017.4</v>
      </c>
      <c r="U1224" s="394">
        <f t="shared" ref="U1224:U1253" si="628">E1224*X1224</f>
        <v>0</v>
      </c>
      <c r="V1224" s="142">
        <f t="shared" si="605"/>
        <v>32017.4</v>
      </c>
      <c r="W1224" s="142">
        <f t="shared" si="600"/>
        <v>1600.87</v>
      </c>
      <c r="X1224" s="142">
        <f t="shared" si="600"/>
        <v>0</v>
      </c>
      <c r="Y1224" s="142">
        <f t="shared" si="601"/>
        <v>1600.87</v>
      </c>
      <c r="Z1224" s="351"/>
      <c r="AA1224" s="85"/>
      <c r="AB1224" s="226"/>
      <c r="AC1224" s="226"/>
      <c r="AD1224" s="226"/>
      <c r="AE1224" s="226"/>
      <c r="AF1224" s="226"/>
      <c r="AG1224" s="226"/>
      <c r="AH1224" s="226"/>
      <c r="AI1224" s="226"/>
      <c r="AJ1224" s="226"/>
      <c r="AK1224" s="226"/>
      <c r="AL1224" s="226"/>
      <c r="AM1224" s="226"/>
      <c r="AN1224" s="226"/>
      <c r="AO1224" s="226"/>
    </row>
    <row r="1225" spans="1:41" ht="28.5" outlineLevel="1">
      <c r="A1225" s="44">
        <v>1016</v>
      </c>
      <c r="B1225" s="87">
        <v>72</v>
      </c>
      <c r="C1225" s="13" t="s">
        <v>732</v>
      </c>
      <c r="D1225" s="73" t="s">
        <v>731</v>
      </c>
      <c r="E1225" s="74">
        <v>20</v>
      </c>
      <c r="F1225" s="14">
        <f t="shared" si="621"/>
        <v>8340</v>
      </c>
      <c r="G1225" s="14">
        <f t="shared" si="622"/>
        <v>7660</v>
      </c>
      <c r="H1225" s="14">
        <f t="shared" si="623"/>
        <v>16000</v>
      </c>
      <c r="I1225" s="99">
        <v>417</v>
      </c>
      <c r="J1225" s="64">
        <v>383</v>
      </c>
      <c r="K1225" s="74"/>
      <c r="L1225" s="351"/>
      <c r="M1225" s="351"/>
      <c r="N1225" s="351"/>
      <c r="O1225" s="186">
        <f t="shared" si="626"/>
        <v>417</v>
      </c>
      <c r="P1225" s="180">
        <f t="shared" si="618"/>
        <v>383</v>
      </c>
      <c r="Q1225" s="180">
        <f t="shared" si="602"/>
        <v>8340</v>
      </c>
      <c r="R1225" s="180">
        <f t="shared" si="603"/>
        <v>7660</v>
      </c>
      <c r="S1225" s="180">
        <f t="shared" si="604"/>
        <v>16000</v>
      </c>
      <c r="T1225" s="394">
        <f t="shared" si="627"/>
        <v>10681</v>
      </c>
      <c r="U1225" s="394">
        <f t="shared" si="628"/>
        <v>9810.2000000000007</v>
      </c>
      <c r="V1225" s="142">
        <f t="shared" si="605"/>
        <v>20491.2</v>
      </c>
      <c r="W1225" s="142">
        <f t="shared" ref="W1225:X1253" si="629">O1225*0.9*$X$1259</f>
        <v>534.04999999999995</v>
      </c>
      <c r="X1225" s="142">
        <f t="shared" si="629"/>
        <v>490.51</v>
      </c>
      <c r="Y1225" s="142">
        <f t="shared" ref="Y1225:Y1258" si="630">W1225+X1225</f>
        <v>1024.56</v>
      </c>
      <c r="Z1225" s="351" t="s">
        <v>733</v>
      </c>
      <c r="AA1225" s="85"/>
      <c r="AB1225" s="226"/>
      <c r="AC1225" s="226"/>
      <c r="AD1225" s="226"/>
      <c r="AE1225" s="226"/>
      <c r="AF1225" s="226"/>
      <c r="AG1225" s="226"/>
      <c r="AH1225" s="226"/>
      <c r="AI1225" s="226"/>
      <c r="AJ1225" s="226"/>
      <c r="AK1225" s="226"/>
      <c r="AL1225" s="226"/>
      <c r="AM1225" s="226"/>
      <c r="AN1225" s="226"/>
      <c r="AO1225" s="226"/>
    </row>
    <row r="1226" spans="1:41" ht="28.5" outlineLevel="1">
      <c r="A1226" s="44">
        <v>1017</v>
      </c>
      <c r="B1226" s="87">
        <v>73</v>
      </c>
      <c r="C1226" s="13" t="s">
        <v>734</v>
      </c>
      <c r="D1226" s="73" t="s">
        <v>21</v>
      </c>
      <c r="E1226" s="74">
        <v>20</v>
      </c>
      <c r="F1226" s="14">
        <f t="shared" si="621"/>
        <v>16660</v>
      </c>
      <c r="G1226" s="14">
        <f t="shared" si="622"/>
        <v>10660</v>
      </c>
      <c r="H1226" s="14">
        <f t="shared" si="623"/>
        <v>27320</v>
      </c>
      <c r="I1226" s="99">
        <v>833</v>
      </c>
      <c r="J1226" s="64">
        <v>533</v>
      </c>
      <c r="K1226" s="74"/>
      <c r="L1226" s="351"/>
      <c r="M1226" s="351"/>
      <c r="N1226" s="351"/>
      <c r="O1226" s="186">
        <f t="shared" si="626"/>
        <v>833</v>
      </c>
      <c r="P1226" s="180">
        <f t="shared" si="618"/>
        <v>533</v>
      </c>
      <c r="Q1226" s="180">
        <f t="shared" ref="Q1226:Q1254" si="631">O1226*E1226</f>
        <v>16660</v>
      </c>
      <c r="R1226" s="180">
        <f t="shared" ref="R1226:R1254" si="632">P1226*E1226</f>
        <v>10660</v>
      </c>
      <c r="S1226" s="180">
        <f t="shared" ref="S1226:S1254" si="633">Q1226+R1226</f>
        <v>27320</v>
      </c>
      <c r="T1226" s="394">
        <f t="shared" si="627"/>
        <v>21336.400000000001</v>
      </c>
      <c r="U1226" s="394">
        <f t="shared" si="628"/>
        <v>13652.2</v>
      </c>
      <c r="V1226" s="142">
        <f t="shared" ref="V1226:V1259" si="634">T1226+U1226</f>
        <v>34988.6</v>
      </c>
      <c r="W1226" s="142">
        <f t="shared" si="629"/>
        <v>1066.82</v>
      </c>
      <c r="X1226" s="142">
        <f t="shared" si="629"/>
        <v>682.61</v>
      </c>
      <c r="Y1226" s="142">
        <f t="shared" si="630"/>
        <v>1749.43</v>
      </c>
      <c r="Z1226" s="351" t="s">
        <v>735</v>
      </c>
      <c r="AA1226" s="85"/>
      <c r="AB1226" s="226"/>
      <c r="AC1226" s="226"/>
      <c r="AD1226" s="226"/>
      <c r="AE1226" s="226"/>
      <c r="AF1226" s="226"/>
      <c r="AG1226" s="226"/>
      <c r="AH1226" s="226"/>
      <c r="AI1226" s="226"/>
      <c r="AJ1226" s="226"/>
      <c r="AK1226" s="226"/>
      <c r="AL1226" s="226"/>
      <c r="AM1226" s="226"/>
      <c r="AN1226" s="226"/>
      <c r="AO1226" s="226"/>
    </row>
    <row r="1227" spans="1:41" s="266" customFormat="1" ht="15">
      <c r="A1227" s="188"/>
      <c r="B1227" s="368"/>
      <c r="C1227" s="373" t="s">
        <v>736</v>
      </c>
      <c r="D1227" s="368"/>
      <c r="E1227" s="209"/>
      <c r="F1227" s="191">
        <f t="shared" ref="F1227:H1227" si="635">SUM(F1229:F1233)</f>
        <v>6158088</v>
      </c>
      <c r="G1227" s="191">
        <f t="shared" si="635"/>
        <v>1545019</v>
      </c>
      <c r="H1227" s="191">
        <f t="shared" si="635"/>
        <v>7703107</v>
      </c>
      <c r="I1227" s="209"/>
      <c r="J1227" s="209"/>
      <c r="K1227" s="209"/>
      <c r="L1227" s="188"/>
      <c r="M1227" s="188"/>
      <c r="N1227" s="188"/>
      <c r="O1227" s="183"/>
      <c r="P1227" s="180">
        <f t="shared" si="618"/>
        <v>0</v>
      </c>
      <c r="Q1227" s="459">
        <f>SUM(Q1229:Q1233)</f>
        <v>6158088</v>
      </c>
      <c r="R1227" s="459">
        <f t="shared" ref="R1227:S1227" si="636">SUM(R1229:R1233)</f>
        <v>1545019</v>
      </c>
      <c r="S1227" s="459">
        <f t="shared" si="636"/>
        <v>7703107</v>
      </c>
      <c r="T1227" s="191"/>
      <c r="U1227" s="191"/>
      <c r="V1227" s="191"/>
      <c r="W1227" s="142">
        <f t="shared" si="629"/>
        <v>0</v>
      </c>
      <c r="X1227" s="142">
        <f t="shared" si="629"/>
        <v>0</v>
      </c>
      <c r="Y1227" s="142">
        <f t="shared" si="630"/>
        <v>0</v>
      </c>
      <c r="Z1227" s="188"/>
      <c r="AA1227" s="369"/>
      <c r="AB1227" s="265"/>
      <c r="AC1227" s="265"/>
      <c r="AD1227" s="265"/>
      <c r="AE1227" s="265"/>
      <c r="AF1227" s="265"/>
      <c r="AG1227" s="265"/>
      <c r="AH1227" s="265"/>
      <c r="AI1227" s="265"/>
      <c r="AJ1227" s="265"/>
      <c r="AK1227" s="265"/>
      <c r="AL1227" s="265"/>
      <c r="AM1227" s="265"/>
      <c r="AN1227" s="265"/>
      <c r="AO1227" s="265"/>
    </row>
    <row r="1228" spans="1:41" ht="15" outlineLevel="1">
      <c r="A1228" s="44"/>
      <c r="B1228" s="87"/>
      <c r="C1228" s="24" t="s">
        <v>577</v>
      </c>
      <c r="D1228" s="73"/>
      <c r="E1228" s="74"/>
      <c r="F1228" s="14">
        <f t="shared" ref="F1228:F1233" si="637">E1228*I1228</f>
        <v>0</v>
      </c>
      <c r="G1228" s="14">
        <f t="shared" ref="G1228:G1233" si="638">E1228*J1228</f>
        <v>0</v>
      </c>
      <c r="H1228" s="14"/>
      <c r="I1228" s="74"/>
      <c r="J1228" s="64"/>
      <c r="K1228" s="74"/>
      <c r="L1228" s="351"/>
      <c r="M1228" s="351"/>
      <c r="N1228" s="351"/>
      <c r="O1228" s="378"/>
      <c r="P1228" s="180">
        <f t="shared" si="618"/>
        <v>0</v>
      </c>
      <c r="Q1228" s="180">
        <f t="shared" si="631"/>
        <v>0</v>
      </c>
      <c r="R1228" s="180">
        <f t="shared" si="632"/>
        <v>0</v>
      </c>
      <c r="S1228" s="180">
        <f t="shared" si="633"/>
        <v>0</v>
      </c>
      <c r="T1228" s="394">
        <f t="shared" si="627"/>
        <v>0</v>
      </c>
      <c r="U1228" s="394">
        <f t="shared" si="628"/>
        <v>0</v>
      </c>
      <c r="V1228" s="142">
        <f t="shared" si="634"/>
        <v>0</v>
      </c>
      <c r="W1228" s="142">
        <f t="shared" si="629"/>
        <v>0</v>
      </c>
      <c r="X1228" s="142">
        <f t="shared" si="629"/>
        <v>0</v>
      </c>
      <c r="Y1228" s="142">
        <f t="shared" si="630"/>
        <v>0</v>
      </c>
      <c r="Z1228" s="351"/>
      <c r="AA1228" s="85"/>
      <c r="AB1228" s="226"/>
      <c r="AC1228" s="226"/>
      <c r="AD1228" s="226"/>
      <c r="AE1228" s="226"/>
      <c r="AF1228" s="226"/>
      <c r="AG1228" s="226"/>
      <c r="AH1228" s="226"/>
      <c r="AI1228" s="226"/>
      <c r="AJ1228" s="226"/>
      <c r="AK1228" s="226"/>
      <c r="AL1228" s="226"/>
      <c r="AM1228" s="226"/>
      <c r="AN1228" s="226"/>
      <c r="AO1228" s="226"/>
    </row>
    <row r="1229" spans="1:41" ht="28.5" outlineLevel="1">
      <c r="A1229" s="44">
        <v>1018</v>
      </c>
      <c r="B1229" s="87">
        <v>74</v>
      </c>
      <c r="C1229" s="13" t="s">
        <v>737</v>
      </c>
      <c r="D1229" s="73" t="s">
        <v>24</v>
      </c>
      <c r="E1229" s="74">
        <v>460</v>
      </c>
      <c r="F1229" s="14">
        <f t="shared" si="637"/>
        <v>805000</v>
      </c>
      <c r="G1229" s="14">
        <f t="shared" si="638"/>
        <v>0</v>
      </c>
      <c r="H1229" s="14">
        <f>F1229+G1229</f>
        <v>805000</v>
      </c>
      <c r="I1229" s="99">
        <v>1750</v>
      </c>
      <c r="J1229" s="64">
        <v>0</v>
      </c>
      <c r="K1229" s="74"/>
      <c r="L1229" s="351"/>
      <c r="M1229" s="351"/>
      <c r="N1229" s="351"/>
      <c r="O1229" s="186">
        <f>I1229</f>
        <v>1750</v>
      </c>
      <c r="P1229" s="180">
        <f t="shared" si="618"/>
        <v>0</v>
      </c>
      <c r="Q1229" s="180">
        <f t="shared" si="631"/>
        <v>805000</v>
      </c>
      <c r="R1229" s="180">
        <f t="shared" si="632"/>
        <v>0</v>
      </c>
      <c r="S1229" s="180">
        <f t="shared" si="633"/>
        <v>805000</v>
      </c>
      <c r="T1229" s="394">
        <f t="shared" si="627"/>
        <v>1030961.2</v>
      </c>
      <c r="U1229" s="394">
        <f t="shared" si="628"/>
        <v>0</v>
      </c>
      <c r="V1229" s="142">
        <f t="shared" si="634"/>
        <v>1030961.2</v>
      </c>
      <c r="W1229" s="142">
        <f t="shared" si="629"/>
        <v>2241.2199999999998</v>
      </c>
      <c r="X1229" s="142">
        <f t="shared" si="629"/>
        <v>0</v>
      </c>
      <c r="Y1229" s="142">
        <f t="shared" si="630"/>
        <v>2241.2199999999998</v>
      </c>
      <c r="Z1229" s="351"/>
      <c r="AA1229" s="85"/>
      <c r="AB1229" s="226"/>
      <c r="AC1229" s="226"/>
      <c r="AD1229" s="226"/>
      <c r="AE1229" s="226"/>
      <c r="AF1229" s="226"/>
      <c r="AG1229" s="226"/>
      <c r="AH1229" s="226"/>
      <c r="AI1229" s="226"/>
      <c r="AJ1229" s="226"/>
      <c r="AK1229" s="226"/>
      <c r="AL1229" s="226"/>
      <c r="AM1229" s="226"/>
      <c r="AN1229" s="226"/>
      <c r="AO1229" s="226"/>
    </row>
    <row r="1230" spans="1:41" ht="15" outlineLevel="1">
      <c r="A1230" s="44"/>
      <c r="B1230" s="87"/>
      <c r="C1230" s="24" t="s">
        <v>557</v>
      </c>
      <c r="D1230" s="73"/>
      <c r="E1230" s="74"/>
      <c r="F1230" s="14">
        <f t="shared" si="637"/>
        <v>0</v>
      </c>
      <c r="G1230" s="14">
        <f t="shared" si="638"/>
        <v>0</v>
      </c>
      <c r="H1230" s="14"/>
      <c r="I1230" s="74"/>
      <c r="J1230" s="64"/>
      <c r="K1230" s="74"/>
      <c r="L1230" s="351"/>
      <c r="M1230" s="351"/>
      <c r="N1230" s="351"/>
      <c r="O1230" s="378"/>
      <c r="P1230" s="180">
        <f t="shared" si="618"/>
        <v>0</v>
      </c>
      <c r="Q1230" s="180">
        <f t="shared" si="631"/>
        <v>0</v>
      </c>
      <c r="R1230" s="180">
        <f t="shared" si="632"/>
        <v>0</v>
      </c>
      <c r="S1230" s="180">
        <f t="shared" si="633"/>
        <v>0</v>
      </c>
      <c r="T1230" s="394">
        <f t="shared" si="627"/>
        <v>0</v>
      </c>
      <c r="U1230" s="394">
        <f t="shared" si="628"/>
        <v>0</v>
      </c>
      <c r="V1230" s="142">
        <f t="shared" si="634"/>
        <v>0</v>
      </c>
      <c r="W1230" s="142">
        <f t="shared" si="629"/>
        <v>0</v>
      </c>
      <c r="X1230" s="142">
        <f t="shared" si="629"/>
        <v>0</v>
      </c>
      <c r="Y1230" s="142">
        <f t="shared" si="630"/>
        <v>0</v>
      </c>
      <c r="Z1230" s="351"/>
      <c r="AA1230" s="85"/>
      <c r="AB1230" s="226"/>
      <c r="AC1230" s="226"/>
      <c r="AD1230" s="226"/>
      <c r="AE1230" s="226"/>
      <c r="AF1230" s="226"/>
      <c r="AG1230" s="226"/>
      <c r="AH1230" s="226"/>
      <c r="AI1230" s="226"/>
      <c r="AJ1230" s="226"/>
      <c r="AK1230" s="226"/>
      <c r="AL1230" s="226"/>
      <c r="AM1230" s="226"/>
      <c r="AN1230" s="226"/>
      <c r="AO1230" s="226"/>
    </row>
    <row r="1231" spans="1:41" ht="28.5" outlineLevel="1">
      <c r="A1231" s="44">
        <v>1019</v>
      </c>
      <c r="B1231" s="87">
        <v>75</v>
      </c>
      <c r="C1231" s="13" t="s">
        <v>738</v>
      </c>
      <c r="D1231" s="73" t="s">
        <v>24</v>
      </c>
      <c r="E1231" s="74">
        <v>79</v>
      </c>
      <c r="F1231" s="14">
        <f t="shared" si="637"/>
        <v>686036</v>
      </c>
      <c r="G1231" s="14">
        <f t="shared" si="638"/>
        <v>197974</v>
      </c>
      <c r="H1231" s="14">
        <f t="shared" ref="H1231:H1233" si="639">F1231+G1231</f>
        <v>884010</v>
      </c>
      <c r="I1231" s="99">
        <v>8684</v>
      </c>
      <c r="J1231" s="64">
        <v>2506</v>
      </c>
      <c r="K1231" s="74"/>
      <c r="L1231" s="351"/>
      <c r="M1231" s="351"/>
      <c r="N1231" s="351"/>
      <c r="O1231" s="186">
        <f t="shared" ref="O1231:O1233" si="640">I1231</f>
        <v>8684</v>
      </c>
      <c r="P1231" s="180">
        <f t="shared" si="618"/>
        <v>2506</v>
      </c>
      <c r="Q1231" s="180">
        <f t="shared" si="631"/>
        <v>686036</v>
      </c>
      <c r="R1231" s="180">
        <f t="shared" si="632"/>
        <v>197974</v>
      </c>
      <c r="S1231" s="180">
        <f t="shared" si="633"/>
        <v>884010</v>
      </c>
      <c r="T1231" s="394">
        <f t="shared" si="627"/>
        <v>878602.45</v>
      </c>
      <c r="U1231" s="394">
        <f t="shared" si="628"/>
        <v>253544.18</v>
      </c>
      <c r="V1231" s="142">
        <f t="shared" si="634"/>
        <v>1132146.6299999999</v>
      </c>
      <c r="W1231" s="142">
        <f t="shared" si="629"/>
        <v>11121.55</v>
      </c>
      <c r="X1231" s="142">
        <f t="shared" si="629"/>
        <v>3209.42</v>
      </c>
      <c r="Y1231" s="142">
        <f t="shared" si="630"/>
        <v>14330.97</v>
      </c>
      <c r="Z1231" s="351" t="s">
        <v>739</v>
      </c>
      <c r="AA1231" s="85"/>
      <c r="AB1231" s="226"/>
      <c r="AC1231" s="226"/>
      <c r="AD1231" s="226"/>
      <c r="AE1231" s="226"/>
      <c r="AF1231" s="226"/>
      <c r="AG1231" s="226"/>
      <c r="AH1231" s="226"/>
      <c r="AI1231" s="226"/>
      <c r="AJ1231" s="226"/>
      <c r="AK1231" s="226"/>
      <c r="AL1231" s="226"/>
      <c r="AM1231" s="226"/>
      <c r="AN1231" s="226"/>
      <c r="AO1231" s="226"/>
    </row>
    <row r="1232" spans="1:41" ht="28.5" outlineLevel="1">
      <c r="A1232" s="44">
        <v>1020</v>
      </c>
      <c r="B1232" s="87">
        <v>76</v>
      </c>
      <c r="C1232" s="13" t="s">
        <v>740</v>
      </c>
      <c r="D1232" s="73" t="s">
        <v>24</v>
      </c>
      <c r="E1232" s="74">
        <v>96</v>
      </c>
      <c r="F1232" s="14">
        <f t="shared" si="637"/>
        <v>992832</v>
      </c>
      <c r="G1232" s="14">
        <f t="shared" si="638"/>
        <v>286560</v>
      </c>
      <c r="H1232" s="14">
        <f t="shared" si="639"/>
        <v>1279392</v>
      </c>
      <c r="I1232" s="99">
        <v>10342</v>
      </c>
      <c r="J1232" s="64">
        <v>2985</v>
      </c>
      <c r="K1232" s="74"/>
      <c r="L1232" s="351"/>
      <c r="M1232" s="351"/>
      <c r="N1232" s="351"/>
      <c r="O1232" s="186">
        <f t="shared" si="640"/>
        <v>10342</v>
      </c>
      <c r="P1232" s="180">
        <f t="shared" si="618"/>
        <v>2985</v>
      </c>
      <c r="Q1232" s="180">
        <f t="shared" si="631"/>
        <v>992832</v>
      </c>
      <c r="R1232" s="180">
        <f t="shared" si="632"/>
        <v>286560</v>
      </c>
      <c r="S1232" s="180">
        <f t="shared" si="633"/>
        <v>1279392</v>
      </c>
      <c r="T1232" s="394">
        <f t="shared" si="627"/>
        <v>1271515.2</v>
      </c>
      <c r="U1232" s="394">
        <f t="shared" si="628"/>
        <v>366995.52</v>
      </c>
      <c r="V1232" s="142">
        <f t="shared" si="634"/>
        <v>1638510.72</v>
      </c>
      <c r="W1232" s="142">
        <f t="shared" si="629"/>
        <v>13244.95</v>
      </c>
      <c r="X1232" s="142">
        <f t="shared" si="629"/>
        <v>3822.87</v>
      </c>
      <c r="Y1232" s="142">
        <f t="shared" si="630"/>
        <v>17067.82</v>
      </c>
      <c r="Z1232" s="351" t="s">
        <v>741</v>
      </c>
      <c r="AA1232" s="85"/>
      <c r="AB1232" s="226"/>
      <c r="AC1232" s="226"/>
      <c r="AD1232" s="226"/>
      <c r="AE1232" s="226"/>
      <c r="AF1232" s="226"/>
      <c r="AG1232" s="226"/>
      <c r="AH1232" s="226"/>
      <c r="AI1232" s="226"/>
      <c r="AJ1232" s="226"/>
      <c r="AK1232" s="226"/>
      <c r="AL1232" s="226"/>
      <c r="AM1232" s="226"/>
      <c r="AN1232" s="226"/>
      <c r="AO1232" s="226"/>
    </row>
    <row r="1233" spans="1:41" ht="28.5" outlineLevel="1">
      <c r="A1233" s="44">
        <v>1021</v>
      </c>
      <c r="B1233" s="87">
        <v>77</v>
      </c>
      <c r="C1233" s="13" t="s">
        <v>742</v>
      </c>
      <c r="D1233" s="73" t="s">
        <v>24</v>
      </c>
      <c r="E1233" s="74">
        <v>285</v>
      </c>
      <c r="F1233" s="14">
        <f t="shared" si="637"/>
        <v>3674220</v>
      </c>
      <c r="G1233" s="14">
        <f t="shared" si="638"/>
        <v>1060485</v>
      </c>
      <c r="H1233" s="14">
        <f t="shared" si="639"/>
        <v>4734705</v>
      </c>
      <c r="I1233" s="99">
        <v>12892</v>
      </c>
      <c r="J1233" s="64">
        <v>3721</v>
      </c>
      <c r="K1233" s="74"/>
      <c r="L1233" s="351"/>
      <c r="M1233" s="351"/>
      <c r="N1233" s="351"/>
      <c r="O1233" s="186">
        <f t="shared" si="640"/>
        <v>12892</v>
      </c>
      <c r="P1233" s="180">
        <f t="shared" si="618"/>
        <v>3721</v>
      </c>
      <c r="Q1233" s="180">
        <f t="shared" si="631"/>
        <v>3674220</v>
      </c>
      <c r="R1233" s="180">
        <f t="shared" si="632"/>
        <v>1060485</v>
      </c>
      <c r="S1233" s="180">
        <f t="shared" si="633"/>
        <v>4734705</v>
      </c>
      <c r="T1233" s="394">
        <f t="shared" si="627"/>
        <v>4705555.2</v>
      </c>
      <c r="U1233" s="394">
        <f t="shared" si="628"/>
        <v>1358158.95</v>
      </c>
      <c r="V1233" s="142">
        <f t="shared" si="634"/>
        <v>6063714.1500000004</v>
      </c>
      <c r="W1233" s="142">
        <f t="shared" si="629"/>
        <v>16510.72</v>
      </c>
      <c r="X1233" s="142">
        <f t="shared" si="629"/>
        <v>4765.47</v>
      </c>
      <c r="Y1233" s="142">
        <f t="shared" si="630"/>
        <v>21276.19</v>
      </c>
      <c r="Z1233" s="351" t="s">
        <v>743</v>
      </c>
      <c r="AA1233" s="85"/>
      <c r="AB1233" s="226"/>
      <c r="AC1233" s="226"/>
      <c r="AD1233" s="226"/>
      <c r="AE1233" s="226"/>
      <c r="AF1233" s="226"/>
      <c r="AG1233" s="226"/>
      <c r="AH1233" s="226"/>
      <c r="AI1233" s="226"/>
      <c r="AJ1233" s="226"/>
      <c r="AK1233" s="226"/>
      <c r="AL1233" s="226"/>
      <c r="AM1233" s="226"/>
      <c r="AN1233" s="226"/>
      <c r="AO1233" s="226"/>
    </row>
    <row r="1234" spans="1:41" s="266" customFormat="1" ht="15">
      <c r="A1234" s="188"/>
      <c r="B1234" s="368"/>
      <c r="C1234" s="373" t="s">
        <v>744</v>
      </c>
      <c r="D1234" s="368"/>
      <c r="E1234" s="209"/>
      <c r="F1234" s="191">
        <f t="shared" ref="F1234:H1234" si="641">SUM(F1236:F1244)</f>
        <v>178584.3</v>
      </c>
      <c r="G1234" s="191">
        <f t="shared" si="641"/>
        <v>118816</v>
      </c>
      <c r="H1234" s="191">
        <f t="shared" si="641"/>
        <v>297400.3</v>
      </c>
      <c r="I1234" s="209"/>
      <c r="J1234" s="209"/>
      <c r="K1234" s="209"/>
      <c r="L1234" s="188"/>
      <c r="M1234" s="188"/>
      <c r="N1234" s="188"/>
      <c r="O1234" s="183"/>
      <c r="P1234" s="180">
        <f t="shared" si="618"/>
        <v>0</v>
      </c>
      <c r="Q1234" s="459">
        <f>SUM(Q1236:Q1244)</f>
        <v>189976.8</v>
      </c>
      <c r="R1234" s="459">
        <f t="shared" ref="R1234:S1234" si="642">SUM(R1236:R1244)</f>
        <v>118816</v>
      </c>
      <c r="S1234" s="459">
        <f t="shared" si="642"/>
        <v>308792.8</v>
      </c>
      <c r="T1234" s="191"/>
      <c r="U1234" s="191"/>
      <c r="V1234" s="191"/>
      <c r="W1234" s="142">
        <f t="shared" si="629"/>
        <v>0</v>
      </c>
      <c r="X1234" s="142">
        <f t="shared" si="629"/>
        <v>0</v>
      </c>
      <c r="Y1234" s="142">
        <f t="shared" si="630"/>
        <v>0</v>
      </c>
      <c r="Z1234" s="188"/>
      <c r="AA1234" s="369"/>
      <c r="AB1234" s="265"/>
      <c r="AC1234" s="265"/>
      <c r="AD1234" s="265"/>
      <c r="AE1234" s="265"/>
      <c r="AF1234" s="265"/>
      <c r="AG1234" s="265"/>
      <c r="AH1234" s="265"/>
      <c r="AI1234" s="265"/>
      <c r="AJ1234" s="265"/>
      <c r="AK1234" s="265"/>
      <c r="AL1234" s="265"/>
      <c r="AM1234" s="265"/>
      <c r="AN1234" s="265"/>
      <c r="AO1234" s="265"/>
    </row>
    <row r="1235" spans="1:41" ht="15" outlineLevel="1">
      <c r="A1235" s="44"/>
      <c r="B1235" s="87"/>
      <c r="C1235" s="24" t="s">
        <v>566</v>
      </c>
      <c r="D1235" s="73"/>
      <c r="E1235" s="74"/>
      <c r="F1235" s="14">
        <f t="shared" ref="F1235:F1244" si="643">E1235*I1235</f>
        <v>0</v>
      </c>
      <c r="G1235" s="14">
        <f t="shared" ref="G1235:G1244" si="644">E1235*J1235</f>
        <v>0</v>
      </c>
      <c r="H1235" s="14"/>
      <c r="I1235" s="74"/>
      <c r="J1235" s="64"/>
      <c r="K1235" s="74"/>
      <c r="L1235" s="351"/>
      <c r="M1235" s="351"/>
      <c r="N1235" s="351"/>
      <c r="O1235" s="378"/>
      <c r="P1235" s="180">
        <f t="shared" si="618"/>
        <v>0</v>
      </c>
      <c r="Q1235" s="180">
        <f t="shared" si="631"/>
        <v>0</v>
      </c>
      <c r="R1235" s="180">
        <f t="shared" si="632"/>
        <v>0</v>
      </c>
      <c r="S1235" s="180">
        <f t="shared" si="633"/>
        <v>0</v>
      </c>
      <c r="T1235" s="394">
        <f t="shared" si="627"/>
        <v>0</v>
      </c>
      <c r="U1235" s="394">
        <f t="shared" si="628"/>
        <v>0</v>
      </c>
      <c r="V1235" s="142">
        <f t="shared" si="634"/>
        <v>0</v>
      </c>
      <c r="W1235" s="142">
        <f t="shared" si="629"/>
        <v>0</v>
      </c>
      <c r="X1235" s="142">
        <f t="shared" si="629"/>
        <v>0</v>
      </c>
      <c r="Y1235" s="142">
        <f t="shared" si="630"/>
        <v>0</v>
      </c>
      <c r="Z1235" s="351"/>
      <c r="AA1235" s="85"/>
      <c r="AB1235" s="226"/>
      <c r="AC1235" s="226"/>
      <c r="AD1235" s="226"/>
      <c r="AE1235" s="226"/>
      <c r="AF1235" s="226"/>
      <c r="AG1235" s="226"/>
      <c r="AH1235" s="226"/>
      <c r="AI1235" s="226"/>
      <c r="AJ1235" s="226"/>
      <c r="AK1235" s="226"/>
      <c r="AL1235" s="226"/>
      <c r="AM1235" s="226"/>
      <c r="AN1235" s="226"/>
      <c r="AO1235" s="226"/>
    </row>
    <row r="1236" spans="1:41" ht="28.5" outlineLevel="1">
      <c r="A1236" s="44">
        <v>1022</v>
      </c>
      <c r="B1236" s="87">
        <v>78</v>
      </c>
      <c r="C1236" s="96" t="s">
        <v>745</v>
      </c>
      <c r="D1236" s="73" t="s">
        <v>34</v>
      </c>
      <c r="E1236" s="74">
        <v>30.7</v>
      </c>
      <c r="F1236" s="14">
        <f t="shared" si="643"/>
        <v>22564.5</v>
      </c>
      <c r="G1236" s="14">
        <f t="shared" si="644"/>
        <v>0</v>
      </c>
      <c r="H1236" s="14">
        <f t="shared" ref="H1236:H1244" si="645">F1236+G1236</f>
        <v>22564.5</v>
      </c>
      <c r="I1236" s="99">
        <v>735</v>
      </c>
      <c r="J1236" s="64"/>
      <c r="K1236" s="74"/>
      <c r="L1236" s="351"/>
      <c r="M1236" s="351"/>
      <c r="N1236" s="351"/>
      <c r="O1236" s="186">
        <f t="shared" ref="O1236:O1239" si="646">I1236</f>
        <v>735</v>
      </c>
      <c r="P1236" s="180">
        <f t="shared" si="618"/>
        <v>0</v>
      </c>
      <c r="Q1236" s="180">
        <f t="shared" si="631"/>
        <v>22564.5</v>
      </c>
      <c r="R1236" s="180">
        <f t="shared" si="632"/>
        <v>0</v>
      </c>
      <c r="S1236" s="180">
        <f t="shared" si="633"/>
        <v>22564.5</v>
      </c>
      <c r="T1236" s="394">
        <f t="shared" si="627"/>
        <v>28898.22</v>
      </c>
      <c r="U1236" s="394">
        <f t="shared" si="628"/>
        <v>0</v>
      </c>
      <c r="V1236" s="142">
        <f t="shared" si="634"/>
        <v>28898.22</v>
      </c>
      <c r="W1236" s="142">
        <f t="shared" si="629"/>
        <v>941.31</v>
      </c>
      <c r="X1236" s="142">
        <f t="shared" si="629"/>
        <v>0</v>
      </c>
      <c r="Y1236" s="142">
        <f t="shared" si="630"/>
        <v>941.31</v>
      </c>
      <c r="Z1236" s="351" t="s">
        <v>746</v>
      </c>
      <c r="AA1236" s="85"/>
      <c r="AB1236" s="226"/>
      <c r="AC1236" s="226"/>
      <c r="AD1236" s="226"/>
      <c r="AE1236" s="226"/>
      <c r="AF1236" s="226"/>
      <c r="AG1236" s="226"/>
      <c r="AH1236" s="226"/>
      <c r="AI1236" s="226"/>
      <c r="AJ1236" s="226"/>
      <c r="AK1236" s="226"/>
      <c r="AL1236" s="226"/>
      <c r="AM1236" s="226"/>
      <c r="AN1236" s="226"/>
      <c r="AO1236" s="226"/>
    </row>
    <row r="1237" spans="1:41" ht="28.5" outlineLevel="1">
      <c r="A1237" s="44">
        <v>1023</v>
      </c>
      <c r="B1237" s="87">
        <v>79</v>
      </c>
      <c r="C1237" s="13" t="s">
        <v>747</v>
      </c>
      <c r="D1237" s="73" t="s">
        <v>34</v>
      </c>
      <c r="E1237" s="74">
        <v>30.7</v>
      </c>
      <c r="F1237" s="14">
        <f t="shared" si="643"/>
        <v>82276</v>
      </c>
      <c r="G1237" s="14">
        <f t="shared" si="644"/>
        <v>0</v>
      </c>
      <c r="H1237" s="14">
        <f t="shared" si="645"/>
        <v>82276</v>
      </c>
      <c r="I1237" s="99">
        <v>2680</v>
      </c>
      <c r="J1237" s="64"/>
      <c r="K1237" s="74"/>
      <c r="L1237" s="351"/>
      <c r="M1237" s="351"/>
      <c r="N1237" s="351"/>
      <c r="O1237" s="186">
        <f t="shared" si="646"/>
        <v>2680</v>
      </c>
      <c r="P1237" s="180">
        <f t="shared" si="618"/>
        <v>0</v>
      </c>
      <c r="Q1237" s="180">
        <f t="shared" si="631"/>
        <v>82276</v>
      </c>
      <c r="R1237" s="180">
        <f t="shared" si="632"/>
        <v>0</v>
      </c>
      <c r="S1237" s="180">
        <f t="shared" si="633"/>
        <v>82276</v>
      </c>
      <c r="T1237" s="394">
        <f t="shared" si="627"/>
        <v>105370.38</v>
      </c>
      <c r="U1237" s="394">
        <f t="shared" si="628"/>
        <v>0</v>
      </c>
      <c r="V1237" s="142">
        <f t="shared" si="634"/>
        <v>105370.38</v>
      </c>
      <c r="W1237" s="142">
        <f t="shared" si="629"/>
        <v>3432.26</v>
      </c>
      <c r="X1237" s="142">
        <f t="shared" si="629"/>
        <v>0</v>
      </c>
      <c r="Y1237" s="142">
        <f t="shared" si="630"/>
        <v>3432.26</v>
      </c>
      <c r="Z1237" s="351" t="s">
        <v>748</v>
      </c>
      <c r="AA1237" s="85"/>
      <c r="AB1237" s="226"/>
      <c r="AC1237" s="226"/>
      <c r="AD1237" s="226"/>
      <c r="AE1237" s="226"/>
      <c r="AF1237" s="226"/>
      <c r="AG1237" s="226"/>
      <c r="AH1237" s="226"/>
      <c r="AI1237" s="226"/>
      <c r="AJ1237" s="226"/>
      <c r="AK1237" s="226"/>
      <c r="AL1237" s="226"/>
      <c r="AM1237" s="226"/>
      <c r="AN1237" s="226"/>
      <c r="AO1237" s="226"/>
    </row>
    <row r="1238" spans="1:41" ht="28.5" outlineLevel="1">
      <c r="A1238" s="44">
        <v>1024</v>
      </c>
      <c r="B1238" s="87">
        <v>80</v>
      </c>
      <c r="C1238" s="13" t="s">
        <v>749</v>
      </c>
      <c r="D1238" s="73" t="s">
        <v>34</v>
      </c>
      <c r="E1238" s="74">
        <v>2.8</v>
      </c>
      <c r="F1238" s="14">
        <f t="shared" si="643"/>
        <v>7674.8</v>
      </c>
      <c r="G1238" s="14">
        <f t="shared" si="644"/>
        <v>2800</v>
      </c>
      <c r="H1238" s="14">
        <f t="shared" si="645"/>
        <v>10474.799999999999</v>
      </c>
      <c r="I1238" s="99">
        <v>2741</v>
      </c>
      <c r="J1238" s="64">
        <v>1000</v>
      </c>
      <c r="K1238" s="74"/>
      <c r="L1238" s="351"/>
      <c r="M1238" s="351"/>
      <c r="N1238" s="351"/>
      <c r="O1238" s="186">
        <f t="shared" si="646"/>
        <v>2741</v>
      </c>
      <c r="P1238" s="180">
        <f t="shared" si="618"/>
        <v>1000</v>
      </c>
      <c r="Q1238" s="180">
        <f t="shared" si="631"/>
        <v>7674.8</v>
      </c>
      <c r="R1238" s="180">
        <f t="shared" si="632"/>
        <v>2800</v>
      </c>
      <c r="S1238" s="180">
        <f t="shared" si="633"/>
        <v>10474.799999999999</v>
      </c>
      <c r="T1238" s="394">
        <f t="shared" si="627"/>
        <v>9829.06</v>
      </c>
      <c r="U1238" s="394">
        <f t="shared" si="628"/>
        <v>3585.93</v>
      </c>
      <c r="V1238" s="142">
        <f t="shared" si="634"/>
        <v>13414.99</v>
      </c>
      <c r="W1238" s="142">
        <f t="shared" si="629"/>
        <v>3510.38</v>
      </c>
      <c r="X1238" s="142">
        <f t="shared" si="629"/>
        <v>1280.69</v>
      </c>
      <c r="Y1238" s="142">
        <f t="shared" si="630"/>
        <v>4791.07</v>
      </c>
      <c r="Z1238" s="351" t="s">
        <v>750</v>
      </c>
      <c r="AA1238" s="85"/>
      <c r="AB1238" s="226"/>
      <c r="AC1238" s="226"/>
      <c r="AD1238" s="226"/>
      <c r="AE1238" s="226"/>
      <c r="AF1238" s="226"/>
      <c r="AG1238" s="226"/>
      <c r="AH1238" s="226"/>
      <c r="AI1238" s="226"/>
      <c r="AJ1238" s="226"/>
      <c r="AK1238" s="226"/>
      <c r="AL1238" s="226"/>
      <c r="AM1238" s="226"/>
      <c r="AN1238" s="226"/>
      <c r="AO1238" s="226"/>
    </row>
    <row r="1239" spans="1:41" ht="42.75" outlineLevel="1">
      <c r="A1239" s="44">
        <v>1025</v>
      </c>
      <c r="B1239" s="87">
        <v>81</v>
      </c>
      <c r="C1239" s="13" t="s">
        <v>751</v>
      </c>
      <c r="D1239" s="73" t="s">
        <v>34</v>
      </c>
      <c r="E1239" s="74">
        <v>58.6</v>
      </c>
      <c r="F1239" s="14">
        <f t="shared" si="643"/>
        <v>19631</v>
      </c>
      <c r="G1239" s="14">
        <f t="shared" si="644"/>
        <v>0</v>
      </c>
      <c r="H1239" s="14">
        <f t="shared" si="645"/>
        <v>19631</v>
      </c>
      <c r="I1239" s="99">
        <v>335</v>
      </c>
      <c r="J1239" s="64"/>
      <c r="K1239" s="74"/>
      <c r="L1239" s="351"/>
      <c r="M1239" s="351"/>
      <c r="N1239" s="351"/>
      <c r="O1239" s="186">
        <f t="shared" si="646"/>
        <v>335</v>
      </c>
      <c r="P1239" s="180">
        <f t="shared" si="618"/>
        <v>0</v>
      </c>
      <c r="Q1239" s="180">
        <f t="shared" si="631"/>
        <v>19631</v>
      </c>
      <c r="R1239" s="180">
        <f t="shared" si="632"/>
        <v>0</v>
      </c>
      <c r="S1239" s="180">
        <f t="shared" si="633"/>
        <v>19631</v>
      </c>
      <c r="T1239" s="394">
        <f t="shared" si="627"/>
        <v>25141.16</v>
      </c>
      <c r="U1239" s="394">
        <f t="shared" si="628"/>
        <v>0</v>
      </c>
      <c r="V1239" s="142">
        <f t="shared" si="634"/>
        <v>25141.16</v>
      </c>
      <c r="W1239" s="142">
        <f t="shared" si="629"/>
        <v>429.03</v>
      </c>
      <c r="X1239" s="142">
        <f t="shared" si="629"/>
        <v>0</v>
      </c>
      <c r="Y1239" s="142">
        <f t="shared" si="630"/>
        <v>429.03</v>
      </c>
      <c r="Z1239" s="351"/>
      <c r="AA1239" s="85"/>
      <c r="AB1239" s="226"/>
      <c r="AC1239" s="226"/>
      <c r="AD1239" s="226"/>
      <c r="AE1239" s="226"/>
      <c r="AF1239" s="226"/>
      <c r="AG1239" s="226"/>
      <c r="AH1239" s="226"/>
      <c r="AI1239" s="226"/>
      <c r="AJ1239" s="226"/>
      <c r="AK1239" s="226"/>
      <c r="AL1239" s="226"/>
      <c r="AM1239" s="226"/>
      <c r="AN1239" s="226"/>
      <c r="AO1239" s="226"/>
    </row>
    <row r="1240" spans="1:41" ht="28.5" outlineLevel="1">
      <c r="A1240" s="44">
        <v>1026</v>
      </c>
      <c r="B1240" s="87">
        <v>82</v>
      </c>
      <c r="C1240" s="96" t="s">
        <v>752</v>
      </c>
      <c r="D1240" s="97" t="s">
        <v>31</v>
      </c>
      <c r="E1240" s="98">
        <v>4.9000000000000004</v>
      </c>
      <c r="F1240" s="14">
        <f t="shared" si="643"/>
        <v>10290</v>
      </c>
      <c r="G1240" s="14">
        <f t="shared" si="644"/>
        <v>0</v>
      </c>
      <c r="H1240" s="14">
        <f t="shared" si="645"/>
        <v>10290</v>
      </c>
      <c r="I1240" s="104">
        <v>2100</v>
      </c>
      <c r="J1240" s="64"/>
      <c r="K1240" s="74"/>
      <c r="L1240" s="371"/>
      <c r="M1240" s="371"/>
      <c r="N1240" s="371"/>
      <c r="O1240" s="186">
        <v>4425</v>
      </c>
      <c r="P1240" s="180">
        <f t="shared" si="618"/>
        <v>0</v>
      </c>
      <c r="Q1240" s="180">
        <f t="shared" si="631"/>
        <v>21682.5</v>
      </c>
      <c r="R1240" s="180">
        <f t="shared" si="632"/>
        <v>0</v>
      </c>
      <c r="S1240" s="180">
        <f t="shared" si="633"/>
        <v>21682.5</v>
      </c>
      <c r="T1240" s="394">
        <f t="shared" si="627"/>
        <v>27768.69</v>
      </c>
      <c r="U1240" s="394">
        <f t="shared" si="628"/>
        <v>0</v>
      </c>
      <c r="V1240" s="142">
        <f t="shared" si="634"/>
        <v>27768.69</v>
      </c>
      <c r="W1240" s="142">
        <f t="shared" si="629"/>
        <v>5667.08</v>
      </c>
      <c r="X1240" s="142">
        <f t="shared" si="629"/>
        <v>0</v>
      </c>
      <c r="Y1240" s="142">
        <f t="shared" si="630"/>
        <v>5667.08</v>
      </c>
      <c r="Z1240" s="371" t="s">
        <v>753</v>
      </c>
      <c r="AA1240" s="372"/>
      <c r="AB1240" s="226"/>
      <c r="AC1240" s="226"/>
      <c r="AD1240" s="226"/>
      <c r="AE1240" s="226"/>
      <c r="AF1240" s="226"/>
      <c r="AG1240" s="226"/>
      <c r="AH1240" s="226"/>
      <c r="AI1240" s="226"/>
      <c r="AJ1240" s="226"/>
      <c r="AK1240" s="226"/>
      <c r="AL1240" s="226"/>
      <c r="AM1240" s="226"/>
      <c r="AN1240" s="226"/>
      <c r="AO1240" s="226"/>
    </row>
    <row r="1241" spans="1:41" ht="15" outlineLevel="1">
      <c r="A1241" s="44"/>
      <c r="B1241" s="87"/>
      <c r="C1241" s="24" t="s">
        <v>754</v>
      </c>
      <c r="D1241" s="73"/>
      <c r="E1241" s="74"/>
      <c r="F1241" s="14">
        <f t="shared" si="643"/>
        <v>0</v>
      </c>
      <c r="G1241" s="14">
        <f t="shared" si="644"/>
        <v>0</v>
      </c>
      <c r="H1241" s="14">
        <f t="shared" si="645"/>
        <v>0</v>
      </c>
      <c r="I1241" s="74"/>
      <c r="J1241" s="64"/>
      <c r="K1241" s="74"/>
      <c r="L1241" s="351"/>
      <c r="M1241" s="351"/>
      <c r="N1241" s="351"/>
      <c r="O1241" s="378"/>
      <c r="P1241" s="180">
        <f t="shared" si="618"/>
        <v>0</v>
      </c>
      <c r="Q1241" s="180">
        <f t="shared" si="631"/>
        <v>0</v>
      </c>
      <c r="R1241" s="180">
        <f t="shared" si="632"/>
        <v>0</v>
      </c>
      <c r="S1241" s="180">
        <f t="shared" si="633"/>
        <v>0</v>
      </c>
      <c r="T1241" s="394">
        <f t="shared" si="627"/>
        <v>0</v>
      </c>
      <c r="U1241" s="394">
        <f t="shared" si="628"/>
        <v>0</v>
      </c>
      <c r="V1241" s="142">
        <f t="shared" si="634"/>
        <v>0</v>
      </c>
      <c r="W1241" s="142">
        <f t="shared" si="629"/>
        <v>0</v>
      </c>
      <c r="X1241" s="142">
        <f t="shared" si="629"/>
        <v>0</v>
      </c>
      <c r="Y1241" s="142">
        <f t="shared" si="630"/>
        <v>0</v>
      </c>
      <c r="Z1241" s="351"/>
      <c r="AA1241" s="85"/>
      <c r="AB1241" s="226"/>
      <c r="AC1241" s="226"/>
      <c r="AD1241" s="226"/>
      <c r="AE1241" s="226"/>
      <c r="AF1241" s="226"/>
      <c r="AG1241" s="226"/>
      <c r="AH1241" s="226"/>
      <c r="AI1241" s="226"/>
      <c r="AJ1241" s="226"/>
      <c r="AK1241" s="226"/>
      <c r="AL1241" s="226"/>
      <c r="AM1241" s="226"/>
      <c r="AN1241" s="226"/>
      <c r="AO1241" s="226"/>
    </row>
    <row r="1242" spans="1:41" ht="28.5" outlineLevel="1">
      <c r="A1242" s="44">
        <v>1027</v>
      </c>
      <c r="B1242" s="87">
        <v>83</v>
      </c>
      <c r="C1242" s="13" t="s">
        <v>755</v>
      </c>
      <c r="D1242" s="73" t="s">
        <v>24</v>
      </c>
      <c r="E1242" s="74">
        <v>36</v>
      </c>
      <c r="F1242" s="14">
        <f t="shared" si="643"/>
        <v>25308</v>
      </c>
      <c r="G1242" s="14">
        <f t="shared" si="644"/>
        <v>90000</v>
      </c>
      <c r="H1242" s="14">
        <f t="shared" si="645"/>
        <v>115308</v>
      </c>
      <c r="I1242" s="99">
        <v>703</v>
      </c>
      <c r="J1242" s="64">
        <v>2500</v>
      </c>
      <c r="K1242" s="74"/>
      <c r="L1242" s="351"/>
      <c r="M1242" s="351"/>
      <c r="N1242" s="351"/>
      <c r="O1242" s="186">
        <f t="shared" ref="O1242:O1244" si="647">I1242</f>
        <v>703</v>
      </c>
      <c r="P1242" s="180">
        <f t="shared" si="618"/>
        <v>2500</v>
      </c>
      <c r="Q1242" s="180">
        <f t="shared" si="631"/>
        <v>25308</v>
      </c>
      <c r="R1242" s="180">
        <f t="shared" si="632"/>
        <v>90000</v>
      </c>
      <c r="S1242" s="180">
        <f t="shared" si="633"/>
        <v>115308</v>
      </c>
      <c r="T1242" s="394">
        <f t="shared" si="627"/>
        <v>32411.88</v>
      </c>
      <c r="U1242" s="394">
        <f t="shared" si="628"/>
        <v>115262.64</v>
      </c>
      <c r="V1242" s="142">
        <f t="shared" si="634"/>
        <v>147674.51999999999</v>
      </c>
      <c r="W1242" s="142">
        <f t="shared" si="629"/>
        <v>900.33</v>
      </c>
      <c r="X1242" s="142">
        <f t="shared" si="629"/>
        <v>3201.74</v>
      </c>
      <c r="Y1242" s="142">
        <f t="shared" si="630"/>
        <v>4102.07</v>
      </c>
      <c r="Z1242" s="351" t="s">
        <v>756</v>
      </c>
      <c r="AA1242" s="85"/>
      <c r="AB1242" s="226"/>
      <c r="AC1242" s="226"/>
      <c r="AD1242" s="226"/>
      <c r="AE1242" s="226"/>
      <c r="AF1242" s="226"/>
      <c r="AG1242" s="226"/>
      <c r="AH1242" s="226"/>
      <c r="AI1242" s="226"/>
      <c r="AJ1242" s="226"/>
      <c r="AK1242" s="226"/>
      <c r="AL1242" s="226"/>
      <c r="AM1242" s="226"/>
      <c r="AN1242" s="226"/>
      <c r="AO1242" s="226"/>
    </row>
    <row r="1243" spans="1:41" ht="28.5" outlineLevel="1">
      <c r="A1243" s="44">
        <v>1028</v>
      </c>
      <c r="B1243" s="87">
        <v>84</v>
      </c>
      <c r="C1243" s="13" t="s">
        <v>757</v>
      </c>
      <c r="D1243" s="73" t="s">
        <v>21</v>
      </c>
      <c r="E1243" s="74">
        <v>8</v>
      </c>
      <c r="F1243" s="14">
        <f t="shared" si="643"/>
        <v>6752</v>
      </c>
      <c r="G1243" s="14">
        <f t="shared" si="644"/>
        <v>0</v>
      </c>
      <c r="H1243" s="14">
        <f t="shared" si="645"/>
        <v>6752</v>
      </c>
      <c r="I1243" s="99">
        <v>844</v>
      </c>
      <c r="J1243" s="64"/>
      <c r="K1243" s="74"/>
      <c r="L1243" s="351"/>
      <c r="M1243" s="351"/>
      <c r="N1243" s="351"/>
      <c r="O1243" s="186">
        <f t="shared" si="647"/>
        <v>844</v>
      </c>
      <c r="P1243" s="180">
        <f t="shared" si="618"/>
        <v>0</v>
      </c>
      <c r="Q1243" s="180">
        <f t="shared" si="631"/>
        <v>6752</v>
      </c>
      <c r="R1243" s="180">
        <f t="shared" si="632"/>
        <v>0</v>
      </c>
      <c r="S1243" s="180">
        <f t="shared" si="633"/>
        <v>6752</v>
      </c>
      <c r="T1243" s="394">
        <f t="shared" si="627"/>
        <v>8647.2800000000007</v>
      </c>
      <c r="U1243" s="394">
        <f t="shared" si="628"/>
        <v>0</v>
      </c>
      <c r="V1243" s="142">
        <f t="shared" si="634"/>
        <v>8647.2800000000007</v>
      </c>
      <c r="W1243" s="142">
        <f t="shared" si="629"/>
        <v>1080.9100000000001</v>
      </c>
      <c r="X1243" s="142">
        <f t="shared" si="629"/>
        <v>0</v>
      </c>
      <c r="Y1243" s="142">
        <f t="shared" si="630"/>
        <v>1080.9100000000001</v>
      </c>
      <c r="Z1243" s="351" t="s">
        <v>758</v>
      </c>
      <c r="AA1243" s="85"/>
      <c r="AB1243" s="226"/>
      <c r="AC1243" s="226"/>
      <c r="AD1243" s="226"/>
      <c r="AE1243" s="226"/>
      <c r="AF1243" s="226"/>
      <c r="AG1243" s="226"/>
      <c r="AH1243" s="226"/>
      <c r="AI1243" s="226"/>
      <c r="AJ1243" s="226"/>
      <c r="AK1243" s="226"/>
      <c r="AL1243" s="226"/>
      <c r="AM1243" s="226"/>
      <c r="AN1243" s="226"/>
      <c r="AO1243" s="226"/>
    </row>
    <row r="1244" spans="1:41" ht="15" outlineLevel="1">
      <c r="A1244" s="44">
        <v>1029</v>
      </c>
      <c r="B1244" s="87">
        <v>85</v>
      </c>
      <c r="C1244" s="13" t="s">
        <v>759</v>
      </c>
      <c r="D1244" s="73" t="s">
        <v>760</v>
      </c>
      <c r="E1244" s="74">
        <v>8</v>
      </c>
      <c r="F1244" s="14">
        <f t="shared" si="643"/>
        <v>4088</v>
      </c>
      <c r="G1244" s="14">
        <f t="shared" si="644"/>
        <v>26016</v>
      </c>
      <c r="H1244" s="14">
        <f t="shared" si="645"/>
        <v>30104</v>
      </c>
      <c r="I1244" s="99">
        <v>511</v>
      </c>
      <c r="J1244" s="64">
        <v>3252</v>
      </c>
      <c r="K1244" s="74"/>
      <c r="L1244" s="351"/>
      <c r="M1244" s="351"/>
      <c r="N1244" s="351"/>
      <c r="O1244" s="186">
        <f t="shared" si="647"/>
        <v>511</v>
      </c>
      <c r="P1244" s="180">
        <f t="shared" si="618"/>
        <v>3252</v>
      </c>
      <c r="Q1244" s="180">
        <f t="shared" si="631"/>
        <v>4088</v>
      </c>
      <c r="R1244" s="180">
        <f t="shared" si="632"/>
        <v>26016</v>
      </c>
      <c r="S1244" s="180">
        <f t="shared" si="633"/>
        <v>30104</v>
      </c>
      <c r="T1244" s="394">
        <f t="shared" si="627"/>
        <v>5235.5200000000004</v>
      </c>
      <c r="U1244" s="394">
        <f t="shared" si="628"/>
        <v>33318.559999999998</v>
      </c>
      <c r="V1244" s="142">
        <f t="shared" si="634"/>
        <v>38554.080000000002</v>
      </c>
      <c r="W1244" s="142">
        <f t="shared" si="629"/>
        <v>654.44000000000005</v>
      </c>
      <c r="X1244" s="142">
        <f t="shared" si="629"/>
        <v>4164.82</v>
      </c>
      <c r="Y1244" s="142">
        <f t="shared" si="630"/>
        <v>4819.26</v>
      </c>
      <c r="Z1244" s="351" t="s">
        <v>761</v>
      </c>
      <c r="AA1244" s="85"/>
      <c r="AB1244" s="226"/>
      <c r="AC1244" s="226"/>
      <c r="AD1244" s="226"/>
      <c r="AE1244" s="226"/>
      <c r="AF1244" s="226"/>
      <c r="AG1244" s="226"/>
      <c r="AH1244" s="226"/>
      <c r="AI1244" s="226"/>
      <c r="AJ1244" s="226"/>
      <c r="AK1244" s="226"/>
      <c r="AL1244" s="226"/>
      <c r="AM1244" s="226"/>
      <c r="AN1244" s="226"/>
      <c r="AO1244" s="226"/>
    </row>
    <row r="1245" spans="1:41" s="266" customFormat="1" ht="60">
      <c r="A1245" s="188"/>
      <c r="B1245" s="368"/>
      <c r="C1245" s="367" t="s">
        <v>762</v>
      </c>
      <c r="D1245" s="368"/>
      <c r="E1245" s="209"/>
      <c r="F1245" s="191">
        <f t="shared" ref="F1245:H1245" si="648">SUM(F1246:F1254)</f>
        <v>684115</v>
      </c>
      <c r="G1245" s="191">
        <f t="shared" si="648"/>
        <v>0</v>
      </c>
      <c r="H1245" s="191">
        <f t="shared" si="648"/>
        <v>684115</v>
      </c>
      <c r="I1245" s="209"/>
      <c r="J1245" s="209"/>
      <c r="K1245" s="209"/>
      <c r="L1245" s="188"/>
      <c r="M1245" s="188"/>
      <c r="N1245" s="188"/>
      <c r="O1245" s="183"/>
      <c r="P1245" s="180">
        <f t="shared" si="618"/>
        <v>0</v>
      </c>
      <c r="Q1245" s="459">
        <f>SUM(Q1246:Q1254)</f>
        <v>957761</v>
      </c>
      <c r="R1245" s="459">
        <f t="shared" ref="R1245:S1245" si="649">SUM(R1246:R1254)</f>
        <v>0</v>
      </c>
      <c r="S1245" s="459">
        <f t="shared" si="649"/>
        <v>957761</v>
      </c>
      <c r="T1245" s="191"/>
      <c r="U1245" s="191"/>
      <c r="V1245" s="191"/>
      <c r="W1245" s="142">
        <f t="shared" si="629"/>
        <v>0</v>
      </c>
      <c r="X1245" s="142">
        <f t="shared" si="629"/>
        <v>0</v>
      </c>
      <c r="Y1245" s="142">
        <f t="shared" si="630"/>
        <v>0</v>
      </c>
      <c r="Z1245" s="188"/>
      <c r="AA1245" s="369"/>
      <c r="AB1245" s="265"/>
      <c r="AC1245" s="265"/>
      <c r="AD1245" s="265"/>
      <c r="AE1245" s="265"/>
      <c r="AF1245" s="265"/>
      <c r="AG1245" s="265"/>
      <c r="AH1245" s="265"/>
      <c r="AI1245" s="265"/>
      <c r="AJ1245" s="265"/>
      <c r="AK1245" s="265"/>
      <c r="AL1245" s="265"/>
      <c r="AM1245" s="265"/>
      <c r="AN1245" s="265"/>
      <c r="AO1245" s="265"/>
    </row>
    <row r="1246" spans="1:41" ht="42.75" outlineLevel="1">
      <c r="A1246" s="44">
        <v>1030</v>
      </c>
      <c r="B1246" s="87">
        <v>86</v>
      </c>
      <c r="C1246" s="96" t="s">
        <v>763</v>
      </c>
      <c r="D1246" s="73" t="s">
        <v>764</v>
      </c>
      <c r="E1246" s="74">
        <v>1</v>
      </c>
      <c r="F1246" s="14">
        <f t="shared" ref="F1246:F1254" si="650">E1246*I1246</f>
        <v>400000</v>
      </c>
      <c r="G1246" s="14">
        <f t="shared" ref="G1246:G1254" si="651">E1246*J1246</f>
        <v>0</v>
      </c>
      <c r="H1246" s="14">
        <f t="shared" ref="H1246:H1254" si="652">F1246+G1246</f>
        <v>400000</v>
      </c>
      <c r="I1246" s="105">
        <v>400000</v>
      </c>
      <c r="J1246" s="64">
        <v>0</v>
      </c>
      <c r="K1246" s="74"/>
      <c r="L1246" s="351"/>
      <c r="M1246" s="351"/>
      <c r="N1246" s="351"/>
      <c r="O1246" s="451">
        <f>I1246*$M$3</f>
        <v>560000</v>
      </c>
      <c r="P1246" s="180">
        <f t="shared" si="618"/>
        <v>0</v>
      </c>
      <c r="Q1246" s="180">
        <f t="shared" si="631"/>
        <v>560000</v>
      </c>
      <c r="R1246" s="180">
        <f t="shared" si="632"/>
        <v>0</v>
      </c>
      <c r="S1246" s="180">
        <f t="shared" si="633"/>
        <v>560000</v>
      </c>
      <c r="T1246" s="394">
        <f t="shared" si="627"/>
        <v>709840.09</v>
      </c>
      <c r="U1246" s="394">
        <f t="shared" si="628"/>
        <v>0</v>
      </c>
      <c r="V1246" s="142">
        <f t="shared" si="634"/>
        <v>709840.09</v>
      </c>
      <c r="W1246" s="142">
        <f>O1246*0.9*$X$1259-7000-349-0.0833</f>
        <v>709840.09</v>
      </c>
      <c r="X1246" s="142">
        <f t="shared" si="629"/>
        <v>0</v>
      </c>
      <c r="Y1246" s="142">
        <f t="shared" si="630"/>
        <v>709840.09</v>
      </c>
      <c r="Z1246" s="351"/>
      <c r="AA1246" s="85"/>
      <c r="AB1246" s="226"/>
      <c r="AC1246" s="226"/>
      <c r="AD1246" s="226"/>
      <c r="AE1246" s="226"/>
      <c r="AF1246" s="226"/>
      <c r="AG1246" s="226"/>
      <c r="AH1246" s="226"/>
      <c r="AI1246" s="226"/>
      <c r="AJ1246" s="226"/>
      <c r="AK1246" s="226"/>
      <c r="AL1246" s="226"/>
      <c r="AM1246" s="226"/>
      <c r="AN1246" s="226"/>
      <c r="AO1246" s="226"/>
    </row>
    <row r="1247" spans="1:41" s="282" customFormat="1" ht="15" outlineLevel="1">
      <c r="A1247" s="182"/>
      <c r="B1247" s="375"/>
      <c r="C1247" s="376" t="s">
        <v>765</v>
      </c>
      <c r="D1247" s="210"/>
      <c r="E1247" s="211"/>
      <c r="F1247" s="198">
        <f t="shared" si="650"/>
        <v>0</v>
      </c>
      <c r="G1247" s="198">
        <f t="shared" si="651"/>
        <v>0</v>
      </c>
      <c r="H1247" s="198">
        <f t="shared" si="652"/>
        <v>0</v>
      </c>
      <c r="I1247" s="212"/>
      <c r="J1247" s="213"/>
      <c r="K1247" s="211"/>
      <c r="L1247" s="377"/>
      <c r="M1247" s="377"/>
      <c r="N1247" s="377"/>
      <c r="O1247" s="378"/>
      <c r="P1247" s="180">
        <f t="shared" si="618"/>
        <v>0</v>
      </c>
      <c r="Q1247" s="180">
        <f t="shared" si="631"/>
        <v>0</v>
      </c>
      <c r="R1247" s="180">
        <f t="shared" si="632"/>
        <v>0</v>
      </c>
      <c r="S1247" s="180">
        <f t="shared" si="633"/>
        <v>0</v>
      </c>
      <c r="T1247" s="394">
        <f t="shared" si="627"/>
        <v>0</v>
      </c>
      <c r="U1247" s="394">
        <f t="shared" si="628"/>
        <v>0</v>
      </c>
      <c r="V1247" s="142">
        <f t="shared" si="634"/>
        <v>0</v>
      </c>
      <c r="W1247" s="142">
        <f t="shared" si="629"/>
        <v>0</v>
      </c>
      <c r="X1247" s="142">
        <f t="shared" si="629"/>
        <v>0</v>
      </c>
      <c r="Y1247" s="142">
        <f t="shared" si="630"/>
        <v>0</v>
      </c>
      <c r="Z1247" s="377"/>
      <c r="AA1247" s="379"/>
      <c r="AB1247" s="283"/>
      <c r="AC1247" s="283"/>
      <c r="AD1247" s="283"/>
      <c r="AE1247" s="283"/>
      <c r="AF1247" s="283"/>
      <c r="AG1247" s="283"/>
      <c r="AH1247" s="283"/>
      <c r="AI1247" s="283"/>
      <c r="AJ1247" s="283"/>
      <c r="AK1247" s="283"/>
      <c r="AL1247" s="283"/>
      <c r="AM1247" s="283"/>
      <c r="AN1247" s="283"/>
      <c r="AO1247" s="283"/>
    </row>
    <row r="1248" spans="1:41" ht="28.5" outlineLevel="1">
      <c r="A1248" s="44">
        <v>1031</v>
      </c>
      <c r="B1248" s="87">
        <v>87</v>
      </c>
      <c r="C1248" s="13" t="s">
        <v>766</v>
      </c>
      <c r="D1248" s="73" t="s">
        <v>767</v>
      </c>
      <c r="E1248" s="74">
        <v>12</v>
      </c>
      <c r="F1248" s="14">
        <f t="shared" si="650"/>
        <v>43500</v>
      </c>
      <c r="G1248" s="14">
        <f t="shared" si="651"/>
        <v>0</v>
      </c>
      <c r="H1248" s="14">
        <f t="shared" si="652"/>
        <v>43500</v>
      </c>
      <c r="I1248" s="105">
        <f>2.5*1450</f>
        <v>3625</v>
      </c>
      <c r="J1248" s="64">
        <v>0</v>
      </c>
      <c r="K1248" s="74"/>
      <c r="L1248" s="351"/>
      <c r="M1248" s="351"/>
      <c r="N1248" s="351"/>
      <c r="O1248" s="451">
        <f t="shared" ref="O1248:O1254" si="653">I1248*$M$3</f>
        <v>5075</v>
      </c>
      <c r="P1248" s="180">
        <f t="shared" si="618"/>
        <v>0</v>
      </c>
      <c r="Q1248" s="180">
        <f t="shared" si="631"/>
        <v>60900</v>
      </c>
      <c r="R1248" s="180">
        <f t="shared" si="632"/>
        <v>0</v>
      </c>
      <c r="S1248" s="180">
        <f t="shared" si="633"/>
        <v>60900</v>
      </c>
      <c r="T1248" s="394">
        <f t="shared" si="627"/>
        <v>77994.36</v>
      </c>
      <c r="U1248" s="394">
        <f t="shared" si="628"/>
        <v>0</v>
      </c>
      <c r="V1248" s="142">
        <f t="shared" si="634"/>
        <v>77994.36</v>
      </c>
      <c r="W1248" s="142">
        <f t="shared" si="629"/>
        <v>6499.53</v>
      </c>
      <c r="X1248" s="142">
        <f t="shared" si="629"/>
        <v>0</v>
      </c>
      <c r="Y1248" s="142">
        <f t="shared" si="630"/>
        <v>6499.53</v>
      </c>
      <c r="Z1248" s="351"/>
      <c r="AA1248" s="85"/>
      <c r="AB1248" s="226"/>
      <c r="AC1248" s="226"/>
      <c r="AD1248" s="226"/>
      <c r="AE1248" s="226"/>
      <c r="AF1248" s="226"/>
      <c r="AG1248" s="226"/>
      <c r="AH1248" s="226"/>
      <c r="AI1248" s="226"/>
      <c r="AJ1248" s="226"/>
      <c r="AK1248" s="226"/>
      <c r="AL1248" s="226"/>
      <c r="AM1248" s="226"/>
      <c r="AN1248" s="226"/>
      <c r="AO1248" s="226"/>
    </row>
    <row r="1249" spans="1:41" ht="42.75" outlineLevel="1">
      <c r="A1249" s="44">
        <v>1032</v>
      </c>
      <c r="B1249" s="87">
        <v>88</v>
      </c>
      <c r="C1249" s="13" t="s">
        <v>768</v>
      </c>
      <c r="D1249" s="73" t="s">
        <v>767</v>
      </c>
      <c r="E1249" s="74">
        <v>5</v>
      </c>
      <c r="F1249" s="14">
        <f t="shared" si="650"/>
        <v>14812.5</v>
      </c>
      <c r="G1249" s="14">
        <f t="shared" si="651"/>
        <v>0</v>
      </c>
      <c r="H1249" s="14">
        <f t="shared" si="652"/>
        <v>14812.5</v>
      </c>
      <c r="I1249" s="105">
        <f t="shared" ref="I1249:I1250" si="654">2.5*1185</f>
        <v>2962.5</v>
      </c>
      <c r="J1249" s="64">
        <v>0</v>
      </c>
      <c r="K1249" s="74"/>
      <c r="L1249" s="351"/>
      <c r="M1249" s="351"/>
      <c r="N1249" s="351"/>
      <c r="O1249" s="451">
        <f t="shared" si="653"/>
        <v>4147.5</v>
      </c>
      <c r="P1249" s="180">
        <f t="shared" si="618"/>
        <v>0</v>
      </c>
      <c r="Q1249" s="180">
        <f t="shared" si="631"/>
        <v>20737.5</v>
      </c>
      <c r="R1249" s="180">
        <f t="shared" si="632"/>
        <v>0</v>
      </c>
      <c r="S1249" s="180">
        <f t="shared" si="633"/>
        <v>20737.5</v>
      </c>
      <c r="T1249" s="394">
        <f t="shared" si="627"/>
        <v>26558.400000000001</v>
      </c>
      <c r="U1249" s="394">
        <f t="shared" si="628"/>
        <v>0</v>
      </c>
      <c r="V1249" s="142">
        <f t="shared" si="634"/>
        <v>26558.400000000001</v>
      </c>
      <c r="W1249" s="142">
        <f t="shared" si="629"/>
        <v>5311.68</v>
      </c>
      <c r="X1249" s="142">
        <f t="shared" si="629"/>
        <v>0</v>
      </c>
      <c r="Y1249" s="142">
        <f t="shared" si="630"/>
        <v>5311.68</v>
      </c>
      <c r="Z1249" s="351"/>
      <c r="AA1249" s="85"/>
      <c r="AB1249" s="226"/>
      <c r="AC1249" s="226"/>
      <c r="AD1249" s="226"/>
      <c r="AE1249" s="226"/>
      <c r="AF1249" s="226"/>
      <c r="AG1249" s="226"/>
      <c r="AH1249" s="226"/>
      <c r="AI1249" s="226"/>
      <c r="AJ1249" s="226"/>
      <c r="AK1249" s="226"/>
      <c r="AL1249" s="226"/>
      <c r="AM1249" s="226"/>
      <c r="AN1249" s="226"/>
      <c r="AO1249" s="226"/>
    </row>
    <row r="1250" spans="1:41" ht="42.75" outlineLevel="1">
      <c r="A1250" s="44">
        <v>1033</v>
      </c>
      <c r="B1250" s="87">
        <v>89</v>
      </c>
      <c r="C1250" s="13" t="s">
        <v>769</v>
      </c>
      <c r="D1250" s="73" t="s">
        <v>21</v>
      </c>
      <c r="E1250" s="74">
        <v>9</v>
      </c>
      <c r="F1250" s="14">
        <f t="shared" si="650"/>
        <v>26662.5</v>
      </c>
      <c r="G1250" s="14">
        <f t="shared" si="651"/>
        <v>0</v>
      </c>
      <c r="H1250" s="14">
        <f t="shared" si="652"/>
        <v>26662.5</v>
      </c>
      <c r="I1250" s="105">
        <f t="shared" si="654"/>
        <v>2962.5</v>
      </c>
      <c r="J1250" s="64">
        <v>0</v>
      </c>
      <c r="K1250" s="74"/>
      <c r="L1250" s="351"/>
      <c r="M1250" s="351"/>
      <c r="N1250" s="351"/>
      <c r="O1250" s="451">
        <f t="shared" si="653"/>
        <v>4147.5</v>
      </c>
      <c r="P1250" s="180">
        <f t="shared" si="618"/>
        <v>0</v>
      </c>
      <c r="Q1250" s="180">
        <f t="shared" si="631"/>
        <v>37327.5</v>
      </c>
      <c r="R1250" s="180">
        <f t="shared" si="632"/>
        <v>0</v>
      </c>
      <c r="S1250" s="180">
        <f t="shared" si="633"/>
        <v>37327.5</v>
      </c>
      <c r="T1250" s="394">
        <f t="shared" si="627"/>
        <v>47805.120000000003</v>
      </c>
      <c r="U1250" s="394">
        <f t="shared" si="628"/>
        <v>0</v>
      </c>
      <c r="V1250" s="142">
        <f t="shared" si="634"/>
        <v>47805.120000000003</v>
      </c>
      <c r="W1250" s="142">
        <f t="shared" si="629"/>
        <v>5311.68</v>
      </c>
      <c r="X1250" s="142">
        <f t="shared" si="629"/>
        <v>0</v>
      </c>
      <c r="Y1250" s="142">
        <f t="shared" si="630"/>
        <v>5311.68</v>
      </c>
      <c r="Z1250" s="351"/>
      <c r="AA1250" s="85"/>
      <c r="AB1250" s="226"/>
      <c r="AC1250" s="226"/>
      <c r="AD1250" s="226"/>
      <c r="AE1250" s="226"/>
      <c r="AF1250" s="226"/>
      <c r="AG1250" s="226"/>
      <c r="AH1250" s="226"/>
      <c r="AI1250" s="226"/>
      <c r="AJ1250" s="226"/>
      <c r="AK1250" s="226"/>
      <c r="AL1250" s="226"/>
      <c r="AM1250" s="226"/>
      <c r="AN1250" s="226"/>
      <c r="AO1250" s="226"/>
    </row>
    <row r="1251" spans="1:41" ht="42.75" outlineLevel="1">
      <c r="A1251" s="44">
        <v>1034</v>
      </c>
      <c r="B1251" s="87">
        <v>90</v>
      </c>
      <c r="C1251" s="13" t="s">
        <v>573</v>
      </c>
      <c r="D1251" s="73" t="s">
        <v>767</v>
      </c>
      <c r="E1251" s="74">
        <v>11</v>
      </c>
      <c r="F1251" s="14">
        <f t="shared" si="650"/>
        <v>5225</v>
      </c>
      <c r="G1251" s="14">
        <f t="shared" si="651"/>
        <v>0</v>
      </c>
      <c r="H1251" s="14">
        <f t="shared" si="652"/>
        <v>5225</v>
      </c>
      <c r="I1251" s="105">
        <f>2.5*190</f>
        <v>475</v>
      </c>
      <c r="J1251" s="64">
        <v>0</v>
      </c>
      <c r="K1251" s="74"/>
      <c r="L1251" s="351"/>
      <c r="M1251" s="351"/>
      <c r="N1251" s="351"/>
      <c r="O1251" s="451">
        <f t="shared" si="653"/>
        <v>665</v>
      </c>
      <c r="P1251" s="180">
        <f t="shared" si="618"/>
        <v>0</v>
      </c>
      <c r="Q1251" s="180">
        <f t="shared" si="631"/>
        <v>7315</v>
      </c>
      <c r="R1251" s="180">
        <f t="shared" si="632"/>
        <v>0</v>
      </c>
      <c r="S1251" s="180">
        <f t="shared" si="633"/>
        <v>7315</v>
      </c>
      <c r="T1251" s="394">
        <f t="shared" si="627"/>
        <v>9368.26</v>
      </c>
      <c r="U1251" s="394">
        <f t="shared" si="628"/>
        <v>0</v>
      </c>
      <c r="V1251" s="142">
        <f t="shared" si="634"/>
        <v>9368.26</v>
      </c>
      <c r="W1251" s="142">
        <f t="shared" si="629"/>
        <v>851.66</v>
      </c>
      <c r="X1251" s="142">
        <f t="shared" si="629"/>
        <v>0</v>
      </c>
      <c r="Y1251" s="142">
        <f t="shared" si="630"/>
        <v>851.66</v>
      </c>
      <c r="Z1251" s="351"/>
      <c r="AA1251" s="85"/>
      <c r="AB1251" s="226"/>
      <c r="AC1251" s="226"/>
      <c r="AD1251" s="226"/>
      <c r="AE1251" s="226"/>
      <c r="AF1251" s="226"/>
      <c r="AG1251" s="226"/>
      <c r="AH1251" s="226"/>
      <c r="AI1251" s="226"/>
      <c r="AJ1251" s="226"/>
      <c r="AK1251" s="226"/>
      <c r="AL1251" s="226"/>
      <c r="AM1251" s="226"/>
      <c r="AN1251" s="226"/>
      <c r="AO1251" s="226"/>
    </row>
    <row r="1252" spans="1:41" ht="28.5" outlineLevel="1">
      <c r="A1252" s="44">
        <v>1035</v>
      </c>
      <c r="B1252" s="87">
        <v>91</v>
      </c>
      <c r="C1252" s="13" t="s">
        <v>770</v>
      </c>
      <c r="D1252" s="73" t="s">
        <v>767</v>
      </c>
      <c r="E1252" s="74">
        <v>8</v>
      </c>
      <c r="F1252" s="14">
        <f t="shared" si="650"/>
        <v>44340</v>
      </c>
      <c r="G1252" s="14">
        <f t="shared" si="651"/>
        <v>0</v>
      </c>
      <c r="H1252" s="14">
        <f t="shared" si="652"/>
        <v>44340</v>
      </c>
      <c r="I1252" s="105">
        <f>2.5*2217</f>
        <v>5542.5</v>
      </c>
      <c r="J1252" s="64">
        <v>0</v>
      </c>
      <c r="K1252" s="74"/>
      <c r="L1252" s="351"/>
      <c r="M1252" s="351"/>
      <c r="N1252" s="351"/>
      <c r="O1252" s="451">
        <f t="shared" si="653"/>
        <v>7759.5</v>
      </c>
      <c r="P1252" s="180">
        <f t="shared" si="618"/>
        <v>0</v>
      </c>
      <c r="Q1252" s="180">
        <f t="shared" si="631"/>
        <v>62076</v>
      </c>
      <c r="R1252" s="180">
        <f t="shared" si="632"/>
        <v>0</v>
      </c>
      <c r="S1252" s="180">
        <f t="shared" si="633"/>
        <v>62076</v>
      </c>
      <c r="T1252" s="394">
        <f t="shared" si="627"/>
        <v>79500.399999999994</v>
      </c>
      <c r="U1252" s="394">
        <f t="shared" si="628"/>
        <v>0</v>
      </c>
      <c r="V1252" s="142">
        <f t="shared" si="634"/>
        <v>79500.399999999994</v>
      </c>
      <c r="W1252" s="142">
        <f t="shared" si="629"/>
        <v>9937.5499999999993</v>
      </c>
      <c r="X1252" s="142">
        <f t="shared" si="629"/>
        <v>0</v>
      </c>
      <c r="Y1252" s="142">
        <f t="shared" si="630"/>
        <v>9937.5499999999993</v>
      </c>
      <c r="Z1252" s="351"/>
      <c r="AA1252" s="85"/>
      <c r="AB1252" s="226"/>
      <c r="AC1252" s="226"/>
      <c r="AD1252" s="226"/>
      <c r="AE1252" s="226"/>
      <c r="AF1252" s="226"/>
      <c r="AG1252" s="226"/>
      <c r="AH1252" s="226"/>
      <c r="AI1252" s="226"/>
      <c r="AJ1252" s="226"/>
      <c r="AK1252" s="226"/>
      <c r="AL1252" s="226"/>
      <c r="AM1252" s="226"/>
      <c r="AN1252" s="226"/>
      <c r="AO1252" s="226"/>
    </row>
    <row r="1253" spans="1:41" ht="28.5" outlineLevel="1">
      <c r="A1253" s="44">
        <v>1036</v>
      </c>
      <c r="B1253" s="87">
        <v>92</v>
      </c>
      <c r="C1253" s="13" t="s">
        <v>771</v>
      </c>
      <c r="D1253" s="73" t="s">
        <v>767</v>
      </c>
      <c r="E1253" s="74">
        <v>3</v>
      </c>
      <c r="F1253" s="14">
        <f t="shared" si="650"/>
        <v>70875</v>
      </c>
      <c r="G1253" s="14">
        <f t="shared" si="651"/>
        <v>0</v>
      </c>
      <c r="H1253" s="14">
        <f t="shared" si="652"/>
        <v>70875</v>
      </c>
      <c r="I1253" s="105">
        <f>2.5*9450</f>
        <v>23625</v>
      </c>
      <c r="J1253" s="64">
        <v>0</v>
      </c>
      <c r="K1253" s="74"/>
      <c r="L1253" s="351"/>
      <c r="M1253" s="351"/>
      <c r="N1253" s="351"/>
      <c r="O1253" s="451">
        <f t="shared" si="653"/>
        <v>33075</v>
      </c>
      <c r="P1253" s="180">
        <f t="shared" si="618"/>
        <v>0</v>
      </c>
      <c r="Q1253" s="180">
        <f t="shared" si="631"/>
        <v>99225</v>
      </c>
      <c r="R1253" s="180">
        <f t="shared" si="632"/>
        <v>0</v>
      </c>
      <c r="S1253" s="180">
        <f t="shared" si="633"/>
        <v>99225</v>
      </c>
      <c r="T1253" s="394">
        <f t="shared" si="627"/>
        <v>127076.97</v>
      </c>
      <c r="U1253" s="394">
        <f t="shared" si="628"/>
        <v>0</v>
      </c>
      <c r="V1253" s="142">
        <f t="shared" si="634"/>
        <v>127076.97</v>
      </c>
      <c r="W1253" s="142">
        <f t="shared" si="629"/>
        <v>42358.99</v>
      </c>
      <c r="X1253" s="142">
        <f t="shared" si="629"/>
        <v>0</v>
      </c>
      <c r="Y1253" s="142">
        <f t="shared" si="630"/>
        <v>42358.99</v>
      </c>
      <c r="Z1253" s="351"/>
      <c r="AA1253" s="85"/>
      <c r="AB1253" s="226"/>
      <c r="AC1253" s="226"/>
      <c r="AD1253" s="226"/>
      <c r="AE1253" s="226"/>
      <c r="AF1253" s="226"/>
      <c r="AG1253" s="226"/>
      <c r="AH1253" s="226"/>
      <c r="AI1253" s="226"/>
      <c r="AJ1253" s="226"/>
      <c r="AK1253" s="226"/>
      <c r="AL1253" s="226"/>
      <c r="AM1253" s="226"/>
      <c r="AN1253" s="226"/>
      <c r="AO1253" s="226"/>
    </row>
    <row r="1254" spans="1:41" ht="28.5" outlineLevel="1">
      <c r="A1254" s="44">
        <v>1037</v>
      </c>
      <c r="B1254" s="87">
        <v>93</v>
      </c>
      <c r="C1254" s="13" t="s">
        <v>772</v>
      </c>
      <c r="D1254" s="73" t="s">
        <v>767</v>
      </c>
      <c r="E1254" s="74">
        <v>10</v>
      </c>
      <c r="F1254" s="14">
        <f t="shared" si="650"/>
        <v>78700</v>
      </c>
      <c r="G1254" s="14">
        <f t="shared" si="651"/>
        <v>0</v>
      </c>
      <c r="H1254" s="14">
        <f t="shared" si="652"/>
        <v>78700</v>
      </c>
      <c r="I1254" s="105">
        <f>2.5*3148</f>
        <v>7870</v>
      </c>
      <c r="J1254" s="64">
        <v>0</v>
      </c>
      <c r="K1254" s="74"/>
      <c r="L1254" s="351"/>
      <c r="M1254" s="351"/>
      <c r="N1254" s="351"/>
      <c r="O1254" s="451">
        <f t="shared" si="653"/>
        <v>11018</v>
      </c>
      <c r="P1254" s="180">
        <f t="shared" ref="P1254:P1258" si="655">J1254</f>
        <v>0</v>
      </c>
      <c r="Q1254" s="180">
        <f t="shared" si="631"/>
        <v>110180</v>
      </c>
      <c r="R1254" s="180">
        <f t="shared" si="632"/>
        <v>0</v>
      </c>
      <c r="S1254" s="180">
        <f t="shared" si="633"/>
        <v>110180</v>
      </c>
      <c r="T1254" s="394">
        <f t="shared" si="627"/>
        <v>141107</v>
      </c>
      <c r="U1254" s="394">
        <f>E1254*X1254</f>
        <v>0</v>
      </c>
      <c r="V1254" s="142">
        <f t="shared" si="634"/>
        <v>141107</v>
      </c>
      <c r="W1254" s="142">
        <f>O1254*0.9*$X$1259</f>
        <v>14110.7</v>
      </c>
      <c r="X1254" s="142">
        <f>P1254*0.9*$X$1259</f>
        <v>0</v>
      </c>
      <c r="Y1254" s="142">
        <f t="shared" si="630"/>
        <v>14110.7</v>
      </c>
      <c r="Z1254" s="351"/>
      <c r="AA1254" s="85"/>
      <c r="AB1254" s="226"/>
      <c r="AC1254" s="226"/>
      <c r="AD1254" s="226"/>
      <c r="AE1254" s="226"/>
      <c r="AF1254" s="226"/>
      <c r="AG1254" s="226"/>
      <c r="AH1254" s="226"/>
      <c r="AI1254" s="226"/>
      <c r="AJ1254" s="226"/>
      <c r="AK1254" s="226"/>
      <c r="AL1254" s="226"/>
      <c r="AM1254" s="226"/>
      <c r="AN1254" s="226"/>
      <c r="AO1254" s="226"/>
    </row>
    <row r="1255" spans="1:41" s="428" customFormat="1" ht="15">
      <c r="A1255" s="417"/>
      <c r="B1255" s="418"/>
      <c r="C1255" s="419" t="s">
        <v>773</v>
      </c>
      <c r="D1255" s="418"/>
      <c r="E1255" s="420"/>
      <c r="F1255" s="421">
        <f t="shared" ref="F1255:H1255" si="656">F1131+F1148+F1164+F1192+F1227+F1234+F1245</f>
        <v>18015357.620000001</v>
      </c>
      <c r="G1255" s="421">
        <f t="shared" si="656"/>
        <v>62323513.350000001</v>
      </c>
      <c r="H1255" s="421">
        <f t="shared" si="656"/>
        <v>80338870.969999999</v>
      </c>
      <c r="I1255" s="422"/>
      <c r="J1255" s="422"/>
      <c r="K1255" s="423"/>
      <c r="L1255" s="424"/>
      <c r="M1255" s="424"/>
      <c r="N1255" s="424"/>
      <c r="O1255" s="454"/>
      <c r="P1255" s="455">
        <f t="shared" si="655"/>
        <v>0</v>
      </c>
      <c r="Q1255" s="456">
        <f t="shared" ref="Q1255:S1255" si="657">Q1131+Q1148+Q1164+Q1192+Q1227+Q1234+Q1245</f>
        <v>18300396.120000001</v>
      </c>
      <c r="R1255" s="456">
        <f t="shared" si="657"/>
        <v>62323513.350000001</v>
      </c>
      <c r="S1255" s="456">
        <f t="shared" si="657"/>
        <v>80623909.469999999</v>
      </c>
      <c r="T1255" s="421">
        <f>SUM(T1132:T1254)</f>
        <v>23429868.300000001</v>
      </c>
      <c r="U1255" s="421">
        <f t="shared" ref="U1255:V1255" si="658">SUM(U1132:U1254)</f>
        <v>79817417.969999999</v>
      </c>
      <c r="V1255" s="421">
        <f t="shared" si="658"/>
        <v>103247286.27</v>
      </c>
      <c r="W1255" s="421"/>
      <c r="X1255" s="421"/>
      <c r="Y1255" s="425">
        <f t="shared" si="630"/>
        <v>0</v>
      </c>
      <c r="Z1255" s="424"/>
      <c r="AA1255" s="426"/>
      <c r="AB1255" s="427"/>
      <c r="AC1255" s="427"/>
      <c r="AD1255" s="427"/>
      <c r="AE1255" s="427"/>
      <c r="AF1255" s="427"/>
      <c r="AG1255" s="427"/>
      <c r="AH1255" s="427"/>
      <c r="AI1255" s="427"/>
      <c r="AJ1255" s="427"/>
      <c r="AK1255" s="427"/>
      <c r="AL1255" s="427"/>
      <c r="AM1255" s="427"/>
      <c r="AN1255" s="427"/>
      <c r="AO1255" s="427"/>
    </row>
    <row r="1256" spans="1:41" ht="15">
      <c r="A1256" s="106"/>
      <c r="B1256" s="107"/>
      <c r="C1256" s="108" t="s">
        <v>774</v>
      </c>
      <c r="D1256" s="107"/>
      <c r="E1256" s="109"/>
      <c r="F1256" s="110">
        <f>F80+F994+F1129+F1255</f>
        <v>193064521.84999999</v>
      </c>
      <c r="G1256" s="110">
        <f t="shared" ref="G1256:H1256" si="659">G80+G994+G1129+G1255</f>
        <v>138017339.84</v>
      </c>
      <c r="H1256" s="110">
        <f t="shared" si="659"/>
        <v>331081861.69</v>
      </c>
      <c r="I1256" s="111"/>
      <c r="J1256" s="111"/>
      <c r="K1256" s="112"/>
      <c r="L1256" s="107"/>
      <c r="M1256" s="107"/>
      <c r="N1256" s="107"/>
      <c r="O1256" s="476"/>
      <c r="P1256" s="180">
        <f t="shared" si="655"/>
        <v>0</v>
      </c>
      <c r="Q1256" s="477">
        <f t="shared" ref="Q1256:U1256" si="660">Q80+Q994+Q1129+Q1255</f>
        <v>183620899.53</v>
      </c>
      <c r="R1256" s="477">
        <f t="shared" si="660"/>
        <v>132947794.03</v>
      </c>
      <c r="S1256" s="477">
        <f t="shared" si="660"/>
        <v>316568693.56</v>
      </c>
      <c r="T1256" s="110">
        <f t="shared" si="660"/>
        <v>235162302.74000001</v>
      </c>
      <c r="U1256" s="110">
        <f t="shared" si="660"/>
        <v>170265624.87</v>
      </c>
      <c r="V1256" s="110">
        <f>V80+V994+V1129+V1255</f>
        <v>405427927.61000001</v>
      </c>
      <c r="W1256" s="110"/>
      <c r="X1256" s="110"/>
      <c r="Y1256" s="142">
        <f t="shared" si="630"/>
        <v>0</v>
      </c>
      <c r="Z1256" s="107"/>
      <c r="AA1256" s="113"/>
      <c r="AB1256" s="380"/>
      <c r="AC1256" s="380"/>
      <c r="AD1256" s="380"/>
      <c r="AE1256" s="380"/>
      <c r="AF1256" s="380"/>
      <c r="AG1256" s="380"/>
      <c r="AH1256" s="380"/>
      <c r="AI1256" s="380"/>
      <c r="AJ1256" s="380"/>
      <c r="AK1256" s="380"/>
      <c r="AL1256" s="380"/>
      <c r="AM1256" s="380"/>
      <c r="AN1256" s="380"/>
      <c r="AO1256" s="380"/>
    </row>
    <row r="1257" spans="1:41" ht="15">
      <c r="A1257" s="51"/>
      <c r="B1257" s="51"/>
      <c r="C1257" s="114" t="s">
        <v>775</v>
      </c>
      <c r="D1257" s="51"/>
      <c r="E1257" s="34"/>
      <c r="F1257" s="115"/>
      <c r="G1257" s="115"/>
      <c r="H1257" s="115"/>
      <c r="I1257" s="115"/>
      <c r="J1257" s="116"/>
      <c r="K1257" s="115"/>
      <c r="L1257" s="51"/>
      <c r="M1257" s="51"/>
      <c r="N1257" s="51"/>
      <c r="O1257" s="186"/>
      <c r="P1257" s="180">
        <f t="shared" si="655"/>
        <v>0</v>
      </c>
      <c r="Q1257" s="478">
        <f t="shared" ref="Q1257:V1257" si="661">Q1256*0.2</f>
        <v>36724179.909999996</v>
      </c>
      <c r="R1257" s="478">
        <f t="shared" si="661"/>
        <v>26589558.809999999</v>
      </c>
      <c r="S1257" s="478">
        <f t="shared" si="661"/>
        <v>63313738.710000001</v>
      </c>
      <c r="T1257" s="381">
        <f t="shared" si="661"/>
        <v>47032460.549999997</v>
      </c>
      <c r="U1257" s="381">
        <f t="shared" si="661"/>
        <v>34053124.969999999</v>
      </c>
      <c r="V1257" s="381">
        <f t="shared" si="661"/>
        <v>81085585.519999996</v>
      </c>
      <c r="W1257" s="381"/>
      <c r="X1257" s="381"/>
      <c r="Y1257" s="142">
        <f t="shared" si="630"/>
        <v>0</v>
      </c>
      <c r="Z1257" s="51"/>
      <c r="AA1257" s="35"/>
      <c r="AB1257" s="226"/>
      <c r="AC1257" s="226"/>
      <c r="AD1257" s="226"/>
      <c r="AE1257" s="226"/>
      <c r="AF1257" s="226"/>
      <c r="AG1257" s="226"/>
      <c r="AH1257" s="226"/>
      <c r="AI1257" s="226"/>
      <c r="AJ1257" s="226"/>
      <c r="AK1257" s="226"/>
      <c r="AL1257" s="226"/>
      <c r="AM1257" s="226"/>
      <c r="AN1257" s="226"/>
      <c r="AO1257" s="226"/>
    </row>
    <row r="1258" spans="1:41" ht="15">
      <c r="A1258" s="51"/>
      <c r="B1258" s="51"/>
      <c r="C1258" s="42" t="s">
        <v>776</v>
      </c>
      <c r="D1258" s="51"/>
      <c r="E1258" s="34"/>
      <c r="F1258" s="115"/>
      <c r="G1258" s="115"/>
      <c r="H1258" s="110">
        <f>H1256*1.2</f>
        <v>397298234.02999997</v>
      </c>
      <c r="I1258" s="115"/>
      <c r="J1258" s="117"/>
      <c r="K1258" s="115"/>
      <c r="L1258" s="51"/>
      <c r="M1258" s="51"/>
      <c r="N1258" s="51"/>
      <c r="O1258" s="186"/>
      <c r="P1258" s="180">
        <f t="shared" si="655"/>
        <v>0</v>
      </c>
      <c r="Q1258" s="180">
        <f t="shared" ref="Q1258:V1258" si="662">Q1256+Q1257</f>
        <v>220345079.44</v>
      </c>
      <c r="R1258" s="180">
        <f t="shared" si="662"/>
        <v>159537352.84</v>
      </c>
      <c r="S1258" s="180">
        <f t="shared" si="662"/>
        <v>379882432.26999998</v>
      </c>
      <c r="T1258" s="142">
        <f t="shared" si="662"/>
        <v>282194763.29000002</v>
      </c>
      <c r="U1258" s="142">
        <f t="shared" si="662"/>
        <v>204318749.84</v>
      </c>
      <c r="V1258" s="142">
        <f t="shared" si="662"/>
        <v>486513513.13</v>
      </c>
      <c r="W1258" s="142"/>
      <c r="X1258" s="142"/>
      <c r="Y1258" s="142">
        <f t="shared" si="630"/>
        <v>0</v>
      </c>
      <c r="Z1258" s="51"/>
      <c r="AA1258" s="35"/>
      <c r="AB1258" s="226"/>
      <c r="AC1258" s="226"/>
      <c r="AD1258" s="226"/>
      <c r="AE1258" s="226"/>
      <c r="AF1258" s="226"/>
      <c r="AG1258" s="226"/>
      <c r="AH1258" s="226"/>
      <c r="AI1258" s="226"/>
      <c r="AJ1258" s="226"/>
      <c r="AK1258" s="226"/>
      <c r="AL1258" s="226"/>
      <c r="AM1258" s="226"/>
      <c r="AN1258" s="226"/>
      <c r="AO1258" s="226"/>
    </row>
    <row r="1259" spans="1:41" ht="15">
      <c r="A1259" s="11"/>
      <c r="B1259" s="382"/>
      <c r="C1259" s="383"/>
      <c r="D1259" s="382"/>
      <c r="E1259" s="384"/>
      <c r="F1259" s="384"/>
      <c r="G1259" s="384"/>
      <c r="H1259" s="384"/>
      <c r="I1259" s="384"/>
      <c r="J1259" s="384"/>
      <c r="K1259" s="384"/>
      <c r="L1259" s="11"/>
      <c r="M1259" s="11"/>
      <c r="N1259" s="11"/>
      <c r="O1259" s="479"/>
      <c r="P1259" s="478"/>
      <c r="Q1259" s="478">
        <f>Q1256*0.9</f>
        <v>165258809.58000001</v>
      </c>
      <c r="R1259" s="478">
        <f>R1256*0.9</f>
        <v>119653014.63</v>
      </c>
      <c r="S1259" s="478">
        <f>S1256*0.9</f>
        <v>284911824.19999999</v>
      </c>
      <c r="T1259" s="394">
        <f t="shared" si="627"/>
        <v>0</v>
      </c>
      <c r="U1259" s="227">
        <f t="shared" ref="U1259" si="663">P1259*X1259</f>
        <v>0</v>
      </c>
      <c r="V1259" s="142">
        <f t="shared" si="634"/>
        <v>0</v>
      </c>
      <c r="W1259" s="381"/>
      <c r="X1259" s="416">
        <f>Y1259/S1260</f>
        <v>1.42299439006575</v>
      </c>
      <c r="Y1259" s="381">
        <v>486513513</v>
      </c>
      <c r="Z1259" s="11"/>
      <c r="AA1259" s="11"/>
      <c r="AB1259" s="226"/>
      <c r="AC1259" s="226"/>
      <c r="AD1259" s="226"/>
      <c r="AE1259" s="226"/>
      <c r="AF1259" s="226"/>
      <c r="AG1259" s="226"/>
      <c r="AH1259" s="226"/>
      <c r="AI1259" s="226"/>
      <c r="AJ1259" s="226"/>
      <c r="AK1259" s="226"/>
      <c r="AL1259" s="226"/>
      <c r="AM1259" s="226"/>
      <c r="AN1259" s="226"/>
      <c r="AO1259" s="226"/>
    </row>
    <row r="1260" spans="1:41" ht="15">
      <c r="A1260" s="11"/>
      <c r="B1260" s="382"/>
      <c r="C1260" s="383"/>
      <c r="D1260" s="382"/>
      <c r="E1260" s="384"/>
      <c r="F1260" s="384"/>
      <c r="G1260" s="384"/>
      <c r="H1260" s="384"/>
      <c r="I1260" s="384"/>
      <c r="J1260" s="384"/>
      <c r="K1260" s="384"/>
      <c r="L1260" s="11"/>
      <c r="M1260" s="11"/>
      <c r="N1260" s="11"/>
      <c r="O1260" s="479"/>
      <c r="P1260" s="478"/>
      <c r="Q1260" s="478">
        <f t="shared" ref="Q1260:R1260" si="664">Q1258*0.9</f>
        <v>198310571.5</v>
      </c>
      <c r="R1260" s="478">
        <f t="shared" si="664"/>
        <v>143583617.56</v>
      </c>
      <c r="S1260" s="478">
        <f>S1258*0.9</f>
        <v>341894189.04000002</v>
      </c>
      <c r="T1260" s="381"/>
      <c r="U1260" s="381"/>
      <c r="V1260" s="381"/>
      <c r="W1260" s="381"/>
      <c r="X1260" s="416">
        <f>Y1260/S1259</f>
        <v>1.42299439006575</v>
      </c>
      <c r="Y1260" s="381">
        <f>Y1259/1.2</f>
        <v>405427927.5</v>
      </c>
      <c r="Z1260" s="11"/>
      <c r="AA1260" s="11"/>
      <c r="AB1260" s="226"/>
      <c r="AC1260" s="226"/>
      <c r="AD1260" s="226"/>
      <c r="AE1260" s="226"/>
      <c r="AF1260" s="226"/>
      <c r="AG1260" s="226"/>
      <c r="AH1260" s="226"/>
      <c r="AI1260" s="226"/>
      <c r="AJ1260" s="226"/>
      <c r="AK1260" s="226"/>
      <c r="AL1260" s="226"/>
      <c r="AM1260" s="226"/>
      <c r="AN1260" s="226"/>
      <c r="AO1260" s="226"/>
    </row>
    <row r="1261" spans="1:41" ht="15">
      <c r="A1261" s="11"/>
      <c r="B1261" s="382"/>
      <c r="C1261" s="383"/>
      <c r="D1261" s="382"/>
      <c r="E1261" s="384"/>
      <c r="F1261" s="384"/>
      <c r="G1261" s="384"/>
      <c r="H1261" s="384"/>
      <c r="I1261" s="384"/>
      <c r="J1261" s="384"/>
      <c r="K1261" s="384"/>
      <c r="L1261" s="11"/>
      <c r="M1261" s="11"/>
      <c r="N1261" s="11"/>
      <c r="O1261" s="479"/>
      <c r="P1261" s="478"/>
      <c r="Q1261" s="478"/>
      <c r="R1261" s="478"/>
      <c r="S1261" s="480"/>
      <c r="T1261" s="381"/>
      <c r="U1261" s="381"/>
      <c r="V1261" s="381">
        <f>V1258-Y1259</f>
        <v>0.13</v>
      </c>
      <c r="W1261" s="381"/>
      <c r="X1261" s="381"/>
      <c r="Y1261" s="381"/>
      <c r="Z1261" s="11"/>
      <c r="AA1261" s="11"/>
      <c r="AB1261" s="226"/>
      <c r="AC1261" s="226"/>
      <c r="AD1261" s="226"/>
      <c r="AE1261" s="226"/>
      <c r="AF1261" s="226"/>
      <c r="AG1261" s="226"/>
      <c r="AH1261" s="226"/>
      <c r="AI1261" s="226"/>
      <c r="AJ1261" s="226"/>
      <c r="AK1261" s="226"/>
      <c r="AL1261" s="226"/>
      <c r="AM1261" s="226"/>
      <c r="AN1261" s="226"/>
      <c r="AO1261" s="226"/>
    </row>
    <row r="1262" spans="1:41" ht="15">
      <c r="A1262" s="11"/>
      <c r="B1262" s="382"/>
      <c r="C1262" s="383"/>
      <c r="D1262" s="382"/>
      <c r="E1262" s="384"/>
      <c r="F1262" s="384"/>
      <c r="G1262" s="384"/>
      <c r="H1262" s="384"/>
      <c r="I1262" s="384"/>
      <c r="J1262" s="384"/>
      <c r="K1262" s="384"/>
      <c r="L1262" s="11"/>
      <c r="M1262" s="11"/>
      <c r="N1262" s="11"/>
      <c r="O1262" s="479"/>
      <c r="P1262" s="478"/>
      <c r="Q1262" s="478"/>
      <c r="R1262" s="478"/>
      <c r="S1262" s="478"/>
      <c r="T1262" s="381"/>
      <c r="U1262" s="381"/>
      <c r="V1262" s="381">
        <f>V1261/1.2</f>
        <v>0.11</v>
      </c>
      <c r="W1262" s="381"/>
      <c r="X1262" s="381"/>
      <c r="Y1262" s="381"/>
      <c r="Z1262" s="11"/>
      <c r="AA1262" s="11"/>
      <c r="AB1262" s="226"/>
      <c r="AC1262" s="226"/>
      <c r="AD1262" s="226"/>
      <c r="AE1262" s="226"/>
      <c r="AF1262" s="226"/>
      <c r="AG1262" s="226"/>
      <c r="AH1262" s="226"/>
      <c r="AI1262" s="226"/>
      <c r="AJ1262" s="226"/>
      <c r="AK1262" s="226"/>
      <c r="AL1262" s="226"/>
      <c r="AM1262" s="226"/>
      <c r="AN1262" s="226"/>
      <c r="AO1262" s="226"/>
    </row>
    <row r="1263" spans="1:41" ht="15">
      <c r="A1263" s="11"/>
      <c r="B1263" s="382"/>
      <c r="C1263" s="383"/>
      <c r="D1263" s="382"/>
      <c r="E1263" s="384"/>
      <c r="F1263" s="384"/>
      <c r="G1263" s="384"/>
      <c r="H1263" s="384"/>
      <c r="I1263" s="384"/>
      <c r="J1263" s="384"/>
      <c r="K1263" s="384"/>
      <c r="L1263" s="11"/>
      <c r="M1263" s="11"/>
      <c r="N1263" s="11"/>
      <c r="O1263" s="479"/>
      <c r="P1263" s="478"/>
      <c r="Q1263" s="478"/>
      <c r="R1263" s="478"/>
      <c r="S1263" s="478"/>
      <c r="T1263" s="381"/>
      <c r="U1263" s="381"/>
      <c r="V1263" s="381">
        <f>10/1.2</f>
        <v>8.33</v>
      </c>
      <c r="W1263" s="381"/>
      <c r="X1263" s="381"/>
      <c r="Y1263" s="381"/>
      <c r="Z1263" s="11"/>
      <c r="AA1263" s="11"/>
      <c r="AB1263" s="226"/>
      <c r="AC1263" s="226"/>
      <c r="AD1263" s="226"/>
      <c r="AE1263" s="226"/>
      <c r="AF1263" s="226"/>
      <c r="AG1263" s="226"/>
      <c r="AH1263" s="226"/>
      <c r="AI1263" s="226"/>
      <c r="AJ1263" s="226"/>
      <c r="AK1263" s="226"/>
      <c r="AL1263" s="226"/>
      <c r="AM1263" s="226"/>
      <c r="AN1263" s="226"/>
      <c r="AO1263" s="226"/>
    </row>
    <row r="1264" spans="1:41" ht="15">
      <c r="A1264" s="11"/>
      <c r="B1264" s="382"/>
      <c r="C1264" s="383"/>
      <c r="D1264" s="382"/>
      <c r="E1264" s="384"/>
      <c r="F1264" s="384"/>
      <c r="G1264" s="384"/>
      <c r="H1264" s="384"/>
      <c r="I1264" s="384"/>
      <c r="J1264" s="384"/>
      <c r="K1264" s="384"/>
      <c r="L1264" s="11"/>
      <c r="M1264" s="11"/>
      <c r="N1264" s="11"/>
      <c r="O1264" s="479"/>
      <c r="P1264" s="478"/>
      <c r="Q1264" s="478"/>
      <c r="R1264" s="478"/>
      <c r="S1264" s="478"/>
      <c r="T1264" s="381"/>
      <c r="U1264" s="381"/>
      <c r="V1264" s="381"/>
      <c r="W1264" s="381"/>
      <c r="X1264" s="381"/>
      <c r="Y1264" s="381"/>
      <c r="Z1264" s="11"/>
      <c r="AA1264" s="11"/>
      <c r="AB1264" s="226"/>
      <c r="AC1264" s="226"/>
      <c r="AD1264" s="226"/>
      <c r="AE1264" s="226"/>
      <c r="AF1264" s="226"/>
      <c r="AG1264" s="226"/>
      <c r="AH1264" s="226"/>
      <c r="AI1264" s="226"/>
      <c r="AJ1264" s="226"/>
      <c r="AK1264" s="226"/>
      <c r="AL1264" s="226"/>
      <c r="AM1264" s="226"/>
      <c r="AN1264" s="226"/>
      <c r="AO1264" s="226"/>
    </row>
    <row r="1265" spans="1:41" ht="15">
      <c r="A1265" s="11"/>
      <c r="B1265" s="382"/>
      <c r="C1265" s="383"/>
      <c r="D1265" s="382"/>
      <c r="E1265" s="384"/>
      <c r="F1265" s="384"/>
      <c r="G1265" s="384"/>
      <c r="H1265" s="384"/>
      <c r="I1265" s="384"/>
      <c r="J1265" s="384"/>
      <c r="K1265" s="384"/>
      <c r="L1265" s="11"/>
      <c r="M1265" s="11"/>
      <c r="N1265" s="11"/>
      <c r="O1265" s="479"/>
      <c r="P1265" s="478"/>
      <c r="Q1265" s="478"/>
      <c r="R1265" s="478"/>
      <c r="S1265" s="478"/>
      <c r="T1265" s="381"/>
      <c r="U1265" s="381"/>
      <c r="V1265" s="381"/>
      <c r="W1265" s="381"/>
      <c r="X1265" s="381"/>
      <c r="Y1265" s="381"/>
      <c r="Z1265" s="11"/>
      <c r="AA1265" s="11"/>
      <c r="AB1265" s="226"/>
      <c r="AC1265" s="226"/>
      <c r="AD1265" s="226"/>
      <c r="AE1265" s="226"/>
      <c r="AF1265" s="226"/>
      <c r="AG1265" s="226"/>
      <c r="AH1265" s="226"/>
      <c r="AI1265" s="226"/>
      <c r="AJ1265" s="226"/>
      <c r="AK1265" s="226"/>
      <c r="AL1265" s="226"/>
      <c r="AM1265" s="226"/>
      <c r="AN1265" s="226"/>
      <c r="AO1265" s="226"/>
    </row>
    <row r="1266" spans="1:41" ht="15">
      <c r="A1266" s="11"/>
      <c r="B1266" s="382"/>
      <c r="C1266" s="383"/>
      <c r="D1266" s="382"/>
      <c r="E1266" s="384"/>
      <c r="F1266" s="384"/>
      <c r="G1266" s="384"/>
      <c r="H1266" s="384"/>
      <c r="I1266" s="384"/>
      <c r="J1266" s="384"/>
      <c r="K1266" s="384"/>
      <c r="L1266" s="11"/>
      <c r="M1266" s="11"/>
      <c r="N1266" s="11"/>
      <c r="O1266" s="479"/>
      <c r="P1266" s="478"/>
      <c r="Q1266" s="478"/>
      <c r="R1266" s="478"/>
      <c r="S1266" s="478"/>
      <c r="T1266" s="381"/>
      <c r="U1266" s="381"/>
      <c r="V1266" s="381"/>
      <c r="W1266" s="381"/>
      <c r="X1266" s="381"/>
      <c r="Y1266" s="381"/>
      <c r="Z1266" s="11"/>
      <c r="AA1266" s="11"/>
      <c r="AB1266" s="226"/>
      <c r="AC1266" s="226"/>
      <c r="AD1266" s="226"/>
      <c r="AE1266" s="226"/>
      <c r="AF1266" s="226"/>
      <c r="AG1266" s="226"/>
      <c r="AH1266" s="226"/>
      <c r="AI1266" s="226"/>
      <c r="AJ1266" s="226"/>
      <c r="AK1266" s="226"/>
      <c r="AL1266" s="226"/>
      <c r="AM1266" s="226"/>
      <c r="AN1266" s="226"/>
      <c r="AO1266" s="226"/>
    </row>
    <row r="1267" spans="1:41" ht="15">
      <c r="A1267" s="11"/>
      <c r="B1267" s="382"/>
      <c r="C1267" s="383"/>
      <c r="D1267" s="382"/>
      <c r="E1267" s="384"/>
      <c r="F1267" s="384"/>
      <c r="G1267" s="384"/>
      <c r="H1267" s="384"/>
      <c r="I1267" s="384"/>
      <c r="J1267" s="384"/>
      <c r="K1267" s="384"/>
      <c r="L1267" s="11"/>
      <c r="M1267" s="11"/>
      <c r="N1267" s="11"/>
      <c r="O1267" s="479"/>
      <c r="P1267" s="478"/>
      <c r="Q1267" s="478"/>
      <c r="R1267" s="478"/>
      <c r="S1267" s="478"/>
      <c r="T1267" s="381"/>
      <c r="U1267" s="381"/>
      <c r="V1267" s="381"/>
      <c r="W1267" s="381"/>
      <c r="X1267" s="381"/>
      <c r="Y1267" s="381"/>
      <c r="Z1267" s="11"/>
      <c r="AA1267" s="11"/>
      <c r="AB1267" s="226"/>
      <c r="AC1267" s="226"/>
      <c r="AD1267" s="226"/>
      <c r="AE1267" s="226"/>
      <c r="AF1267" s="226"/>
      <c r="AG1267" s="226"/>
      <c r="AH1267" s="226"/>
      <c r="AI1267" s="226"/>
      <c r="AJ1267" s="226"/>
      <c r="AK1267" s="226"/>
      <c r="AL1267" s="226"/>
      <c r="AM1267" s="226"/>
      <c r="AN1267" s="226"/>
      <c r="AO1267" s="226"/>
    </row>
    <row r="1268" spans="1:41" ht="15">
      <c r="A1268" s="11"/>
      <c r="B1268" s="382"/>
      <c r="C1268" s="383"/>
      <c r="D1268" s="382"/>
      <c r="E1268" s="384"/>
      <c r="F1268" s="384"/>
      <c r="G1268" s="384"/>
      <c r="H1268" s="384"/>
      <c r="I1268" s="384"/>
      <c r="J1268" s="384"/>
      <c r="K1268" s="384"/>
      <c r="L1268" s="11"/>
      <c r="M1268" s="11"/>
      <c r="N1268" s="11"/>
      <c r="O1268" s="479"/>
      <c r="P1268" s="478"/>
      <c r="Q1268" s="478"/>
      <c r="R1268" s="478"/>
      <c r="S1268" s="478"/>
      <c r="T1268" s="381"/>
      <c r="U1268" s="381"/>
      <c r="V1268" s="381"/>
      <c r="W1268" s="381"/>
      <c r="X1268" s="381"/>
      <c r="Y1268" s="381"/>
      <c r="Z1268" s="11"/>
      <c r="AA1268" s="11"/>
      <c r="AB1268" s="226"/>
      <c r="AC1268" s="226"/>
      <c r="AD1268" s="226"/>
      <c r="AE1268" s="226"/>
      <c r="AF1268" s="226"/>
      <c r="AG1268" s="226"/>
      <c r="AH1268" s="226"/>
      <c r="AI1268" s="226"/>
      <c r="AJ1268" s="226"/>
      <c r="AK1268" s="226"/>
      <c r="AL1268" s="226"/>
      <c r="AM1268" s="226"/>
      <c r="AN1268" s="226"/>
      <c r="AO1268" s="226"/>
    </row>
    <row r="1269" spans="1:41" ht="15">
      <c r="A1269" s="11"/>
      <c r="B1269" s="382"/>
      <c r="C1269" s="383"/>
      <c r="D1269" s="382"/>
      <c r="E1269" s="384"/>
      <c r="F1269" s="384"/>
      <c r="G1269" s="384"/>
      <c r="H1269" s="384"/>
      <c r="I1269" s="384"/>
      <c r="J1269" s="384"/>
      <c r="K1269" s="384"/>
      <c r="L1269" s="11"/>
      <c r="M1269" s="11"/>
      <c r="N1269" s="11"/>
      <c r="O1269" s="479"/>
      <c r="P1269" s="478"/>
      <c r="Q1269" s="478"/>
      <c r="R1269" s="478"/>
      <c r="S1269" s="478"/>
      <c r="T1269" s="381"/>
      <c r="U1269" s="381"/>
      <c r="V1269" s="381"/>
      <c r="W1269" s="381"/>
      <c r="X1269" s="381"/>
      <c r="Y1269" s="381"/>
      <c r="Z1269" s="11"/>
      <c r="AA1269" s="11"/>
      <c r="AB1269" s="226"/>
      <c r="AC1269" s="226"/>
      <c r="AD1269" s="226"/>
      <c r="AE1269" s="226"/>
      <c r="AF1269" s="226"/>
      <c r="AG1269" s="226"/>
      <c r="AH1269" s="226"/>
      <c r="AI1269" s="226"/>
      <c r="AJ1269" s="226"/>
      <c r="AK1269" s="226"/>
      <c r="AL1269" s="226"/>
      <c r="AM1269" s="226"/>
      <c r="AN1269" s="226"/>
      <c r="AO1269" s="226"/>
    </row>
    <row r="1270" spans="1:41" ht="15">
      <c r="A1270" s="11"/>
      <c r="B1270" s="382"/>
      <c r="C1270" s="383"/>
      <c r="D1270" s="382"/>
      <c r="E1270" s="384"/>
      <c r="F1270" s="384"/>
      <c r="G1270" s="384"/>
      <c r="H1270" s="384"/>
      <c r="I1270" s="384"/>
      <c r="J1270" s="384"/>
      <c r="K1270" s="384"/>
      <c r="L1270" s="11"/>
      <c r="M1270" s="11"/>
      <c r="N1270" s="11"/>
      <c r="O1270" s="479"/>
      <c r="P1270" s="478"/>
      <c r="Q1270" s="478"/>
      <c r="R1270" s="478"/>
      <c r="S1270" s="478"/>
      <c r="T1270" s="381"/>
      <c r="U1270" s="381"/>
      <c r="V1270" s="381"/>
      <c r="W1270" s="381"/>
      <c r="X1270" s="381"/>
      <c r="Y1270" s="381"/>
      <c r="Z1270" s="11"/>
      <c r="AA1270" s="11"/>
      <c r="AB1270" s="226"/>
      <c r="AC1270" s="226"/>
      <c r="AD1270" s="226"/>
      <c r="AE1270" s="226"/>
      <c r="AF1270" s="226"/>
      <c r="AG1270" s="226"/>
      <c r="AH1270" s="226"/>
      <c r="AI1270" s="226"/>
      <c r="AJ1270" s="226"/>
      <c r="AK1270" s="226"/>
      <c r="AL1270" s="226"/>
      <c r="AM1270" s="226"/>
      <c r="AN1270" s="226"/>
      <c r="AO1270" s="226"/>
    </row>
    <row r="1271" spans="1:41" ht="15">
      <c r="A1271" s="11"/>
      <c r="B1271" s="382"/>
      <c r="C1271" s="383"/>
      <c r="D1271" s="382"/>
      <c r="E1271" s="384"/>
      <c r="F1271" s="384"/>
      <c r="G1271" s="384"/>
      <c r="H1271" s="384"/>
      <c r="I1271" s="384"/>
      <c r="J1271" s="384"/>
      <c r="K1271" s="384"/>
      <c r="L1271" s="11"/>
      <c r="M1271" s="11"/>
      <c r="N1271" s="11"/>
      <c r="O1271" s="479"/>
      <c r="P1271" s="478"/>
      <c r="Q1271" s="478"/>
      <c r="R1271" s="478"/>
      <c r="S1271" s="478"/>
      <c r="T1271" s="381"/>
      <c r="U1271" s="381"/>
      <c r="V1271" s="381"/>
      <c r="W1271" s="381"/>
      <c r="X1271" s="381"/>
      <c r="Y1271" s="381"/>
      <c r="Z1271" s="11"/>
      <c r="AA1271" s="11"/>
      <c r="AB1271" s="226"/>
      <c r="AC1271" s="226"/>
      <c r="AD1271" s="226"/>
      <c r="AE1271" s="226"/>
      <c r="AF1271" s="226"/>
      <c r="AG1271" s="226"/>
      <c r="AH1271" s="226"/>
      <c r="AI1271" s="226"/>
      <c r="AJ1271" s="226"/>
      <c r="AK1271" s="226"/>
      <c r="AL1271" s="226"/>
      <c r="AM1271" s="226"/>
      <c r="AN1271" s="226"/>
      <c r="AO1271" s="226"/>
    </row>
    <row r="1272" spans="1:41" ht="15">
      <c r="A1272" s="11"/>
      <c r="B1272" s="382"/>
      <c r="C1272" s="383"/>
      <c r="D1272" s="382"/>
      <c r="E1272" s="384"/>
      <c r="F1272" s="384"/>
      <c r="G1272" s="384"/>
      <c r="H1272" s="384"/>
      <c r="I1272" s="384"/>
      <c r="J1272" s="384"/>
      <c r="K1272" s="384"/>
      <c r="L1272" s="11"/>
      <c r="M1272" s="11"/>
      <c r="N1272" s="11"/>
      <c r="O1272" s="479"/>
      <c r="P1272" s="478"/>
      <c r="Q1272" s="478"/>
      <c r="R1272" s="478"/>
      <c r="S1272" s="478"/>
      <c r="T1272" s="381"/>
      <c r="U1272" s="381"/>
      <c r="V1272" s="381"/>
      <c r="W1272" s="381"/>
      <c r="X1272" s="381"/>
      <c r="Y1272" s="381"/>
      <c r="Z1272" s="11"/>
      <c r="AA1272" s="11"/>
      <c r="AB1272" s="226"/>
      <c r="AC1272" s="226"/>
      <c r="AD1272" s="226"/>
      <c r="AE1272" s="226"/>
      <c r="AF1272" s="226"/>
      <c r="AG1272" s="226"/>
      <c r="AH1272" s="226"/>
      <c r="AI1272" s="226"/>
      <c r="AJ1272" s="226"/>
      <c r="AK1272" s="226"/>
      <c r="AL1272" s="226"/>
      <c r="AM1272" s="226"/>
      <c r="AN1272" s="226"/>
      <c r="AO1272" s="226"/>
    </row>
    <row r="1273" spans="1:41" ht="15">
      <c r="A1273" s="11"/>
      <c r="B1273" s="382"/>
      <c r="C1273" s="383"/>
      <c r="D1273" s="382"/>
      <c r="E1273" s="384"/>
      <c r="F1273" s="384"/>
      <c r="G1273" s="384"/>
      <c r="H1273" s="384"/>
      <c r="I1273" s="384"/>
      <c r="J1273" s="384"/>
      <c r="K1273" s="384"/>
      <c r="L1273" s="11"/>
      <c r="M1273" s="11"/>
      <c r="N1273" s="11"/>
      <c r="O1273" s="479"/>
      <c r="P1273" s="478"/>
      <c r="Q1273" s="478"/>
      <c r="R1273" s="478"/>
      <c r="S1273" s="478"/>
      <c r="T1273" s="381"/>
      <c r="U1273" s="381"/>
      <c r="V1273" s="381"/>
      <c r="W1273" s="381"/>
      <c r="X1273" s="381"/>
      <c r="Y1273" s="381"/>
      <c r="Z1273" s="11"/>
      <c r="AA1273" s="11"/>
      <c r="AB1273" s="226"/>
      <c r="AC1273" s="226"/>
      <c r="AD1273" s="226"/>
      <c r="AE1273" s="226"/>
      <c r="AF1273" s="226"/>
      <c r="AG1273" s="226"/>
      <c r="AH1273" s="226"/>
      <c r="AI1273" s="226"/>
      <c r="AJ1273" s="226"/>
      <c r="AK1273" s="226"/>
      <c r="AL1273" s="226"/>
      <c r="AM1273" s="226"/>
      <c r="AN1273" s="226"/>
      <c r="AO1273" s="226"/>
    </row>
    <row r="1274" spans="1:41" ht="15">
      <c r="A1274" s="11"/>
      <c r="B1274" s="382"/>
      <c r="C1274" s="383"/>
      <c r="D1274" s="382"/>
      <c r="E1274" s="384"/>
      <c r="F1274" s="384"/>
      <c r="G1274" s="384"/>
      <c r="H1274" s="384"/>
      <c r="I1274" s="384"/>
      <c r="J1274" s="384"/>
      <c r="K1274" s="384"/>
      <c r="L1274" s="11"/>
      <c r="M1274" s="11"/>
      <c r="N1274" s="11"/>
      <c r="O1274" s="479"/>
      <c r="P1274" s="478"/>
      <c r="Q1274" s="478"/>
      <c r="R1274" s="478"/>
      <c r="S1274" s="478"/>
      <c r="T1274" s="381"/>
      <c r="U1274" s="381"/>
      <c r="V1274" s="381"/>
      <c r="W1274" s="381"/>
      <c r="X1274" s="381"/>
      <c r="Y1274" s="381"/>
      <c r="Z1274" s="11"/>
      <c r="AA1274" s="11"/>
      <c r="AB1274" s="226"/>
      <c r="AC1274" s="226"/>
      <c r="AD1274" s="226"/>
      <c r="AE1274" s="226"/>
      <c r="AF1274" s="226"/>
      <c r="AG1274" s="226"/>
      <c r="AH1274" s="226"/>
      <c r="AI1274" s="226"/>
      <c r="AJ1274" s="226"/>
      <c r="AK1274" s="226"/>
      <c r="AL1274" s="226"/>
      <c r="AM1274" s="226"/>
      <c r="AN1274" s="226"/>
      <c r="AO1274" s="226"/>
    </row>
    <row r="1275" spans="1:41" ht="15">
      <c r="A1275" s="11"/>
      <c r="B1275" s="382"/>
      <c r="C1275" s="383"/>
      <c r="D1275" s="382"/>
      <c r="E1275" s="384"/>
      <c r="F1275" s="384"/>
      <c r="G1275" s="384"/>
      <c r="H1275" s="384"/>
      <c r="I1275" s="384"/>
      <c r="J1275" s="384"/>
      <c r="K1275" s="384"/>
      <c r="L1275" s="11"/>
      <c r="M1275" s="11"/>
      <c r="N1275" s="11"/>
      <c r="O1275" s="479"/>
      <c r="P1275" s="478"/>
      <c r="Q1275" s="478"/>
      <c r="R1275" s="478"/>
      <c r="S1275" s="478"/>
      <c r="T1275" s="381"/>
      <c r="U1275" s="381"/>
      <c r="V1275" s="381"/>
      <c r="W1275" s="381"/>
      <c r="X1275" s="381"/>
      <c r="Y1275" s="381"/>
      <c r="Z1275" s="11"/>
      <c r="AA1275" s="11"/>
      <c r="AB1275" s="226"/>
      <c r="AC1275" s="226"/>
      <c r="AD1275" s="226"/>
      <c r="AE1275" s="226"/>
      <c r="AF1275" s="226"/>
      <c r="AG1275" s="226"/>
      <c r="AH1275" s="226"/>
      <c r="AI1275" s="226"/>
      <c r="AJ1275" s="226"/>
      <c r="AK1275" s="226"/>
      <c r="AL1275" s="226"/>
      <c r="AM1275" s="226"/>
      <c r="AN1275" s="226"/>
      <c r="AO1275" s="226"/>
    </row>
    <row r="1276" spans="1:41" ht="15">
      <c r="A1276" s="11"/>
      <c r="B1276" s="382"/>
      <c r="C1276" s="383"/>
      <c r="D1276" s="382"/>
      <c r="E1276" s="384"/>
      <c r="F1276" s="384"/>
      <c r="G1276" s="384"/>
      <c r="H1276" s="384"/>
      <c r="I1276" s="384"/>
      <c r="J1276" s="384"/>
      <c r="K1276" s="384"/>
      <c r="L1276" s="11"/>
      <c r="M1276" s="11"/>
      <c r="N1276" s="11"/>
      <c r="O1276" s="479"/>
      <c r="P1276" s="478"/>
      <c r="Q1276" s="478"/>
      <c r="R1276" s="478"/>
      <c r="S1276" s="478"/>
      <c r="T1276" s="381"/>
      <c r="U1276" s="381"/>
      <c r="V1276" s="381"/>
      <c r="W1276" s="381"/>
      <c r="X1276" s="381"/>
      <c r="Y1276" s="381"/>
      <c r="Z1276" s="11"/>
      <c r="AA1276" s="11"/>
      <c r="AB1276" s="226"/>
      <c r="AC1276" s="226"/>
      <c r="AD1276" s="226"/>
      <c r="AE1276" s="226"/>
      <c r="AF1276" s="226"/>
      <c r="AG1276" s="226"/>
      <c r="AH1276" s="226"/>
      <c r="AI1276" s="226"/>
      <c r="AJ1276" s="226"/>
      <c r="AK1276" s="226"/>
      <c r="AL1276" s="226"/>
      <c r="AM1276" s="226"/>
      <c r="AN1276" s="226"/>
      <c r="AO1276" s="226"/>
    </row>
    <row r="1277" spans="1:41" ht="15">
      <c r="A1277" s="11"/>
      <c r="B1277" s="382"/>
      <c r="C1277" s="383"/>
      <c r="D1277" s="382"/>
      <c r="E1277" s="384"/>
      <c r="F1277" s="384"/>
      <c r="G1277" s="384"/>
      <c r="H1277" s="384"/>
      <c r="I1277" s="384"/>
      <c r="J1277" s="384"/>
      <c r="K1277" s="384"/>
      <c r="L1277" s="11"/>
      <c r="M1277" s="11"/>
      <c r="N1277" s="11"/>
      <c r="O1277" s="479"/>
      <c r="P1277" s="478"/>
      <c r="Q1277" s="478"/>
      <c r="R1277" s="478"/>
      <c r="S1277" s="478"/>
      <c r="T1277" s="381"/>
      <c r="U1277" s="381"/>
      <c r="V1277" s="381"/>
      <c r="W1277" s="381"/>
      <c r="X1277" s="381"/>
      <c r="Y1277" s="381"/>
      <c r="Z1277" s="11"/>
      <c r="AA1277" s="11"/>
      <c r="AB1277" s="226"/>
      <c r="AC1277" s="226"/>
      <c r="AD1277" s="226"/>
      <c r="AE1277" s="226"/>
      <c r="AF1277" s="226"/>
      <c r="AG1277" s="226"/>
      <c r="AH1277" s="226"/>
      <c r="AI1277" s="226"/>
      <c r="AJ1277" s="226"/>
      <c r="AK1277" s="226"/>
      <c r="AL1277" s="226"/>
      <c r="AM1277" s="226"/>
      <c r="AN1277" s="226"/>
      <c r="AO1277" s="226"/>
    </row>
    <row r="1278" spans="1:41" ht="15">
      <c r="A1278" s="11"/>
      <c r="B1278" s="382"/>
      <c r="C1278" s="383"/>
      <c r="D1278" s="382"/>
      <c r="E1278" s="384"/>
      <c r="F1278" s="384"/>
      <c r="G1278" s="384"/>
      <c r="H1278" s="384"/>
      <c r="I1278" s="384"/>
      <c r="J1278" s="384"/>
      <c r="K1278" s="384"/>
      <c r="L1278" s="11"/>
      <c r="M1278" s="11"/>
      <c r="N1278" s="11"/>
      <c r="O1278" s="479"/>
      <c r="P1278" s="478"/>
      <c r="Q1278" s="478"/>
      <c r="R1278" s="478"/>
      <c r="S1278" s="478"/>
      <c r="T1278" s="381"/>
      <c r="U1278" s="381"/>
      <c r="V1278" s="381"/>
      <c r="W1278" s="381"/>
      <c r="X1278" s="381"/>
      <c r="Y1278" s="381"/>
      <c r="Z1278" s="11"/>
      <c r="AA1278" s="11"/>
      <c r="AB1278" s="226"/>
      <c r="AC1278" s="226"/>
      <c r="AD1278" s="226"/>
      <c r="AE1278" s="226"/>
      <c r="AF1278" s="226"/>
      <c r="AG1278" s="226"/>
      <c r="AH1278" s="226"/>
      <c r="AI1278" s="226"/>
      <c r="AJ1278" s="226"/>
      <c r="AK1278" s="226"/>
      <c r="AL1278" s="226"/>
      <c r="AM1278" s="226"/>
      <c r="AN1278" s="226"/>
      <c r="AO1278" s="226"/>
    </row>
    <row r="1279" spans="1:41" ht="15">
      <c r="A1279" s="11"/>
      <c r="B1279" s="382"/>
      <c r="C1279" s="383"/>
      <c r="D1279" s="382"/>
      <c r="E1279" s="384"/>
      <c r="F1279" s="384"/>
      <c r="G1279" s="384"/>
      <c r="H1279" s="384"/>
      <c r="I1279" s="384"/>
      <c r="J1279" s="384"/>
      <c r="K1279" s="384"/>
      <c r="L1279" s="11"/>
      <c r="M1279" s="11"/>
      <c r="N1279" s="11"/>
      <c r="O1279" s="479"/>
      <c r="P1279" s="478"/>
      <c r="Q1279" s="478"/>
      <c r="R1279" s="478"/>
      <c r="S1279" s="478"/>
      <c r="T1279" s="381"/>
      <c r="U1279" s="381"/>
      <c r="V1279" s="381"/>
      <c r="W1279" s="381"/>
      <c r="X1279" s="381"/>
      <c r="Y1279" s="381"/>
      <c r="Z1279" s="11"/>
      <c r="AA1279" s="11"/>
      <c r="AB1279" s="226"/>
      <c r="AC1279" s="226"/>
      <c r="AD1279" s="226"/>
      <c r="AE1279" s="226"/>
      <c r="AF1279" s="226"/>
      <c r="AG1279" s="226"/>
      <c r="AH1279" s="226"/>
      <c r="AI1279" s="226"/>
      <c r="AJ1279" s="226"/>
      <c r="AK1279" s="226"/>
      <c r="AL1279" s="226"/>
      <c r="AM1279" s="226"/>
      <c r="AN1279" s="226"/>
      <c r="AO1279" s="226"/>
    </row>
    <row r="1280" spans="1:41" ht="15">
      <c r="A1280" s="11"/>
      <c r="B1280" s="382"/>
      <c r="C1280" s="383"/>
      <c r="D1280" s="382"/>
      <c r="E1280" s="384"/>
      <c r="F1280" s="384"/>
      <c r="G1280" s="384"/>
      <c r="H1280" s="384"/>
      <c r="I1280" s="384"/>
      <c r="J1280" s="384"/>
      <c r="K1280" s="384"/>
      <c r="L1280" s="11"/>
      <c r="M1280" s="11"/>
      <c r="N1280" s="11"/>
      <c r="O1280" s="479"/>
      <c r="P1280" s="478"/>
      <c r="Q1280" s="478"/>
      <c r="R1280" s="478"/>
      <c r="S1280" s="478"/>
      <c r="T1280" s="381"/>
      <c r="U1280" s="381"/>
      <c r="V1280" s="381"/>
      <c r="W1280" s="381"/>
      <c r="X1280" s="381"/>
      <c r="Y1280" s="381"/>
      <c r="Z1280" s="11"/>
      <c r="AA1280" s="11"/>
      <c r="AB1280" s="226"/>
      <c r="AC1280" s="226"/>
      <c r="AD1280" s="226"/>
      <c r="AE1280" s="226"/>
      <c r="AF1280" s="226"/>
      <c r="AG1280" s="226"/>
      <c r="AH1280" s="226"/>
      <c r="AI1280" s="226"/>
      <c r="AJ1280" s="226"/>
      <c r="AK1280" s="226"/>
      <c r="AL1280" s="226"/>
      <c r="AM1280" s="226"/>
      <c r="AN1280" s="226"/>
      <c r="AO1280" s="226"/>
    </row>
    <row r="1281" spans="1:41" ht="15">
      <c r="A1281" s="11"/>
      <c r="B1281" s="382"/>
      <c r="C1281" s="383"/>
      <c r="D1281" s="382"/>
      <c r="E1281" s="384"/>
      <c r="F1281" s="384"/>
      <c r="G1281" s="384"/>
      <c r="H1281" s="384"/>
      <c r="I1281" s="384"/>
      <c r="J1281" s="384"/>
      <c r="K1281" s="384"/>
      <c r="L1281" s="11"/>
      <c r="M1281" s="11"/>
      <c r="N1281" s="11"/>
      <c r="O1281" s="479"/>
      <c r="P1281" s="478"/>
      <c r="Q1281" s="478"/>
      <c r="R1281" s="478"/>
      <c r="S1281" s="478"/>
      <c r="T1281" s="381"/>
      <c r="U1281" s="381"/>
      <c r="V1281" s="381"/>
      <c r="W1281" s="381"/>
      <c r="X1281" s="381"/>
      <c r="Y1281" s="381"/>
      <c r="Z1281" s="11"/>
      <c r="AA1281" s="11"/>
      <c r="AB1281" s="226"/>
      <c r="AC1281" s="226"/>
      <c r="AD1281" s="226"/>
      <c r="AE1281" s="226"/>
      <c r="AF1281" s="226"/>
      <c r="AG1281" s="226"/>
      <c r="AH1281" s="226"/>
      <c r="AI1281" s="226"/>
      <c r="AJ1281" s="226"/>
      <c r="AK1281" s="226"/>
      <c r="AL1281" s="226"/>
      <c r="AM1281" s="226"/>
      <c r="AN1281" s="226"/>
      <c r="AO1281" s="226"/>
    </row>
    <row r="1282" spans="1:41" ht="15">
      <c r="A1282" s="11"/>
      <c r="B1282" s="382"/>
      <c r="C1282" s="383"/>
      <c r="D1282" s="382"/>
      <c r="E1282" s="384"/>
      <c r="F1282" s="384"/>
      <c r="G1282" s="384"/>
      <c r="H1282" s="384"/>
      <c r="I1282" s="384"/>
      <c r="J1282" s="384"/>
      <c r="K1282" s="384"/>
      <c r="L1282" s="11"/>
      <c r="M1282" s="11"/>
      <c r="N1282" s="11"/>
      <c r="O1282" s="479"/>
      <c r="P1282" s="478"/>
      <c r="Q1282" s="478"/>
      <c r="R1282" s="478"/>
      <c r="S1282" s="478"/>
      <c r="T1282" s="381"/>
      <c r="U1282" s="381"/>
      <c r="V1282" s="381"/>
      <c r="W1282" s="381"/>
      <c r="X1282" s="381"/>
      <c r="Y1282" s="381"/>
      <c r="Z1282" s="11"/>
      <c r="AA1282" s="11"/>
      <c r="AB1282" s="226"/>
      <c r="AC1282" s="226"/>
      <c r="AD1282" s="226"/>
      <c r="AE1282" s="226"/>
      <c r="AF1282" s="226"/>
      <c r="AG1282" s="226"/>
      <c r="AH1282" s="226"/>
      <c r="AI1282" s="226"/>
      <c r="AJ1282" s="226"/>
      <c r="AK1282" s="226"/>
      <c r="AL1282" s="226"/>
      <c r="AM1282" s="226"/>
      <c r="AN1282" s="226"/>
      <c r="AO1282" s="226"/>
    </row>
    <row r="1283" spans="1:41" ht="15">
      <c r="A1283" s="11"/>
      <c r="B1283" s="382"/>
      <c r="C1283" s="383"/>
      <c r="D1283" s="382"/>
      <c r="E1283" s="384"/>
      <c r="F1283" s="384"/>
      <c r="G1283" s="384"/>
      <c r="H1283" s="384"/>
      <c r="I1283" s="384"/>
      <c r="J1283" s="384"/>
      <c r="K1283" s="384"/>
      <c r="L1283" s="11"/>
      <c r="M1283" s="11"/>
      <c r="N1283" s="11"/>
      <c r="O1283" s="479"/>
      <c r="P1283" s="478"/>
      <c r="Q1283" s="478"/>
      <c r="R1283" s="478"/>
      <c r="S1283" s="478"/>
      <c r="T1283" s="381"/>
      <c r="U1283" s="381"/>
      <c r="V1283" s="381"/>
      <c r="W1283" s="381"/>
      <c r="X1283" s="381"/>
      <c r="Y1283" s="381"/>
      <c r="Z1283" s="11"/>
      <c r="AA1283" s="11"/>
      <c r="AB1283" s="226"/>
      <c r="AC1283" s="226"/>
      <c r="AD1283" s="226"/>
      <c r="AE1283" s="226"/>
      <c r="AF1283" s="226"/>
      <c r="AG1283" s="226"/>
      <c r="AH1283" s="226"/>
      <c r="AI1283" s="226"/>
      <c r="AJ1283" s="226"/>
      <c r="AK1283" s="226"/>
      <c r="AL1283" s="226"/>
      <c r="AM1283" s="226"/>
      <c r="AN1283" s="226"/>
      <c r="AO1283" s="226"/>
    </row>
    <row r="1284" spans="1:41" ht="15">
      <c r="A1284" s="11"/>
      <c r="B1284" s="382"/>
      <c r="C1284" s="383"/>
      <c r="D1284" s="382"/>
      <c r="E1284" s="384"/>
      <c r="F1284" s="384"/>
      <c r="G1284" s="384"/>
      <c r="H1284" s="384"/>
      <c r="I1284" s="384"/>
      <c r="J1284" s="384"/>
      <c r="K1284" s="384"/>
      <c r="L1284" s="11"/>
      <c r="M1284" s="11"/>
      <c r="N1284" s="11"/>
      <c r="O1284" s="479"/>
      <c r="P1284" s="478"/>
      <c r="Q1284" s="478"/>
      <c r="R1284" s="478"/>
      <c r="S1284" s="478"/>
      <c r="T1284" s="381"/>
      <c r="U1284" s="381"/>
      <c r="V1284" s="381"/>
      <c r="W1284" s="381"/>
      <c r="X1284" s="381"/>
      <c r="Y1284" s="381"/>
      <c r="Z1284" s="11"/>
      <c r="AA1284" s="11"/>
      <c r="AB1284" s="226"/>
      <c r="AC1284" s="226"/>
      <c r="AD1284" s="226"/>
      <c r="AE1284" s="226"/>
      <c r="AF1284" s="226"/>
      <c r="AG1284" s="226"/>
      <c r="AH1284" s="226"/>
      <c r="AI1284" s="226"/>
      <c r="AJ1284" s="226"/>
      <c r="AK1284" s="226"/>
      <c r="AL1284" s="226"/>
      <c r="AM1284" s="226"/>
      <c r="AN1284" s="226"/>
      <c r="AO1284" s="226"/>
    </row>
    <row r="1285" spans="1:41" ht="15">
      <c r="A1285" s="11"/>
      <c r="B1285" s="382"/>
      <c r="C1285" s="383"/>
      <c r="D1285" s="382"/>
      <c r="E1285" s="384"/>
      <c r="F1285" s="384"/>
      <c r="G1285" s="384"/>
      <c r="H1285" s="384"/>
      <c r="I1285" s="384"/>
      <c r="J1285" s="384"/>
      <c r="K1285" s="384"/>
      <c r="L1285" s="11"/>
      <c r="M1285" s="11"/>
      <c r="N1285" s="11"/>
      <c r="O1285" s="479"/>
      <c r="P1285" s="478"/>
      <c r="Q1285" s="478"/>
      <c r="R1285" s="478"/>
      <c r="S1285" s="478"/>
      <c r="T1285" s="381"/>
      <c r="U1285" s="381"/>
      <c r="V1285" s="381"/>
      <c r="W1285" s="381"/>
      <c r="X1285" s="381"/>
      <c r="Y1285" s="381"/>
      <c r="Z1285" s="11"/>
      <c r="AA1285" s="11"/>
      <c r="AB1285" s="226"/>
      <c r="AC1285" s="226"/>
      <c r="AD1285" s="226"/>
      <c r="AE1285" s="226"/>
      <c r="AF1285" s="226"/>
      <c r="AG1285" s="226"/>
      <c r="AH1285" s="226"/>
      <c r="AI1285" s="226"/>
      <c r="AJ1285" s="226"/>
      <c r="AK1285" s="226"/>
      <c r="AL1285" s="226"/>
      <c r="AM1285" s="226"/>
      <c r="AN1285" s="226"/>
      <c r="AO1285" s="226"/>
    </row>
    <row r="1286" spans="1:41" ht="15">
      <c r="A1286" s="11"/>
      <c r="B1286" s="382"/>
      <c r="C1286" s="383"/>
      <c r="D1286" s="382"/>
      <c r="E1286" s="384"/>
      <c r="F1286" s="384"/>
      <c r="G1286" s="384"/>
      <c r="H1286" s="384"/>
      <c r="I1286" s="384"/>
      <c r="J1286" s="384"/>
      <c r="K1286" s="384"/>
      <c r="L1286" s="11"/>
      <c r="M1286" s="11"/>
      <c r="N1286" s="11"/>
      <c r="O1286" s="479"/>
      <c r="P1286" s="478"/>
      <c r="Q1286" s="478"/>
      <c r="R1286" s="478"/>
      <c r="S1286" s="478"/>
      <c r="T1286" s="381"/>
      <c r="U1286" s="381"/>
      <c r="V1286" s="381"/>
      <c r="W1286" s="381"/>
      <c r="X1286" s="381"/>
      <c r="Y1286" s="381"/>
      <c r="Z1286" s="11"/>
      <c r="AA1286" s="11"/>
      <c r="AB1286" s="226"/>
      <c r="AC1286" s="226"/>
      <c r="AD1286" s="226"/>
      <c r="AE1286" s="226"/>
      <c r="AF1286" s="226"/>
      <c r="AG1286" s="226"/>
      <c r="AH1286" s="226"/>
      <c r="AI1286" s="226"/>
      <c r="AJ1286" s="226"/>
      <c r="AK1286" s="226"/>
      <c r="AL1286" s="226"/>
      <c r="AM1286" s="226"/>
      <c r="AN1286" s="226"/>
      <c r="AO1286" s="226"/>
    </row>
    <row r="1287" spans="1:41" ht="15">
      <c r="A1287" s="11"/>
      <c r="B1287" s="382"/>
      <c r="C1287" s="383"/>
      <c r="D1287" s="382"/>
      <c r="E1287" s="384"/>
      <c r="F1287" s="384"/>
      <c r="G1287" s="384"/>
      <c r="H1287" s="384"/>
      <c r="I1287" s="384"/>
      <c r="J1287" s="384"/>
      <c r="K1287" s="384"/>
      <c r="L1287" s="11"/>
      <c r="M1287" s="11"/>
      <c r="N1287" s="11"/>
      <c r="O1287" s="479"/>
      <c r="P1287" s="478"/>
      <c r="Q1287" s="478"/>
      <c r="R1287" s="478"/>
      <c r="S1287" s="478"/>
      <c r="T1287" s="381"/>
      <c r="U1287" s="381"/>
      <c r="V1287" s="381"/>
      <c r="W1287" s="381"/>
      <c r="X1287" s="381"/>
      <c r="Y1287" s="381"/>
      <c r="Z1287" s="11"/>
      <c r="AA1287" s="11"/>
      <c r="AB1287" s="226"/>
      <c r="AC1287" s="226"/>
      <c r="AD1287" s="226"/>
      <c r="AE1287" s="226"/>
      <c r="AF1287" s="226"/>
      <c r="AG1287" s="226"/>
      <c r="AH1287" s="226"/>
      <c r="AI1287" s="226"/>
      <c r="AJ1287" s="226"/>
      <c r="AK1287" s="226"/>
      <c r="AL1287" s="226"/>
      <c r="AM1287" s="226"/>
      <c r="AN1287" s="226"/>
      <c r="AO1287" s="226"/>
    </row>
    <row r="1288" spans="1:41" ht="15">
      <c r="A1288" s="11"/>
      <c r="B1288" s="382"/>
      <c r="C1288" s="383"/>
      <c r="D1288" s="382"/>
      <c r="E1288" s="384"/>
      <c r="F1288" s="384"/>
      <c r="G1288" s="384"/>
      <c r="H1288" s="384"/>
      <c r="I1288" s="384"/>
      <c r="J1288" s="384"/>
      <c r="K1288" s="384"/>
      <c r="L1288" s="11"/>
      <c r="M1288" s="11"/>
      <c r="N1288" s="11"/>
      <c r="O1288" s="479"/>
      <c r="P1288" s="478"/>
      <c r="Q1288" s="478"/>
      <c r="R1288" s="478"/>
      <c r="S1288" s="478"/>
      <c r="T1288" s="381"/>
      <c r="U1288" s="381"/>
      <c r="V1288" s="381"/>
      <c r="W1288" s="381"/>
      <c r="X1288" s="381"/>
      <c r="Y1288" s="381"/>
      <c r="Z1288" s="11"/>
      <c r="AA1288" s="11"/>
      <c r="AB1288" s="226"/>
      <c r="AC1288" s="226"/>
      <c r="AD1288" s="226"/>
      <c r="AE1288" s="226"/>
      <c r="AF1288" s="226"/>
      <c r="AG1288" s="226"/>
      <c r="AH1288" s="226"/>
      <c r="AI1288" s="226"/>
      <c r="AJ1288" s="226"/>
      <c r="AK1288" s="226"/>
      <c r="AL1288" s="226"/>
      <c r="AM1288" s="226"/>
      <c r="AN1288" s="226"/>
      <c r="AO1288" s="226"/>
    </row>
    <row r="1289" spans="1:41" ht="15">
      <c r="A1289" s="11"/>
      <c r="B1289" s="382"/>
      <c r="C1289" s="383"/>
      <c r="D1289" s="382"/>
      <c r="E1289" s="384"/>
      <c r="F1289" s="384"/>
      <c r="G1289" s="384"/>
      <c r="H1289" s="384"/>
      <c r="I1289" s="384"/>
      <c r="J1289" s="384"/>
      <c r="K1289" s="384"/>
      <c r="L1289" s="11"/>
      <c r="M1289" s="11"/>
      <c r="N1289" s="11"/>
      <c r="O1289" s="479"/>
      <c r="P1289" s="478"/>
      <c r="Q1289" s="478"/>
      <c r="R1289" s="478"/>
      <c r="S1289" s="478"/>
      <c r="T1289" s="381"/>
      <c r="U1289" s="381"/>
      <c r="V1289" s="381"/>
      <c r="W1289" s="381"/>
      <c r="X1289" s="381"/>
      <c r="Y1289" s="381"/>
      <c r="Z1289" s="11"/>
      <c r="AA1289" s="11"/>
      <c r="AB1289" s="226"/>
      <c r="AC1289" s="226"/>
      <c r="AD1289" s="226"/>
      <c r="AE1289" s="226"/>
      <c r="AF1289" s="226"/>
      <c r="AG1289" s="226"/>
      <c r="AH1289" s="226"/>
      <c r="AI1289" s="226"/>
      <c r="AJ1289" s="226"/>
      <c r="AK1289" s="226"/>
      <c r="AL1289" s="226"/>
      <c r="AM1289" s="226"/>
      <c r="AN1289" s="226"/>
      <c r="AO1289" s="226"/>
    </row>
    <row r="1290" spans="1:41" ht="15">
      <c r="A1290" s="11"/>
      <c r="B1290" s="382"/>
      <c r="C1290" s="383"/>
      <c r="D1290" s="382"/>
      <c r="E1290" s="384"/>
      <c r="F1290" s="384"/>
      <c r="G1290" s="384"/>
      <c r="H1290" s="384"/>
      <c r="I1290" s="384"/>
      <c r="J1290" s="384"/>
      <c r="K1290" s="384"/>
      <c r="L1290" s="11"/>
      <c r="M1290" s="11"/>
      <c r="N1290" s="11"/>
      <c r="O1290" s="479"/>
      <c r="P1290" s="478"/>
      <c r="Q1290" s="478"/>
      <c r="R1290" s="478"/>
      <c r="S1290" s="478"/>
      <c r="T1290" s="381"/>
      <c r="U1290" s="381"/>
      <c r="V1290" s="381"/>
      <c r="W1290" s="381"/>
      <c r="X1290" s="381"/>
      <c r="Y1290" s="381"/>
      <c r="Z1290" s="11"/>
      <c r="AA1290" s="11"/>
      <c r="AB1290" s="226"/>
      <c r="AC1290" s="226"/>
      <c r="AD1290" s="226"/>
      <c r="AE1290" s="226"/>
      <c r="AF1290" s="226"/>
      <c r="AG1290" s="226"/>
      <c r="AH1290" s="226"/>
      <c r="AI1290" s="226"/>
      <c r="AJ1290" s="226"/>
      <c r="AK1290" s="226"/>
      <c r="AL1290" s="226"/>
      <c r="AM1290" s="226"/>
      <c r="AN1290" s="226"/>
      <c r="AO1290" s="226"/>
    </row>
    <row r="1291" spans="1:41" ht="15">
      <c r="A1291" s="11"/>
      <c r="B1291" s="382"/>
      <c r="C1291" s="383"/>
      <c r="D1291" s="382"/>
      <c r="E1291" s="384"/>
      <c r="F1291" s="384"/>
      <c r="G1291" s="384"/>
      <c r="H1291" s="384"/>
      <c r="I1291" s="384"/>
      <c r="J1291" s="384"/>
      <c r="K1291" s="384"/>
      <c r="L1291" s="11"/>
      <c r="M1291" s="11"/>
      <c r="N1291" s="11"/>
      <c r="O1291" s="479"/>
      <c r="P1291" s="478"/>
      <c r="Q1291" s="478"/>
      <c r="R1291" s="478"/>
      <c r="S1291" s="478"/>
      <c r="T1291" s="381"/>
      <c r="U1291" s="381"/>
      <c r="V1291" s="381"/>
      <c r="W1291" s="381"/>
      <c r="X1291" s="381"/>
      <c r="Y1291" s="381"/>
      <c r="Z1291" s="11"/>
      <c r="AA1291" s="11"/>
      <c r="AB1291" s="226"/>
      <c r="AC1291" s="226"/>
      <c r="AD1291" s="226"/>
      <c r="AE1291" s="226"/>
      <c r="AF1291" s="226"/>
      <c r="AG1291" s="226"/>
      <c r="AH1291" s="226"/>
      <c r="AI1291" s="226"/>
      <c r="AJ1291" s="226"/>
      <c r="AK1291" s="226"/>
      <c r="AL1291" s="226"/>
      <c r="AM1291" s="226"/>
      <c r="AN1291" s="226"/>
      <c r="AO1291" s="226"/>
    </row>
    <row r="1292" spans="1:41" ht="15">
      <c r="A1292" s="11"/>
      <c r="B1292" s="382"/>
      <c r="C1292" s="383"/>
      <c r="D1292" s="382"/>
      <c r="E1292" s="384"/>
      <c r="F1292" s="384"/>
      <c r="G1292" s="384"/>
      <c r="H1292" s="384"/>
      <c r="I1292" s="384"/>
      <c r="J1292" s="384"/>
      <c r="K1292" s="384"/>
      <c r="L1292" s="11"/>
      <c r="M1292" s="11"/>
      <c r="N1292" s="11"/>
      <c r="O1292" s="479"/>
      <c r="P1292" s="478"/>
      <c r="Q1292" s="478"/>
      <c r="R1292" s="478"/>
      <c r="S1292" s="478"/>
      <c r="T1292" s="381"/>
      <c r="U1292" s="381"/>
      <c r="V1292" s="381"/>
      <c r="W1292" s="381"/>
      <c r="X1292" s="381"/>
      <c r="Y1292" s="381"/>
      <c r="Z1292" s="11"/>
      <c r="AA1292" s="11"/>
      <c r="AB1292" s="226"/>
      <c r="AC1292" s="226"/>
      <c r="AD1292" s="226"/>
      <c r="AE1292" s="226"/>
      <c r="AF1292" s="226"/>
      <c r="AG1292" s="226"/>
      <c r="AH1292" s="226"/>
      <c r="AI1292" s="226"/>
      <c r="AJ1292" s="226"/>
      <c r="AK1292" s="226"/>
      <c r="AL1292" s="226"/>
      <c r="AM1292" s="226"/>
      <c r="AN1292" s="226"/>
      <c r="AO1292" s="226"/>
    </row>
    <row r="1293" spans="1:41" ht="15">
      <c r="A1293" s="11"/>
      <c r="B1293" s="382"/>
      <c r="C1293" s="383"/>
      <c r="D1293" s="382"/>
      <c r="E1293" s="384"/>
      <c r="F1293" s="384"/>
      <c r="G1293" s="384"/>
      <c r="H1293" s="384"/>
      <c r="I1293" s="384"/>
      <c r="J1293" s="384"/>
      <c r="K1293" s="384"/>
      <c r="L1293" s="11"/>
      <c r="M1293" s="11"/>
      <c r="N1293" s="11"/>
      <c r="O1293" s="479"/>
      <c r="P1293" s="478"/>
      <c r="Q1293" s="478"/>
      <c r="R1293" s="478"/>
      <c r="S1293" s="478"/>
      <c r="T1293" s="381"/>
      <c r="U1293" s="381"/>
      <c r="V1293" s="381"/>
      <c r="W1293" s="381"/>
      <c r="X1293" s="381"/>
      <c r="Y1293" s="381"/>
      <c r="Z1293" s="11"/>
      <c r="AA1293" s="11"/>
      <c r="AB1293" s="226"/>
      <c r="AC1293" s="226"/>
      <c r="AD1293" s="226"/>
      <c r="AE1293" s="226"/>
      <c r="AF1293" s="226"/>
      <c r="AG1293" s="226"/>
      <c r="AH1293" s="226"/>
      <c r="AI1293" s="226"/>
      <c r="AJ1293" s="226"/>
      <c r="AK1293" s="226"/>
      <c r="AL1293" s="226"/>
      <c r="AM1293" s="226"/>
      <c r="AN1293" s="226"/>
      <c r="AO1293" s="226"/>
    </row>
    <row r="1294" spans="1:41" ht="15">
      <c r="A1294" s="11"/>
      <c r="B1294" s="382"/>
      <c r="C1294" s="383"/>
      <c r="D1294" s="382"/>
      <c r="E1294" s="384"/>
      <c r="F1294" s="384"/>
      <c r="G1294" s="384"/>
      <c r="H1294" s="384"/>
      <c r="I1294" s="384"/>
      <c r="J1294" s="384"/>
      <c r="K1294" s="384"/>
      <c r="L1294" s="11"/>
      <c r="M1294" s="11"/>
      <c r="N1294" s="11"/>
      <c r="O1294" s="479"/>
      <c r="P1294" s="478"/>
      <c r="Q1294" s="478"/>
      <c r="R1294" s="478"/>
      <c r="S1294" s="478"/>
      <c r="T1294" s="381"/>
      <c r="U1294" s="381"/>
      <c r="V1294" s="381"/>
      <c r="W1294" s="381"/>
      <c r="X1294" s="381"/>
      <c r="Y1294" s="381"/>
      <c r="Z1294" s="11"/>
      <c r="AA1294" s="11"/>
      <c r="AB1294" s="226"/>
      <c r="AC1294" s="226"/>
      <c r="AD1294" s="226"/>
      <c r="AE1294" s="226"/>
      <c r="AF1294" s="226"/>
      <c r="AG1294" s="226"/>
      <c r="AH1294" s="226"/>
      <c r="AI1294" s="226"/>
      <c r="AJ1294" s="226"/>
      <c r="AK1294" s="226"/>
      <c r="AL1294" s="226"/>
      <c r="AM1294" s="226"/>
      <c r="AN1294" s="226"/>
      <c r="AO1294" s="226"/>
    </row>
    <row r="1295" spans="1:41" ht="15">
      <c r="A1295" s="11"/>
      <c r="B1295" s="382"/>
      <c r="C1295" s="383"/>
      <c r="D1295" s="382"/>
      <c r="E1295" s="384"/>
      <c r="F1295" s="384"/>
      <c r="G1295" s="384"/>
      <c r="H1295" s="384"/>
      <c r="I1295" s="384"/>
      <c r="J1295" s="384"/>
      <c r="K1295" s="384"/>
      <c r="L1295" s="11"/>
      <c r="M1295" s="11"/>
      <c r="N1295" s="11"/>
      <c r="O1295" s="479"/>
      <c r="P1295" s="478"/>
      <c r="Q1295" s="478"/>
      <c r="R1295" s="478"/>
      <c r="S1295" s="478"/>
      <c r="T1295" s="381"/>
      <c r="U1295" s="381"/>
      <c r="V1295" s="381"/>
      <c r="W1295" s="381"/>
      <c r="X1295" s="381"/>
      <c r="Y1295" s="381"/>
      <c r="Z1295" s="11"/>
      <c r="AA1295" s="11"/>
      <c r="AB1295" s="226"/>
      <c r="AC1295" s="226"/>
      <c r="AD1295" s="226"/>
      <c r="AE1295" s="226"/>
      <c r="AF1295" s="226"/>
      <c r="AG1295" s="226"/>
      <c r="AH1295" s="226"/>
      <c r="AI1295" s="226"/>
      <c r="AJ1295" s="226"/>
      <c r="AK1295" s="226"/>
      <c r="AL1295" s="226"/>
      <c r="AM1295" s="226"/>
      <c r="AN1295" s="226"/>
      <c r="AO1295" s="226"/>
    </row>
    <row r="1296" spans="1:41" ht="15">
      <c r="A1296" s="11"/>
      <c r="B1296" s="382"/>
      <c r="C1296" s="383"/>
      <c r="D1296" s="382"/>
      <c r="E1296" s="384"/>
      <c r="F1296" s="384"/>
      <c r="G1296" s="384"/>
      <c r="H1296" s="384"/>
      <c r="I1296" s="384"/>
      <c r="J1296" s="384"/>
      <c r="K1296" s="384"/>
      <c r="L1296" s="11"/>
      <c r="M1296" s="11"/>
      <c r="N1296" s="11"/>
      <c r="O1296" s="479"/>
      <c r="P1296" s="478"/>
      <c r="Q1296" s="478"/>
      <c r="R1296" s="478"/>
      <c r="S1296" s="478"/>
      <c r="T1296" s="381"/>
      <c r="U1296" s="381"/>
      <c r="V1296" s="381"/>
      <c r="W1296" s="381"/>
      <c r="X1296" s="381"/>
      <c r="Y1296" s="381"/>
      <c r="Z1296" s="11"/>
      <c r="AA1296" s="11"/>
      <c r="AB1296" s="226"/>
      <c r="AC1296" s="226"/>
      <c r="AD1296" s="226"/>
      <c r="AE1296" s="226"/>
      <c r="AF1296" s="226"/>
      <c r="AG1296" s="226"/>
      <c r="AH1296" s="226"/>
      <c r="AI1296" s="226"/>
      <c r="AJ1296" s="226"/>
      <c r="AK1296" s="226"/>
      <c r="AL1296" s="226"/>
      <c r="AM1296" s="226"/>
      <c r="AN1296" s="226"/>
      <c r="AO1296" s="226"/>
    </row>
    <row r="1297" spans="1:41" ht="15">
      <c r="A1297" s="11"/>
      <c r="B1297" s="382"/>
      <c r="C1297" s="383"/>
      <c r="D1297" s="382"/>
      <c r="E1297" s="384"/>
      <c r="F1297" s="384"/>
      <c r="G1297" s="384"/>
      <c r="H1297" s="384"/>
      <c r="I1297" s="384"/>
      <c r="J1297" s="384"/>
      <c r="K1297" s="384"/>
      <c r="L1297" s="11"/>
      <c r="M1297" s="11"/>
      <c r="N1297" s="11"/>
      <c r="O1297" s="479"/>
      <c r="P1297" s="478"/>
      <c r="Q1297" s="478"/>
      <c r="R1297" s="478"/>
      <c r="S1297" s="478"/>
      <c r="T1297" s="381"/>
      <c r="U1297" s="381"/>
      <c r="V1297" s="381"/>
      <c r="W1297" s="381"/>
      <c r="X1297" s="381"/>
      <c r="Y1297" s="381"/>
      <c r="Z1297" s="11"/>
      <c r="AA1297" s="11"/>
      <c r="AB1297" s="226"/>
      <c r="AC1297" s="226"/>
      <c r="AD1297" s="226"/>
      <c r="AE1297" s="226"/>
      <c r="AF1297" s="226"/>
      <c r="AG1297" s="226"/>
      <c r="AH1297" s="226"/>
      <c r="AI1297" s="226"/>
      <c r="AJ1297" s="226"/>
      <c r="AK1297" s="226"/>
      <c r="AL1297" s="226"/>
      <c r="AM1297" s="226"/>
      <c r="AN1297" s="226"/>
      <c r="AO1297" s="226"/>
    </row>
    <row r="1298" spans="1:41" ht="15">
      <c r="A1298" s="11"/>
      <c r="B1298" s="382"/>
      <c r="C1298" s="383"/>
      <c r="D1298" s="382"/>
      <c r="E1298" s="384"/>
      <c r="F1298" s="384"/>
      <c r="G1298" s="384"/>
      <c r="H1298" s="384"/>
      <c r="I1298" s="384"/>
      <c r="J1298" s="384"/>
      <c r="K1298" s="384"/>
      <c r="L1298" s="11"/>
      <c r="M1298" s="11"/>
      <c r="N1298" s="11"/>
      <c r="O1298" s="479"/>
      <c r="P1298" s="478"/>
      <c r="Q1298" s="478"/>
      <c r="R1298" s="478"/>
      <c r="S1298" s="478"/>
      <c r="T1298" s="381"/>
      <c r="U1298" s="381"/>
      <c r="V1298" s="381"/>
      <c r="W1298" s="381"/>
      <c r="X1298" s="381"/>
      <c r="Y1298" s="381"/>
      <c r="Z1298" s="11"/>
      <c r="AA1298" s="11"/>
      <c r="AB1298" s="226"/>
      <c r="AC1298" s="226"/>
      <c r="AD1298" s="226"/>
      <c r="AE1298" s="226"/>
      <c r="AF1298" s="226"/>
      <c r="AG1298" s="226"/>
      <c r="AH1298" s="226"/>
      <c r="AI1298" s="226"/>
      <c r="AJ1298" s="226"/>
      <c r="AK1298" s="226"/>
      <c r="AL1298" s="226"/>
      <c r="AM1298" s="226"/>
      <c r="AN1298" s="226"/>
      <c r="AO1298" s="226"/>
    </row>
    <row r="1299" spans="1:41" ht="15">
      <c r="A1299" s="11"/>
      <c r="B1299" s="382"/>
      <c r="C1299" s="383"/>
      <c r="D1299" s="382"/>
      <c r="E1299" s="384"/>
      <c r="F1299" s="384"/>
      <c r="G1299" s="384"/>
      <c r="H1299" s="384"/>
      <c r="I1299" s="384"/>
      <c r="J1299" s="384"/>
      <c r="K1299" s="384"/>
      <c r="L1299" s="11"/>
      <c r="M1299" s="11"/>
      <c r="N1299" s="11"/>
      <c r="O1299" s="479"/>
      <c r="P1299" s="478"/>
      <c r="Q1299" s="478"/>
      <c r="R1299" s="478"/>
      <c r="S1299" s="478"/>
      <c r="T1299" s="381"/>
      <c r="U1299" s="381"/>
      <c r="V1299" s="381"/>
      <c r="W1299" s="381"/>
      <c r="X1299" s="381"/>
      <c r="Y1299" s="381"/>
      <c r="Z1299" s="11"/>
      <c r="AA1299" s="11"/>
      <c r="AB1299" s="226"/>
      <c r="AC1299" s="226"/>
      <c r="AD1299" s="226"/>
      <c r="AE1299" s="226"/>
      <c r="AF1299" s="226"/>
      <c r="AG1299" s="226"/>
      <c r="AH1299" s="226"/>
      <c r="AI1299" s="226"/>
      <c r="AJ1299" s="226"/>
      <c r="AK1299" s="226"/>
      <c r="AL1299" s="226"/>
      <c r="AM1299" s="226"/>
      <c r="AN1299" s="226"/>
      <c r="AO1299" s="226"/>
    </row>
    <row r="1300" spans="1:41" ht="15">
      <c r="A1300" s="11"/>
      <c r="B1300" s="382"/>
      <c r="C1300" s="383"/>
      <c r="D1300" s="382"/>
      <c r="E1300" s="384"/>
      <c r="F1300" s="384"/>
      <c r="G1300" s="384"/>
      <c r="H1300" s="384"/>
      <c r="I1300" s="384"/>
      <c r="J1300" s="384"/>
      <c r="K1300" s="384"/>
      <c r="L1300" s="11"/>
      <c r="M1300" s="11"/>
      <c r="N1300" s="11"/>
      <c r="O1300" s="479"/>
      <c r="P1300" s="478"/>
      <c r="Q1300" s="478"/>
      <c r="R1300" s="478"/>
      <c r="S1300" s="478"/>
      <c r="T1300" s="381"/>
      <c r="U1300" s="381"/>
      <c r="V1300" s="381"/>
      <c r="W1300" s="381"/>
      <c r="X1300" s="381"/>
      <c r="Y1300" s="381"/>
      <c r="Z1300" s="11"/>
      <c r="AA1300" s="11"/>
      <c r="AB1300" s="226"/>
      <c r="AC1300" s="226"/>
      <c r="AD1300" s="226"/>
      <c r="AE1300" s="226"/>
      <c r="AF1300" s="226"/>
      <c r="AG1300" s="226"/>
      <c r="AH1300" s="226"/>
      <c r="AI1300" s="226"/>
      <c r="AJ1300" s="226"/>
      <c r="AK1300" s="226"/>
      <c r="AL1300" s="226"/>
      <c r="AM1300" s="226"/>
      <c r="AN1300" s="226"/>
      <c r="AO1300" s="226"/>
    </row>
    <row r="1301" spans="1:41" ht="15">
      <c r="A1301" s="11"/>
      <c r="B1301" s="382"/>
      <c r="C1301" s="383"/>
      <c r="D1301" s="382"/>
      <c r="E1301" s="384"/>
      <c r="F1301" s="384"/>
      <c r="G1301" s="384"/>
      <c r="H1301" s="384"/>
      <c r="I1301" s="384"/>
      <c r="J1301" s="384"/>
      <c r="K1301" s="384"/>
      <c r="L1301" s="11"/>
      <c r="M1301" s="11"/>
      <c r="N1301" s="11"/>
      <c r="O1301" s="479"/>
      <c r="P1301" s="478"/>
      <c r="Q1301" s="478"/>
      <c r="R1301" s="478"/>
      <c r="S1301" s="478"/>
      <c r="T1301" s="381"/>
      <c r="U1301" s="381"/>
      <c r="V1301" s="381"/>
      <c r="W1301" s="381"/>
      <c r="X1301" s="381"/>
      <c r="Y1301" s="381"/>
      <c r="Z1301" s="11"/>
      <c r="AA1301" s="11"/>
      <c r="AB1301" s="226"/>
      <c r="AC1301" s="226"/>
      <c r="AD1301" s="226"/>
      <c r="AE1301" s="226"/>
      <c r="AF1301" s="226"/>
      <c r="AG1301" s="226"/>
      <c r="AH1301" s="226"/>
      <c r="AI1301" s="226"/>
      <c r="AJ1301" s="226"/>
      <c r="AK1301" s="226"/>
      <c r="AL1301" s="226"/>
      <c r="AM1301" s="226"/>
      <c r="AN1301" s="226"/>
      <c r="AO1301" s="226"/>
    </row>
    <row r="1302" spans="1:41" ht="15">
      <c r="A1302" s="11"/>
      <c r="B1302" s="382"/>
      <c r="C1302" s="383"/>
      <c r="D1302" s="382"/>
      <c r="E1302" s="384"/>
      <c r="F1302" s="384"/>
      <c r="G1302" s="384"/>
      <c r="H1302" s="384"/>
      <c r="I1302" s="384"/>
      <c r="J1302" s="384"/>
      <c r="K1302" s="384"/>
      <c r="L1302" s="11"/>
      <c r="M1302" s="11"/>
      <c r="N1302" s="11"/>
      <c r="O1302" s="479"/>
      <c r="P1302" s="478"/>
      <c r="Q1302" s="478"/>
      <c r="R1302" s="478"/>
      <c r="S1302" s="478"/>
      <c r="T1302" s="381"/>
      <c r="U1302" s="381"/>
      <c r="V1302" s="381"/>
      <c r="W1302" s="381"/>
      <c r="X1302" s="381"/>
      <c r="Y1302" s="381"/>
      <c r="Z1302" s="11"/>
      <c r="AA1302" s="11"/>
      <c r="AB1302" s="226"/>
      <c r="AC1302" s="226"/>
      <c r="AD1302" s="226"/>
      <c r="AE1302" s="226"/>
      <c r="AF1302" s="226"/>
      <c r="AG1302" s="226"/>
      <c r="AH1302" s="226"/>
      <c r="AI1302" s="226"/>
      <c r="AJ1302" s="226"/>
      <c r="AK1302" s="226"/>
      <c r="AL1302" s="226"/>
      <c r="AM1302" s="226"/>
      <c r="AN1302" s="226"/>
      <c r="AO1302" s="226"/>
    </row>
    <row r="1303" spans="1:41" ht="15">
      <c r="A1303" s="11"/>
      <c r="B1303" s="382"/>
      <c r="C1303" s="383"/>
      <c r="D1303" s="382"/>
      <c r="E1303" s="384"/>
      <c r="F1303" s="384"/>
      <c r="G1303" s="384"/>
      <c r="H1303" s="384"/>
      <c r="I1303" s="384"/>
      <c r="J1303" s="384"/>
      <c r="K1303" s="384"/>
      <c r="L1303" s="11"/>
      <c r="M1303" s="11"/>
      <c r="N1303" s="11"/>
      <c r="O1303" s="479"/>
      <c r="P1303" s="478"/>
      <c r="Q1303" s="478"/>
      <c r="R1303" s="478"/>
      <c r="S1303" s="478"/>
      <c r="T1303" s="381"/>
      <c r="U1303" s="381"/>
      <c r="V1303" s="381"/>
      <c r="W1303" s="381"/>
      <c r="X1303" s="381"/>
      <c r="Y1303" s="381"/>
      <c r="Z1303" s="11"/>
      <c r="AA1303" s="11"/>
      <c r="AB1303" s="226"/>
      <c r="AC1303" s="226"/>
      <c r="AD1303" s="226"/>
      <c r="AE1303" s="226"/>
      <c r="AF1303" s="226"/>
      <c r="AG1303" s="226"/>
      <c r="AH1303" s="226"/>
      <c r="AI1303" s="226"/>
      <c r="AJ1303" s="226"/>
      <c r="AK1303" s="226"/>
      <c r="AL1303" s="226"/>
      <c r="AM1303" s="226"/>
      <c r="AN1303" s="226"/>
      <c r="AO1303" s="226"/>
    </row>
    <row r="1304" spans="1:41" ht="15">
      <c r="A1304" s="11"/>
      <c r="B1304" s="382"/>
      <c r="C1304" s="383"/>
      <c r="D1304" s="382"/>
      <c r="E1304" s="384"/>
      <c r="F1304" s="384"/>
      <c r="G1304" s="384"/>
      <c r="H1304" s="384"/>
      <c r="I1304" s="384"/>
      <c r="J1304" s="384"/>
      <c r="K1304" s="384"/>
      <c r="L1304" s="11"/>
      <c r="M1304" s="11"/>
      <c r="N1304" s="11"/>
      <c r="O1304" s="479"/>
      <c r="P1304" s="478"/>
      <c r="Q1304" s="478"/>
      <c r="R1304" s="478"/>
      <c r="S1304" s="478"/>
      <c r="T1304" s="381"/>
      <c r="U1304" s="381"/>
      <c r="V1304" s="381"/>
      <c r="W1304" s="381"/>
      <c r="X1304" s="381"/>
      <c r="Y1304" s="381"/>
      <c r="Z1304" s="11"/>
      <c r="AA1304" s="11"/>
      <c r="AB1304" s="226"/>
      <c r="AC1304" s="226"/>
      <c r="AD1304" s="226"/>
      <c r="AE1304" s="226"/>
      <c r="AF1304" s="226"/>
      <c r="AG1304" s="226"/>
      <c r="AH1304" s="226"/>
      <c r="AI1304" s="226"/>
      <c r="AJ1304" s="226"/>
      <c r="AK1304" s="226"/>
      <c r="AL1304" s="226"/>
      <c r="AM1304" s="226"/>
      <c r="AN1304" s="226"/>
      <c r="AO1304" s="226"/>
    </row>
    <row r="1305" spans="1:41" ht="15">
      <c r="A1305" s="11"/>
      <c r="B1305" s="382"/>
      <c r="C1305" s="383"/>
      <c r="D1305" s="382"/>
      <c r="E1305" s="384"/>
      <c r="F1305" s="384"/>
      <c r="G1305" s="384"/>
      <c r="H1305" s="384"/>
      <c r="I1305" s="384"/>
      <c r="J1305" s="384"/>
      <c r="K1305" s="384"/>
      <c r="L1305" s="11"/>
      <c r="M1305" s="11"/>
      <c r="N1305" s="11"/>
      <c r="O1305" s="479"/>
      <c r="P1305" s="478"/>
      <c r="Q1305" s="478"/>
      <c r="R1305" s="478"/>
      <c r="S1305" s="478"/>
      <c r="T1305" s="381"/>
      <c r="U1305" s="381"/>
      <c r="V1305" s="381"/>
      <c r="W1305" s="381"/>
      <c r="X1305" s="381"/>
      <c r="Y1305" s="381"/>
      <c r="Z1305" s="11"/>
      <c r="AA1305" s="11"/>
      <c r="AB1305" s="226"/>
      <c r="AC1305" s="226"/>
      <c r="AD1305" s="226"/>
      <c r="AE1305" s="226"/>
      <c r="AF1305" s="226"/>
      <c r="AG1305" s="226"/>
      <c r="AH1305" s="226"/>
      <c r="AI1305" s="226"/>
      <c r="AJ1305" s="226"/>
      <c r="AK1305" s="226"/>
      <c r="AL1305" s="226"/>
      <c r="AM1305" s="226"/>
      <c r="AN1305" s="226"/>
      <c r="AO1305" s="226"/>
    </row>
    <row r="1306" spans="1:41" ht="15">
      <c r="A1306" s="11"/>
      <c r="B1306" s="382"/>
      <c r="C1306" s="383"/>
      <c r="D1306" s="382"/>
      <c r="E1306" s="384"/>
      <c r="F1306" s="384"/>
      <c r="G1306" s="384"/>
      <c r="H1306" s="384"/>
      <c r="I1306" s="384"/>
      <c r="J1306" s="384"/>
      <c r="K1306" s="384"/>
      <c r="L1306" s="11"/>
      <c r="M1306" s="11"/>
      <c r="N1306" s="11"/>
      <c r="O1306" s="479"/>
      <c r="P1306" s="478"/>
      <c r="Q1306" s="478"/>
      <c r="R1306" s="478"/>
      <c r="S1306" s="478"/>
      <c r="T1306" s="381"/>
      <c r="U1306" s="381"/>
      <c r="V1306" s="381"/>
      <c r="W1306" s="381"/>
      <c r="X1306" s="381"/>
      <c r="Y1306" s="381"/>
      <c r="Z1306" s="11"/>
      <c r="AA1306" s="11"/>
      <c r="AB1306" s="226"/>
      <c r="AC1306" s="226"/>
      <c r="AD1306" s="226"/>
      <c r="AE1306" s="226"/>
      <c r="AF1306" s="226"/>
      <c r="AG1306" s="226"/>
      <c r="AH1306" s="226"/>
      <c r="AI1306" s="226"/>
      <c r="AJ1306" s="226"/>
      <c r="AK1306" s="226"/>
      <c r="AL1306" s="226"/>
      <c r="AM1306" s="226"/>
      <c r="AN1306" s="226"/>
      <c r="AO1306" s="226"/>
    </row>
    <row r="1307" spans="1:41" ht="15">
      <c r="A1307" s="11"/>
      <c r="B1307" s="382"/>
      <c r="C1307" s="383"/>
      <c r="D1307" s="382"/>
      <c r="E1307" s="384"/>
      <c r="F1307" s="384"/>
      <c r="G1307" s="384"/>
      <c r="H1307" s="384"/>
      <c r="I1307" s="384"/>
      <c r="J1307" s="384"/>
      <c r="K1307" s="384"/>
      <c r="L1307" s="11"/>
      <c r="M1307" s="11"/>
      <c r="N1307" s="11"/>
      <c r="O1307" s="479"/>
      <c r="P1307" s="478"/>
      <c r="Q1307" s="478"/>
      <c r="R1307" s="478"/>
      <c r="S1307" s="478"/>
      <c r="T1307" s="381"/>
      <c r="U1307" s="381"/>
      <c r="V1307" s="381"/>
      <c r="W1307" s="381"/>
      <c r="X1307" s="381"/>
      <c r="Y1307" s="381"/>
      <c r="Z1307" s="11"/>
      <c r="AA1307" s="11"/>
      <c r="AB1307" s="226"/>
      <c r="AC1307" s="226"/>
      <c r="AD1307" s="226"/>
      <c r="AE1307" s="226"/>
      <c r="AF1307" s="226"/>
      <c r="AG1307" s="226"/>
      <c r="AH1307" s="226"/>
      <c r="AI1307" s="226"/>
      <c r="AJ1307" s="226"/>
      <c r="AK1307" s="226"/>
      <c r="AL1307" s="226"/>
      <c r="AM1307" s="226"/>
      <c r="AN1307" s="226"/>
      <c r="AO1307" s="226"/>
    </row>
  </sheetData>
  <mergeCells count="1">
    <mergeCell ref="W4:X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2C91-2A72-4FBC-ADAA-13281FA2DA57}">
  <sheetPr>
    <outlinePr summaryBelow="0" summaryRight="0"/>
    <pageSetUpPr fitToPage="1"/>
  </sheetPr>
  <dimension ref="A2:AK1301"/>
  <sheetViews>
    <sheetView tabSelected="1" view="pageBreakPreview" zoomScale="80" zoomScaleNormal="55" zoomScaleSheetLayoutView="80" workbookViewId="0">
      <pane ySplit="5" topLeftCell="A1241" activePane="bottomLeft" state="frozen"/>
      <selection pane="bottomLeft" activeCell="A1247" sqref="A1247"/>
    </sheetView>
  </sheetViews>
  <sheetFormatPr defaultColWidth="12.5703125" defaultRowHeight="14.25" outlineLevelRow="1"/>
  <cols>
    <col min="1" max="1" width="8.5703125" style="505" customWidth="1"/>
    <col min="2" max="2" width="9.42578125" style="505" customWidth="1"/>
    <col min="3" max="3" width="66.140625" style="505" customWidth="1"/>
    <col min="4" max="4" width="10.7109375" style="505" bestFit="1" customWidth="1"/>
    <col min="5" max="5" width="11.42578125" style="505" customWidth="1"/>
    <col min="6" max="6" width="29.140625" style="505" hidden="1" customWidth="1"/>
    <col min="7" max="7" width="14" style="505" hidden="1" customWidth="1"/>
    <col min="8" max="8" width="35.140625" style="505" hidden="1" customWidth="1"/>
    <col min="9" max="9" width="28.42578125" style="505" hidden="1" customWidth="1" collapsed="1"/>
    <col min="10" max="10" width="11.140625" style="505" hidden="1" customWidth="1"/>
    <col min="11" max="11" width="34.7109375" style="505" hidden="1" customWidth="1"/>
    <col min="12" max="12" width="20.7109375" style="505" hidden="1" customWidth="1"/>
    <col min="13" max="13" width="6" style="505" hidden="1" customWidth="1"/>
    <col min="14" max="14" width="9.42578125" style="505" hidden="1" customWidth="1"/>
    <col min="15" max="15" width="16.42578125" style="505" hidden="1" customWidth="1"/>
    <col min="16" max="16" width="18.140625" style="526" customWidth="1"/>
    <col min="17" max="17" width="18.5703125" style="526" customWidth="1"/>
    <col min="18" max="18" width="18" style="526" customWidth="1"/>
    <col min="19" max="19" width="16.42578125" style="526" customWidth="1"/>
    <col min="20" max="20" width="21" style="526" customWidth="1"/>
    <col min="21" max="21" width="22.140625" style="526" customWidth="1"/>
    <col min="22" max="22" width="55.85546875" style="507" customWidth="1"/>
    <col min="23" max="23" width="16.7109375" style="486" customWidth="1"/>
    <col min="24" max="24" width="12.5703125" style="486"/>
    <col min="25" max="25" width="17.42578125" style="486" customWidth="1"/>
    <col min="26" max="16384" width="12.5703125" style="486"/>
  </cols>
  <sheetData>
    <row r="2" spans="1:37" ht="28.5">
      <c r="A2" s="527"/>
      <c r="B2" s="528"/>
      <c r="C2" s="506" t="s">
        <v>0</v>
      </c>
      <c r="D2" s="528"/>
      <c r="E2" s="529"/>
      <c r="F2" s="529"/>
      <c r="G2" s="529"/>
      <c r="H2" s="529"/>
      <c r="I2" s="530"/>
      <c r="J2" s="530"/>
      <c r="K2" s="529"/>
      <c r="L2" s="528"/>
      <c r="M2" s="528"/>
      <c r="N2" s="528"/>
      <c r="O2" s="529"/>
      <c r="P2" s="531"/>
      <c r="Q2" s="531"/>
      <c r="R2" s="531"/>
      <c r="S2" s="531"/>
      <c r="T2" s="531"/>
      <c r="U2" s="531"/>
      <c r="V2" s="532"/>
      <c r="W2" s="490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</row>
    <row r="3" spans="1:37" ht="15">
      <c r="A3" s="527"/>
      <c r="C3" s="507"/>
      <c r="E3" s="533"/>
      <c r="F3" s="533"/>
      <c r="G3" s="533"/>
      <c r="H3" s="533"/>
      <c r="I3" s="534"/>
      <c r="J3" s="534"/>
      <c r="K3" s="533"/>
      <c r="L3" s="535">
        <v>1.7</v>
      </c>
      <c r="M3" s="535">
        <v>1.4</v>
      </c>
      <c r="N3" s="535">
        <v>1.6</v>
      </c>
      <c r="O3" s="53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</row>
    <row r="4" spans="1:37" s="488" customFormat="1" ht="60">
      <c r="A4" s="503" t="s">
        <v>1</v>
      </c>
      <c r="B4" s="503" t="s">
        <v>2</v>
      </c>
      <c r="C4" s="503" t="s">
        <v>3</v>
      </c>
      <c r="D4" s="503" t="s">
        <v>4</v>
      </c>
      <c r="E4" s="536" t="s">
        <v>5</v>
      </c>
      <c r="F4" s="536" t="s">
        <v>6</v>
      </c>
      <c r="G4" s="503"/>
      <c r="H4" s="536" t="s">
        <v>7</v>
      </c>
      <c r="I4" s="536" t="s">
        <v>8</v>
      </c>
      <c r="J4" s="503"/>
      <c r="K4" s="536" t="s">
        <v>9</v>
      </c>
      <c r="L4" s="503" t="s">
        <v>10</v>
      </c>
      <c r="M4" s="503" t="s">
        <v>10</v>
      </c>
      <c r="N4" s="503" t="s">
        <v>10</v>
      </c>
      <c r="O4" s="536" t="s">
        <v>11</v>
      </c>
      <c r="P4" s="504" t="s">
        <v>6</v>
      </c>
      <c r="Q4" s="504"/>
      <c r="R4" s="504" t="s">
        <v>7</v>
      </c>
      <c r="S4" s="609" t="s">
        <v>8</v>
      </c>
      <c r="T4" s="609"/>
      <c r="U4" s="536" t="s">
        <v>9</v>
      </c>
      <c r="V4" s="503" t="s">
        <v>12</v>
      </c>
      <c r="W4" s="495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</row>
    <row r="5" spans="1:37" collapsed="1">
      <c r="A5" s="491"/>
      <c r="B5" s="491"/>
      <c r="C5" s="491"/>
      <c r="D5" s="491"/>
      <c r="E5" s="491"/>
      <c r="F5" s="537" t="s">
        <v>13</v>
      </c>
      <c r="G5" s="537" t="s">
        <v>14</v>
      </c>
      <c r="H5" s="491"/>
      <c r="I5" s="537" t="s">
        <v>13</v>
      </c>
      <c r="J5" s="537" t="s">
        <v>14</v>
      </c>
      <c r="K5" s="491"/>
      <c r="L5" s="538" t="s">
        <v>15</v>
      </c>
      <c r="M5" s="539" t="s">
        <v>16</v>
      </c>
      <c r="N5" s="540" t="s">
        <v>17</v>
      </c>
      <c r="O5" s="537"/>
      <c r="P5" s="541" t="s">
        <v>13</v>
      </c>
      <c r="Q5" s="541" t="s">
        <v>14</v>
      </c>
      <c r="R5" s="492"/>
      <c r="S5" s="537" t="s">
        <v>13</v>
      </c>
      <c r="T5" s="537" t="s">
        <v>14</v>
      </c>
      <c r="U5" s="491"/>
      <c r="V5" s="493"/>
      <c r="W5" s="489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</row>
    <row r="6" spans="1:37" s="481" customFormat="1" ht="28.5" hidden="1" outlineLevel="1">
      <c r="A6" s="610"/>
      <c r="B6" s="610"/>
      <c r="C6" s="611" t="s">
        <v>18</v>
      </c>
      <c r="D6" s="612"/>
      <c r="E6" s="612"/>
      <c r="F6" s="613">
        <f>F7+F26+F32+F35+F41+F46+F51+F56+F68+F71+F74+F77</f>
        <v>39959492.549999997</v>
      </c>
      <c r="G6" s="613">
        <f t="shared" ref="G6:H6" si="0">G7+G26+G32+G35+G41+G46+G51+G56+G68+G71+G74+G77</f>
        <v>24399745.23</v>
      </c>
      <c r="H6" s="613">
        <f t="shared" si="0"/>
        <v>64359237.780000001</v>
      </c>
      <c r="I6" s="614"/>
      <c r="J6" s="614"/>
      <c r="K6" s="614"/>
      <c r="L6" s="610"/>
      <c r="M6" s="610"/>
      <c r="N6" s="610"/>
      <c r="O6" s="614"/>
      <c r="P6" s="613"/>
      <c r="Q6" s="613"/>
      <c r="R6" s="613"/>
      <c r="S6" s="613"/>
      <c r="T6" s="613"/>
      <c r="U6" s="613"/>
      <c r="V6" s="615"/>
      <c r="W6" s="494"/>
    </row>
    <row r="7" spans="1:37" s="481" customFormat="1" ht="15" hidden="1" outlineLevel="1">
      <c r="A7" s="616"/>
      <c r="B7" s="616"/>
      <c r="C7" s="617" t="s">
        <v>19</v>
      </c>
      <c r="D7" s="618"/>
      <c r="E7" s="619"/>
      <c r="F7" s="620">
        <f t="shared" ref="F7:H7" si="1">SUM(F8:F25)</f>
        <v>11675913.98</v>
      </c>
      <c r="G7" s="620">
        <f t="shared" si="1"/>
        <v>0</v>
      </c>
      <c r="H7" s="620">
        <f t="shared" si="1"/>
        <v>11675913.98</v>
      </c>
      <c r="I7" s="613"/>
      <c r="J7" s="613"/>
      <c r="K7" s="613"/>
      <c r="L7" s="612"/>
      <c r="M7" s="612"/>
      <c r="N7" s="612"/>
      <c r="O7" s="613"/>
      <c r="P7" s="621"/>
      <c r="Q7" s="621"/>
      <c r="R7" s="621"/>
      <c r="S7" s="621"/>
      <c r="T7" s="621"/>
      <c r="U7" s="621"/>
      <c r="V7" s="622"/>
      <c r="W7" s="623"/>
      <c r="X7" s="482"/>
      <c r="Y7" s="482"/>
      <c r="Z7" s="482"/>
      <c r="AA7" s="482"/>
      <c r="AB7" s="482"/>
      <c r="AC7" s="482"/>
      <c r="AD7" s="482"/>
      <c r="AE7" s="482"/>
      <c r="AF7" s="482"/>
      <c r="AG7" s="482"/>
      <c r="AH7" s="482"/>
      <c r="AI7" s="482"/>
      <c r="AJ7" s="482"/>
      <c r="AK7" s="482"/>
    </row>
    <row r="8" spans="1:37" s="481" customFormat="1" ht="42.75" hidden="1" outlineLevel="1">
      <c r="A8" s="610">
        <v>1</v>
      </c>
      <c r="B8" s="610">
        <v>1</v>
      </c>
      <c r="C8" s="624" t="s">
        <v>20</v>
      </c>
      <c r="D8" s="610" t="s">
        <v>21</v>
      </c>
      <c r="E8" s="614">
        <v>6</v>
      </c>
      <c r="F8" s="625">
        <f t="shared" ref="F8:F25" si="2">E8*I8</f>
        <v>30222</v>
      </c>
      <c r="G8" s="625">
        <f t="shared" ref="G8:G25" si="3">E8*J8</f>
        <v>0</v>
      </c>
      <c r="H8" s="625">
        <f t="shared" ref="H8:H25" si="4">F8+G8</f>
        <v>30222</v>
      </c>
      <c r="I8" s="614">
        <v>5037</v>
      </c>
      <c r="J8" s="614"/>
      <c r="K8" s="614" t="s">
        <v>22</v>
      </c>
      <c r="L8" s="612"/>
      <c r="M8" s="612"/>
      <c r="N8" s="612"/>
      <c r="O8" s="626">
        <f t="shared" ref="O8:O10" si="5">I8*$L$3</f>
        <v>8562.9</v>
      </c>
      <c r="P8" s="627">
        <f t="shared" ref="P8:P25" si="6">E8*S8</f>
        <v>73109.759999999995</v>
      </c>
      <c r="Q8" s="627">
        <f t="shared" ref="Q8:Q25" si="7">E8*T8</f>
        <v>0</v>
      </c>
      <c r="R8" s="628">
        <f>P8+Q8</f>
        <v>73109.759999999995</v>
      </c>
      <c r="S8" s="628">
        <v>12184.96</v>
      </c>
      <c r="T8" s="628">
        <v>0</v>
      </c>
      <c r="U8" s="628">
        <f>S8+T8</f>
        <v>12184.96</v>
      </c>
      <c r="V8" s="624"/>
    </row>
    <row r="9" spans="1:37" s="481" customFormat="1" ht="28.5" hidden="1" outlineLevel="1">
      <c r="A9" s="610">
        <v>2</v>
      </c>
      <c r="B9" s="610">
        <v>2</v>
      </c>
      <c r="C9" s="624" t="s">
        <v>23</v>
      </c>
      <c r="D9" s="629" t="s">
        <v>24</v>
      </c>
      <c r="E9" s="630">
        <v>132.6</v>
      </c>
      <c r="F9" s="625">
        <f t="shared" si="2"/>
        <v>19227</v>
      </c>
      <c r="G9" s="625">
        <f t="shared" si="3"/>
        <v>0</v>
      </c>
      <c r="H9" s="625">
        <f t="shared" si="4"/>
        <v>19227</v>
      </c>
      <c r="I9" s="614">
        <v>145</v>
      </c>
      <c r="J9" s="614"/>
      <c r="K9" s="614"/>
      <c r="L9" s="612"/>
      <c r="M9" s="612"/>
      <c r="N9" s="612"/>
      <c r="O9" s="626">
        <f t="shared" si="5"/>
        <v>246.5</v>
      </c>
      <c r="P9" s="627">
        <f t="shared" si="6"/>
        <v>41860.49</v>
      </c>
      <c r="Q9" s="627">
        <f t="shared" si="7"/>
        <v>0</v>
      </c>
      <c r="R9" s="628">
        <f t="shared" ref="R9:R72" si="8">P9+Q9</f>
        <v>41860.49</v>
      </c>
      <c r="S9" s="628">
        <v>315.69</v>
      </c>
      <c r="T9" s="628">
        <v>0</v>
      </c>
      <c r="U9" s="628">
        <f t="shared" ref="U9:U72" si="9">S9+T9</f>
        <v>315.69</v>
      </c>
      <c r="V9" s="624"/>
    </row>
    <row r="10" spans="1:37" s="481" customFormat="1" ht="28.5" hidden="1" outlineLevel="1">
      <c r="A10" s="610">
        <v>3</v>
      </c>
      <c r="B10" s="610">
        <v>3</v>
      </c>
      <c r="C10" s="631" t="s">
        <v>25</v>
      </c>
      <c r="D10" s="629" t="s">
        <v>26</v>
      </c>
      <c r="E10" s="630">
        <v>2080</v>
      </c>
      <c r="F10" s="625">
        <f t="shared" si="2"/>
        <v>8324160</v>
      </c>
      <c r="G10" s="625">
        <f t="shared" si="3"/>
        <v>0</v>
      </c>
      <c r="H10" s="625">
        <f t="shared" si="4"/>
        <v>8324160</v>
      </c>
      <c r="I10" s="614">
        <v>4002</v>
      </c>
      <c r="J10" s="614"/>
      <c r="K10" s="614"/>
      <c r="L10" s="612"/>
      <c r="M10" s="612"/>
      <c r="N10" s="612"/>
      <c r="O10" s="626">
        <f t="shared" si="5"/>
        <v>6803.4</v>
      </c>
      <c r="P10" s="627">
        <f t="shared" si="6"/>
        <v>18123206.399999999</v>
      </c>
      <c r="Q10" s="627">
        <f t="shared" si="7"/>
        <v>0</v>
      </c>
      <c r="R10" s="628">
        <f t="shared" si="8"/>
        <v>18123206.399999999</v>
      </c>
      <c r="S10" s="628">
        <v>8713.08</v>
      </c>
      <c r="T10" s="628">
        <v>0</v>
      </c>
      <c r="U10" s="628">
        <f t="shared" si="9"/>
        <v>8713.08</v>
      </c>
      <c r="V10" s="624"/>
    </row>
    <row r="11" spans="1:37" s="481" customFormat="1" ht="42.75" hidden="1" outlineLevel="1">
      <c r="A11" s="610">
        <v>4</v>
      </c>
      <c r="B11" s="610">
        <v>4</v>
      </c>
      <c r="C11" s="631" t="s">
        <v>27</v>
      </c>
      <c r="D11" s="629" t="s">
        <v>28</v>
      </c>
      <c r="E11" s="630">
        <v>270</v>
      </c>
      <c r="F11" s="625">
        <f t="shared" si="2"/>
        <v>9720</v>
      </c>
      <c r="G11" s="625">
        <f t="shared" si="3"/>
        <v>0</v>
      </c>
      <c r="H11" s="625">
        <f t="shared" si="4"/>
        <v>9720</v>
      </c>
      <c r="I11" s="614">
        <v>36</v>
      </c>
      <c r="J11" s="614"/>
      <c r="K11" s="614"/>
      <c r="L11" s="612"/>
      <c r="M11" s="612"/>
      <c r="N11" s="612"/>
      <c r="O11" s="632">
        <v>261</v>
      </c>
      <c r="P11" s="627">
        <f t="shared" si="6"/>
        <v>90250.2</v>
      </c>
      <c r="Q11" s="627">
        <f t="shared" si="7"/>
        <v>0</v>
      </c>
      <c r="R11" s="628">
        <f t="shared" si="8"/>
        <v>90250.2</v>
      </c>
      <c r="S11" s="628">
        <v>334.26</v>
      </c>
      <c r="T11" s="628">
        <v>0</v>
      </c>
      <c r="U11" s="628">
        <f t="shared" si="9"/>
        <v>334.26</v>
      </c>
      <c r="V11" s="624"/>
    </row>
    <row r="12" spans="1:37" s="481" customFormat="1" hidden="1" outlineLevel="1">
      <c r="A12" s="610">
        <v>5</v>
      </c>
      <c r="B12" s="610">
        <v>5</v>
      </c>
      <c r="C12" s="631" t="s">
        <v>29</v>
      </c>
      <c r="D12" s="629" t="s">
        <v>28</v>
      </c>
      <c r="E12" s="630">
        <v>270</v>
      </c>
      <c r="F12" s="625">
        <f t="shared" si="2"/>
        <v>62100</v>
      </c>
      <c r="G12" s="625">
        <f t="shared" si="3"/>
        <v>0</v>
      </c>
      <c r="H12" s="625">
        <f t="shared" si="4"/>
        <v>62100</v>
      </c>
      <c r="I12" s="614">
        <v>230</v>
      </c>
      <c r="J12" s="614"/>
      <c r="K12" s="614"/>
      <c r="L12" s="612"/>
      <c r="M12" s="612"/>
      <c r="N12" s="612"/>
      <c r="O12" s="632">
        <v>250</v>
      </c>
      <c r="P12" s="627">
        <f t="shared" si="6"/>
        <v>86445.9</v>
      </c>
      <c r="Q12" s="627">
        <f t="shared" si="7"/>
        <v>0</v>
      </c>
      <c r="R12" s="628">
        <f t="shared" si="8"/>
        <v>86445.9</v>
      </c>
      <c r="S12" s="628">
        <v>320.17</v>
      </c>
      <c r="T12" s="628">
        <v>0</v>
      </c>
      <c r="U12" s="628">
        <f t="shared" si="9"/>
        <v>320.17</v>
      </c>
      <c r="V12" s="624"/>
    </row>
    <row r="13" spans="1:37" s="481" customFormat="1" ht="28.5" hidden="1" outlineLevel="1">
      <c r="A13" s="610">
        <v>6</v>
      </c>
      <c r="B13" s="610">
        <v>6</v>
      </c>
      <c r="C13" s="631" t="s">
        <v>30</v>
      </c>
      <c r="D13" s="629" t="s">
        <v>31</v>
      </c>
      <c r="E13" s="630">
        <v>0.72</v>
      </c>
      <c r="F13" s="625">
        <f t="shared" si="2"/>
        <v>53084.160000000003</v>
      </c>
      <c r="G13" s="625">
        <f t="shared" si="3"/>
        <v>0</v>
      </c>
      <c r="H13" s="625">
        <f t="shared" si="4"/>
        <v>53084.160000000003</v>
      </c>
      <c r="I13" s="633">
        <v>73728</v>
      </c>
      <c r="J13" s="614"/>
      <c r="K13" s="614"/>
      <c r="L13" s="612"/>
      <c r="M13" s="612"/>
      <c r="N13" s="612"/>
      <c r="O13" s="626">
        <f>H13</f>
        <v>53084.160000000003</v>
      </c>
      <c r="P13" s="627">
        <f t="shared" si="6"/>
        <v>48948.93</v>
      </c>
      <c r="Q13" s="627">
        <f t="shared" si="7"/>
        <v>0</v>
      </c>
      <c r="R13" s="628">
        <f t="shared" si="8"/>
        <v>48948.93</v>
      </c>
      <c r="S13" s="628">
        <v>67984.62</v>
      </c>
      <c r="T13" s="628">
        <v>0</v>
      </c>
      <c r="U13" s="628">
        <f t="shared" si="9"/>
        <v>67984.62</v>
      </c>
      <c r="V13" s="624"/>
    </row>
    <row r="14" spans="1:37" s="481" customFormat="1" ht="28.5" hidden="1" outlineLevel="1">
      <c r="A14" s="610">
        <v>7</v>
      </c>
      <c r="B14" s="610">
        <v>7</v>
      </c>
      <c r="C14" s="631" t="s">
        <v>32</v>
      </c>
      <c r="D14" s="629" t="s">
        <v>31</v>
      </c>
      <c r="E14" s="630">
        <v>3.2</v>
      </c>
      <c r="F14" s="625">
        <f t="shared" si="2"/>
        <v>219008</v>
      </c>
      <c r="G14" s="625">
        <f t="shared" si="3"/>
        <v>0</v>
      </c>
      <c r="H14" s="625">
        <f t="shared" si="4"/>
        <v>219008</v>
      </c>
      <c r="I14" s="633">
        <v>68440</v>
      </c>
      <c r="J14" s="614"/>
      <c r="K14" s="614"/>
      <c r="L14" s="612"/>
      <c r="M14" s="612"/>
      <c r="N14" s="612"/>
      <c r="O14" s="632">
        <v>70000</v>
      </c>
      <c r="P14" s="627">
        <f t="shared" si="6"/>
        <v>286875.68</v>
      </c>
      <c r="Q14" s="627">
        <f t="shared" si="7"/>
        <v>0</v>
      </c>
      <c r="R14" s="628">
        <f t="shared" si="8"/>
        <v>286875.68</v>
      </c>
      <c r="S14" s="628">
        <v>89648.65</v>
      </c>
      <c r="T14" s="628">
        <v>0</v>
      </c>
      <c r="U14" s="628">
        <f t="shared" si="9"/>
        <v>89648.65</v>
      </c>
      <c r="V14" s="624"/>
    </row>
    <row r="15" spans="1:37" s="481" customFormat="1" hidden="1" outlineLevel="1">
      <c r="A15" s="610">
        <v>8</v>
      </c>
      <c r="B15" s="610">
        <v>8</v>
      </c>
      <c r="C15" s="631" t="s">
        <v>33</v>
      </c>
      <c r="D15" s="629" t="s">
        <v>34</v>
      </c>
      <c r="E15" s="630">
        <v>0.8</v>
      </c>
      <c r="F15" s="625">
        <f t="shared" si="2"/>
        <v>21699.200000000001</v>
      </c>
      <c r="G15" s="625">
        <f t="shared" si="3"/>
        <v>0</v>
      </c>
      <c r="H15" s="625">
        <f t="shared" si="4"/>
        <v>21699.200000000001</v>
      </c>
      <c r="I15" s="633">
        <v>27124</v>
      </c>
      <c r="J15" s="614"/>
      <c r="K15" s="614"/>
      <c r="L15" s="612"/>
      <c r="M15" s="612"/>
      <c r="N15" s="612"/>
      <c r="O15" s="626">
        <f>I15*$L$3</f>
        <v>46110.8</v>
      </c>
      <c r="P15" s="627">
        <f t="shared" si="6"/>
        <v>47243.1</v>
      </c>
      <c r="Q15" s="627">
        <f t="shared" si="7"/>
        <v>0</v>
      </c>
      <c r="R15" s="628">
        <f t="shared" si="8"/>
        <v>47243.1</v>
      </c>
      <c r="S15" s="628">
        <v>59053.87</v>
      </c>
      <c r="T15" s="628">
        <v>0</v>
      </c>
      <c r="U15" s="628">
        <f t="shared" si="9"/>
        <v>59053.87</v>
      </c>
      <c r="V15" s="624"/>
    </row>
    <row r="16" spans="1:37" s="481" customFormat="1" ht="128.25" hidden="1" outlineLevel="1">
      <c r="A16" s="610">
        <v>9</v>
      </c>
      <c r="B16" s="610">
        <v>9</v>
      </c>
      <c r="C16" s="631" t="s">
        <v>35</v>
      </c>
      <c r="D16" s="629" t="s">
        <v>31</v>
      </c>
      <c r="E16" s="630">
        <v>4.3899999999999997</v>
      </c>
      <c r="F16" s="625">
        <f t="shared" si="2"/>
        <v>2066812</v>
      </c>
      <c r="G16" s="625">
        <f t="shared" si="3"/>
        <v>0</v>
      </c>
      <c r="H16" s="625">
        <f t="shared" si="4"/>
        <v>2066812</v>
      </c>
      <c r="I16" s="633">
        <v>470800</v>
      </c>
      <c r="J16" s="614"/>
      <c r="K16" s="614"/>
      <c r="L16" s="612"/>
      <c r="M16" s="612"/>
      <c r="N16" s="612"/>
      <c r="O16" s="632">
        <v>470800</v>
      </c>
      <c r="P16" s="627">
        <f t="shared" si="6"/>
        <v>2646955.6800000002</v>
      </c>
      <c r="Q16" s="627">
        <f t="shared" si="7"/>
        <v>0</v>
      </c>
      <c r="R16" s="628">
        <f t="shared" si="8"/>
        <v>2646955.6800000002</v>
      </c>
      <c r="S16" s="628">
        <v>602951.18000000005</v>
      </c>
      <c r="T16" s="628">
        <v>0</v>
      </c>
      <c r="U16" s="628">
        <f t="shared" si="9"/>
        <v>602951.18000000005</v>
      </c>
      <c r="V16" s="624"/>
    </row>
    <row r="17" spans="1:37" s="481" customFormat="1" ht="28.5" hidden="1" outlineLevel="1">
      <c r="A17" s="610">
        <v>10</v>
      </c>
      <c r="B17" s="610">
        <v>10</v>
      </c>
      <c r="C17" s="631" t="s">
        <v>36</v>
      </c>
      <c r="D17" s="629" t="s">
        <v>34</v>
      </c>
      <c r="E17" s="630">
        <v>26.9</v>
      </c>
      <c r="F17" s="625">
        <f t="shared" si="2"/>
        <v>113679.4</v>
      </c>
      <c r="G17" s="625">
        <f t="shared" si="3"/>
        <v>0</v>
      </c>
      <c r="H17" s="625">
        <f t="shared" si="4"/>
        <v>113679.4</v>
      </c>
      <c r="I17" s="614">
        <v>4226</v>
      </c>
      <c r="J17" s="614"/>
      <c r="K17" s="614"/>
      <c r="L17" s="612"/>
      <c r="M17" s="612"/>
      <c r="N17" s="612"/>
      <c r="O17" s="626">
        <f>I17*$L$3</f>
        <v>7184.2</v>
      </c>
      <c r="P17" s="627">
        <f t="shared" si="6"/>
        <v>247500.71</v>
      </c>
      <c r="Q17" s="627">
        <f t="shared" si="7"/>
        <v>0</v>
      </c>
      <c r="R17" s="628">
        <f t="shared" si="8"/>
        <v>247500.71</v>
      </c>
      <c r="S17" s="628">
        <v>9200.77</v>
      </c>
      <c r="T17" s="628">
        <v>0</v>
      </c>
      <c r="U17" s="628">
        <f t="shared" si="9"/>
        <v>9200.77</v>
      </c>
      <c r="V17" s="624"/>
    </row>
    <row r="18" spans="1:37" s="481" customFormat="1" ht="42.75" hidden="1" outlineLevel="1">
      <c r="A18" s="610">
        <v>11</v>
      </c>
      <c r="B18" s="610">
        <v>11</v>
      </c>
      <c r="C18" s="631" t="s">
        <v>37</v>
      </c>
      <c r="D18" s="629" t="s">
        <v>34</v>
      </c>
      <c r="E18" s="630">
        <v>85.36</v>
      </c>
      <c r="F18" s="625">
        <f t="shared" si="2"/>
        <v>17498.8</v>
      </c>
      <c r="G18" s="625">
        <f t="shared" si="3"/>
        <v>0</v>
      </c>
      <c r="H18" s="625">
        <f t="shared" si="4"/>
        <v>17498.8</v>
      </c>
      <c r="I18" s="633">
        <v>205</v>
      </c>
      <c r="J18" s="614"/>
      <c r="K18" s="614"/>
      <c r="L18" s="612"/>
      <c r="M18" s="612"/>
      <c r="N18" s="612"/>
      <c r="O18" s="632">
        <v>502</v>
      </c>
      <c r="P18" s="627">
        <f t="shared" si="6"/>
        <v>54878.8</v>
      </c>
      <c r="Q18" s="627">
        <f t="shared" si="7"/>
        <v>0</v>
      </c>
      <c r="R18" s="628">
        <f t="shared" si="8"/>
        <v>54878.8</v>
      </c>
      <c r="S18" s="628">
        <v>642.91</v>
      </c>
      <c r="T18" s="628">
        <v>0</v>
      </c>
      <c r="U18" s="628">
        <f t="shared" si="9"/>
        <v>642.91</v>
      </c>
      <c r="V18" s="624"/>
    </row>
    <row r="19" spans="1:37" s="481" customFormat="1" ht="28.5" hidden="1" outlineLevel="1">
      <c r="A19" s="610">
        <v>12</v>
      </c>
      <c r="B19" s="610">
        <v>12</v>
      </c>
      <c r="C19" s="631" t="s">
        <v>39</v>
      </c>
      <c r="D19" s="629" t="s">
        <v>34</v>
      </c>
      <c r="E19" s="630">
        <v>2.64</v>
      </c>
      <c r="F19" s="625">
        <f t="shared" si="2"/>
        <v>6834.96</v>
      </c>
      <c r="G19" s="625">
        <f t="shared" si="3"/>
        <v>0</v>
      </c>
      <c r="H19" s="625">
        <f t="shared" si="4"/>
        <v>6834.96</v>
      </c>
      <c r="I19" s="614">
        <v>2589</v>
      </c>
      <c r="J19" s="614"/>
      <c r="K19" s="614"/>
      <c r="L19" s="612"/>
      <c r="M19" s="612"/>
      <c r="N19" s="612"/>
      <c r="O19" s="632">
        <f>I19</f>
        <v>2589</v>
      </c>
      <c r="P19" s="627">
        <f t="shared" si="6"/>
        <v>8753.5</v>
      </c>
      <c r="Q19" s="627">
        <f t="shared" si="7"/>
        <v>0</v>
      </c>
      <c r="R19" s="628">
        <f t="shared" si="8"/>
        <v>8753.5</v>
      </c>
      <c r="S19" s="628">
        <v>3315.72</v>
      </c>
      <c r="T19" s="628">
        <v>0</v>
      </c>
      <c r="U19" s="628">
        <f t="shared" si="9"/>
        <v>3315.72</v>
      </c>
      <c r="V19" s="624"/>
    </row>
    <row r="20" spans="1:37" s="481" customFormat="1" hidden="1" outlineLevel="1">
      <c r="A20" s="610">
        <v>13</v>
      </c>
      <c r="B20" s="610">
        <v>13</v>
      </c>
      <c r="C20" s="631" t="s">
        <v>40</v>
      </c>
      <c r="D20" s="629" t="s">
        <v>34</v>
      </c>
      <c r="E20" s="630">
        <v>2.64</v>
      </c>
      <c r="F20" s="625">
        <f t="shared" si="2"/>
        <v>1913.21</v>
      </c>
      <c r="G20" s="625">
        <f t="shared" si="3"/>
        <v>0</v>
      </c>
      <c r="H20" s="625">
        <f t="shared" si="4"/>
        <v>1913.21</v>
      </c>
      <c r="I20" s="614">
        <v>724.7</v>
      </c>
      <c r="J20" s="614"/>
      <c r="K20" s="614"/>
      <c r="L20" s="612"/>
      <c r="M20" s="612"/>
      <c r="N20" s="612"/>
      <c r="O20" s="626">
        <f t="shared" ref="O20:O21" si="10">I20*$L$3</f>
        <v>1231.99</v>
      </c>
      <c r="P20" s="627">
        <f t="shared" si="6"/>
        <v>4165.3900000000003</v>
      </c>
      <c r="Q20" s="627">
        <f t="shared" si="7"/>
        <v>0</v>
      </c>
      <c r="R20" s="628">
        <f t="shared" si="8"/>
        <v>4165.3900000000003</v>
      </c>
      <c r="S20" s="628">
        <v>1577.8</v>
      </c>
      <c r="T20" s="628">
        <v>0</v>
      </c>
      <c r="U20" s="628">
        <f t="shared" si="9"/>
        <v>1577.8</v>
      </c>
      <c r="V20" s="624"/>
    </row>
    <row r="21" spans="1:37" s="481" customFormat="1" hidden="1" outlineLevel="1">
      <c r="A21" s="610">
        <v>14</v>
      </c>
      <c r="B21" s="610">
        <v>14</v>
      </c>
      <c r="C21" s="631" t="s">
        <v>41</v>
      </c>
      <c r="D21" s="629" t="s">
        <v>31</v>
      </c>
      <c r="E21" s="630">
        <v>13.15</v>
      </c>
      <c r="F21" s="625">
        <f t="shared" si="2"/>
        <v>9529.81</v>
      </c>
      <c r="G21" s="625">
        <f t="shared" si="3"/>
        <v>0</v>
      </c>
      <c r="H21" s="625">
        <f t="shared" si="4"/>
        <v>9529.81</v>
      </c>
      <c r="I21" s="614">
        <v>724.7</v>
      </c>
      <c r="J21" s="614"/>
      <c r="K21" s="614"/>
      <c r="L21" s="612"/>
      <c r="M21" s="612"/>
      <c r="N21" s="612"/>
      <c r="O21" s="626">
        <f t="shared" si="10"/>
        <v>1231.99</v>
      </c>
      <c r="P21" s="627">
        <f t="shared" si="6"/>
        <v>20748.07</v>
      </c>
      <c r="Q21" s="627">
        <f t="shared" si="7"/>
        <v>0</v>
      </c>
      <c r="R21" s="628">
        <f t="shared" si="8"/>
        <v>20748.07</v>
      </c>
      <c r="S21" s="628">
        <v>1577.8</v>
      </c>
      <c r="T21" s="628">
        <v>0</v>
      </c>
      <c r="U21" s="628">
        <f t="shared" si="9"/>
        <v>1577.8</v>
      </c>
      <c r="V21" s="624"/>
    </row>
    <row r="22" spans="1:37" s="481" customFormat="1" hidden="1" outlineLevel="1">
      <c r="A22" s="610">
        <v>15</v>
      </c>
      <c r="B22" s="610">
        <v>15</v>
      </c>
      <c r="C22" s="631" t="s">
        <v>42</v>
      </c>
      <c r="D22" s="629" t="s">
        <v>31</v>
      </c>
      <c r="E22" s="630">
        <v>118.37</v>
      </c>
      <c r="F22" s="625">
        <f t="shared" si="2"/>
        <v>76940.5</v>
      </c>
      <c r="G22" s="625">
        <f t="shared" si="3"/>
        <v>0</v>
      </c>
      <c r="H22" s="625">
        <f t="shared" si="4"/>
        <v>76940.5</v>
      </c>
      <c r="I22" s="614">
        <v>650</v>
      </c>
      <c r="J22" s="614"/>
      <c r="K22" s="614"/>
      <c r="L22" s="612"/>
      <c r="M22" s="612"/>
      <c r="N22" s="612"/>
      <c r="O22" s="632">
        <f>I22</f>
        <v>650</v>
      </c>
      <c r="P22" s="627">
        <f t="shared" si="6"/>
        <v>98537.11</v>
      </c>
      <c r="Q22" s="627">
        <f t="shared" si="7"/>
        <v>0</v>
      </c>
      <c r="R22" s="628">
        <f t="shared" si="8"/>
        <v>98537.11</v>
      </c>
      <c r="S22" s="628">
        <v>832.45</v>
      </c>
      <c r="T22" s="628">
        <v>0</v>
      </c>
      <c r="U22" s="628">
        <f t="shared" si="9"/>
        <v>832.45</v>
      </c>
      <c r="V22" s="624"/>
    </row>
    <row r="23" spans="1:37" s="481" customFormat="1" ht="42.75" hidden="1" outlineLevel="1">
      <c r="A23" s="610">
        <v>16</v>
      </c>
      <c r="B23" s="610">
        <v>16</v>
      </c>
      <c r="C23" s="631" t="s">
        <v>43</v>
      </c>
      <c r="D23" s="629" t="s">
        <v>31</v>
      </c>
      <c r="E23" s="630">
        <v>4.24</v>
      </c>
      <c r="F23" s="625">
        <f t="shared" si="2"/>
        <v>220.48</v>
      </c>
      <c r="G23" s="625">
        <f t="shared" si="3"/>
        <v>0</v>
      </c>
      <c r="H23" s="625">
        <f t="shared" si="4"/>
        <v>220.48</v>
      </c>
      <c r="I23" s="614">
        <v>52</v>
      </c>
      <c r="J23" s="614"/>
      <c r="K23" s="614"/>
      <c r="L23" s="612"/>
      <c r="M23" s="612"/>
      <c r="N23" s="612"/>
      <c r="O23" s="626">
        <f t="shared" ref="O23:O24" si="11">I23*$L$3</f>
        <v>88.4</v>
      </c>
      <c r="P23" s="627">
        <f t="shared" si="6"/>
        <v>480.01</v>
      </c>
      <c r="Q23" s="627">
        <f t="shared" si="7"/>
        <v>0</v>
      </c>
      <c r="R23" s="628">
        <f t="shared" si="8"/>
        <v>480.01</v>
      </c>
      <c r="S23" s="628">
        <v>113.21</v>
      </c>
      <c r="T23" s="628">
        <v>0</v>
      </c>
      <c r="U23" s="628">
        <f t="shared" si="9"/>
        <v>113.21</v>
      </c>
      <c r="V23" s="624"/>
    </row>
    <row r="24" spans="1:37" s="481" customFormat="1" ht="42.75" hidden="1" outlineLevel="1">
      <c r="A24" s="610">
        <v>17</v>
      </c>
      <c r="B24" s="610">
        <v>17</v>
      </c>
      <c r="C24" s="631" t="s">
        <v>44</v>
      </c>
      <c r="D24" s="629" t="s">
        <v>31</v>
      </c>
      <c r="E24" s="630">
        <v>131.88999999999999</v>
      </c>
      <c r="F24" s="625">
        <f t="shared" si="2"/>
        <v>59651.21</v>
      </c>
      <c r="G24" s="625">
        <f t="shared" si="3"/>
        <v>0</v>
      </c>
      <c r="H24" s="625">
        <f t="shared" si="4"/>
        <v>59651.21</v>
      </c>
      <c r="I24" s="614">
        <v>452.28</v>
      </c>
      <c r="J24" s="614"/>
      <c r="K24" s="614"/>
      <c r="L24" s="612"/>
      <c r="M24" s="612"/>
      <c r="N24" s="612"/>
      <c r="O24" s="626">
        <f t="shared" si="11"/>
        <v>768.88</v>
      </c>
      <c r="P24" s="627">
        <f t="shared" si="6"/>
        <v>129872.08</v>
      </c>
      <c r="Q24" s="627">
        <f t="shared" si="7"/>
        <v>0</v>
      </c>
      <c r="R24" s="628">
        <f t="shared" si="8"/>
        <v>129872.08</v>
      </c>
      <c r="S24" s="628">
        <v>984.7</v>
      </c>
      <c r="T24" s="628">
        <v>0</v>
      </c>
      <c r="U24" s="628">
        <f t="shared" si="9"/>
        <v>984.7</v>
      </c>
      <c r="V24" s="624"/>
    </row>
    <row r="25" spans="1:37" s="481" customFormat="1" hidden="1" outlineLevel="1">
      <c r="A25" s="610">
        <v>18</v>
      </c>
      <c r="B25" s="610">
        <v>18</v>
      </c>
      <c r="C25" s="631" t="s">
        <v>45</v>
      </c>
      <c r="D25" s="629" t="s">
        <v>31</v>
      </c>
      <c r="E25" s="630">
        <v>131.88999999999999</v>
      </c>
      <c r="F25" s="625">
        <f t="shared" si="2"/>
        <v>583613.25</v>
      </c>
      <c r="G25" s="625">
        <f t="shared" si="3"/>
        <v>0</v>
      </c>
      <c r="H25" s="634">
        <f t="shared" si="4"/>
        <v>583613.25</v>
      </c>
      <c r="I25" s="635">
        <v>4425</v>
      </c>
      <c r="J25" s="636"/>
      <c r="K25" s="614"/>
      <c r="L25" s="612"/>
      <c r="M25" s="612"/>
      <c r="N25" s="612"/>
      <c r="O25" s="632">
        <f>I25</f>
        <v>4425</v>
      </c>
      <c r="P25" s="627">
        <f t="shared" si="6"/>
        <v>747431.18</v>
      </c>
      <c r="Q25" s="627">
        <f t="shared" si="7"/>
        <v>0</v>
      </c>
      <c r="R25" s="628">
        <f t="shared" si="8"/>
        <v>747431.18</v>
      </c>
      <c r="S25" s="628">
        <v>5667.08</v>
      </c>
      <c r="T25" s="628">
        <v>0</v>
      </c>
      <c r="U25" s="628">
        <f t="shared" si="9"/>
        <v>5667.08</v>
      </c>
      <c r="V25" s="624"/>
    </row>
    <row r="26" spans="1:37" s="481" customFormat="1" ht="15" hidden="1" outlineLevel="1">
      <c r="A26" s="616"/>
      <c r="B26" s="616"/>
      <c r="C26" s="617" t="s">
        <v>46</v>
      </c>
      <c r="D26" s="637"/>
      <c r="E26" s="638"/>
      <c r="F26" s="639">
        <f t="shared" ref="F26:H26" si="12">SUM(F27:F31)</f>
        <v>1146523.1299999999</v>
      </c>
      <c r="G26" s="639">
        <f t="shared" si="12"/>
        <v>393852.91</v>
      </c>
      <c r="H26" s="639">
        <f t="shared" si="12"/>
        <v>1540376.04</v>
      </c>
      <c r="I26" s="613"/>
      <c r="J26" s="613"/>
      <c r="K26" s="613"/>
      <c r="L26" s="640"/>
      <c r="M26" s="640"/>
      <c r="N26" s="640"/>
      <c r="O26" s="641"/>
      <c r="P26" s="642"/>
      <c r="Q26" s="642"/>
      <c r="R26" s="642"/>
      <c r="S26" s="628">
        <v>0</v>
      </c>
      <c r="T26" s="628">
        <v>0</v>
      </c>
      <c r="U26" s="628">
        <f t="shared" si="9"/>
        <v>0</v>
      </c>
      <c r="V26" s="643"/>
      <c r="W26" s="482"/>
      <c r="X26" s="482"/>
      <c r="Y26" s="482"/>
      <c r="Z26" s="482"/>
      <c r="AA26" s="482"/>
      <c r="AB26" s="482"/>
      <c r="AC26" s="482"/>
      <c r="AD26" s="482"/>
      <c r="AE26" s="482"/>
      <c r="AF26" s="482"/>
      <c r="AG26" s="482"/>
      <c r="AH26" s="482"/>
      <c r="AI26" s="482"/>
      <c r="AJ26" s="482"/>
      <c r="AK26" s="482"/>
    </row>
    <row r="27" spans="1:37" s="481" customFormat="1" ht="28.5" hidden="1" outlineLevel="1">
      <c r="A27" s="610">
        <v>19</v>
      </c>
      <c r="B27" s="610">
        <v>19</v>
      </c>
      <c r="C27" s="631" t="s">
        <v>47</v>
      </c>
      <c r="D27" s="629" t="s">
        <v>34</v>
      </c>
      <c r="E27" s="630">
        <v>53.8</v>
      </c>
      <c r="F27" s="625">
        <f t="shared" ref="F27:F31" si="13">E27*I27</f>
        <v>108210.63</v>
      </c>
      <c r="G27" s="625">
        <f t="shared" ref="G27:G31" si="14">E27*J27</f>
        <v>53800</v>
      </c>
      <c r="H27" s="625">
        <f t="shared" ref="H27:H31" si="15">F27+G27</f>
        <v>162010.63</v>
      </c>
      <c r="I27" s="614">
        <v>2011.35</v>
      </c>
      <c r="J27" s="644">
        <v>1000</v>
      </c>
      <c r="K27" s="614"/>
      <c r="L27" s="612"/>
      <c r="M27" s="612"/>
      <c r="N27" s="612"/>
      <c r="O27" s="645">
        <f t="shared" ref="O27:O30" si="16">I27*$M$3</f>
        <v>2815.89</v>
      </c>
      <c r="P27" s="627">
        <f>E27*S27</f>
        <v>194018.94</v>
      </c>
      <c r="Q27" s="627">
        <f>E27*T27</f>
        <v>68901.119999999995</v>
      </c>
      <c r="R27" s="628">
        <f t="shared" si="8"/>
        <v>262920.06</v>
      </c>
      <c r="S27" s="628">
        <v>3606.3</v>
      </c>
      <c r="T27" s="628">
        <v>1280.69</v>
      </c>
      <c r="U27" s="628">
        <f t="shared" si="9"/>
        <v>4886.99</v>
      </c>
      <c r="V27" s="624"/>
    </row>
    <row r="28" spans="1:37" s="481" customFormat="1" ht="28.5" hidden="1" outlineLevel="1">
      <c r="A28" s="610">
        <v>20</v>
      </c>
      <c r="B28" s="610">
        <v>20</v>
      </c>
      <c r="C28" s="631" t="s">
        <v>48</v>
      </c>
      <c r="D28" s="629" t="s">
        <v>34</v>
      </c>
      <c r="E28" s="630">
        <v>31</v>
      </c>
      <c r="F28" s="625">
        <f t="shared" si="13"/>
        <v>85343</v>
      </c>
      <c r="G28" s="625">
        <f t="shared" si="14"/>
        <v>175677</v>
      </c>
      <c r="H28" s="625">
        <f t="shared" si="15"/>
        <v>261020</v>
      </c>
      <c r="I28" s="614">
        <v>2753</v>
      </c>
      <c r="J28" s="644">
        <v>5667</v>
      </c>
      <c r="K28" s="614"/>
      <c r="L28" s="612"/>
      <c r="M28" s="612"/>
      <c r="N28" s="612"/>
      <c r="O28" s="645">
        <f t="shared" si="16"/>
        <v>3854.2</v>
      </c>
      <c r="P28" s="627">
        <f>E28*S28</f>
        <v>153017.54999999999</v>
      </c>
      <c r="Q28" s="627">
        <f>E28*T28</f>
        <v>224988.7</v>
      </c>
      <c r="R28" s="628">
        <f t="shared" si="8"/>
        <v>378006.25</v>
      </c>
      <c r="S28" s="628">
        <v>4936.05</v>
      </c>
      <c r="T28" s="628">
        <v>7257.7</v>
      </c>
      <c r="U28" s="628">
        <f t="shared" si="9"/>
        <v>12193.75</v>
      </c>
      <c r="V28" s="624"/>
    </row>
    <row r="29" spans="1:37" s="481" customFormat="1" ht="28.5" hidden="1" outlineLevel="1">
      <c r="A29" s="610">
        <v>21</v>
      </c>
      <c r="B29" s="610">
        <v>21</v>
      </c>
      <c r="C29" s="646" t="s">
        <v>49</v>
      </c>
      <c r="D29" s="629" t="s">
        <v>24</v>
      </c>
      <c r="E29" s="630">
        <v>312</v>
      </c>
      <c r="F29" s="625">
        <f t="shared" si="13"/>
        <v>63024</v>
      </c>
      <c r="G29" s="625">
        <f t="shared" si="14"/>
        <v>0</v>
      </c>
      <c r="H29" s="625">
        <f t="shared" si="15"/>
        <v>63024</v>
      </c>
      <c r="I29" s="614">
        <v>202</v>
      </c>
      <c r="J29" s="614"/>
      <c r="K29" s="614"/>
      <c r="L29" s="612"/>
      <c r="M29" s="612"/>
      <c r="N29" s="612"/>
      <c r="O29" s="645">
        <f t="shared" si="16"/>
        <v>282.8</v>
      </c>
      <c r="P29" s="627">
        <f>E29*S29</f>
        <v>113000.16</v>
      </c>
      <c r="Q29" s="627">
        <f>E29*T29</f>
        <v>0</v>
      </c>
      <c r="R29" s="628">
        <f t="shared" si="8"/>
        <v>113000.16</v>
      </c>
      <c r="S29" s="628">
        <v>362.18</v>
      </c>
      <c r="T29" s="628">
        <v>0</v>
      </c>
      <c r="U29" s="628">
        <f t="shared" si="9"/>
        <v>362.18</v>
      </c>
      <c r="V29" s="624"/>
    </row>
    <row r="30" spans="1:37" s="481" customFormat="1" ht="28.5" hidden="1" outlineLevel="1">
      <c r="A30" s="610">
        <v>22</v>
      </c>
      <c r="B30" s="610">
        <v>22</v>
      </c>
      <c r="C30" s="631" t="s">
        <v>50</v>
      </c>
      <c r="D30" s="629" t="s">
        <v>26</v>
      </c>
      <c r="E30" s="630">
        <v>135</v>
      </c>
      <c r="F30" s="625">
        <f t="shared" si="13"/>
        <v>211950</v>
      </c>
      <c r="G30" s="625">
        <f t="shared" si="14"/>
        <v>50625</v>
      </c>
      <c r="H30" s="625">
        <f t="shared" si="15"/>
        <v>262575</v>
      </c>
      <c r="I30" s="614">
        <v>1570</v>
      </c>
      <c r="J30" s="647">
        <v>375</v>
      </c>
      <c r="K30" s="614"/>
      <c r="L30" s="612"/>
      <c r="M30" s="612"/>
      <c r="N30" s="612"/>
      <c r="O30" s="645">
        <f t="shared" si="16"/>
        <v>2198</v>
      </c>
      <c r="P30" s="627">
        <f>E30*S30</f>
        <v>380020.95</v>
      </c>
      <c r="Q30" s="627">
        <f>E30*T30</f>
        <v>64835.1</v>
      </c>
      <c r="R30" s="628">
        <f t="shared" si="8"/>
        <v>444856.05</v>
      </c>
      <c r="S30" s="628">
        <v>2814.97</v>
      </c>
      <c r="T30" s="628">
        <v>480.26</v>
      </c>
      <c r="U30" s="628">
        <f t="shared" si="9"/>
        <v>3295.23</v>
      </c>
      <c r="V30" s="624"/>
    </row>
    <row r="31" spans="1:37" s="481" customFormat="1" ht="28.5" hidden="1" outlineLevel="1">
      <c r="A31" s="610">
        <v>23</v>
      </c>
      <c r="B31" s="610">
        <v>23</v>
      </c>
      <c r="C31" s="631" t="s">
        <v>51</v>
      </c>
      <c r="D31" s="629" t="s">
        <v>21</v>
      </c>
      <c r="E31" s="630">
        <v>273</v>
      </c>
      <c r="F31" s="625">
        <f t="shared" si="13"/>
        <v>677995.5</v>
      </c>
      <c r="G31" s="625">
        <f t="shared" si="14"/>
        <v>113750.91</v>
      </c>
      <c r="H31" s="625">
        <f t="shared" si="15"/>
        <v>791746.41</v>
      </c>
      <c r="I31" s="614">
        <v>2483.5</v>
      </c>
      <c r="J31" s="647">
        <v>416.67</v>
      </c>
      <c r="K31" s="614"/>
      <c r="L31" s="612"/>
      <c r="M31" s="612"/>
      <c r="N31" s="612"/>
      <c r="O31" s="614">
        <v>2483.5</v>
      </c>
      <c r="P31" s="627">
        <f>E31*S31</f>
        <v>868306.53</v>
      </c>
      <c r="Q31" s="627">
        <f>E31*T31</f>
        <v>145680.99</v>
      </c>
      <c r="R31" s="628">
        <f t="shared" si="8"/>
        <v>1013987.52</v>
      </c>
      <c r="S31" s="628">
        <v>3180.61</v>
      </c>
      <c r="T31" s="628">
        <v>533.63</v>
      </c>
      <c r="U31" s="628">
        <f t="shared" si="9"/>
        <v>3714.24</v>
      </c>
      <c r="V31" s="624"/>
    </row>
    <row r="32" spans="1:37" s="481" customFormat="1" ht="28.5" hidden="1" outlineLevel="1">
      <c r="A32" s="616"/>
      <c r="B32" s="616"/>
      <c r="C32" s="617" t="s">
        <v>52</v>
      </c>
      <c r="D32" s="637"/>
      <c r="E32" s="638"/>
      <c r="F32" s="639">
        <f t="shared" ref="F32:H32" si="17">SUM(F33:F34)</f>
        <v>329666</v>
      </c>
      <c r="G32" s="639">
        <f t="shared" si="17"/>
        <v>528000.06000000006</v>
      </c>
      <c r="H32" s="639">
        <f t="shared" si="17"/>
        <v>857666.06</v>
      </c>
      <c r="I32" s="613"/>
      <c r="J32" s="613"/>
      <c r="K32" s="613"/>
      <c r="L32" s="640"/>
      <c r="M32" s="640"/>
      <c r="N32" s="640"/>
      <c r="O32" s="641"/>
      <c r="P32" s="642"/>
      <c r="Q32" s="642"/>
      <c r="R32" s="642"/>
      <c r="S32" s="628">
        <v>0</v>
      </c>
      <c r="T32" s="628">
        <v>0</v>
      </c>
      <c r="U32" s="628">
        <f t="shared" si="9"/>
        <v>0</v>
      </c>
      <c r="V32" s="643"/>
      <c r="W32" s="482"/>
      <c r="X32" s="482"/>
      <c r="Y32" s="482"/>
      <c r="Z32" s="482"/>
      <c r="AA32" s="482"/>
      <c r="AB32" s="482"/>
      <c r="AC32" s="482"/>
      <c r="AD32" s="482"/>
      <c r="AE32" s="482"/>
      <c r="AF32" s="482"/>
      <c r="AG32" s="482"/>
      <c r="AH32" s="482"/>
      <c r="AI32" s="482"/>
      <c r="AJ32" s="482"/>
      <c r="AK32" s="482"/>
    </row>
    <row r="33" spans="1:37" s="481" customFormat="1" ht="28.5" hidden="1" outlineLevel="1">
      <c r="A33" s="610">
        <v>24</v>
      </c>
      <c r="B33" s="610">
        <v>24</v>
      </c>
      <c r="C33" s="631" t="s">
        <v>53</v>
      </c>
      <c r="D33" s="629" t="s">
        <v>31</v>
      </c>
      <c r="E33" s="630">
        <v>3.2</v>
      </c>
      <c r="F33" s="625">
        <f t="shared" ref="F33:F34" si="18">E33*I33</f>
        <v>315708.79999999999</v>
      </c>
      <c r="G33" s="625">
        <f t="shared" ref="G33:G34" si="19">E33*J33</f>
        <v>480000</v>
      </c>
      <c r="H33" s="625">
        <f t="shared" ref="H33:H34" si="20">F33+G33</f>
        <v>795708.8</v>
      </c>
      <c r="I33" s="614">
        <v>98659</v>
      </c>
      <c r="J33" s="647">
        <v>150000</v>
      </c>
      <c r="K33" s="614"/>
      <c r="L33" s="612"/>
      <c r="M33" s="612"/>
      <c r="N33" s="612"/>
      <c r="O33" s="648">
        <f t="shared" ref="O33:O34" si="21">I33*$N$3</f>
        <v>157854.39999999999</v>
      </c>
      <c r="P33" s="627">
        <f>E33*S33</f>
        <v>646922.66</v>
      </c>
      <c r="Q33" s="627">
        <f>E33*T33</f>
        <v>614733.56999999995</v>
      </c>
      <c r="R33" s="628">
        <f t="shared" si="8"/>
        <v>1261656.23</v>
      </c>
      <c r="S33" s="628">
        <v>202163.33</v>
      </c>
      <c r="T33" s="628">
        <v>192104.24</v>
      </c>
      <c r="U33" s="628">
        <f t="shared" si="9"/>
        <v>394267.57</v>
      </c>
      <c r="V33" s="624"/>
    </row>
    <row r="34" spans="1:37" s="481" customFormat="1" hidden="1" outlineLevel="1">
      <c r="A34" s="610">
        <v>25</v>
      </c>
      <c r="B34" s="610">
        <v>25</v>
      </c>
      <c r="C34" s="631" t="s">
        <v>54</v>
      </c>
      <c r="D34" s="629" t="s">
        <v>31</v>
      </c>
      <c r="E34" s="630">
        <v>0.18</v>
      </c>
      <c r="F34" s="625">
        <f t="shared" si="18"/>
        <v>13957.2</v>
      </c>
      <c r="G34" s="625">
        <f t="shared" si="19"/>
        <v>48000.06</v>
      </c>
      <c r="H34" s="625">
        <f t="shared" si="20"/>
        <v>61957.26</v>
      </c>
      <c r="I34" s="614">
        <v>77540</v>
      </c>
      <c r="J34" s="647">
        <v>266667</v>
      </c>
      <c r="K34" s="614"/>
      <c r="L34" s="612"/>
      <c r="M34" s="612"/>
      <c r="N34" s="612"/>
      <c r="O34" s="648">
        <f t="shared" si="21"/>
        <v>124064</v>
      </c>
      <c r="P34" s="627">
        <f>E34*S34</f>
        <v>28599.87</v>
      </c>
      <c r="Q34" s="627">
        <f>E34*T34</f>
        <v>61473.43</v>
      </c>
      <c r="R34" s="628">
        <f t="shared" si="8"/>
        <v>90073.3</v>
      </c>
      <c r="S34" s="628">
        <v>158888.14000000001</v>
      </c>
      <c r="T34" s="628">
        <v>341519.08</v>
      </c>
      <c r="U34" s="628">
        <f t="shared" si="9"/>
        <v>500407.22</v>
      </c>
      <c r="V34" s="624"/>
    </row>
    <row r="35" spans="1:37" s="481" customFormat="1" ht="42.75" hidden="1" outlineLevel="1">
      <c r="A35" s="616"/>
      <c r="B35" s="616"/>
      <c r="C35" s="617" t="s">
        <v>55</v>
      </c>
      <c r="D35" s="637"/>
      <c r="E35" s="638"/>
      <c r="F35" s="639">
        <f t="shared" ref="F35:H35" si="22">SUM(F36:F40)</f>
        <v>331970.90000000002</v>
      </c>
      <c r="G35" s="639">
        <f t="shared" si="22"/>
        <v>27835</v>
      </c>
      <c r="H35" s="639">
        <f t="shared" si="22"/>
        <v>359805.9</v>
      </c>
      <c r="I35" s="613"/>
      <c r="J35" s="613"/>
      <c r="K35" s="613"/>
      <c r="L35" s="640"/>
      <c r="M35" s="640"/>
      <c r="N35" s="640"/>
      <c r="O35" s="648"/>
      <c r="P35" s="642"/>
      <c r="Q35" s="642"/>
      <c r="R35" s="642"/>
      <c r="S35" s="628">
        <v>0</v>
      </c>
      <c r="T35" s="628">
        <v>0</v>
      </c>
      <c r="U35" s="628">
        <f t="shared" si="9"/>
        <v>0</v>
      </c>
      <c r="V35" s="643"/>
      <c r="W35" s="482"/>
      <c r="X35" s="482"/>
      <c r="Y35" s="482"/>
      <c r="Z35" s="482"/>
      <c r="AA35" s="482"/>
      <c r="AB35" s="482"/>
      <c r="AC35" s="482"/>
      <c r="AD35" s="482"/>
      <c r="AE35" s="482"/>
      <c r="AF35" s="482"/>
      <c r="AG35" s="482"/>
      <c r="AH35" s="482"/>
      <c r="AI35" s="482"/>
      <c r="AJ35" s="482"/>
      <c r="AK35" s="482"/>
    </row>
    <row r="36" spans="1:37" s="481" customFormat="1" hidden="1" outlineLevel="1">
      <c r="A36" s="610">
        <v>26</v>
      </c>
      <c r="B36" s="610">
        <v>26</v>
      </c>
      <c r="C36" s="631" t="s">
        <v>56</v>
      </c>
      <c r="D36" s="629" t="s">
        <v>26</v>
      </c>
      <c r="E36" s="630">
        <v>125</v>
      </c>
      <c r="F36" s="625">
        <f t="shared" ref="F36:F40" si="23">E36*I36</f>
        <v>220255</v>
      </c>
      <c r="G36" s="625">
        <f t="shared" ref="G36:G40" si="24">E36*J36</f>
        <v>0</v>
      </c>
      <c r="H36" s="625">
        <f t="shared" ref="H36:H40" si="25">F36+G36</f>
        <v>220255</v>
      </c>
      <c r="I36" s="614">
        <v>1762.04</v>
      </c>
      <c r="J36" s="614"/>
      <c r="K36" s="614"/>
      <c r="L36" s="612"/>
      <c r="M36" s="612"/>
      <c r="N36" s="612"/>
      <c r="O36" s="648">
        <f t="shared" ref="O36:O40" si="26">I36*$N$3</f>
        <v>2819.26</v>
      </c>
      <c r="P36" s="627">
        <f>E36*S36</f>
        <v>451326.25</v>
      </c>
      <c r="Q36" s="627">
        <f>E36*T36</f>
        <v>0</v>
      </c>
      <c r="R36" s="628">
        <f t="shared" si="8"/>
        <v>451326.25</v>
      </c>
      <c r="S36" s="628">
        <v>3610.61</v>
      </c>
      <c r="T36" s="628">
        <v>0</v>
      </c>
      <c r="U36" s="628">
        <f t="shared" si="9"/>
        <v>3610.61</v>
      </c>
      <c r="V36" s="624"/>
    </row>
    <row r="37" spans="1:37" s="481" customFormat="1" hidden="1" outlineLevel="1">
      <c r="A37" s="610">
        <v>27</v>
      </c>
      <c r="B37" s="610">
        <v>27</v>
      </c>
      <c r="C37" s="631" t="s">
        <v>57</v>
      </c>
      <c r="D37" s="629" t="s">
        <v>26</v>
      </c>
      <c r="E37" s="630">
        <v>125</v>
      </c>
      <c r="F37" s="625">
        <f t="shared" si="23"/>
        <v>18510</v>
      </c>
      <c r="G37" s="625">
        <f t="shared" si="24"/>
        <v>0</v>
      </c>
      <c r="H37" s="625">
        <f t="shared" si="25"/>
        <v>18510</v>
      </c>
      <c r="I37" s="614">
        <v>148.08000000000001</v>
      </c>
      <c r="J37" s="614"/>
      <c r="K37" s="614"/>
      <c r="L37" s="612"/>
      <c r="M37" s="612"/>
      <c r="N37" s="612"/>
      <c r="O37" s="648">
        <f t="shared" si="26"/>
        <v>236.93</v>
      </c>
      <c r="P37" s="627">
        <f>E37*S37</f>
        <v>37930</v>
      </c>
      <c r="Q37" s="627">
        <f>E37*T37</f>
        <v>0</v>
      </c>
      <c r="R37" s="628">
        <f t="shared" si="8"/>
        <v>37930</v>
      </c>
      <c r="S37" s="628">
        <v>303.44</v>
      </c>
      <c r="T37" s="628">
        <v>0</v>
      </c>
      <c r="U37" s="628">
        <f t="shared" si="9"/>
        <v>303.44</v>
      </c>
      <c r="V37" s="624"/>
    </row>
    <row r="38" spans="1:37" s="481" customFormat="1" hidden="1" outlineLevel="1">
      <c r="A38" s="610">
        <v>28</v>
      </c>
      <c r="B38" s="610">
        <v>28</v>
      </c>
      <c r="C38" s="631" t="s">
        <v>58</v>
      </c>
      <c r="D38" s="629" t="s">
        <v>26</v>
      </c>
      <c r="E38" s="630">
        <v>125</v>
      </c>
      <c r="F38" s="625">
        <f t="shared" si="23"/>
        <v>25800</v>
      </c>
      <c r="G38" s="625">
        <f t="shared" si="24"/>
        <v>0</v>
      </c>
      <c r="H38" s="625">
        <f t="shared" si="25"/>
        <v>25800</v>
      </c>
      <c r="I38" s="614">
        <v>206.4</v>
      </c>
      <c r="J38" s="614"/>
      <c r="K38" s="614"/>
      <c r="L38" s="612"/>
      <c r="M38" s="612"/>
      <c r="N38" s="612"/>
      <c r="O38" s="648">
        <f t="shared" si="26"/>
        <v>330.24</v>
      </c>
      <c r="P38" s="627">
        <f>E38*S38</f>
        <v>52867.5</v>
      </c>
      <c r="Q38" s="627">
        <f>E38*T38</f>
        <v>0</v>
      </c>
      <c r="R38" s="628">
        <f t="shared" si="8"/>
        <v>52867.5</v>
      </c>
      <c r="S38" s="628">
        <v>422.94</v>
      </c>
      <c r="T38" s="628">
        <v>0</v>
      </c>
      <c r="U38" s="628">
        <f t="shared" si="9"/>
        <v>422.94</v>
      </c>
      <c r="V38" s="624"/>
    </row>
    <row r="39" spans="1:37" s="481" customFormat="1" ht="28.5" hidden="1" outlineLevel="1">
      <c r="A39" s="610">
        <v>29</v>
      </c>
      <c r="B39" s="610">
        <v>29</v>
      </c>
      <c r="C39" s="631" t="s">
        <v>59</v>
      </c>
      <c r="D39" s="629" t="s">
        <v>26</v>
      </c>
      <c r="E39" s="630">
        <v>125</v>
      </c>
      <c r="F39" s="625">
        <f t="shared" si="23"/>
        <v>18587.5</v>
      </c>
      <c r="G39" s="625">
        <f t="shared" si="24"/>
        <v>20875</v>
      </c>
      <c r="H39" s="625">
        <f t="shared" si="25"/>
        <v>39462.5</v>
      </c>
      <c r="I39" s="614">
        <v>148.69999999999999</v>
      </c>
      <c r="J39" s="644">
        <v>167</v>
      </c>
      <c r="K39" s="614"/>
      <c r="L39" s="612"/>
      <c r="M39" s="612"/>
      <c r="N39" s="612"/>
      <c r="O39" s="648">
        <f t="shared" si="26"/>
        <v>237.92</v>
      </c>
      <c r="P39" s="627">
        <f>E39*S39</f>
        <v>38087.5</v>
      </c>
      <c r="Q39" s="627">
        <f>E39*T39</f>
        <v>26735</v>
      </c>
      <c r="R39" s="628">
        <f t="shared" si="8"/>
        <v>64822.5</v>
      </c>
      <c r="S39" s="628">
        <v>304.7</v>
      </c>
      <c r="T39" s="628">
        <v>213.88</v>
      </c>
      <c r="U39" s="628">
        <f t="shared" si="9"/>
        <v>518.58000000000004</v>
      </c>
      <c r="V39" s="624"/>
    </row>
    <row r="40" spans="1:37" s="481" customFormat="1" ht="42.75" hidden="1" outlineLevel="1">
      <c r="A40" s="610">
        <v>30</v>
      </c>
      <c r="B40" s="610">
        <v>30</v>
      </c>
      <c r="C40" s="631" t="s">
        <v>60</v>
      </c>
      <c r="D40" s="629" t="s">
        <v>34</v>
      </c>
      <c r="E40" s="630">
        <v>0.8</v>
      </c>
      <c r="F40" s="625">
        <f t="shared" si="23"/>
        <v>48818.400000000001</v>
      </c>
      <c r="G40" s="625">
        <f t="shared" si="24"/>
        <v>6960</v>
      </c>
      <c r="H40" s="625">
        <f t="shared" si="25"/>
        <v>55778.400000000001</v>
      </c>
      <c r="I40" s="614">
        <v>61023</v>
      </c>
      <c r="J40" s="635">
        <v>8700</v>
      </c>
      <c r="K40" s="614"/>
      <c r="L40" s="612"/>
      <c r="M40" s="612"/>
      <c r="N40" s="612"/>
      <c r="O40" s="648">
        <f t="shared" si="26"/>
        <v>97636.800000000003</v>
      </c>
      <c r="P40" s="627">
        <f>E40*S40</f>
        <v>100034.37</v>
      </c>
      <c r="Q40" s="627">
        <f>E40*T40</f>
        <v>8913.64</v>
      </c>
      <c r="R40" s="628">
        <f t="shared" si="8"/>
        <v>108948.01</v>
      </c>
      <c r="S40" s="628">
        <v>125042.96</v>
      </c>
      <c r="T40" s="628">
        <v>11142.05</v>
      </c>
      <c r="U40" s="628">
        <f t="shared" si="9"/>
        <v>136185.01</v>
      </c>
      <c r="V40" s="624"/>
    </row>
    <row r="41" spans="1:37" s="481" customFormat="1" ht="28.5" hidden="1" outlineLevel="1">
      <c r="A41" s="616"/>
      <c r="B41" s="616"/>
      <c r="C41" s="611" t="s">
        <v>61</v>
      </c>
      <c r="D41" s="616"/>
      <c r="E41" s="613"/>
      <c r="F41" s="639">
        <f t="shared" ref="F41:H41" si="27">SUM(F42:F45)</f>
        <v>215412.14</v>
      </c>
      <c r="G41" s="639">
        <f t="shared" si="27"/>
        <v>15635</v>
      </c>
      <c r="H41" s="639">
        <f t="shared" si="27"/>
        <v>231047.14</v>
      </c>
      <c r="I41" s="613"/>
      <c r="J41" s="613"/>
      <c r="K41" s="613"/>
      <c r="L41" s="640"/>
      <c r="M41" s="640"/>
      <c r="N41" s="640"/>
      <c r="O41" s="641"/>
      <c r="P41" s="639"/>
      <c r="Q41" s="639"/>
      <c r="R41" s="639"/>
      <c r="S41" s="628">
        <v>0</v>
      </c>
      <c r="T41" s="628">
        <v>0</v>
      </c>
      <c r="U41" s="628">
        <f t="shared" si="9"/>
        <v>0</v>
      </c>
      <c r="V41" s="643"/>
      <c r="W41" s="482"/>
      <c r="X41" s="482"/>
      <c r="Y41" s="482"/>
      <c r="Z41" s="482"/>
      <c r="AA41" s="482"/>
      <c r="AB41" s="482"/>
      <c r="AC41" s="482"/>
      <c r="AD41" s="482"/>
      <c r="AE41" s="482"/>
      <c r="AF41" s="482"/>
      <c r="AG41" s="482"/>
      <c r="AH41" s="482"/>
      <c r="AI41" s="482"/>
      <c r="AJ41" s="482"/>
      <c r="AK41" s="482"/>
    </row>
    <row r="42" spans="1:37" s="481" customFormat="1" ht="28.5" hidden="1" outlineLevel="1">
      <c r="A42" s="610">
        <v>31</v>
      </c>
      <c r="B42" s="610">
        <v>31</v>
      </c>
      <c r="C42" s="631" t="s">
        <v>62</v>
      </c>
      <c r="D42" s="629" t="s">
        <v>26</v>
      </c>
      <c r="E42" s="630">
        <v>53</v>
      </c>
      <c r="F42" s="625">
        <f t="shared" ref="F42:F45" si="28">E42*I42</f>
        <v>27633.14</v>
      </c>
      <c r="G42" s="625">
        <f t="shared" ref="G42:G45" si="29">E42*J42</f>
        <v>0</v>
      </c>
      <c r="H42" s="625">
        <f t="shared" ref="H42:H45" si="30">F42+G42</f>
        <v>27633.14</v>
      </c>
      <c r="I42" s="614">
        <v>521.38</v>
      </c>
      <c r="J42" s="614"/>
      <c r="K42" s="614"/>
      <c r="L42" s="612"/>
      <c r="M42" s="612"/>
      <c r="N42" s="612"/>
      <c r="O42" s="648">
        <f t="shared" ref="O42:O44" si="31">I42*$N$3</f>
        <v>834.21</v>
      </c>
      <c r="P42" s="627">
        <f>E42*S42</f>
        <v>56623.61</v>
      </c>
      <c r="Q42" s="627">
        <f>E42*T42</f>
        <v>0</v>
      </c>
      <c r="R42" s="628">
        <f t="shared" si="8"/>
        <v>56623.61</v>
      </c>
      <c r="S42" s="628">
        <v>1068.3699999999999</v>
      </c>
      <c r="T42" s="628">
        <v>0</v>
      </c>
      <c r="U42" s="628">
        <f t="shared" si="9"/>
        <v>1068.3699999999999</v>
      </c>
      <c r="V42" s="624"/>
    </row>
    <row r="43" spans="1:37" s="481" customFormat="1" ht="28.5" hidden="1" outlineLevel="1">
      <c r="A43" s="610">
        <v>32</v>
      </c>
      <c r="B43" s="610">
        <v>32</v>
      </c>
      <c r="C43" s="631" t="s">
        <v>63</v>
      </c>
      <c r="D43" s="629" t="s">
        <v>26</v>
      </c>
      <c r="E43" s="630">
        <v>53</v>
      </c>
      <c r="F43" s="625">
        <f t="shared" si="28"/>
        <v>18550</v>
      </c>
      <c r="G43" s="625">
        <f t="shared" si="29"/>
        <v>1855</v>
      </c>
      <c r="H43" s="625">
        <f t="shared" si="30"/>
        <v>20405</v>
      </c>
      <c r="I43" s="614">
        <v>350</v>
      </c>
      <c r="J43" s="614">
        <v>35</v>
      </c>
      <c r="K43" s="614"/>
      <c r="L43" s="612"/>
      <c r="M43" s="612"/>
      <c r="N43" s="612"/>
      <c r="O43" s="648">
        <f t="shared" si="31"/>
        <v>560</v>
      </c>
      <c r="P43" s="627">
        <f>E43*S43</f>
        <v>38011.07</v>
      </c>
      <c r="Q43" s="627">
        <f>E43*T43</f>
        <v>2375.46</v>
      </c>
      <c r="R43" s="628">
        <f t="shared" si="8"/>
        <v>40386.53</v>
      </c>
      <c r="S43" s="628">
        <v>717.19</v>
      </c>
      <c r="T43" s="628">
        <v>44.82</v>
      </c>
      <c r="U43" s="628">
        <f t="shared" si="9"/>
        <v>762.01</v>
      </c>
      <c r="V43" s="624"/>
    </row>
    <row r="44" spans="1:37" s="481" customFormat="1" ht="28.5" hidden="1" outlineLevel="1">
      <c r="A44" s="610">
        <v>33</v>
      </c>
      <c r="B44" s="610">
        <v>33</v>
      </c>
      <c r="C44" s="631" t="s">
        <v>64</v>
      </c>
      <c r="D44" s="629" t="s">
        <v>26</v>
      </c>
      <c r="E44" s="630">
        <v>53</v>
      </c>
      <c r="F44" s="625">
        <f t="shared" si="28"/>
        <v>5565</v>
      </c>
      <c r="G44" s="625">
        <f t="shared" si="29"/>
        <v>0</v>
      </c>
      <c r="H44" s="625">
        <f t="shared" si="30"/>
        <v>5565</v>
      </c>
      <c r="I44" s="614">
        <v>105</v>
      </c>
      <c r="J44" s="614"/>
      <c r="K44" s="614"/>
      <c r="L44" s="612"/>
      <c r="M44" s="612"/>
      <c r="N44" s="612"/>
      <c r="O44" s="648">
        <f t="shared" si="31"/>
        <v>168</v>
      </c>
      <c r="P44" s="627">
        <f>E44*S44</f>
        <v>11403.48</v>
      </c>
      <c r="Q44" s="627">
        <f>E44*T44</f>
        <v>0</v>
      </c>
      <c r="R44" s="628">
        <f t="shared" si="8"/>
        <v>11403.48</v>
      </c>
      <c r="S44" s="628">
        <v>215.16</v>
      </c>
      <c r="T44" s="628">
        <v>0</v>
      </c>
      <c r="U44" s="628">
        <f t="shared" si="9"/>
        <v>215.16</v>
      </c>
      <c r="V44" s="624"/>
    </row>
    <row r="45" spans="1:37" s="481" customFormat="1" ht="42.75" hidden="1" outlineLevel="1">
      <c r="A45" s="610">
        <v>34</v>
      </c>
      <c r="B45" s="610">
        <v>34</v>
      </c>
      <c r="C45" s="631" t="s">
        <v>65</v>
      </c>
      <c r="D45" s="629" t="s">
        <v>26</v>
      </c>
      <c r="E45" s="630">
        <v>53</v>
      </c>
      <c r="F45" s="625">
        <f t="shared" si="28"/>
        <v>163664</v>
      </c>
      <c r="G45" s="625">
        <f t="shared" si="29"/>
        <v>13780</v>
      </c>
      <c r="H45" s="625">
        <f t="shared" si="30"/>
        <v>177444</v>
      </c>
      <c r="I45" s="614">
        <v>3088</v>
      </c>
      <c r="J45" s="647">
        <v>260</v>
      </c>
      <c r="K45" s="614"/>
      <c r="L45" s="612"/>
      <c r="M45" s="612"/>
      <c r="N45" s="612"/>
      <c r="O45" s="614">
        <v>3088</v>
      </c>
      <c r="P45" s="627">
        <f>E45*S45</f>
        <v>209603.87</v>
      </c>
      <c r="Q45" s="627">
        <f>E45*T45</f>
        <v>17647.939999999999</v>
      </c>
      <c r="R45" s="628">
        <f t="shared" si="8"/>
        <v>227251.81</v>
      </c>
      <c r="S45" s="628">
        <v>3954.79</v>
      </c>
      <c r="T45" s="628">
        <v>332.98</v>
      </c>
      <c r="U45" s="628">
        <f t="shared" si="9"/>
        <v>4287.7700000000004</v>
      </c>
      <c r="V45" s="624"/>
    </row>
    <row r="46" spans="1:37" s="481" customFormat="1" ht="15" hidden="1" outlineLevel="1">
      <c r="A46" s="616"/>
      <c r="B46" s="616"/>
      <c r="C46" s="611" t="s">
        <v>66</v>
      </c>
      <c r="D46" s="616"/>
      <c r="E46" s="613"/>
      <c r="F46" s="639">
        <f t="shared" ref="F46:H46" si="32">SUM(F47:F50)</f>
        <v>53143.5</v>
      </c>
      <c r="G46" s="639">
        <f t="shared" si="32"/>
        <v>65637.539999999994</v>
      </c>
      <c r="H46" s="639">
        <f t="shared" si="32"/>
        <v>118781.04</v>
      </c>
      <c r="I46" s="613"/>
      <c r="J46" s="613"/>
      <c r="K46" s="613"/>
      <c r="L46" s="640"/>
      <c r="M46" s="640"/>
      <c r="N46" s="640"/>
      <c r="O46" s="641"/>
      <c r="P46" s="639"/>
      <c r="Q46" s="639"/>
      <c r="R46" s="639"/>
      <c r="S46" s="628">
        <v>0</v>
      </c>
      <c r="T46" s="628">
        <v>0</v>
      </c>
      <c r="U46" s="628">
        <f t="shared" si="9"/>
        <v>0</v>
      </c>
      <c r="V46" s="643"/>
      <c r="W46" s="482"/>
      <c r="X46" s="482"/>
      <c r="Y46" s="482"/>
      <c r="Z46" s="482"/>
      <c r="AA46" s="482"/>
      <c r="AB46" s="482"/>
      <c r="AC46" s="482"/>
      <c r="AD46" s="482"/>
      <c r="AE46" s="482"/>
      <c r="AF46" s="482"/>
      <c r="AG46" s="482"/>
      <c r="AH46" s="482"/>
      <c r="AI46" s="482"/>
      <c r="AJ46" s="482"/>
      <c r="AK46" s="482"/>
    </row>
    <row r="47" spans="1:37" s="481" customFormat="1" hidden="1" outlineLevel="1">
      <c r="A47" s="610">
        <v>35</v>
      </c>
      <c r="B47" s="610">
        <v>35</v>
      </c>
      <c r="C47" s="631" t="s">
        <v>67</v>
      </c>
      <c r="D47" s="629" t="s">
        <v>26</v>
      </c>
      <c r="E47" s="649">
        <v>4.0000000000000001E-3</v>
      </c>
      <c r="F47" s="625">
        <f t="shared" ref="F47:F50" si="33">E47*I47</f>
        <v>3.1</v>
      </c>
      <c r="G47" s="625">
        <f t="shared" ref="G47:G50" si="34">E47*J47</f>
        <v>0</v>
      </c>
      <c r="H47" s="625">
        <f t="shared" ref="H47:H50" si="35">F47+G47</f>
        <v>3.1</v>
      </c>
      <c r="I47" s="614">
        <v>775</v>
      </c>
      <c r="J47" s="614"/>
      <c r="K47" s="614"/>
      <c r="L47" s="612"/>
      <c r="M47" s="612"/>
      <c r="N47" s="612"/>
      <c r="O47" s="648">
        <f t="shared" ref="O47:O50" si="36">I47*$N$3</f>
        <v>1240</v>
      </c>
      <c r="P47" s="627">
        <f>E47*S47</f>
        <v>6.35</v>
      </c>
      <c r="Q47" s="627">
        <f>E47*T47</f>
        <v>0</v>
      </c>
      <c r="R47" s="628">
        <f t="shared" si="8"/>
        <v>6.35</v>
      </c>
      <c r="S47" s="628">
        <v>1588.06</v>
      </c>
      <c r="T47" s="628">
        <v>0</v>
      </c>
      <c r="U47" s="628">
        <f t="shared" si="9"/>
        <v>1588.06</v>
      </c>
      <c r="V47" s="624"/>
    </row>
    <row r="48" spans="1:37" s="481" customFormat="1" ht="71.25" hidden="1" outlineLevel="1">
      <c r="A48" s="610">
        <v>36</v>
      </c>
      <c r="B48" s="610">
        <v>36</v>
      </c>
      <c r="C48" s="631" t="s">
        <v>68</v>
      </c>
      <c r="D48" s="629" t="s">
        <v>24</v>
      </c>
      <c r="E48" s="630">
        <v>4</v>
      </c>
      <c r="F48" s="625">
        <f t="shared" si="33"/>
        <v>2000</v>
      </c>
      <c r="G48" s="625">
        <f t="shared" si="34"/>
        <v>1164</v>
      </c>
      <c r="H48" s="625">
        <f t="shared" si="35"/>
        <v>3164</v>
      </c>
      <c r="I48" s="614">
        <v>500</v>
      </c>
      <c r="J48" s="647">
        <v>291</v>
      </c>
      <c r="K48" s="614"/>
      <c r="L48" s="612"/>
      <c r="M48" s="612"/>
      <c r="N48" s="612"/>
      <c r="O48" s="648">
        <f t="shared" si="36"/>
        <v>800</v>
      </c>
      <c r="P48" s="627">
        <f>E48*S48</f>
        <v>4098.24</v>
      </c>
      <c r="Q48" s="627">
        <f>E48*T48</f>
        <v>1490.72</v>
      </c>
      <c r="R48" s="628">
        <f t="shared" si="8"/>
        <v>5588.96</v>
      </c>
      <c r="S48" s="628">
        <v>1024.56</v>
      </c>
      <c r="T48" s="628">
        <v>372.68</v>
      </c>
      <c r="U48" s="628">
        <f t="shared" si="9"/>
        <v>1397.24</v>
      </c>
      <c r="V48" s="624"/>
    </row>
    <row r="49" spans="1:37" s="481" customFormat="1" ht="57" hidden="1" outlineLevel="1">
      <c r="A49" s="610">
        <v>37</v>
      </c>
      <c r="B49" s="610">
        <v>37</v>
      </c>
      <c r="C49" s="646" t="s">
        <v>69</v>
      </c>
      <c r="D49" s="629" t="s">
        <v>31</v>
      </c>
      <c r="E49" s="630">
        <v>0.33</v>
      </c>
      <c r="F49" s="625">
        <f t="shared" si="33"/>
        <v>19724.099999999999</v>
      </c>
      <c r="G49" s="625">
        <f t="shared" si="34"/>
        <v>49500</v>
      </c>
      <c r="H49" s="625">
        <f t="shared" si="35"/>
        <v>69224.100000000006</v>
      </c>
      <c r="I49" s="614">
        <v>59770</v>
      </c>
      <c r="J49" s="647">
        <v>150000</v>
      </c>
      <c r="K49" s="614"/>
      <c r="L49" s="612"/>
      <c r="M49" s="612"/>
      <c r="N49" s="612"/>
      <c r="O49" s="648">
        <f t="shared" si="36"/>
        <v>95632</v>
      </c>
      <c r="P49" s="627">
        <f>E49*S49</f>
        <v>40416.89</v>
      </c>
      <c r="Q49" s="627">
        <f>E49*T49</f>
        <v>63394.400000000001</v>
      </c>
      <c r="R49" s="628">
        <f t="shared" si="8"/>
        <v>103811.29</v>
      </c>
      <c r="S49" s="628">
        <v>122475.42</v>
      </c>
      <c r="T49" s="628">
        <v>192104.24</v>
      </c>
      <c r="U49" s="628">
        <f t="shared" si="9"/>
        <v>314579.65999999997</v>
      </c>
      <c r="V49" s="624"/>
    </row>
    <row r="50" spans="1:37" s="481" customFormat="1" ht="42.75" hidden="1" outlineLevel="1">
      <c r="A50" s="610">
        <v>38</v>
      </c>
      <c r="B50" s="610">
        <v>38</v>
      </c>
      <c r="C50" s="631" t="s">
        <v>70</v>
      </c>
      <c r="D50" s="629" t="s">
        <v>26</v>
      </c>
      <c r="E50" s="630">
        <v>15.63</v>
      </c>
      <c r="F50" s="625">
        <f t="shared" si="33"/>
        <v>31416.3</v>
      </c>
      <c r="G50" s="625">
        <f t="shared" si="34"/>
        <v>14973.54</v>
      </c>
      <c r="H50" s="625">
        <f t="shared" si="35"/>
        <v>46389.84</v>
      </c>
      <c r="I50" s="614">
        <v>2010</v>
      </c>
      <c r="J50" s="647">
        <v>958</v>
      </c>
      <c r="K50" s="614"/>
      <c r="L50" s="612"/>
      <c r="M50" s="612"/>
      <c r="N50" s="612"/>
      <c r="O50" s="648">
        <f t="shared" si="36"/>
        <v>3216</v>
      </c>
      <c r="P50" s="627">
        <f>E50*S50</f>
        <v>64375.44</v>
      </c>
      <c r="Q50" s="627">
        <f>E50*T50</f>
        <v>19176.599999999999</v>
      </c>
      <c r="R50" s="628">
        <f t="shared" si="8"/>
        <v>83552.039999999994</v>
      </c>
      <c r="S50" s="628">
        <v>4118.71</v>
      </c>
      <c r="T50" s="628">
        <v>1226.9100000000001</v>
      </c>
      <c r="U50" s="628">
        <f t="shared" si="9"/>
        <v>5345.62</v>
      </c>
      <c r="V50" s="624"/>
    </row>
    <row r="51" spans="1:37" s="481" customFormat="1" ht="28.5" hidden="1" outlineLevel="1">
      <c r="A51" s="616"/>
      <c r="B51" s="616"/>
      <c r="C51" s="611" t="s">
        <v>71</v>
      </c>
      <c r="D51" s="616"/>
      <c r="E51" s="613"/>
      <c r="F51" s="639">
        <f t="shared" ref="F51:H51" si="37">SUM(F52:F55)</f>
        <v>364290.52</v>
      </c>
      <c r="G51" s="639">
        <f t="shared" si="37"/>
        <v>25217</v>
      </c>
      <c r="H51" s="639">
        <f t="shared" si="37"/>
        <v>389507.52</v>
      </c>
      <c r="I51" s="613"/>
      <c r="J51" s="613"/>
      <c r="K51" s="613"/>
      <c r="L51" s="640"/>
      <c r="M51" s="640"/>
      <c r="N51" s="640"/>
      <c r="O51" s="641"/>
      <c r="P51" s="639"/>
      <c r="Q51" s="639"/>
      <c r="R51" s="639"/>
      <c r="S51" s="628">
        <v>0</v>
      </c>
      <c r="T51" s="628">
        <v>0</v>
      </c>
      <c r="U51" s="628">
        <f t="shared" si="9"/>
        <v>0</v>
      </c>
      <c r="V51" s="643"/>
      <c r="W51" s="482"/>
      <c r="X51" s="482"/>
      <c r="Y51" s="482"/>
      <c r="Z51" s="482"/>
      <c r="AA51" s="482"/>
      <c r="AB51" s="482"/>
      <c r="AC51" s="482"/>
      <c r="AD51" s="482"/>
      <c r="AE51" s="482"/>
      <c r="AF51" s="482"/>
      <c r="AG51" s="482"/>
      <c r="AH51" s="482"/>
      <c r="AI51" s="482"/>
      <c r="AJ51" s="482"/>
      <c r="AK51" s="482"/>
    </row>
    <row r="52" spans="1:37" s="481" customFormat="1" hidden="1" outlineLevel="1">
      <c r="A52" s="610">
        <v>39</v>
      </c>
      <c r="B52" s="610">
        <v>39</v>
      </c>
      <c r="C52" s="631" t="s">
        <v>56</v>
      </c>
      <c r="D52" s="629" t="s">
        <v>26</v>
      </c>
      <c r="E52" s="630">
        <v>151</v>
      </c>
      <c r="F52" s="625">
        <f t="shared" ref="F52:F55" si="38">E52*I52</f>
        <v>266068.03999999998</v>
      </c>
      <c r="G52" s="625">
        <f t="shared" ref="G52:G55" si="39">E52*J52</f>
        <v>0</v>
      </c>
      <c r="H52" s="625">
        <f t="shared" ref="H52:H55" si="40">F52+G52</f>
        <v>266068.03999999998</v>
      </c>
      <c r="I52" s="614">
        <v>1762.04</v>
      </c>
      <c r="J52" s="614"/>
      <c r="K52" s="614"/>
      <c r="L52" s="612"/>
      <c r="M52" s="612"/>
      <c r="N52" s="612"/>
      <c r="O52" s="648">
        <f t="shared" ref="O52:O55" si="41">I52*$N$3</f>
        <v>2819.26</v>
      </c>
      <c r="P52" s="627">
        <f>E52*S52</f>
        <v>545202.11</v>
      </c>
      <c r="Q52" s="627">
        <f>E52*T52</f>
        <v>0</v>
      </c>
      <c r="R52" s="628">
        <f t="shared" si="8"/>
        <v>545202.11</v>
      </c>
      <c r="S52" s="628">
        <v>3610.61</v>
      </c>
      <c r="T52" s="628">
        <v>0</v>
      </c>
      <c r="U52" s="628">
        <f t="shared" si="9"/>
        <v>3610.61</v>
      </c>
      <c r="V52" s="624"/>
    </row>
    <row r="53" spans="1:37" s="481" customFormat="1" hidden="1" outlineLevel="1">
      <c r="A53" s="610">
        <v>40</v>
      </c>
      <c r="B53" s="610">
        <v>40</v>
      </c>
      <c r="C53" s="631" t="s">
        <v>57</v>
      </c>
      <c r="D53" s="629" t="s">
        <v>26</v>
      </c>
      <c r="E53" s="630">
        <v>151</v>
      </c>
      <c r="F53" s="625">
        <f t="shared" si="38"/>
        <v>22360.080000000002</v>
      </c>
      <c r="G53" s="625">
        <f t="shared" si="39"/>
        <v>0</v>
      </c>
      <c r="H53" s="625">
        <f t="shared" si="40"/>
        <v>22360.080000000002</v>
      </c>
      <c r="I53" s="614">
        <v>148.08000000000001</v>
      </c>
      <c r="J53" s="614"/>
      <c r="K53" s="614"/>
      <c r="L53" s="612"/>
      <c r="M53" s="612"/>
      <c r="N53" s="612"/>
      <c r="O53" s="648">
        <f t="shared" si="41"/>
        <v>236.93</v>
      </c>
      <c r="P53" s="627">
        <f>E53*S53</f>
        <v>45819.44</v>
      </c>
      <c r="Q53" s="627">
        <f>E53*T53</f>
        <v>0</v>
      </c>
      <c r="R53" s="628">
        <f t="shared" si="8"/>
        <v>45819.44</v>
      </c>
      <c r="S53" s="628">
        <v>303.44</v>
      </c>
      <c r="T53" s="628">
        <v>0</v>
      </c>
      <c r="U53" s="628">
        <f t="shared" si="9"/>
        <v>303.44</v>
      </c>
      <c r="V53" s="624"/>
    </row>
    <row r="54" spans="1:37" s="481" customFormat="1" hidden="1" outlineLevel="1">
      <c r="A54" s="610">
        <v>41</v>
      </c>
      <c r="B54" s="610">
        <v>41</v>
      </c>
      <c r="C54" s="631" t="s">
        <v>58</v>
      </c>
      <c r="D54" s="629" t="s">
        <v>26</v>
      </c>
      <c r="E54" s="630">
        <v>151</v>
      </c>
      <c r="F54" s="625">
        <f t="shared" si="38"/>
        <v>31166.400000000001</v>
      </c>
      <c r="G54" s="625">
        <f t="shared" si="39"/>
        <v>0</v>
      </c>
      <c r="H54" s="625">
        <f t="shared" si="40"/>
        <v>31166.400000000001</v>
      </c>
      <c r="I54" s="614">
        <v>206.4</v>
      </c>
      <c r="J54" s="614"/>
      <c r="K54" s="614"/>
      <c r="L54" s="612"/>
      <c r="M54" s="612"/>
      <c r="N54" s="612"/>
      <c r="O54" s="648">
        <f t="shared" si="41"/>
        <v>330.24</v>
      </c>
      <c r="P54" s="627">
        <f>E54*S54</f>
        <v>63863.94</v>
      </c>
      <c r="Q54" s="627">
        <f>E54*T54</f>
        <v>0</v>
      </c>
      <c r="R54" s="628">
        <f t="shared" si="8"/>
        <v>63863.94</v>
      </c>
      <c r="S54" s="628">
        <v>422.94</v>
      </c>
      <c r="T54" s="628">
        <v>0</v>
      </c>
      <c r="U54" s="628">
        <f t="shared" si="9"/>
        <v>422.94</v>
      </c>
      <c r="V54" s="624"/>
    </row>
    <row r="55" spans="1:37" s="481" customFormat="1" ht="28.5" hidden="1" outlineLevel="1">
      <c r="A55" s="610">
        <v>42</v>
      </c>
      <c r="B55" s="610">
        <v>42</v>
      </c>
      <c r="C55" s="631" t="s">
        <v>59</v>
      </c>
      <c r="D55" s="629" t="s">
        <v>26</v>
      </c>
      <c r="E55" s="630">
        <v>151</v>
      </c>
      <c r="F55" s="625">
        <f t="shared" si="38"/>
        <v>44696</v>
      </c>
      <c r="G55" s="625">
        <f t="shared" si="39"/>
        <v>25217</v>
      </c>
      <c r="H55" s="625">
        <f t="shared" si="40"/>
        <v>69913</v>
      </c>
      <c r="I55" s="614">
        <v>296</v>
      </c>
      <c r="J55" s="647">
        <v>167</v>
      </c>
      <c r="K55" s="614"/>
      <c r="L55" s="612"/>
      <c r="M55" s="612"/>
      <c r="N55" s="612"/>
      <c r="O55" s="648">
        <f t="shared" si="41"/>
        <v>473.6</v>
      </c>
      <c r="P55" s="627">
        <f>E55*S55</f>
        <v>91587.54</v>
      </c>
      <c r="Q55" s="627">
        <f>E55*T55</f>
        <v>32295.88</v>
      </c>
      <c r="R55" s="628">
        <f t="shared" si="8"/>
        <v>123883.42</v>
      </c>
      <c r="S55" s="628">
        <v>606.54</v>
      </c>
      <c r="T55" s="628">
        <v>213.88</v>
      </c>
      <c r="U55" s="628">
        <f t="shared" si="9"/>
        <v>820.42</v>
      </c>
      <c r="V55" s="624"/>
    </row>
    <row r="56" spans="1:37" s="481" customFormat="1" ht="57" hidden="1" outlineLevel="1">
      <c r="A56" s="616"/>
      <c r="B56" s="616"/>
      <c r="C56" s="617" t="s">
        <v>72</v>
      </c>
      <c r="D56" s="637"/>
      <c r="E56" s="613"/>
      <c r="F56" s="639">
        <f t="shared" ref="F56:H56" si="42">SUM(F57:F67)</f>
        <v>15505736.560000001</v>
      </c>
      <c r="G56" s="639">
        <f t="shared" si="42"/>
        <v>7807549.7199999997</v>
      </c>
      <c r="H56" s="639">
        <f t="shared" si="42"/>
        <v>23313286.280000001</v>
      </c>
      <c r="I56" s="613"/>
      <c r="J56" s="613"/>
      <c r="K56" s="613"/>
      <c r="L56" s="640"/>
      <c r="M56" s="640"/>
      <c r="N56" s="640"/>
      <c r="O56" s="641"/>
      <c r="P56" s="639"/>
      <c r="Q56" s="639"/>
      <c r="R56" s="639"/>
      <c r="S56" s="628">
        <v>0</v>
      </c>
      <c r="T56" s="628">
        <v>0</v>
      </c>
      <c r="U56" s="628">
        <f t="shared" si="9"/>
        <v>0</v>
      </c>
      <c r="V56" s="643"/>
      <c r="W56" s="482"/>
      <c r="X56" s="482"/>
      <c r="Y56" s="482"/>
      <c r="Z56" s="482"/>
      <c r="AA56" s="482"/>
      <c r="AB56" s="482"/>
      <c r="AC56" s="482"/>
      <c r="AD56" s="482"/>
      <c r="AE56" s="482"/>
      <c r="AF56" s="482"/>
      <c r="AG56" s="482"/>
      <c r="AH56" s="482"/>
      <c r="AI56" s="482"/>
      <c r="AJ56" s="482"/>
      <c r="AK56" s="482"/>
    </row>
    <row r="57" spans="1:37" s="481" customFormat="1" ht="28.5" hidden="1" outlineLevel="1">
      <c r="A57" s="610">
        <v>43</v>
      </c>
      <c r="B57" s="610">
        <v>43</v>
      </c>
      <c r="C57" s="631" t="s">
        <v>73</v>
      </c>
      <c r="D57" s="629" t="s">
        <v>31</v>
      </c>
      <c r="E57" s="630">
        <v>4.9400000000000004</v>
      </c>
      <c r="F57" s="625">
        <f t="shared" ref="F57:F67" si="43">E57*I57</f>
        <v>62021.7</v>
      </c>
      <c r="G57" s="625">
        <f t="shared" ref="G57:G67" si="44">E57*J57</f>
        <v>354034.98</v>
      </c>
      <c r="H57" s="625">
        <f t="shared" ref="H57:H67" si="45">F57+G57</f>
        <v>416056.68</v>
      </c>
      <c r="I57" s="614">
        <v>12555</v>
      </c>
      <c r="J57" s="647">
        <v>71667</v>
      </c>
      <c r="K57" s="614"/>
      <c r="L57" s="612"/>
      <c r="M57" s="612"/>
      <c r="N57" s="612"/>
      <c r="O57" s="645">
        <f t="shared" ref="O57:O67" si="46">I57*$M$3</f>
        <v>17577</v>
      </c>
      <c r="P57" s="627">
        <f t="shared" ref="P57:P67" si="47">E57*S57</f>
        <v>111203.25</v>
      </c>
      <c r="Q57" s="627">
        <f t="shared" ref="Q57:Q67" si="48">E57*T57</f>
        <v>453410.84</v>
      </c>
      <c r="R57" s="628">
        <f t="shared" si="8"/>
        <v>564614.09</v>
      </c>
      <c r="S57" s="628">
        <v>22510.78</v>
      </c>
      <c r="T57" s="628">
        <v>91783.57</v>
      </c>
      <c r="U57" s="628">
        <f t="shared" si="9"/>
        <v>114294.35</v>
      </c>
      <c r="V57" s="624"/>
    </row>
    <row r="58" spans="1:37" s="481" customFormat="1" ht="28.5" hidden="1" outlineLevel="1">
      <c r="A58" s="610">
        <v>44</v>
      </c>
      <c r="B58" s="610">
        <v>44</v>
      </c>
      <c r="C58" s="631" t="s">
        <v>74</v>
      </c>
      <c r="D58" s="629" t="s">
        <v>26</v>
      </c>
      <c r="E58" s="630">
        <v>2225.7800000000002</v>
      </c>
      <c r="F58" s="625">
        <f t="shared" si="43"/>
        <v>12824944.359999999</v>
      </c>
      <c r="G58" s="625">
        <f t="shared" si="44"/>
        <v>6305634.7400000002</v>
      </c>
      <c r="H58" s="625">
        <f t="shared" si="45"/>
        <v>19130579.100000001</v>
      </c>
      <c r="I58" s="614">
        <v>5762</v>
      </c>
      <c r="J58" s="650">
        <v>2833</v>
      </c>
      <c r="K58" s="614"/>
      <c r="L58" s="612"/>
      <c r="M58" s="612"/>
      <c r="N58" s="612"/>
      <c r="O58" s="645">
        <f t="shared" si="46"/>
        <v>8066.8</v>
      </c>
      <c r="P58" s="627">
        <f t="shared" si="47"/>
        <v>22994778.02</v>
      </c>
      <c r="Q58" s="627">
        <f t="shared" si="48"/>
        <v>8075597.25</v>
      </c>
      <c r="R58" s="628">
        <f t="shared" si="8"/>
        <v>31070375.27</v>
      </c>
      <c r="S58" s="628">
        <v>10331.11</v>
      </c>
      <c r="T58" s="628">
        <v>3628.21</v>
      </c>
      <c r="U58" s="628">
        <f t="shared" si="9"/>
        <v>13959.32</v>
      </c>
      <c r="V58" s="624"/>
    </row>
    <row r="59" spans="1:37" s="481" customFormat="1" ht="57" hidden="1" outlineLevel="1">
      <c r="A59" s="610">
        <v>45</v>
      </c>
      <c r="B59" s="610">
        <v>45</v>
      </c>
      <c r="C59" s="631" t="s">
        <v>75</v>
      </c>
      <c r="D59" s="629" t="s">
        <v>26</v>
      </c>
      <c r="E59" s="630">
        <v>478.08</v>
      </c>
      <c r="F59" s="625">
        <f t="shared" si="43"/>
        <v>1309939.2</v>
      </c>
      <c r="G59" s="625">
        <f t="shared" si="44"/>
        <v>717120</v>
      </c>
      <c r="H59" s="625">
        <f t="shared" si="45"/>
        <v>2027059.2</v>
      </c>
      <c r="I59" s="614">
        <v>2740</v>
      </c>
      <c r="J59" s="647">
        <v>1500</v>
      </c>
      <c r="K59" s="614"/>
      <c r="L59" s="612"/>
      <c r="M59" s="612"/>
      <c r="N59" s="612"/>
      <c r="O59" s="645">
        <f t="shared" si="46"/>
        <v>3836</v>
      </c>
      <c r="P59" s="627">
        <f t="shared" si="47"/>
        <v>2348687.52</v>
      </c>
      <c r="Q59" s="627">
        <f t="shared" si="48"/>
        <v>918410.8</v>
      </c>
      <c r="R59" s="628">
        <f t="shared" si="8"/>
        <v>3267098.32</v>
      </c>
      <c r="S59" s="628">
        <v>4912.75</v>
      </c>
      <c r="T59" s="628">
        <v>1921.04</v>
      </c>
      <c r="U59" s="628">
        <f t="shared" si="9"/>
        <v>6833.79</v>
      </c>
      <c r="V59" s="624"/>
    </row>
    <row r="60" spans="1:37" s="481" customFormat="1" hidden="1" outlineLevel="1">
      <c r="A60" s="610">
        <v>46</v>
      </c>
      <c r="B60" s="610">
        <v>46</v>
      </c>
      <c r="C60" s="646" t="s">
        <v>76</v>
      </c>
      <c r="D60" s="629" t="s">
        <v>24</v>
      </c>
      <c r="E60" s="630">
        <v>1800</v>
      </c>
      <c r="F60" s="625">
        <f t="shared" si="43"/>
        <v>358200</v>
      </c>
      <c r="G60" s="625">
        <f t="shared" si="44"/>
        <v>0</v>
      </c>
      <c r="H60" s="625">
        <f t="shared" si="45"/>
        <v>358200</v>
      </c>
      <c r="I60" s="614">
        <v>199</v>
      </c>
      <c r="J60" s="614"/>
      <c r="K60" s="614"/>
      <c r="L60" s="612"/>
      <c r="M60" s="612"/>
      <c r="N60" s="612"/>
      <c r="O60" s="645">
        <f t="shared" si="46"/>
        <v>278.60000000000002</v>
      </c>
      <c r="P60" s="627">
        <f t="shared" si="47"/>
        <v>642240</v>
      </c>
      <c r="Q60" s="627">
        <f t="shared" si="48"/>
        <v>0</v>
      </c>
      <c r="R60" s="628">
        <f t="shared" si="8"/>
        <v>642240</v>
      </c>
      <c r="S60" s="628">
        <v>356.8</v>
      </c>
      <c r="T60" s="628">
        <v>0</v>
      </c>
      <c r="U60" s="628">
        <f t="shared" si="9"/>
        <v>356.8</v>
      </c>
      <c r="V60" s="624"/>
    </row>
    <row r="61" spans="1:37" s="481" customFormat="1" hidden="1" outlineLevel="1">
      <c r="A61" s="610">
        <v>47</v>
      </c>
      <c r="B61" s="610">
        <v>47</v>
      </c>
      <c r="C61" s="646" t="s">
        <v>77</v>
      </c>
      <c r="D61" s="629" t="s">
        <v>24</v>
      </c>
      <c r="E61" s="630">
        <v>1800</v>
      </c>
      <c r="F61" s="625">
        <f t="shared" si="43"/>
        <v>358200</v>
      </c>
      <c r="G61" s="625">
        <f t="shared" si="44"/>
        <v>0</v>
      </c>
      <c r="H61" s="625">
        <f t="shared" si="45"/>
        <v>358200</v>
      </c>
      <c r="I61" s="614">
        <v>199</v>
      </c>
      <c r="J61" s="614"/>
      <c r="K61" s="614"/>
      <c r="L61" s="612"/>
      <c r="M61" s="612"/>
      <c r="N61" s="612"/>
      <c r="O61" s="645">
        <f t="shared" si="46"/>
        <v>278.60000000000002</v>
      </c>
      <c r="P61" s="627">
        <f t="shared" si="47"/>
        <v>642240</v>
      </c>
      <c r="Q61" s="627">
        <f t="shared" si="48"/>
        <v>0</v>
      </c>
      <c r="R61" s="628">
        <f t="shared" si="8"/>
        <v>642240</v>
      </c>
      <c r="S61" s="628">
        <v>356.8</v>
      </c>
      <c r="T61" s="628">
        <v>0</v>
      </c>
      <c r="U61" s="628">
        <f t="shared" si="9"/>
        <v>356.8</v>
      </c>
      <c r="V61" s="624"/>
    </row>
    <row r="62" spans="1:37" s="481" customFormat="1" ht="42.75" hidden="1" outlineLevel="1">
      <c r="A62" s="610">
        <v>48</v>
      </c>
      <c r="B62" s="610">
        <v>48</v>
      </c>
      <c r="C62" s="631" t="s">
        <v>78</v>
      </c>
      <c r="D62" s="651" t="s">
        <v>24</v>
      </c>
      <c r="E62" s="650">
        <v>283</v>
      </c>
      <c r="F62" s="625">
        <f t="shared" si="43"/>
        <v>254841.5</v>
      </c>
      <c r="G62" s="625">
        <f t="shared" si="44"/>
        <v>297150</v>
      </c>
      <c r="H62" s="625">
        <f t="shared" si="45"/>
        <v>551991.5</v>
      </c>
      <c r="I62" s="614">
        <v>900.5</v>
      </c>
      <c r="J62" s="647">
        <v>1050</v>
      </c>
      <c r="K62" s="614"/>
      <c r="L62" s="612"/>
      <c r="M62" s="612"/>
      <c r="N62" s="612"/>
      <c r="O62" s="645">
        <f t="shared" si="46"/>
        <v>1260.7</v>
      </c>
      <c r="P62" s="627">
        <f t="shared" si="47"/>
        <v>456923.31</v>
      </c>
      <c r="Q62" s="627">
        <f t="shared" si="48"/>
        <v>380558.59</v>
      </c>
      <c r="R62" s="628">
        <f t="shared" si="8"/>
        <v>837481.9</v>
      </c>
      <c r="S62" s="628">
        <v>1614.57</v>
      </c>
      <c r="T62" s="628">
        <v>1344.73</v>
      </c>
      <c r="U62" s="628">
        <f t="shared" si="9"/>
        <v>2959.3</v>
      </c>
      <c r="V62" s="624"/>
    </row>
    <row r="63" spans="1:37" s="481" customFormat="1" hidden="1" outlineLevel="1">
      <c r="A63" s="610">
        <v>49</v>
      </c>
      <c r="B63" s="610">
        <v>49</v>
      </c>
      <c r="C63" s="631" t="s">
        <v>79</v>
      </c>
      <c r="D63" s="629" t="s">
        <v>26</v>
      </c>
      <c r="E63" s="630">
        <v>41</v>
      </c>
      <c r="F63" s="625">
        <f t="shared" si="43"/>
        <v>146534</v>
      </c>
      <c r="G63" s="625">
        <f t="shared" si="44"/>
        <v>43050</v>
      </c>
      <c r="H63" s="625">
        <f t="shared" si="45"/>
        <v>189584</v>
      </c>
      <c r="I63" s="614">
        <v>3574</v>
      </c>
      <c r="J63" s="647">
        <v>1050</v>
      </c>
      <c r="K63" s="614"/>
      <c r="L63" s="612"/>
      <c r="M63" s="612"/>
      <c r="N63" s="612"/>
      <c r="O63" s="645">
        <f t="shared" si="46"/>
        <v>5003.6000000000004</v>
      </c>
      <c r="P63" s="627">
        <f t="shared" si="47"/>
        <v>262731.69</v>
      </c>
      <c r="Q63" s="627">
        <f t="shared" si="48"/>
        <v>55133.93</v>
      </c>
      <c r="R63" s="628">
        <f t="shared" si="8"/>
        <v>317865.62</v>
      </c>
      <c r="S63" s="628">
        <v>6408.09</v>
      </c>
      <c r="T63" s="628">
        <v>1344.73</v>
      </c>
      <c r="U63" s="628">
        <f t="shared" si="9"/>
        <v>7752.82</v>
      </c>
      <c r="V63" s="624"/>
    </row>
    <row r="64" spans="1:37" s="481" customFormat="1" hidden="1" outlineLevel="1">
      <c r="A64" s="610">
        <v>50</v>
      </c>
      <c r="B64" s="610">
        <v>50</v>
      </c>
      <c r="C64" s="631" t="s">
        <v>80</v>
      </c>
      <c r="D64" s="629" t="s">
        <v>24</v>
      </c>
      <c r="E64" s="630">
        <v>283</v>
      </c>
      <c r="F64" s="625">
        <f t="shared" si="43"/>
        <v>56317</v>
      </c>
      <c r="G64" s="625">
        <f t="shared" si="44"/>
        <v>90560</v>
      </c>
      <c r="H64" s="625">
        <f t="shared" si="45"/>
        <v>146877</v>
      </c>
      <c r="I64" s="614">
        <v>199</v>
      </c>
      <c r="J64" s="647">
        <v>320</v>
      </c>
      <c r="K64" s="614"/>
      <c r="L64" s="612"/>
      <c r="M64" s="612"/>
      <c r="N64" s="612"/>
      <c r="O64" s="645">
        <f t="shared" si="46"/>
        <v>278.60000000000002</v>
      </c>
      <c r="P64" s="627">
        <f t="shared" si="47"/>
        <v>100974.39999999999</v>
      </c>
      <c r="Q64" s="627">
        <f t="shared" si="48"/>
        <v>115979.06</v>
      </c>
      <c r="R64" s="628">
        <f t="shared" si="8"/>
        <v>216953.46</v>
      </c>
      <c r="S64" s="628">
        <v>356.8</v>
      </c>
      <c r="T64" s="628">
        <v>409.82</v>
      </c>
      <c r="U64" s="628">
        <f t="shared" si="9"/>
        <v>766.62</v>
      </c>
      <c r="V64" s="624"/>
    </row>
    <row r="65" spans="1:37" s="481" customFormat="1" ht="42.75" hidden="1" outlineLevel="1">
      <c r="A65" s="610">
        <v>51</v>
      </c>
      <c r="B65" s="610">
        <v>51</v>
      </c>
      <c r="C65" s="631" t="s">
        <v>81</v>
      </c>
      <c r="D65" s="629" t="s">
        <v>21</v>
      </c>
      <c r="E65" s="630">
        <v>6</v>
      </c>
      <c r="F65" s="625">
        <f t="shared" si="43"/>
        <v>53430</v>
      </c>
      <c r="G65" s="625">
        <f t="shared" si="44"/>
        <v>0</v>
      </c>
      <c r="H65" s="625">
        <f t="shared" si="45"/>
        <v>53430</v>
      </c>
      <c r="I65" s="614">
        <v>8905</v>
      </c>
      <c r="J65" s="614"/>
      <c r="K65" s="614"/>
      <c r="L65" s="612"/>
      <c r="M65" s="612"/>
      <c r="N65" s="612"/>
      <c r="O65" s="645">
        <f t="shared" si="46"/>
        <v>12467</v>
      </c>
      <c r="P65" s="627">
        <f t="shared" si="47"/>
        <v>95798.52</v>
      </c>
      <c r="Q65" s="627">
        <f t="shared" si="48"/>
        <v>0</v>
      </c>
      <c r="R65" s="628">
        <f t="shared" si="8"/>
        <v>95798.52</v>
      </c>
      <c r="S65" s="628">
        <v>15966.42</v>
      </c>
      <c r="T65" s="628">
        <v>0</v>
      </c>
      <c r="U65" s="628">
        <f t="shared" si="9"/>
        <v>15966.42</v>
      </c>
      <c r="V65" s="624"/>
    </row>
    <row r="66" spans="1:37" s="481" customFormat="1" ht="42.75" hidden="1" outlineLevel="1">
      <c r="A66" s="610">
        <v>52</v>
      </c>
      <c r="B66" s="610">
        <v>52</v>
      </c>
      <c r="C66" s="646" t="s">
        <v>82</v>
      </c>
      <c r="D66" s="629" t="s">
        <v>24</v>
      </c>
      <c r="E66" s="630">
        <v>132.6</v>
      </c>
      <c r="F66" s="625">
        <f t="shared" si="43"/>
        <v>31558.799999999999</v>
      </c>
      <c r="G66" s="625">
        <f t="shared" si="44"/>
        <v>0</v>
      </c>
      <c r="H66" s="625">
        <f t="shared" si="45"/>
        <v>31558.799999999999</v>
      </c>
      <c r="I66" s="614">
        <v>238</v>
      </c>
      <c r="J66" s="614"/>
      <c r="K66" s="614"/>
      <c r="L66" s="612"/>
      <c r="M66" s="612"/>
      <c r="N66" s="612"/>
      <c r="O66" s="645">
        <f t="shared" si="46"/>
        <v>333.2</v>
      </c>
      <c r="P66" s="627">
        <f t="shared" si="47"/>
        <v>56584.4</v>
      </c>
      <c r="Q66" s="627">
        <f t="shared" si="48"/>
        <v>0</v>
      </c>
      <c r="R66" s="628">
        <f t="shared" si="8"/>
        <v>56584.4</v>
      </c>
      <c r="S66" s="628">
        <v>426.73</v>
      </c>
      <c r="T66" s="628">
        <v>0</v>
      </c>
      <c r="U66" s="628">
        <f t="shared" si="9"/>
        <v>426.73</v>
      </c>
      <c r="V66" s="624"/>
    </row>
    <row r="67" spans="1:37" s="481" customFormat="1" hidden="1" outlineLevel="1">
      <c r="A67" s="610">
        <v>53</v>
      </c>
      <c r="B67" s="610">
        <v>53</v>
      </c>
      <c r="C67" s="631" t="s">
        <v>83</v>
      </c>
      <c r="D67" s="629" t="s">
        <v>24</v>
      </c>
      <c r="E67" s="630">
        <v>250</v>
      </c>
      <c r="F67" s="625">
        <f t="shared" si="43"/>
        <v>49750</v>
      </c>
      <c r="G67" s="625">
        <f t="shared" si="44"/>
        <v>0</v>
      </c>
      <c r="H67" s="625">
        <f t="shared" si="45"/>
        <v>49750</v>
      </c>
      <c r="I67" s="614">
        <v>199</v>
      </c>
      <c r="J67" s="614"/>
      <c r="K67" s="614"/>
      <c r="L67" s="612"/>
      <c r="M67" s="612"/>
      <c r="N67" s="612"/>
      <c r="O67" s="645">
        <f t="shared" si="46"/>
        <v>278.60000000000002</v>
      </c>
      <c r="P67" s="627">
        <f t="shared" si="47"/>
        <v>89200</v>
      </c>
      <c r="Q67" s="627">
        <f t="shared" si="48"/>
        <v>0</v>
      </c>
      <c r="R67" s="628">
        <f t="shared" si="8"/>
        <v>89200</v>
      </c>
      <c r="S67" s="628">
        <v>356.8</v>
      </c>
      <c r="T67" s="628">
        <v>0</v>
      </c>
      <c r="U67" s="628">
        <f t="shared" si="9"/>
        <v>356.8</v>
      </c>
      <c r="V67" s="624"/>
    </row>
    <row r="68" spans="1:37" s="481" customFormat="1" ht="28.5" hidden="1" outlineLevel="1">
      <c r="A68" s="616"/>
      <c r="B68" s="616"/>
      <c r="C68" s="617" t="s">
        <v>84</v>
      </c>
      <c r="D68" s="637"/>
      <c r="E68" s="638"/>
      <c r="F68" s="639">
        <f t="shared" ref="F68:H68" si="49">SUM(F69:F70)</f>
        <v>3575412</v>
      </c>
      <c r="G68" s="639">
        <f t="shared" si="49"/>
        <v>938748</v>
      </c>
      <c r="H68" s="639">
        <f t="shared" si="49"/>
        <v>4514160</v>
      </c>
      <c r="I68" s="613"/>
      <c r="J68" s="613"/>
      <c r="K68" s="613"/>
      <c r="L68" s="640"/>
      <c r="M68" s="640"/>
      <c r="N68" s="640"/>
      <c r="O68" s="641"/>
      <c r="P68" s="639"/>
      <c r="Q68" s="639"/>
      <c r="R68" s="639"/>
      <c r="S68" s="628">
        <v>0</v>
      </c>
      <c r="T68" s="628">
        <v>0</v>
      </c>
      <c r="U68" s="628">
        <f t="shared" si="9"/>
        <v>0</v>
      </c>
      <c r="V68" s="643"/>
      <c r="W68" s="482"/>
      <c r="X68" s="482"/>
      <c r="Y68" s="482"/>
      <c r="Z68" s="482"/>
      <c r="AA68" s="482"/>
      <c r="AB68" s="482"/>
      <c r="AC68" s="482"/>
      <c r="AD68" s="482"/>
      <c r="AE68" s="482"/>
      <c r="AF68" s="482"/>
      <c r="AG68" s="482"/>
      <c r="AH68" s="482"/>
      <c r="AI68" s="482"/>
      <c r="AJ68" s="482"/>
      <c r="AK68" s="482"/>
    </row>
    <row r="69" spans="1:37" s="481" customFormat="1" hidden="1" outlineLevel="1">
      <c r="A69" s="610">
        <v>54</v>
      </c>
      <c r="B69" s="610">
        <v>54</v>
      </c>
      <c r="C69" s="631" t="s">
        <v>85</v>
      </c>
      <c r="D69" s="629" t="s">
        <v>26</v>
      </c>
      <c r="E69" s="630">
        <v>656</v>
      </c>
      <c r="F69" s="625">
        <f t="shared" ref="F69:F70" si="50">E69*I69</f>
        <v>348992</v>
      </c>
      <c r="G69" s="625">
        <f t="shared" ref="G69:G70" si="51">E69*J69</f>
        <v>262400</v>
      </c>
      <c r="H69" s="625">
        <f t="shared" ref="H69:H70" si="52">F69+G69</f>
        <v>611392</v>
      </c>
      <c r="I69" s="614">
        <v>532</v>
      </c>
      <c r="J69" s="647">
        <v>400</v>
      </c>
      <c r="K69" s="614"/>
      <c r="L69" s="612"/>
      <c r="M69" s="612"/>
      <c r="N69" s="612"/>
      <c r="O69" s="632"/>
      <c r="P69" s="627">
        <f>E69*S69</f>
        <v>0</v>
      </c>
      <c r="Q69" s="627">
        <f>E69*T69</f>
        <v>336055.68</v>
      </c>
      <c r="R69" s="628">
        <f t="shared" si="8"/>
        <v>336055.68</v>
      </c>
      <c r="S69" s="628">
        <v>0</v>
      </c>
      <c r="T69" s="628">
        <v>512.28</v>
      </c>
      <c r="U69" s="628">
        <f t="shared" si="9"/>
        <v>512.28</v>
      </c>
      <c r="V69" s="624"/>
    </row>
    <row r="70" spans="1:37" s="481" customFormat="1" ht="28.5" hidden="1" outlineLevel="1">
      <c r="A70" s="610">
        <v>55</v>
      </c>
      <c r="B70" s="610">
        <v>55</v>
      </c>
      <c r="C70" s="652" t="s">
        <v>86</v>
      </c>
      <c r="D70" s="629" t="s">
        <v>26</v>
      </c>
      <c r="E70" s="630">
        <v>706</v>
      </c>
      <c r="F70" s="653">
        <f t="shared" si="50"/>
        <v>3226420</v>
      </c>
      <c r="G70" s="625">
        <f t="shared" si="51"/>
        <v>676348</v>
      </c>
      <c r="H70" s="625">
        <f t="shared" si="52"/>
        <v>3902768</v>
      </c>
      <c r="I70" s="650">
        <v>4570</v>
      </c>
      <c r="J70" s="647">
        <v>958</v>
      </c>
      <c r="K70" s="614"/>
      <c r="L70" s="612"/>
      <c r="M70" s="612"/>
      <c r="N70" s="612"/>
      <c r="O70" s="645">
        <f>I70*$M$3</f>
        <v>6398</v>
      </c>
      <c r="P70" s="627">
        <f>E70*S70</f>
        <v>5784886.3399999999</v>
      </c>
      <c r="Q70" s="627">
        <f>E70*T70</f>
        <v>866198.46</v>
      </c>
      <c r="R70" s="628">
        <f t="shared" si="8"/>
        <v>6651084.7999999998</v>
      </c>
      <c r="S70" s="628">
        <v>8193.89</v>
      </c>
      <c r="T70" s="628">
        <v>1226.9100000000001</v>
      </c>
      <c r="U70" s="628">
        <f t="shared" si="9"/>
        <v>9420.7999999999993</v>
      </c>
      <c r="V70" s="624"/>
    </row>
    <row r="71" spans="1:37" s="481" customFormat="1" ht="15" hidden="1" outlineLevel="1">
      <c r="A71" s="616"/>
      <c r="B71" s="616"/>
      <c r="C71" s="617" t="s">
        <v>87</v>
      </c>
      <c r="D71" s="637"/>
      <c r="E71" s="638"/>
      <c r="F71" s="639">
        <f t="shared" ref="F71:H71" si="53">SUM(F72:F73)</f>
        <v>42082.5</v>
      </c>
      <c r="G71" s="639">
        <f t="shared" si="53"/>
        <v>35750</v>
      </c>
      <c r="H71" s="639">
        <f t="shared" si="53"/>
        <v>77832.5</v>
      </c>
      <c r="I71" s="613"/>
      <c r="J71" s="613"/>
      <c r="K71" s="613"/>
      <c r="L71" s="640"/>
      <c r="M71" s="640"/>
      <c r="N71" s="640"/>
      <c r="O71" s="641"/>
      <c r="P71" s="639"/>
      <c r="Q71" s="639"/>
      <c r="R71" s="639"/>
      <c r="S71" s="628">
        <v>0</v>
      </c>
      <c r="T71" s="628">
        <v>0</v>
      </c>
      <c r="U71" s="628">
        <f t="shared" si="9"/>
        <v>0</v>
      </c>
      <c r="V71" s="643"/>
      <c r="W71" s="482"/>
      <c r="X71" s="482"/>
      <c r="Y71" s="482"/>
      <c r="Z71" s="482"/>
      <c r="AA71" s="482"/>
      <c r="AB71" s="482"/>
      <c r="AC71" s="482"/>
      <c r="AD71" s="482"/>
      <c r="AE71" s="482"/>
      <c r="AF71" s="482"/>
      <c r="AG71" s="482"/>
      <c r="AH71" s="482"/>
      <c r="AI71" s="482"/>
      <c r="AJ71" s="482"/>
      <c r="AK71" s="482"/>
    </row>
    <row r="72" spans="1:37" s="481" customFormat="1" ht="28.5" hidden="1" outlineLevel="1">
      <c r="A72" s="610">
        <v>56</v>
      </c>
      <c r="B72" s="610">
        <v>56</v>
      </c>
      <c r="C72" s="631" t="s">
        <v>88</v>
      </c>
      <c r="D72" s="629" t="s">
        <v>34</v>
      </c>
      <c r="E72" s="630">
        <v>2.5</v>
      </c>
      <c r="F72" s="625">
        <f t="shared" ref="F72:F73" si="54">E72*I72</f>
        <v>8832.5</v>
      </c>
      <c r="G72" s="625">
        <f t="shared" ref="G72:G73" si="55">E72*J72</f>
        <v>17000</v>
      </c>
      <c r="H72" s="625">
        <f t="shared" ref="H72:H73" si="56">F72+G72</f>
        <v>25832.5</v>
      </c>
      <c r="I72" s="614">
        <v>3533</v>
      </c>
      <c r="J72" s="647">
        <v>6800</v>
      </c>
      <c r="K72" s="614"/>
      <c r="L72" s="612"/>
      <c r="M72" s="612"/>
      <c r="N72" s="612"/>
      <c r="O72" s="645">
        <f t="shared" ref="O72:O73" si="57">I72*$M$3</f>
        <v>4946.2</v>
      </c>
      <c r="P72" s="627">
        <f>E72*S72</f>
        <v>15836.43</v>
      </c>
      <c r="Q72" s="627">
        <f>E72*T72</f>
        <v>21771.83</v>
      </c>
      <c r="R72" s="628">
        <f t="shared" si="8"/>
        <v>37608.26</v>
      </c>
      <c r="S72" s="628">
        <v>6334.57</v>
      </c>
      <c r="T72" s="628">
        <v>8708.73</v>
      </c>
      <c r="U72" s="628">
        <f t="shared" si="9"/>
        <v>15043.3</v>
      </c>
      <c r="V72" s="624"/>
    </row>
    <row r="73" spans="1:37" s="481" customFormat="1" ht="71.25" hidden="1" outlineLevel="1">
      <c r="A73" s="610">
        <v>57</v>
      </c>
      <c r="B73" s="610">
        <v>57</v>
      </c>
      <c r="C73" s="631" t="s">
        <v>89</v>
      </c>
      <c r="D73" s="629" t="s">
        <v>26</v>
      </c>
      <c r="E73" s="630">
        <v>62.5</v>
      </c>
      <c r="F73" s="625">
        <f t="shared" si="54"/>
        <v>33250</v>
      </c>
      <c r="G73" s="625">
        <f t="shared" si="55"/>
        <v>18750</v>
      </c>
      <c r="H73" s="625">
        <f t="shared" si="56"/>
        <v>52000</v>
      </c>
      <c r="I73" s="614">
        <v>532</v>
      </c>
      <c r="J73" s="647">
        <v>300</v>
      </c>
      <c r="K73" s="614"/>
      <c r="L73" s="612"/>
      <c r="M73" s="612"/>
      <c r="N73" s="612"/>
      <c r="O73" s="645">
        <f t="shared" si="57"/>
        <v>744.8</v>
      </c>
      <c r="P73" s="627">
        <f>E73*S73</f>
        <v>59616.25</v>
      </c>
      <c r="Q73" s="627">
        <f>E73*T73</f>
        <v>24013.13</v>
      </c>
      <c r="R73" s="628">
        <f t="shared" ref="R73:R136" si="58">P73+Q73</f>
        <v>83629.38</v>
      </c>
      <c r="S73" s="628">
        <v>953.86</v>
      </c>
      <c r="T73" s="628">
        <v>384.21</v>
      </c>
      <c r="U73" s="628">
        <f t="shared" ref="U73:U136" si="59">S73+T73</f>
        <v>1338.07</v>
      </c>
      <c r="V73" s="624"/>
    </row>
    <row r="74" spans="1:37" s="481" customFormat="1" ht="15" hidden="1" outlineLevel="1">
      <c r="A74" s="616"/>
      <c r="B74" s="616"/>
      <c r="C74" s="617" t="s">
        <v>90</v>
      </c>
      <c r="D74" s="654"/>
      <c r="E74" s="655"/>
      <c r="F74" s="639">
        <f t="shared" ref="F74:H74" si="60">SUM(F75:F76)</f>
        <v>9393.6</v>
      </c>
      <c r="G74" s="639">
        <f t="shared" si="60"/>
        <v>15480</v>
      </c>
      <c r="H74" s="639">
        <f t="shared" si="60"/>
        <v>24873.599999999999</v>
      </c>
      <c r="I74" s="613"/>
      <c r="J74" s="613"/>
      <c r="K74" s="613"/>
      <c r="L74" s="640"/>
      <c r="M74" s="640"/>
      <c r="N74" s="640"/>
      <c r="O74" s="641"/>
      <c r="P74" s="639"/>
      <c r="Q74" s="639"/>
      <c r="R74" s="639"/>
      <c r="S74" s="628">
        <v>0</v>
      </c>
      <c r="T74" s="628">
        <v>0</v>
      </c>
      <c r="U74" s="628">
        <f t="shared" si="59"/>
        <v>0</v>
      </c>
      <c r="V74" s="643"/>
      <c r="W74" s="482"/>
      <c r="X74" s="482"/>
      <c r="Y74" s="482"/>
      <c r="Z74" s="482"/>
      <c r="AA74" s="482"/>
      <c r="AB74" s="482"/>
      <c r="AC74" s="482"/>
      <c r="AD74" s="482"/>
      <c r="AE74" s="482"/>
      <c r="AF74" s="482"/>
      <c r="AG74" s="482"/>
      <c r="AH74" s="482"/>
      <c r="AI74" s="482"/>
      <c r="AJ74" s="482"/>
      <c r="AK74" s="482"/>
    </row>
    <row r="75" spans="1:37" s="481" customFormat="1" ht="28.5" hidden="1" outlineLevel="1">
      <c r="A75" s="610">
        <v>58</v>
      </c>
      <c r="B75" s="610">
        <v>58</v>
      </c>
      <c r="C75" s="631" t="s">
        <v>91</v>
      </c>
      <c r="D75" s="629" t="s">
        <v>34</v>
      </c>
      <c r="E75" s="630">
        <v>0.4</v>
      </c>
      <c r="F75" s="625">
        <f t="shared" ref="F75:F76" si="61">E75*I75</f>
        <v>4608</v>
      </c>
      <c r="G75" s="625">
        <f t="shared" ref="G75:G76" si="62">E75*J75</f>
        <v>3480</v>
      </c>
      <c r="H75" s="625">
        <f t="shared" ref="H75:H76" si="63">F75+G75</f>
        <v>8088</v>
      </c>
      <c r="I75" s="633">
        <v>11520</v>
      </c>
      <c r="J75" s="635">
        <v>8700</v>
      </c>
      <c r="K75" s="614"/>
      <c r="L75" s="656"/>
      <c r="M75" s="656"/>
      <c r="N75" s="656"/>
      <c r="O75" s="633">
        <v>11520</v>
      </c>
      <c r="P75" s="627">
        <f>E75*S75</f>
        <v>5901.44</v>
      </c>
      <c r="Q75" s="627">
        <f>E75*T75</f>
        <v>4456.82</v>
      </c>
      <c r="R75" s="628">
        <f t="shared" si="58"/>
        <v>10358.26</v>
      </c>
      <c r="S75" s="628">
        <v>14753.61</v>
      </c>
      <c r="T75" s="628">
        <v>11142.05</v>
      </c>
      <c r="U75" s="628">
        <f t="shared" si="59"/>
        <v>25895.66</v>
      </c>
      <c r="V75" s="657"/>
      <c r="W75" s="658"/>
    </row>
    <row r="76" spans="1:37" s="481" customFormat="1" ht="57" hidden="1" outlineLevel="1">
      <c r="A76" s="610">
        <v>59</v>
      </c>
      <c r="B76" s="610">
        <v>59</v>
      </c>
      <c r="C76" s="646" t="s">
        <v>93</v>
      </c>
      <c r="D76" s="629" t="s">
        <v>21</v>
      </c>
      <c r="E76" s="630">
        <v>10</v>
      </c>
      <c r="F76" s="625">
        <f t="shared" si="61"/>
        <v>4785.6000000000004</v>
      </c>
      <c r="G76" s="625">
        <f t="shared" si="62"/>
        <v>12000</v>
      </c>
      <c r="H76" s="625">
        <f t="shared" si="63"/>
        <v>16785.599999999999</v>
      </c>
      <c r="I76" s="614">
        <v>478.56</v>
      </c>
      <c r="J76" s="647">
        <v>1200</v>
      </c>
      <c r="K76" s="614"/>
      <c r="L76" s="659"/>
      <c r="M76" s="659"/>
      <c r="N76" s="659"/>
      <c r="O76" s="645">
        <f>I76*$M$3</f>
        <v>669.98</v>
      </c>
      <c r="P76" s="627">
        <f>E76*S76</f>
        <v>8580.4</v>
      </c>
      <c r="Q76" s="627">
        <f>E76*T76</f>
        <v>15368.3</v>
      </c>
      <c r="R76" s="628">
        <f t="shared" si="58"/>
        <v>23948.7</v>
      </c>
      <c r="S76" s="628">
        <v>858.04</v>
      </c>
      <c r="T76" s="628">
        <v>1536.83</v>
      </c>
      <c r="U76" s="628">
        <f t="shared" si="59"/>
        <v>2394.87</v>
      </c>
      <c r="V76" s="646"/>
      <c r="W76" s="660"/>
    </row>
    <row r="77" spans="1:37" s="481" customFormat="1" ht="15" hidden="1" outlineLevel="1">
      <c r="A77" s="616"/>
      <c r="B77" s="616"/>
      <c r="C77" s="661" t="s">
        <v>94</v>
      </c>
      <c r="D77" s="637"/>
      <c r="E77" s="638"/>
      <c r="F77" s="639">
        <f t="shared" ref="F77:H77" si="64">SUM(F78:F79)</f>
        <v>6709947.7199999997</v>
      </c>
      <c r="G77" s="639">
        <f t="shared" si="64"/>
        <v>14546040</v>
      </c>
      <c r="H77" s="639">
        <f t="shared" si="64"/>
        <v>21255987.719999999</v>
      </c>
      <c r="I77" s="613"/>
      <c r="J77" s="613"/>
      <c r="K77" s="613"/>
      <c r="L77" s="662"/>
      <c r="M77" s="662"/>
      <c r="N77" s="662"/>
      <c r="O77" s="663"/>
      <c r="P77" s="639"/>
      <c r="Q77" s="639"/>
      <c r="R77" s="639"/>
      <c r="S77" s="628">
        <v>0</v>
      </c>
      <c r="T77" s="628">
        <v>0</v>
      </c>
      <c r="U77" s="628">
        <f t="shared" si="59"/>
        <v>0</v>
      </c>
      <c r="V77" s="664"/>
      <c r="W77" s="665"/>
      <c r="X77" s="482"/>
      <c r="Y77" s="482"/>
      <c r="Z77" s="482"/>
      <c r="AA77" s="482"/>
      <c r="AB77" s="482"/>
      <c r="AC77" s="482"/>
      <c r="AD77" s="482"/>
      <c r="AE77" s="482"/>
      <c r="AF77" s="482"/>
      <c r="AG77" s="482"/>
      <c r="AH77" s="482"/>
      <c r="AI77" s="482"/>
      <c r="AJ77" s="482"/>
      <c r="AK77" s="482"/>
    </row>
    <row r="78" spans="1:37" s="481" customFormat="1" ht="28.5" hidden="1" outlineLevel="1">
      <c r="A78" s="610">
        <v>60</v>
      </c>
      <c r="B78" s="610">
        <v>60</v>
      </c>
      <c r="C78" s="631" t="s">
        <v>95</v>
      </c>
      <c r="D78" s="629" t="s">
        <v>26</v>
      </c>
      <c r="E78" s="630">
        <v>794.2</v>
      </c>
      <c r="F78" s="625">
        <f t="shared" ref="F78:F79" si="65">E78*I78</f>
        <v>6566445.5999999996</v>
      </c>
      <c r="G78" s="625">
        <f t="shared" ref="G78:G79" si="66">E78*J78</f>
        <v>14295600</v>
      </c>
      <c r="H78" s="625">
        <f t="shared" ref="H78:H79" si="67">F78+G78</f>
        <v>20862045.600000001</v>
      </c>
      <c r="I78" s="614">
        <v>8268</v>
      </c>
      <c r="J78" s="650">
        <v>18000</v>
      </c>
      <c r="K78" s="614"/>
      <c r="L78" s="659"/>
      <c r="M78" s="659"/>
      <c r="N78" s="659"/>
      <c r="O78" s="645">
        <f t="shared" ref="O78:O79" si="68">I78*$M$3</f>
        <v>11575.2</v>
      </c>
      <c r="P78" s="627">
        <f>E78*S78</f>
        <v>11773459.060000001</v>
      </c>
      <c r="Q78" s="627">
        <f>E78*T78</f>
        <v>18308303.440000001</v>
      </c>
      <c r="R78" s="628">
        <f t="shared" si="58"/>
        <v>30081762.5</v>
      </c>
      <c r="S78" s="628">
        <v>14824.3</v>
      </c>
      <c r="T78" s="628">
        <v>23052.51</v>
      </c>
      <c r="U78" s="628">
        <f t="shared" si="59"/>
        <v>37876.81</v>
      </c>
      <c r="V78" s="646"/>
      <c r="W78" s="660"/>
    </row>
    <row r="79" spans="1:37" s="481" customFormat="1" hidden="1" outlineLevel="1">
      <c r="A79" s="610">
        <v>61</v>
      </c>
      <c r="B79" s="610">
        <v>61</v>
      </c>
      <c r="C79" s="631" t="s">
        <v>96</v>
      </c>
      <c r="D79" s="629" t="s">
        <v>28</v>
      </c>
      <c r="E79" s="630">
        <v>208.7</v>
      </c>
      <c r="F79" s="625">
        <f t="shared" si="65"/>
        <v>143502.12</v>
      </c>
      <c r="G79" s="625">
        <f t="shared" si="66"/>
        <v>250440</v>
      </c>
      <c r="H79" s="625">
        <f t="shared" si="67"/>
        <v>393942.12</v>
      </c>
      <c r="I79" s="614">
        <v>687.6</v>
      </c>
      <c r="J79" s="647">
        <v>1200</v>
      </c>
      <c r="K79" s="614"/>
      <c r="L79" s="659"/>
      <c r="M79" s="659"/>
      <c r="N79" s="659"/>
      <c r="O79" s="645">
        <f t="shared" si="68"/>
        <v>962.64</v>
      </c>
      <c r="P79" s="627">
        <f>E79*S79</f>
        <v>257295.8</v>
      </c>
      <c r="Q79" s="627">
        <f>E79*T79</f>
        <v>320736.42</v>
      </c>
      <c r="R79" s="628">
        <f t="shared" si="58"/>
        <v>578032.22</v>
      </c>
      <c r="S79" s="628">
        <v>1232.8499999999999</v>
      </c>
      <c r="T79" s="628">
        <v>1536.83</v>
      </c>
      <c r="U79" s="628">
        <f t="shared" si="59"/>
        <v>2769.68</v>
      </c>
      <c r="V79" s="646"/>
      <c r="W79" s="660"/>
    </row>
    <row r="80" spans="1:37" s="481" customFormat="1" ht="15" hidden="1" outlineLevel="1">
      <c r="A80" s="666"/>
      <c r="B80" s="667"/>
      <c r="C80" s="668" t="s">
        <v>97</v>
      </c>
      <c r="D80" s="667"/>
      <c r="E80" s="669"/>
      <c r="F80" s="670">
        <f t="shared" ref="F80:H80" si="69">F7+F26+F32+F35+F41+F46+F51+F56+F68+F71+F74+F77</f>
        <v>39959492.549999997</v>
      </c>
      <c r="G80" s="670">
        <f t="shared" si="69"/>
        <v>24399745.23</v>
      </c>
      <c r="H80" s="670">
        <f t="shared" si="69"/>
        <v>64359237.780000001</v>
      </c>
      <c r="I80" s="671"/>
      <c r="J80" s="671"/>
      <c r="K80" s="672"/>
      <c r="L80" s="673"/>
      <c r="M80" s="673"/>
      <c r="N80" s="673"/>
      <c r="O80" s="674"/>
      <c r="P80" s="670">
        <f>SUM(P8:P79)</f>
        <v>72699344.079999998</v>
      </c>
      <c r="Q80" s="670">
        <f t="shared" ref="Q80:R80" si="70">SUM(Q8:Q79)</f>
        <v>31248637.100000001</v>
      </c>
      <c r="R80" s="670">
        <f t="shared" si="70"/>
        <v>103947981.18000001</v>
      </c>
      <c r="S80" s="628">
        <v>0</v>
      </c>
      <c r="T80" s="628">
        <v>0</v>
      </c>
      <c r="U80" s="628">
        <f t="shared" si="59"/>
        <v>0</v>
      </c>
      <c r="V80" s="675"/>
      <c r="W80" s="496"/>
    </row>
    <row r="81" spans="1:37" s="481" customFormat="1" ht="90" hidden="1" outlineLevel="1">
      <c r="A81" s="612"/>
      <c r="B81" s="612"/>
      <c r="C81" s="643" t="s">
        <v>98</v>
      </c>
      <c r="D81" s="612"/>
      <c r="E81" s="612"/>
      <c r="F81" s="639">
        <f>F401+F390+F291+F254+F229+F194+F159+F154+F150+F146+F135+F125+F113+F103+F92+F82</f>
        <v>15611693.66</v>
      </c>
      <c r="G81" s="639">
        <f t="shared" ref="G81:H81" si="71">G401+G390+G291+G254+G229+G194+G159+G154+G150+G146+G135+G125+G113+G103+G92+G82</f>
        <v>1918066.07</v>
      </c>
      <c r="H81" s="639">
        <f t="shared" si="71"/>
        <v>17529759.73</v>
      </c>
      <c r="I81" s="613"/>
      <c r="J81" s="613"/>
      <c r="K81" s="613"/>
      <c r="L81" s="640"/>
      <c r="M81" s="640"/>
      <c r="N81" s="640"/>
      <c r="O81" s="641"/>
      <c r="P81" s="639"/>
      <c r="Q81" s="639"/>
      <c r="R81" s="639"/>
      <c r="S81" s="628">
        <v>0</v>
      </c>
      <c r="T81" s="628">
        <v>0</v>
      </c>
      <c r="U81" s="628">
        <f t="shared" si="59"/>
        <v>0</v>
      </c>
      <c r="V81" s="624"/>
    </row>
    <row r="82" spans="1:37" s="481" customFormat="1" ht="15" hidden="1" outlineLevel="1">
      <c r="A82" s="616"/>
      <c r="B82" s="616"/>
      <c r="C82" s="611" t="s">
        <v>99</v>
      </c>
      <c r="D82" s="616"/>
      <c r="E82" s="613"/>
      <c r="F82" s="639">
        <f t="shared" ref="F82:H82" si="72">SUM(F83:F91)</f>
        <v>306575.96999999997</v>
      </c>
      <c r="G82" s="639">
        <f t="shared" si="72"/>
        <v>43392.35</v>
      </c>
      <c r="H82" s="639">
        <f t="shared" si="72"/>
        <v>349968.32</v>
      </c>
      <c r="I82" s="613"/>
      <c r="J82" s="613"/>
      <c r="K82" s="613"/>
      <c r="L82" s="640"/>
      <c r="M82" s="640"/>
      <c r="N82" s="640"/>
      <c r="O82" s="641"/>
      <c r="P82" s="639"/>
      <c r="Q82" s="639"/>
      <c r="R82" s="639"/>
      <c r="S82" s="628">
        <v>0</v>
      </c>
      <c r="T82" s="628">
        <v>0</v>
      </c>
      <c r="U82" s="628">
        <f t="shared" si="59"/>
        <v>0</v>
      </c>
      <c r="V82" s="643"/>
      <c r="W82" s="482"/>
      <c r="X82" s="482"/>
      <c r="Y82" s="482"/>
      <c r="Z82" s="482"/>
      <c r="AA82" s="482"/>
      <c r="AB82" s="482"/>
      <c r="AC82" s="482"/>
      <c r="AD82" s="482"/>
      <c r="AE82" s="482"/>
      <c r="AF82" s="482"/>
      <c r="AG82" s="482"/>
      <c r="AH82" s="482"/>
      <c r="AI82" s="482"/>
      <c r="AJ82" s="482"/>
      <c r="AK82" s="482"/>
    </row>
    <row r="83" spans="1:37" s="481" customFormat="1" ht="28.5" hidden="1" outlineLevel="1">
      <c r="A83" s="610">
        <v>62</v>
      </c>
      <c r="B83" s="610">
        <v>1</v>
      </c>
      <c r="C83" s="624" t="s">
        <v>100</v>
      </c>
      <c r="D83" s="610" t="s">
        <v>101</v>
      </c>
      <c r="E83" s="614">
        <v>481.64</v>
      </c>
      <c r="F83" s="625">
        <f t="shared" ref="F83:F91" si="73">E83*I83</f>
        <v>230493.64</v>
      </c>
      <c r="G83" s="625">
        <f t="shared" ref="G83:G91" si="74">E83*J83</f>
        <v>40939.4</v>
      </c>
      <c r="H83" s="625">
        <f t="shared" ref="H83:H91" si="75">F83+G83</f>
        <v>271433.03999999998</v>
      </c>
      <c r="I83" s="614">
        <v>478.56</v>
      </c>
      <c r="J83" s="614">
        <f>85</f>
        <v>85</v>
      </c>
      <c r="K83" s="614"/>
      <c r="L83" s="659"/>
      <c r="M83" s="659"/>
      <c r="N83" s="659"/>
      <c r="O83" s="645">
        <f t="shared" ref="O83:O91" si="76">I83*$M$3</f>
        <v>669.98</v>
      </c>
      <c r="P83" s="627">
        <f t="shared" ref="P83:P91" si="77">E83*S83</f>
        <v>413266.39</v>
      </c>
      <c r="Q83" s="627">
        <f t="shared" ref="Q83:Q91" si="78">E83*T83</f>
        <v>52431.33</v>
      </c>
      <c r="R83" s="628">
        <f t="shared" si="58"/>
        <v>465697.72</v>
      </c>
      <c r="S83" s="628">
        <v>858.04</v>
      </c>
      <c r="T83" s="628">
        <v>108.86</v>
      </c>
      <c r="U83" s="628">
        <f t="shared" si="59"/>
        <v>966.9</v>
      </c>
      <c r="V83" s="646"/>
      <c r="W83" s="660"/>
    </row>
    <row r="84" spans="1:37" s="481" customFormat="1" ht="28.5" hidden="1" outlineLevel="1">
      <c r="A84" s="610">
        <v>63</v>
      </c>
      <c r="B84" s="610">
        <v>2</v>
      </c>
      <c r="C84" s="624" t="s">
        <v>102</v>
      </c>
      <c r="D84" s="610" t="s">
        <v>103</v>
      </c>
      <c r="E84" s="614">
        <v>24</v>
      </c>
      <c r="F84" s="625">
        <f t="shared" si="73"/>
        <v>12898.08</v>
      </c>
      <c r="G84" s="625">
        <f t="shared" si="74"/>
        <v>0</v>
      </c>
      <c r="H84" s="625">
        <f t="shared" si="75"/>
        <v>12898.08</v>
      </c>
      <c r="I84" s="614">
        <v>537.41999999999996</v>
      </c>
      <c r="J84" s="614"/>
      <c r="K84" s="614"/>
      <c r="L84" s="659"/>
      <c r="M84" s="659"/>
      <c r="N84" s="659"/>
      <c r="O84" s="645">
        <f t="shared" si="76"/>
        <v>752.39</v>
      </c>
      <c r="P84" s="627">
        <f t="shared" si="77"/>
        <v>23125.919999999998</v>
      </c>
      <c r="Q84" s="627">
        <f t="shared" si="78"/>
        <v>0</v>
      </c>
      <c r="R84" s="628">
        <f t="shared" si="58"/>
        <v>23125.919999999998</v>
      </c>
      <c r="S84" s="628">
        <v>963.58</v>
      </c>
      <c r="T84" s="628">
        <v>0</v>
      </c>
      <c r="U84" s="628">
        <f t="shared" si="59"/>
        <v>963.58</v>
      </c>
      <c r="V84" s="646"/>
      <c r="W84" s="660"/>
    </row>
    <row r="85" spans="1:37" s="481" customFormat="1" hidden="1" outlineLevel="1">
      <c r="A85" s="610">
        <v>64</v>
      </c>
      <c r="B85" s="610">
        <v>3</v>
      </c>
      <c r="C85" s="631" t="s">
        <v>104</v>
      </c>
      <c r="D85" s="610" t="s">
        <v>26</v>
      </c>
      <c r="E85" s="614">
        <v>18.62</v>
      </c>
      <c r="F85" s="625">
        <f t="shared" si="73"/>
        <v>32809.18</v>
      </c>
      <c r="G85" s="625">
        <f t="shared" si="74"/>
        <v>0</v>
      </c>
      <c r="H85" s="625">
        <f t="shared" si="75"/>
        <v>32809.18</v>
      </c>
      <c r="I85" s="614">
        <v>1762.04</v>
      </c>
      <c r="J85" s="614"/>
      <c r="K85" s="614"/>
      <c r="L85" s="659"/>
      <c r="M85" s="659"/>
      <c r="N85" s="659"/>
      <c r="O85" s="645">
        <f t="shared" si="76"/>
        <v>2466.86</v>
      </c>
      <c r="P85" s="627">
        <f t="shared" si="77"/>
        <v>58826.17</v>
      </c>
      <c r="Q85" s="627">
        <f t="shared" si="78"/>
        <v>0</v>
      </c>
      <c r="R85" s="628">
        <f t="shared" si="58"/>
        <v>58826.17</v>
      </c>
      <c r="S85" s="628">
        <v>3159.3</v>
      </c>
      <c r="T85" s="628">
        <v>0</v>
      </c>
      <c r="U85" s="628">
        <f t="shared" si="59"/>
        <v>3159.3</v>
      </c>
      <c r="V85" s="646"/>
      <c r="W85" s="660"/>
    </row>
    <row r="86" spans="1:37" s="481" customFormat="1" hidden="1" outlineLevel="1">
      <c r="A86" s="610">
        <v>65</v>
      </c>
      <c r="B86" s="610">
        <v>4</v>
      </c>
      <c r="C86" s="631" t="s">
        <v>105</v>
      </c>
      <c r="D86" s="610" t="s">
        <v>26</v>
      </c>
      <c r="E86" s="614">
        <v>18.62</v>
      </c>
      <c r="F86" s="625">
        <f t="shared" si="73"/>
        <v>2757.25</v>
      </c>
      <c r="G86" s="625">
        <f t="shared" si="74"/>
        <v>0</v>
      </c>
      <c r="H86" s="625">
        <f t="shared" si="75"/>
        <v>2757.25</v>
      </c>
      <c r="I86" s="614">
        <v>148.08000000000001</v>
      </c>
      <c r="J86" s="614"/>
      <c r="K86" s="614"/>
      <c r="L86" s="659"/>
      <c r="M86" s="659"/>
      <c r="N86" s="659"/>
      <c r="O86" s="645">
        <f t="shared" si="76"/>
        <v>207.31</v>
      </c>
      <c r="P86" s="627">
        <f t="shared" si="77"/>
        <v>4943.6099999999997</v>
      </c>
      <c r="Q86" s="627">
        <f t="shared" si="78"/>
        <v>0</v>
      </c>
      <c r="R86" s="628">
        <f t="shared" si="58"/>
        <v>4943.6099999999997</v>
      </c>
      <c r="S86" s="628">
        <v>265.5</v>
      </c>
      <c r="T86" s="628">
        <v>0</v>
      </c>
      <c r="U86" s="628">
        <f t="shared" si="59"/>
        <v>265.5</v>
      </c>
      <c r="V86" s="646"/>
      <c r="W86" s="660"/>
    </row>
    <row r="87" spans="1:37" s="481" customFormat="1" hidden="1" outlineLevel="1">
      <c r="A87" s="610">
        <v>66</v>
      </c>
      <c r="B87" s="610">
        <v>5</v>
      </c>
      <c r="C87" s="624" t="s">
        <v>106</v>
      </c>
      <c r="D87" s="610" t="s">
        <v>26</v>
      </c>
      <c r="E87" s="614">
        <v>18.62</v>
      </c>
      <c r="F87" s="625">
        <f t="shared" si="73"/>
        <v>1959.01</v>
      </c>
      <c r="G87" s="625">
        <f t="shared" si="74"/>
        <v>0</v>
      </c>
      <c r="H87" s="625">
        <f t="shared" si="75"/>
        <v>1959.01</v>
      </c>
      <c r="I87" s="614">
        <v>105.21</v>
      </c>
      <c r="J87" s="614"/>
      <c r="K87" s="614"/>
      <c r="L87" s="659"/>
      <c r="M87" s="659"/>
      <c r="N87" s="659"/>
      <c r="O87" s="645">
        <f t="shared" si="76"/>
        <v>147.29</v>
      </c>
      <c r="P87" s="627">
        <f t="shared" si="77"/>
        <v>3512.29</v>
      </c>
      <c r="Q87" s="627">
        <f t="shared" si="78"/>
        <v>0</v>
      </c>
      <c r="R87" s="628">
        <f t="shared" si="58"/>
        <v>3512.29</v>
      </c>
      <c r="S87" s="628">
        <v>188.63</v>
      </c>
      <c r="T87" s="628">
        <v>0</v>
      </c>
      <c r="U87" s="628">
        <f t="shared" si="59"/>
        <v>188.63</v>
      </c>
      <c r="V87" s="646"/>
      <c r="W87" s="660"/>
    </row>
    <row r="88" spans="1:37" s="481" customFormat="1" ht="28.5" hidden="1" outlineLevel="1">
      <c r="A88" s="610">
        <v>67</v>
      </c>
      <c r="B88" s="610">
        <v>6</v>
      </c>
      <c r="C88" s="624" t="s">
        <v>107</v>
      </c>
      <c r="D88" s="610" t="s">
        <v>26</v>
      </c>
      <c r="E88" s="614">
        <v>14.44</v>
      </c>
      <c r="F88" s="625">
        <f t="shared" si="73"/>
        <v>4287.8100000000004</v>
      </c>
      <c r="G88" s="625">
        <f t="shared" si="74"/>
        <v>635.36</v>
      </c>
      <c r="H88" s="625">
        <f t="shared" si="75"/>
        <v>4923.17</v>
      </c>
      <c r="I88" s="614">
        <v>296.94</v>
      </c>
      <c r="J88" s="614">
        <v>44</v>
      </c>
      <c r="K88" s="614"/>
      <c r="L88" s="659"/>
      <c r="M88" s="659"/>
      <c r="N88" s="659"/>
      <c r="O88" s="645">
        <f t="shared" si="76"/>
        <v>415.72</v>
      </c>
      <c r="P88" s="627">
        <f t="shared" si="77"/>
        <v>7688</v>
      </c>
      <c r="Q88" s="627">
        <f t="shared" si="78"/>
        <v>813.69</v>
      </c>
      <c r="R88" s="628">
        <f t="shared" si="58"/>
        <v>8501.69</v>
      </c>
      <c r="S88" s="628">
        <v>532.41</v>
      </c>
      <c r="T88" s="628">
        <v>56.35</v>
      </c>
      <c r="U88" s="628">
        <f t="shared" si="59"/>
        <v>588.76</v>
      </c>
      <c r="V88" s="646"/>
      <c r="W88" s="660"/>
    </row>
    <row r="89" spans="1:37" s="481" customFormat="1" ht="28.5" hidden="1" outlineLevel="1">
      <c r="A89" s="610">
        <v>68</v>
      </c>
      <c r="B89" s="610">
        <v>7</v>
      </c>
      <c r="C89" s="624" t="s">
        <v>108</v>
      </c>
      <c r="D89" s="610" t="s">
        <v>34</v>
      </c>
      <c r="E89" s="614">
        <v>0.19</v>
      </c>
      <c r="F89" s="625">
        <f t="shared" si="73"/>
        <v>12689</v>
      </c>
      <c r="G89" s="625">
        <f t="shared" si="74"/>
        <v>1076.73</v>
      </c>
      <c r="H89" s="625">
        <f t="shared" si="75"/>
        <v>13765.73</v>
      </c>
      <c r="I89" s="676">
        <v>66784.210000000006</v>
      </c>
      <c r="J89" s="614">
        <v>5667</v>
      </c>
      <c r="K89" s="614"/>
      <c r="L89" s="659"/>
      <c r="M89" s="659"/>
      <c r="N89" s="659"/>
      <c r="O89" s="645">
        <f t="shared" si="76"/>
        <v>93497.89</v>
      </c>
      <c r="P89" s="627">
        <f t="shared" si="77"/>
        <v>22751.03</v>
      </c>
      <c r="Q89" s="627">
        <f t="shared" si="78"/>
        <v>1378.96</v>
      </c>
      <c r="R89" s="628">
        <f t="shared" si="58"/>
        <v>24129.99</v>
      </c>
      <c r="S89" s="628">
        <v>119742.28</v>
      </c>
      <c r="T89" s="628">
        <v>7257.7</v>
      </c>
      <c r="U89" s="628">
        <f t="shared" si="59"/>
        <v>126999.98</v>
      </c>
      <c r="V89" s="646"/>
      <c r="W89" s="660"/>
    </row>
    <row r="90" spans="1:37" s="481" customFormat="1" ht="42.75" hidden="1" outlineLevel="1">
      <c r="A90" s="610">
        <v>69</v>
      </c>
      <c r="B90" s="610">
        <v>8</v>
      </c>
      <c r="C90" s="624" t="s">
        <v>109</v>
      </c>
      <c r="D90" s="610" t="s">
        <v>34</v>
      </c>
      <c r="E90" s="614">
        <v>0.08</v>
      </c>
      <c r="F90" s="625">
        <f t="shared" si="73"/>
        <v>5343</v>
      </c>
      <c r="G90" s="625">
        <f t="shared" si="74"/>
        <v>453.36</v>
      </c>
      <c r="H90" s="625">
        <f t="shared" si="75"/>
        <v>5796.36</v>
      </c>
      <c r="I90" s="676">
        <v>66787.5</v>
      </c>
      <c r="J90" s="614">
        <v>5667</v>
      </c>
      <c r="K90" s="614"/>
      <c r="L90" s="659"/>
      <c r="M90" s="659"/>
      <c r="N90" s="659"/>
      <c r="O90" s="645">
        <f t="shared" si="76"/>
        <v>93502.5</v>
      </c>
      <c r="P90" s="627">
        <f t="shared" si="77"/>
        <v>9579.85</v>
      </c>
      <c r="Q90" s="627">
        <f t="shared" si="78"/>
        <v>580.62</v>
      </c>
      <c r="R90" s="628">
        <f t="shared" si="58"/>
        <v>10160.469999999999</v>
      </c>
      <c r="S90" s="628">
        <v>119748.18</v>
      </c>
      <c r="T90" s="628">
        <v>7257.7</v>
      </c>
      <c r="U90" s="628">
        <f t="shared" si="59"/>
        <v>127005.88</v>
      </c>
      <c r="V90" s="646"/>
      <c r="W90" s="660"/>
    </row>
    <row r="91" spans="1:37" s="481" customFormat="1" ht="28.5" hidden="1" outlineLevel="1">
      <c r="A91" s="610">
        <v>70</v>
      </c>
      <c r="B91" s="610">
        <v>9</v>
      </c>
      <c r="C91" s="624" t="s">
        <v>110</v>
      </c>
      <c r="D91" s="610" t="s">
        <v>34</v>
      </c>
      <c r="E91" s="614">
        <v>0.05</v>
      </c>
      <c r="F91" s="625">
        <f t="shared" si="73"/>
        <v>3339</v>
      </c>
      <c r="G91" s="625">
        <f t="shared" si="74"/>
        <v>287.5</v>
      </c>
      <c r="H91" s="625">
        <f t="shared" si="75"/>
        <v>3626.5</v>
      </c>
      <c r="I91" s="676">
        <v>66780</v>
      </c>
      <c r="J91" s="614">
        <v>5750</v>
      </c>
      <c r="K91" s="614"/>
      <c r="L91" s="659"/>
      <c r="M91" s="659"/>
      <c r="N91" s="659"/>
      <c r="O91" s="645">
        <f t="shared" si="76"/>
        <v>93492</v>
      </c>
      <c r="P91" s="627">
        <f t="shared" si="77"/>
        <v>5986.74</v>
      </c>
      <c r="Q91" s="627">
        <f t="shared" si="78"/>
        <v>368.2</v>
      </c>
      <c r="R91" s="628">
        <f t="shared" si="58"/>
        <v>6354.94</v>
      </c>
      <c r="S91" s="628">
        <v>119734.73</v>
      </c>
      <c r="T91" s="628">
        <v>7364</v>
      </c>
      <c r="U91" s="628">
        <f t="shared" si="59"/>
        <v>127098.73</v>
      </c>
      <c r="V91" s="646"/>
      <c r="W91" s="660"/>
    </row>
    <row r="92" spans="1:37" s="481" customFormat="1" ht="15" hidden="1" outlineLevel="1">
      <c r="A92" s="616"/>
      <c r="B92" s="616"/>
      <c r="C92" s="611" t="s">
        <v>111</v>
      </c>
      <c r="D92" s="616"/>
      <c r="E92" s="613"/>
      <c r="F92" s="639">
        <f t="shared" ref="F92:H92" si="79">SUM(F93:F102)</f>
        <v>141781.4</v>
      </c>
      <c r="G92" s="639">
        <f t="shared" si="79"/>
        <v>19109.759999999998</v>
      </c>
      <c r="H92" s="639">
        <f t="shared" si="79"/>
        <v>160891.16</v>
      </c>
      <c r="I92" s="613"/>
      <c r="J92" s="613"/>
      <c r="K92" s="613"/>
      <c r="L92" s="662"/>
      <c r="M92" s="662"/>
      <c r="N92" s="662"/>
      <c r="O92" s="663"/>
      <c r="P92" s="639"/>
      <c r="Q92" s="639"/>
      <c r="R92" s="639"/>
      <c r="S92" s="628">
        <v>0</v>
      </c>
      <c r="T92" s="628">
        <v>0</v>
      </c>
      <c r="U92" s="628">
        <f t="shared" si="59"/>
        <v>0</v>
      </c>
      <c r="V92" s="664"/>
      <c r="W92" s="665"/>
      <c r="X92" s="482"/>
      <c r="Y92" s="482"/>
      <c r="Z92" s="482"/>
      <c r="AA92" s="482"/>
      <c r="AB92" s="482"/>
      <c r="AC92" s="482"/>
      <c r="AD92" s="482"/>
      <c r="AE92" s="482"/>
      <c r="AF92" s="482"/>
      <c r="AG92" s="482"/>
      <c r="AH92" s="482"/>
      <c r="AI92" s="482"/>
      <c r="AJ92" s="482"/>
      <c r="AK92" s="482"/>
    </row>
    <row r="93" spans="1:37" s="481" customFormat="1" ht="28.5" hidden="1" outlineLevel="1">
      <c r="A93" s="610">
        <v>71</v>
      </c>
      <c r="B93" s="610">
        <v>10</v>
      </c>
      <c r="C93" s="624" t="s">
        <v>100</v>
      </c>
      <c r="D93" s="610" t="s">
        <v>101</v>
      </c>
      <c r="E93" s="614">
        <v>212.14</v>
      </c>
      <c r="F93" s="625">
        <f t="shared" ref="F93:F102" si="80">E93*I93</f>
        <v>101521.72</v>
      </c>
      <c r="G93" s="625">
        <f t="shared" ref="G93:G102" si="81">E93*J93</f>
        <v>18031.900000000001</v>
      </c>
      <c r="H93" s="625">
        <f t="shared" ref="H93:H102" si="82">F93+G93</f>
        <v>119553.62</v>
      </c>
      <c r="I93" s="614">
        <v>478.56</v>
      </c>
      <c r="J93" s="614">
        <v>85</v>
      </c>
      <c r="K93" s="614"/>
      <c r="L93" s="659"/>
      <c r="M93" s="659"/>
      <c r="N93" s="659"/>
      <c r="O93" s="645">
        <f t="shared" ref="O93:O102" si="83">I93*$M$3</f>
        <v>669.98</v>
      </c>
      <c r="P93" s="627">
        <f t="shared" ref="P93:P102" si="84">E93*S93</f>
        <v>182024.61</v>
      </c>
      <c r="Q93" s="627">
        <f t="shared" ref="Q93:Q102" si="85">E93*T93</f>
        <v>23093.56</v>
      </c>
      <c r="R93" s="628">
        <f t="shared" si="58"/>
        <v>205118.17</v>
      </c>
      <c r="S93" s="628">
        <v>858.04</v>
      </c>
      <c r="T93" s="628">
        <v>108.86</v>
      </c>
      <c r="U93" s="628">
        <f t="shared" si="59"/>
        <v>966.9</v>
      </c>
      <c r="V93" s="646"/>
      <c r="W93" s="660"/>
    </row>
    <row r="94" spans="1:37" s="481" customFormat="1" ht="28.5" hidden="1" outlineLevel="1">
      <c r="A94" s="610">
        <v>72</v>
      </c>
      <c r="B94" s="610">
        <v>11</v>
      </c>
      <c r="C94" s="624" t="s">
        <v>112</v>
      </c>
      <c r="D94" s="610" t="s">
        <v>103</v>
      </c>
      <c r="E94" s="614">
        <v>12</v>
      </c>
      <c r="F94" s="625">
        <f t="shared" si="80"/>
        <v>6396</v>
      </c>
      <c r="G94" s="625">
        <f t="shared" si="81"/>
        <v>0</v>
      </c>
      <c r="H94" s="625">
        <f t="shared" si="82"/>
        <v>6396</v>
      </c>
      <c r="I94" s="614">
        <v>533</v>
      </c>
      <c r="J94" s="614"/>
      <c r="K94" s="614"/>
      <c r="L94" s="659"/>
      <c r="M94" s="659"/>
      <c r="N94" s="659"/>
      <c r="O94" s="645">
        <f t="shared" si="83"/>
        <v>746.2</v>
      </c>
      <c r="P94" s="627">
        <f t="shared" si="84"/>
        <v>11467.8</v>
      </c>
      <c r="Q94" s="627">
        <f t="shared" si="85"/>
        <v>0</v>
      </c>
      <c r="R94" s="628">
        <f t="shared" si="58"/>
        <v>11467.8</v>
      </c>
      <c r="S94" s="628">
        <v>955.65</v>
      </c>
      <c r="T94" s="628">
        <v>0</v>
      </c>
      <c r="U94" s="628">
        <f t="shared" si="59"/>
        <v>955.65</v>
      </c>
      <c r="V94" s="646"/>
      <c r="W94" s="660"/>
    </row>
    <row r="95" spans="1:37" s="481" customFormat="1" hidden="1" outlineLevel="1">
      <c r="A95" s="610">
        <v>73</v>
      </c>
      <c r="B95" s="610">
        <v>12</v>
      </c>
      <c r="C95" s="624" t="s">
        <v>104</v>
      </c>
      <c r="D95" s="610" t="s">
        <v>26</v>
      </c>
      <c r="E95" s="614">
        <v>7.05</v>
      </c>
      <c r="F95" s="625">
        <f t="shared" si="80"/>
        <v>12422.38</v>
      </c>
      <c r="G95" s="625">
        <f t="shared" si="81"/>
        <v>0</v>
      </c>
      <c r="H95" s="625">
        <f t="shared" si="82"/>
        <v>12422.38</v>
      </c>
      <c r="I95" s="614">
        <v>1762.04</v>
      </c>
      <c r="J95" s="614"/>
      <c r="K95" s="614"/>
      <c r="L95" s="659"/>
      <c r="M95" s="659"/>
      <c r="N95" s="659"/>
      <c r="O95" s="645">
        <f t="shared" si="83"/>
        <v>2466.86</v>
      </c>
      <c r="P95" s="627">
        <f t="shared" si="84"/>
        <v>22273.07</v>
      </c>
      <c r="Q95" s="627">
        <f t="shared" si="85"/>
        <v>0</v>
      </c>
      <c r="R95" s="628">
        <f t="shared" si="58"/>
        <v>22273.07</v>
      </c>
      <c r="S95" s="628">
        <v>3159.3</v>
      </c>
      <c r="T95" s="628">
        <v>0</v>
      </c>
      <c r="U95" s="628">
        <f t="shared" si="59"/>
        <v>3159.3</v>
      </c>
      <c r="V95" s="646"/>
      <c r="W95" s="660"/>
    </row>
    <row r="96" spans="1:37" s="481" customFormat="1" hidden="1" outlineLevel="1">
      <c r="A96" s="610">
        <v>74</v>
      </c>
      <c r="B96" s="610">
        <v>13</v>
      </c>
      <c r="C96" s="624" t="s">
        <v>105</v>
      </c>
      <c r="D96" s="610" t="s">
        <v>26</v>
      </c>
      <c r="E96" s="614">
        <v>7.05</v>
      </c>
      <c r="F96" s="625">
        <f t="shared" si="80"/>
        <v>1043.96</v>
      </c>
      <c r="G96" s="625">
        <f t="shared" si="81"/>
        <v>0</v>
      </c>
      <c r="H96" s="625">
        <f t="shared" si="82"/>
        <v>1043.96</v>
      </c>
      <c r="I96" s="614">
        <v>148.08000000000001</v>
      </c>
      <c r="J96" s="614"/>
      <c r="K96" s="614"/>
      <c r="L96" s="659"/>
      <c r="M96" s="659"/>
      <c r="N96" s="659"/>
      <c r="O96" s="645">
        <f t="shared" si="83"/>
        <v>207.31</v>
      </c>
      <c r="P96" s="627">
        <f t="shared" si="84"/>
        <v>1871.78</v>
      </c>
      <c r="Q96" s="627">
        <f t="shared" si="85"/>
        <v>0</v>
      </c>
      <c r="R96" s="628">
        <f t="shared" si="58"/>
        <v>1871.78</v>
      </c>
      <c r="S96" s="628">
        <v>265.5</v>
      </c>
      <c r="T96" s="628">
        <v>0</v>
      </c>
      <c r="U96" s="628">
        <f t="shared" si="59"/>
        <v>265.5</v>
      </c>
      <c r="V96" s="646"/>
      <c r="W96" s="660"/>
    </row>
    <row r="97" spans="1:23" s="481" customFormat="1" hidden="1" outlineLevel="1">
      <c r="A97" s="610">
        <v>75</v>
      </c>
      <c r="B97" s="610">
        <v>14</v>
      </c>
      <c r="C97" s="624" t="s">
        <v>106</v>
      </c>
      <c r="D97" s="610" t="s">
        <v>26</v>
      </c>
      <c r="E97" s="614">
        <v>7.05</v>
      </c>
      <c r="F97" s="625">
        <f t="shared" si="80"/>
        <v>741.73</v>
      </c>
      <c r="G97" s="625">
        <f t="shared" si="81"/>
        <v>0</v>
      </c>
      <c r="H97" s="625">
        <f t="shared" si="82"/>
        <v>741.73</v>
      </c>
      <c r="I97" s="614">
        <v>105.21</v>
      </c>
      <c r="J97" s="614"/>
      <c r="K97" s="614"/>
      <c r="L97" s="659"/>
      <c r="M97" s="659"/>
      <c r="N97" s="659"/>
      <c r="O97" s="645">
        <f t="shared" si="83"/>
        <v>147.29</v>
      </c>
      <c r="P97" s="627">
        <f t="shared" si="84"/>
        <v>1329.84</v>
      </c>
      <c r="Q97" s="627">
        <f t="shared" si="85"/>
        <v>0</v>
      </c>
      <c r="R97" s="628">
        <f t="shared" si="58"/>
        <v>1329.84</v>
      </c>
      <c r="S97" s="628">
        <v>188.63</v>
      </c>
      <c r="T97" s="628">
        <v>0</v>
      </c>
      <c r="U97" s="628">
        <f t="shared" si="59"/>
        <v>188.63</v>
      </c>
      <c r="V97" s="646"/>
      <c r="W97" s="660"/>
    </row>
    <row r="98" spans="1:23" s="481" customFormat="1" ht="28.5" hidden="1" outlineLevel="1">
      <c r="A98" s="610">
        <v>76</v>
      </c>
      <c r="B98" s="610">
        <v>15</v>
      </c>
      <c r="C98" s="624" t="s">
        <v>107</v>
      </c>
      <c r="D98" s="610" t="s">
        <v>26</v>
      </c>
      <c r="E98" s="614">
        <v>6.39</v>
      </c>
      <c r="F98" s="625">
        <f t="shared" si="80"/>
        <v>1897.45</v>
      </c>
      <c r="G98" s="625">
        <f t="shared" si="81"/>
        <v>281.16000000000003</v>
      </c>
      <c r="H98" s="625">
        <f t="shared" si="82"/>
        <v>2178.61</v>
      </c>
      <c r="I98" s="614">
        <v>296.94</v>
      </c>
      <c r="J98" s="614">
        <v>44</v>
      </c>
      <c r="K98" s="614"/>
      <c r="L98" s="659"/>
      <c r="M98" s="659"/>
      <c r="N98" s="659"/>
      <c r="O98" s="645">
        <f t="shared" si="83"/>
        <v>415.72</v>
      </c>
      <c r="P98" s="627">
        <f t="shared" si="84"/>
        <v>3402.1</v>
      </c>
      <c r="Q98" s="627">
        <f t="shared" si="85"/>
        <v>360.08</v>
      </c>
      <c r="R98" s="628">
        <f t="shared" si="58"/>
        <v>3762.18</v>
      </c>
      <c r="S98" s="628">
        <v>532.41</v>
      </c>
      <c r="T98" s="628">
        <v>56.35</v>
      </c>
      <c r="U98" s="628">
        <f t="shared" si="59"/>
        <v>588.76</v>
      </c>
      <c r="V98" s="646"/>
      <c r="W98" s="660"/>
    </row>
    <row r="99" spans="1:23" s="481" customFormat="1" hidden="1" outlineLevel="1">
      <c r="A99" s="610">
        <v>77</v>
      </c>
      <c r="B99" s="610">
        <v>16</v>
      </c>
      <c r="C99" s="624" t="s">
        <v>113</v>
      </c>
      <c r="D99" s="610" t="s">
        <v>34</v>
      </c>
      <c r="E99" s="614">
        <v>0.31</v>
      </c>
      <c r="F99" s="625">
        <f t="shared" si="80"/>
        <v>8408.44</v>
      </c>
      <c r="G99" s="625">
        <f t="shared" si="81"/>
        <v>0</v>
      </c>
      <c r="H99" s="625">
        <f t="shared" si="82"/>
        <v>8408.44</v>
      </c>
      <c r="I99" s="614">
        <v>27124</v>
      </c>
      <c r="J99" s="614"/>
      <c r="K99" s="614"/>
      <c r="L99" s="659"/>
      <c r="M99" s="659"/>
      <c r="N99" s="659"/>
      <c r="O99" s="645">
        <f t="shared" si="83"/>
        <v>37973.599999999999</v>
      </c>
      <c r="P99" s="627">
        <f t="shared" si="84"/>
        <v>15076.11</v>
      </c>
      <c r="Q99" s="627">
        <f t="shared" si="85"/>
        <v>0</v>
      </c>
      <c r="R99" s="628">
        <f t="shared" si="58"/>
        <v>15076.11</v>
      </c>
      <c r="S99" s="628">
        <v>48632.6</v>
      </c>
      <c r="T99" s="628">
        <v>0</v>
      </c>
      <c r="U99" s="628">
        <f t="shared" si="59"/>
        <v>48632.6</v>
      </c>
      <c r="V99" s="646"/>
      <c r="W99" s="660"/>
    </row>
    <row r="100" spans="1:23" s="481" customFormat="1" ht="28.5" hidden="1" outlineLevel="1">
      <c r="A100" s="610">
        <v>78</v>
      </c>
      <c r="B100" s="610">
        <v>17</v>
      </c>
      <c r="C100" s="624" t="s">
        <v>108</v>
      </c>
      <c r="D100" s="610" t="s">
        <v>34</v>
      </c>
      <c r="E100" s="614">
        <v>7.0000000000000007E-2</v>
      </c>
      <c r="F100" s="625">
        <f t="shared" si="80"/>
        <v>4674.8900000000003</v>
      </c>
      <c r="G100" s="625">
        <f t="shared" si="81"/>
        <v>396.69</v>
      </c>
      <c r="H100" s="625">
        <f t="shared" si="82"/>
        <v>5071.58</v>
      </c>
      <c r="I100" s="676">
        <v>66784.210000000006</v>
      </c>
      <c r="J100" s="614">
        <v>5667</v>
      </c>
      <c r="K100" s="614"/>
      <c r="L100" s="659"/>
      <c r="M100" s="659"/>
      <c r="N100" s="659"/>
      <c r="O100" s="645">
        <f t="shared" si="83"/>
        <v>93497.89</v>
      </c>
      <c r="P100" s="627">
        <f t="shared" si="84"/>
        <v>8381.9599999999991</v>
      </c>
      <c r="Q100" s="627">
        <f t="shared" si="85"/>
        <v>508.04</v>
      </c>
      <c r="R100" s="628">
        <f t="shared" si="58"/>
        <v>8890</v>
      </c>
      <c r="S100" s="628">
        <v>119742.28</v>
      </c>
      <c r="T100" s="628">
        <v>7257.7</v>
      </c>
      <c r="U100" s="628">
        <f t="shared" si="59"/>
        <v>126999.98</v>
      </c>
      <c r="V100" s="646"/>
      <c r="W100" s="660"/>
    </row>
    <row r="101" spans="1:23" s="481" customFormat="1" ht="42.75" hidden="1" outlineLevel="1">
      <c r="A101" s="610">
        <v>79</v>
      </c>
      <c r="B101" s="610">
        <v>18</v>
      </c>
      <c r="C101" s="624" t="s">
        <v>109</v>
      </c>
      <c r="D101" s="610" t="s">
        <v>34</v>
      </c>
      <c r="E101" s="614">
        <v>0.03</v>
      </c>
      <c r="F101" s="625">
        <f t="shared" si="80"/>
        <v>2003.63</v>
      </c>
      <c r="G101" s="625">
        <f t="shared" si="81"/>
        <v>170.01</v>
      </c>
      <c r="H101" s="625">
        <f t="shared" si="82"/>
        <v>2173.64</v>
      </c>
      <c r="I101" s="676">
        <v>66787.5</v>
      </c>
      <c r="J101" s="614">
        <v>5667</v>
      </c>
      <c r="K101" s="614"/>
      <c r="L101" s="659"/>
      <c r="M101" s="659"/>
      <c r="N101" s="659"/>
      <c r="O101" s="645">
        <f t="shared" si="83"/>
        <v>93502.5</v>
      </c>
      <c r="P101" s="627">
        <f t="shared" si="84"/>
        <v>3592.45</v>
      </c>
      <c r="Q101" s="627">
        <f t="shared" si="85"/>
        <v>217.73</v>
      </c>
      <c r="R101" s="628">
        <f t="shared" si="58"/>
        <v>3810.18</v>
      </c>
      <c r="S101" s="628">
        <v>119748.18</v>
      </c>
      <c r="T101" s="628">
        <v>7257.7</v>
      </c>
      <c r="U101" s="628">
        <f t="shared" si="59"/>
        <v>127005.88</v>
      </c>
      <c r="V101" s="646"/>
      <c r="W101" s="660"/>
    </row>
    <row r="102" spans="1:23" s="481" customFormat="1" ht="28.5" hidden="1" outlineLevel="1">
      <c r="A102" s="610">
        <v>80</v>
      </c>
      <c r="B102" s="610">
        <v>19</v>
      </c>
      <c r="C102" s="624" t="s">
        <v>110</v>
      </c>
      <c r="D102" s="610" t="s">
        <v>34</v>
      </c>
      <c r="E102" s="614">
        <v>0.04</v>
      </c>
      <c r="F102" s="625">
        <f t="shared" si="80"/>
        <v>2671.2</v>
      </c>
      <c r="G102" s="625">
        <f t="shared" si="81"/>
        <v>230</v>
      </c>
      <c r="H102" s="625">
        <f t="shared" si="82"/>
        <v>2901.2</v>
      </c>
      <c r="I102" s="676">
        <v>66780</v>
      </c>
      <c r="J102" s="614">
        <v>5750</v>
      </c>
      <c r="K102" s="614"/>
      <c r="L102" s="659"/>
      <c r="M102" s="659"/>
      <c r="N102" s="659"/>
      <c r="O102" s="645">
        <f t="shared" si="83"/>
        <v>93492</v>
      </c>
      <c r="P102" s="627">
        <f t="shared" si="84"/>
        <v>4789.3900000000003</v>
      </c>
      <c r="Q102" s="627">
        <f t="shared" si="85"/>
        <v>294.56</v>
      </c>
      <c r="R102" s="628">
        <f t="shared" si="58"/>
        <v>5083.95</v>
      </c>
      <c r="S102" s="628">
        <v>119734.73</v>
      </c>
      <c r="T102" s="628">
        <v>7364</v>
      </c>
      <c r="U102" s="628">
        <f t="shared" si="59"/>
        <v>127098.73</v>
      </c>
      <c r="V102" s="646"/>
      <c r="W102" s="660"/>
    </row>
    <row r="103" spans="1:23" s="481" customFormat="1" ht="15" hidden="1" outlineLevel="1">
      <c r="A103" s="610"/>
      <c r="B103" s="610"/>
      <c r="C103" s="617" t="s">
        <v>114</v>
      </c>
      <c r="D103" s="629"/>
      <c r="E103" s="630"/>
      <c r="F103" s="639">
        <f t="shared" ref="F103:H103" si="86">SUM(F104:F112)</f>
        <v>120457.79</v>
      </c>
      <c r="G103" s="639">
        <f t="shared" si="86"/>
        <v>16688.89</v>
      </c>
      <c r="H103" s="639">
        <f t="shared" si="86"/>
        <v>137146.68</v>
      </c>
      <c r="I103" s="614"/>
      <c r="J103" s="614"/>
      <c r="K103" s="614"/>
      <c r="L103" s="659"/>
      <c r="M103" s="659"/>
      <c r="N103" s="659"/>
      <c r="O103" s="677"/>
      <c r="P103" s="639"/>
      <c r="Q103" s="639"/>
      <c r="R103" s="639"/>
      <c r="S103" s="628">
        <v>0</v>
      </c>
      <c r="T103" s="628">
        <v>0</v>
      </c>
      <c r="U103" s="628">
        <f t="shared" si="59"/>
        <v>0</v>
      </c>
      <c r="V103" s="646"/>
      <c r="W103" s="660"/>
    </row>
    <row r="104" spans="1:23" s="481" customFormat="1" ht="28.5" hidden="1" outlineLevel="1">
      <c r="A104" s="610">
        <v>81</v>
      </c>
      <c r="B104" s="610">
        <v>20</v>
      </c>
      <c r="C104" s="624" t="s">
        <v>100</v>
      </c>
      <c r="D104" s="610" t="s">
        <v>101</v>
      </c>
      <c r="E104" s="614">
        <v>183.49</v>
      </c>
      <c r="F104" s="625">
        <f t="shared" ref="F104:F112" si="87">E104*I104</f>
        <v>87810.97</v>
      </c>
      <c r="G104" s="625">
        <f t="shared" ref="G104:G112" si="88">E104*J104</f>
        <v>15596.65</v>
      </c>
      <c r="H104" s="625">
        <f t="shared" ref="H104:H112" si="89">F104+G104</f>
        <v>103407.62</v>
      </c>
      <c r="I104" s="614">
        <v>478.56</v>
      </c>
      <c r="J104" s="614">
        <v>85</v>
      </c>
      <c r="K104" s="614"/>
      <c r="L104" s="659"/>
      <c r="M104" s="659"/>
      <c r="N104" s="659"/>
      <c r="O104" s="645">
        <f t="shared" ref="O104:O112" si="90">I104*$M$3</f>
        <v>669.98</v>
      </c>
      <c r="P104" s="627">
        <f t="shared" ref="P104:P112" si="91">E104*S104</f>
        <v>157441.76</v>
      </c>
      <c r="Q104" s="627">
        <f t="shared" ref="Q104:Q112" si="92">E104*T104</f>
        <v>19974.72</v>
      </c>
      <c r="R104" s="628">
        <f t="shared" si="58"/>
        <v>177416.48</v>
      </c>
      <c r="S104" s="628">
        <v>858.04</v>
      </c>
      <c r="T104" s="628">
        <v>108.86</v>
      </c>
      <c r="U104" s="628">
        <f t="shared" si="59"/>
        <v>966.9</v>
      </c>
      <c r="V104" s="646"/>
      <c r="W104" s="660"/>
    </row>
    <row r="105" spans="1:23" s="481" customFormat="1" ht="28.5" hidden="1" outlineLevel="1">
      <c r="A105" s="610">
        <v>82</v>
      </c>
      <c r="B105" s="610">
        <v>21</v>
      </c>
      <c r="C105" s="624" t="s">
        <v>115</v>
      </c>
      <c r="D105" s="610" t="s">
        <v>103</v>
      </c>
      <c r="E105" s="614">
        <v>12</v>
      </c>
      <c r="F105" s="625">
        <f t="shared" si="87"/>
        <v>6008.64</v>
      </c>
      <c r="G105" s="625">
        <f t="shared" si="88"/>
        <v>0</v>
      </c>
      <c r="H105" s="625">
        <f t="shared" si="89"/>
        <v>6008.64</v>
      </c>
      <c r="I105" s="614">
        <v>500.72</v>
      </c>
      <c r="J105" s="614"/>
      <c r="K105" s="614"/>
      <c r="L105" s="659"/>
      <c r="M105" s="659"/>
      <c r="N105" s="659"/>
      <c r="O105" s="645">
        <f t="shared" si="90"/>
        <v>701.01</v>
      </c>
      <c r="P105" s="627">
        <f t="shared" si="91"/>
        <v>10773.36</v>
      </c>
      <c r="Q105" s="627">
        <f t="shared" si="92"/>
        <v>0</v>
      </c>
      <c r="R105" s="628">
        <f t="shared" si="58"/>
        <v>10773.36</v>
      </c>
      <c r="S105" s="628">
        <v>897.78</v>
      </c>
      <c r="T105" s="628">
        <v>0</v>
      </c>
      <c r="U105" s="628">
        <f t="shared" si="59"/>
        <v>897.78</v>
      </c>
      <c r="V105" s="646"/>
      <c r="W105" s="660"/>
    </row>
    <row r="106" spans="1:23" s="481" customFormat="1" hidden="1" outlineLevel="1">
      <c r="A106" s="610">
        <v>83</v>
      </c>
      <c r="B106" s="610">
        <v>22</v>
      </c>
      <c r="C106" s="624" t="s">
        <v>104</v>
      </c>
      <c r="D106" s="610" t="s">
        <v>26</v>
      </c>
      <c r="E106" s="614">
        <v>7.45</v>
      </c>
      <c r="F106" s="625">
        <f t="shared" si="87"/>
        <v>13127.2</v>
      </c>
      <c r="G106" s="625">
        <f t="shared" si="88"/>
        <v>0</v>
      </c>
      <c r="H106" s="625">
        <f t="shared" si="89"/>
        <v>13127.2</v>
      </c>
      <c r="I106" s="614">
        <v>1762.04</v>
      </c>
      <c r="J106" s="614"/>
      <c r="K106" s="614"/>
      <c r="L106" s="659"/>
      <c r="M106" s="659"/>
      <c r="N106" s="659"/>
      <c r="O106" s="645">
        <f t="shared" si="90"/>
        <v>2466.86</v>
      </c>
      <c r="P106" s="627">
        <f t="shared" si="91"/>
        <v>23536.79</v>
      </c>
      <c r="Q106" s="627">
        <f t="shared" si="92"/>
        <v>0</v>
      </c>
      <c r="R106" s="628">
        <f t="shared" si="58"/>
        <v>23536.79</v>
      </c>
      <c r="S106" s="628">
        <v>3159.3</v>
      </c>
      <c r="T106" s="628">
        <v>0</v>
      </c>
      <c r="U106" s="628">
        <f t="shared" si="59"/>
        <v>3159.3</v>
      </c>
      <c r="V106" s="646"/>
      <c r="W106" s="660"/>
    </row>
    <row r="107" spans="1:23" s="481" customFormat="1" hidden="1" outlineLevel="1">
      <c r="A107" s="610">
        <v>84</v>
      </c>
      <c r="B107" s="610">
        <v>23</v>
      </c>
      <c r="C107" s="624" t="s">
        <v>105</v>
      </c>
      <c r="D107" s="610" t="s">
        <v>26</v>
      </c>
      <c r="E107" s="614">
        <v>7.45</v>
      </c>
      <c r="F107" s="625">
        <f t="shared" si="87"/>
        <v>1103.2</v>
      </c>
      <c r="G107" s="625">
        <f t="shared" si="88"/>
        <v>0</v>
      </c>
      <c r="H107" s="625">
        <f t="shared" si="89"/>
        <v>1103.2</v>
      </c>
      <c r="I107" s="614">
        <v>148.08000000000001</v>
      </c>
      <c r="J107" s="614"/>
      <c r="K107" s="614"/>
      <c r="L107" s="659"/>
      <c r="M107" s="659"/>
      <c r="N107" s="659"/>
      <c r="O107" s="645">
        <f t="shared" si="90"/>
        <v>207.31</v>
      </c>
      <c r="P107" s="627">
        <f t="shared" si="91"/>
        <v>1977.98</v>
      </c>
      <c r="Q107" s="627">
        <f t="shared" si="92"/>
        <v>0</v>
      </c>
      <c r="R107" s="628">
        <f t="shared" si="58"/>
        <v>1977.98</v>
      </c>
      <c r="S107" s="628">
        <v>265.5</v>
      </c>
      <c r="T107" s="628">
        <v>0</v>
      </c>
      <c r="U107" s="628">
        <f t="shared" si="59"/>
        <v>265.5</v>
      </c>
      <c r="V107" s="646"/>
      <c r="W107" s="660"/>
    </row>
    <row r="108" spans="1:23" s="481" customFormat="1" hidden="1" outlineLevel="1">
      <c r="A108" s="610">
        <v>85</v>
      </c>
      <c r="B108" s="610">
        <v>24</v>
      </c>
      <c r="C108" s="624" t="s">
        <v>106</v>
      </c>
      <c r="D108" s="610" t="s">
        <v>26</v>
      </c>
      <c r="E108" s="614">
        <v>7.45</v>
      </c>
      <c r="F108" s="625">
        <f t="shared" si="87"/>
        <v>783.81</v>
      </c>
      <c r="G108" s="625">
        <f t="shared" si="88"/>
        <v>0</v>
      </c>
      <c r="H108" s="625">
        <f t="shared" si="89"/>
        <v>783.81</v>
      </c>
      <c r="I108" s="614">
        <v>105.21</v>
      </c>
      <c r="J108" s="614"/>
      <c r="K108" s="614"/>
      <c r="L108" s="659"/>
      <c r="M108" s="659"/>
      <c r="N108" s="659"/>
      <c r="O108" s="645">
        <f t="shared" si="90"/>
        <v>147.29</v>
      </c>
      <c r="P108" s="627">
        <f t="shared" si="91"/>
        <v>1405.29</v>
      </c>
      <c r="Q108" s="627">
        <f t="shared" si="92"/>
        <v>0</v>
      </c>
      <c r="R108" s="628">
        <f t="shared" si="58"/>
        <v>1405.29</v>
      </c>
      <c r="S108" s="628">
        <v>188.63</v>
      </c>
      <c r="T108" s="628">
        <v>0</v>
      </c>
      <c r="U108" s="628">
        <f t="shared" si="59"/>
        <v>188.63</v>
      </c>
      <c r="V108" s="646"/>
      <c r="W108" s="660"/>
    </row>
    <row r="109" spans="1:23" s="481" customFormat="1" ht="28.5" hidden="1" outlineLevel="1">
      <c r="A109" s="610">
        <v>86</v>
      </c>
      <c r="B109" s="610">
        <v>25</v>
      </c>
      <c r="C109" s="624" t="s">
        <v>107</v>
      </c>
      <c r="D109" s="610" t="s">
        <v>26</v>
      </c>
      <c r="E109" s="614">
        <v>5.41</v>
      </c>
      <c r="F109" s="625">
        <f t="shared" si="87"/>
        <v>1606.45</v>
      </c>
      <c r="G109" s="625">
        <f t="shared" si="88"/>
        <v>238.04</v>
      </c>
      <c r="H109" s="625">
        <f t="shared" si="89"/>
        <v>1844.49</v>
      </c>
      <c r="I109" s="676">
        <v>296.94</v>
      </c>
      <c r="J109" s="614">
        <v>44</v>
      </c>
      <c r="K109" s="614"/>
      <c r="L109" s="659"/>
      <c r="M109" s="659"/>
      <c r="N109" s="659"/>
      <c r="O109" s="645">
        <f t="shared" si="90"/>
        <v>415.72</v>
      </c>
      <c r="P109" s="627">
        <f t="shared" si="91"/>
        <v>2880.34</v>
      </c>
      <c r="Q109" s="627">
        <f t="shared" si="92"/>
        <v>304.85000000000002</v>
      </c>
      <c r="R109" s="628">
        <f t="shared" si="58"/>
        <v>3185.19</v>
      </c>
      <c r="S109" s="628">
        <v>532.41</v>
      </c>
      <c r="T109" s="628">
        <v>56.35</v>
      </c>
      <c r="U109" s="628">
        <f t="shared" si="59"/>
        <v>588.76</v>
      </c>
      <c r="V109" s="646"/>
      <c r="W109" s="660"/>
    </row>
    <row r="110" spans="1:23" s="481" customFormat="1" ht="28.5" hidden="1" outlineLevel="1">
      <c r="A110" s="610">
        <v>87</v>
      </c>
      <c r="B110" s="610">
        <v>26</v>
      </c>
      <c r="C110" s="624" t="s">
        <v>108</v>
      </c>
      <c r="D110" s="610" t="s">
        <v>34</v>
      </c>
      <c r="E110" s="614">
        <v>7.0000000000000007E-2</v>
      </c>
      <c r="F110" s="625">
        <f t="shared" si="87"/>
        <v>4674.8900000000003</v>
      </c>
      <c r="G110" s="625">
        <f t="shared" si="88"/>
        <v>396.69</v>
      </c>
      <c r="H110" s="625">
        <f t="shared" si="89"/>
        <v>5071.58</v>
      </c>
      <c r="I110" s="676">
        <v>66784.210000000006</v>
      </c>
      <c r="J110" s="614">
        <v>5667</v>
      </c>
      <c r="K110" s="614"/>
      <c r="L110" s="659"/>
      <c r="M110" s="659"/>
      <c r="N110" s="659"/>
      <c r="O110" s="645">
        <f t="shared" si="90"/>
        <v>93497.89</v>
      </c>
      <c r="P110" s="627">
        <f t="shared" si="91"/>
        <v>8381.9599999999991</v>
      </c>
      <c r="Q110" s="627">
        <f t="shared" si="92"/>
        <v>508.04</v>
      </c>
      <c r="R110" s="628">
        <f t="shared" si="58"/>
        <v>8890</v>
      </c>
      <c r="S110" s="628">
        <v>119742.28</v>
      </c>
      <c r="T110" s="628">
        <v>7257.7</v>
      </c>
      <c r="U110" s="628">
        <f t="shared" si="59"/>
        <v>126999.98</v>
      </c>
      <c r="V110" s="646"/>
      <c r="W110" s="660"/>
    </row>
    <row r="111" spans="1:23" s="481" customFormat="1" ht="42.75" hidden="1" outlineLevel="1">
      <c r="A111" s="610">
        <v>88</v>
      </c>
      <c r="B111" s="610">
        <v>27</v>
      </c>
      <c r="C111" s="624" t="s">
        <v>109</v>
      </c>
      <c r="D111" s="610" t="s">
        <v>34</v>
      </c>
      <c r="E111" s="614">
        <v>0.03</v>
      </c>
      <c r="F111" s="625">
        <f t="shared" si="87"/>
        <v>2003.63</v>
      </c>
      <c r="G111" s="625">
        <f t="shared" si="88"/>
        <v>170.01</v>
      </c>
      <c r="H111" s="625">
        <f t="shared" si="89"/>
        <v>2173.64</v>
      </c>
      <c r="I111" s="676">
        <v>66787.5</v>
      </c>
      <c r="J111" s="614">
        <v>5667</v>
      </c>
      <c r="K111" s="614"/>
      <c r="L111" s="659"/>
      <c r="M111" s="659"/>
      <c r="N111" s="659"/>
      <c r="O111" s="645">
        <f t="shared" si="90"/>
        <v>93502.5</v>
      </c>
      <c r="P111" s="627">
        <f t="shared" si="91"/>
        <v>3592.45</v>
      </c>
      <c r="Q111" s="627">
        <f t="shared" si="92"/>
        <v>217.73</v>
      </c>
      <c r="R111" s="628">
        <f t="shared" si="58"/>
        <v>3810.18</v>
      </c>
      <c r="S111" s="628">
        <v>119748.18</v>
      </c>
      <c r="T111" s="628">
        <v>7257.7</v>
      </c>
      <c r="U111" s="628">
        <f t="shared" si="59"/>
        <v>127005.88</v>
      </c>
      <c r="V111" s="646"/>
      <c r="W111" s="660"/>
    </row>
    <row r="112" spans="1:23" s="481" customFormat="1" ht="28.5" hidden="1" outlineLevel="1">
      <c r="A112" s="610">
        <v>89</v>
      </c>
      <c r="B112" s="610">
        <v>28</v>
      </c>
      <c r="C112" s="624" t="s">
        <v>110</v>
      </c>
      <c r="D112" s="610" t="s">
        <v>34</v>
      </c>
      <c r="E112" s="614">
        <v>0.05</v>
      </c>
      <c r="F112" s="625">
        <f t="shared" si="87"/>
        <v>3339</v>
      </c>
      <c r="G112" s="625">
        <f t="shared" si="88"/>
        <v>287.5</v>
      </c>
      <c r="H112" s="625">
        <f t="shared" si="89"/>
        <v>3626.5</v>
      </c>
      <c r="I112" s="676">
        <v>66780</v>
      </c>
      <c r="J112" s="614">
        <v>5750</v>
      </c>
      <c r="K112" s="614"/>
      <c r="L112" s="659"/>
      <c r="M112" s="659"/>
      <c r="N112" s="659"/>
      <c r="O112" s="645">
        <f t="shared" si="90"/>
        <v>93492</v>
      </c>
      <c r="P112" s="627">
        <f t="shared" si="91"/>
        <v>5986.74</v>
      </c>
      <c r="Q112" s="627">
        <f t="shared" si="92"/>
        <v>368.2</v>
      </c>
      <c r="R112" s="628">
        <f t="shared" si="58"/>
        <v>6354.94</v>
      </c>
      <c r="S112" s="628">
        <v>119734.73</v>
      </c>
      <c r="T112" s="628">
        <v>7364</v>
      </c>
      <c r="U112" s="628">
        <f t="shared" si="59"/>
        <v>127098.73</v>
      </c>
      <c r="V112" s="646"/>
      <c r="W112" s="660"/>
    </row>
    <row r="113" spans="1:23" s="481" customFormat="1" ht="15" hidden="1" outlineLevel="1">
      <c r="A113" s="610"/>
      <c r="B113" s="610"/>
      <c r="C113" s="617" t="s">
        <v>116</v>
      </c>
      <c r="D113" s="629"/>
      <c r="E113" s="630"/>
      <c r="F113" s="639">
        <f t="shared" ref="F113:H113" si="93">SUM(F114:F124)</f>
        <v>711045.31</v>
      </c>
      <c r="G113" s="639">
        <f t="shared" si="93"/>
        <v>108149.67</v>
      </c>
      <c r="H113" s="639">
        <f t="shared" si="93"/>
        <v>819194.98</v>
      </c>
      <c r="I113" s="614"/>
      <c r="J113" s="614"/>
      <c r="K113" s="614"/>
      <c r="L113" s="659"/>
      <c r="M113" s="659"/>
      <c r="N113" s="659"/>
      <c r="O113" s="677"/>
      <c r="P113" s="639"/>
      <c r="Q113" s="639"/>
      <c r="R113" s="639"/>
      <c r="S113" s="628">
        <v>0</v>
      </c>
      <c r="T113" s="628">
        <v>0</v>
      </c>
      <c r="U113" s="628">
        <f t="shared" si="59"/>
        <v>0</v>
      </c>
      <c r="V113" s="646"/>
      <c r="W113" s="660"/>
    </row>
    <row r="114" spans="1:23" s="481" customFormat="1" ht="28.5" hidden="1" outlineLevel="1">
      <c r="A114" s="610">
        <v>90</v>
      </c>
      <c r="B114" s="610">
        <v>29</v>
      </c>
      <c r="C114" s="624" t="s">
        <v>100</v>
      </c>
      <c r="D114" s="610" t="s">
        <v>101</v>
      </c>
      <c r="E114" s="614">
        <v>899.04</v>
      </c>
      <c r="F114" s="625">
        <f t="shared" ref="F114:F124" si="94">E114*I114</f>
        <v>430244.58</v>
      </c>
      <c r="G114" s="625">
        <f t="shared" ref="G114:G124" si="95">E114*J114</f>
        <v>76418.399999999994</v>
      </c>
      <c r="H114" s="625">
        <f t="shared" ref="H114:H124" si="96">F114+G114</f>
        <v>506662.98</v>
      </c>
      <c r="I114" s="614">
        <v>478.56</v>
      </c>
      <c r="J114" s="614">
        <v>85</v>
      </c>
      <c r="K114" s="614"/>
      <c r="L114" s="659"/>
      <c r="M114" s="659"/>
      <c r="N114" s="659"/>
      <c r="O114" s="645">
        <f t="shared" ref="O114:O119" si="97">I114*$M$3</f>
        <v>669.98</v>
      </c>
      <c r="P114" s="627">
        <f t="shared" ref="P114:P124" si="98">E114*S114</f>
        <v>771412.28</v>
      </c>
      <c r="Q114" s="627">
        <f t="shared" ref="Q114:Q124" si="99">E114*T114</f>
        <v>97869.49</v>
      </c>
      <c r="R114" s="628">
        <f t="shared" si="58"/>
        <v>869281.77</v>
      </c>
      <c r="S114" s="628">
        <v>858.04</v>
      </c>
      <c r="T114" s="628">
        <v>108.86</v>
      </c>
      <c r="U114" s="628">
        <f t="shared" si="59"/>
        <v>966.9</v>
      </c>
      <c r="V114" s="646"/>
      <c r="W114" s="660"/>
    </row>
    <row r="115" spans="1:23" s="481" customFormat="1" ht="28.5" hidden="1" outlineLevel="1">
      <c r="A115" s="610">
        <v>91</v>
      </c>
      <c r="B115" s="610">
        <v>30</v>
      </c>
      <c r="C115" s="624" t="s">
        <v>117</v>
      </c>
      <c r="D115" s="610" t="s">
        <v>103</v>
      </c>
      <c r="E115" s="614">
        <v>108</v>
      </c>
      <c r="F115" s="625">
        <f t="shared" si="94"/>
        <v>53753.760000000002</v>
      </c>
      <c r="G115" s="625">
        <f t="shared" si="95"/>
        <v>0</v>
      </c>
      <c r="H115" s="625">
        <f t="shared" si="96"/>
        <v>53753.760000000002</v>
      </c>
      <c r="I115" s="614">
        <v>497.72</v>
      </c>
      <c r="J115" s="614"/>
      <c r="K115" s="614"/>
      <c r="L115" s="659"/>
      <c r="M115" s="659"/>
      <c r="N115" s="659"/>
      <c r="O115" s="645">
        <f t="shared" si="97"/>
        <v>696.81</v>
      </c>
      <c r="P115" s="627">
        <f t="shared" si="98"/>
        <v>96379.199999999997</v>
      </c>
      <c r="Q115" s="627">
        <f t="shared" si="99"/>
        <v>0</v>
      </c>
      <c r="R115" s="628">
        <f t="shared" si="58"/>
        <v>96379.199999999997</v>
      </c>
      <c r="S115" s="628">
        <v>892.4</v>
      </c>
      <c r="T115" s="628">
        <v>0</v>
      </c>
      <c r="U115" s="628">
        <f t="shared" si="59"/>
        <v>892.4</v>
      </c>
      <c r="V115" s="646"/>
      <c r="W115" s="660"/>
    </row>
    <row r="116" spans="1:23" s="481" customFormat="1" hidden="1" outlineLevel="1">
      <c r="A116" s="610">
        <v>92</v>
      </c>
      <c r="B116" s="610">
        <v>31</v>
      </c>
      <c r="C116" s="624" t="s">
        <v>104</v>
      </c>
      <c r="D116" s="610" t="s">
        <v>26</v>
      </c>
      <c r="E116" s="614">
        <v>34.49</v>
      </c>
      <c r="F116" s="625">
        <f t="shared" si="94"/>
        <v>60772.76</v>
      </c>
      <c r="G116" s="625">
        <f t="shared" si="95"/>
        <v>0</v>
      </c>
      <c r="H116" s="625">
        <f t="shared" si="96"/>
        <v>60772.76</v>
      </c>
      <c r="I116" s="614">
        <v>1762.04</v>
      </c>
      <c r="J116" s="614"/>
      <c r="K116" s="614"/>
      <c r="L116" s="659"/>
      <c r="M116" s="659"/>
      <c r="N116" s="659"/>
      <c r="O116" s="645">
        <f t="shared" si="97"/>
        <v>2466.86</v>
      </c>
      <c r="P116" s="627">
        <f t="shared" si="98"/>
        <v>108964.26</v>
      </c>
      <c r="Q116" s="627">
        <f t="shared" si="99"/>
        <v>0</v>
      </c>
      <c r="R116" s="628">
        <f t="shared" si="58"/>
        <v>108964.26</v>
      </c>
      <c r="S116" s="628">
        <v>3159.3</v>
      </c>
      <c r="T116" s="628">
        <v>0</v>
      </c>
      <c r="U116" s="628">
        <f t="shared" si="59"/>
        <v>3159.3</v>
      </c>
      <c r="V116" s="646"/>
      <c r="W116" s="660"/>
    </row>
    <row r="117" spans="1:23" s="481" customFormat="1" hidden="1" outlineLevel="1">
      <c r="A117" s="610">
        <v>93</v>
      </c>
      <c r="B117" s="610">
        <v>32</v>
      </c>
      <c r="C117" s="624" t="s">
        <v>105</v>
      </c>
      <c r="D117" s="610" t="s">
        <v>26</v>
      </c>
      <c r="E117" s="614">
        <v>34.49</v>
      </c>
      <c r="F117" s="625">
        <f t="shared" si="94"/>
        <v>5107.28</v>
      </c>
      <c r="G117" s="625">
        <f t="shared" si="95"/>
        <v>0</v>
      </c>
      <c r="H117" s="625">
        <f t="shared" si="96"/>
        <v>5107.28</v>
      </c>
      <c r="I117" s="614">
        <v>148.08000000000001</v>
      </c>
      <c r="J117" s="614"/>
      <c r="K117" s="614"/>
      <c r="L117" s="659"/>
      <c r="M117" s="659"/>
      <c r="N117" s="659"/>
      <c r="O117" s="645">
        <f t="shared" si="97"/>
        <v>207.31</v>
      </c>
      <c r="P117" s="627">
        <f t="shared" si="98"/>
        <v>9157.1</v>
      </c>
      <c r="Q117" s="627">
        <f t="shared" si="99"/>
        <v>0</v>
      </c>
      <c r="R117" s="628">
        <f t="shared" si="58"/>
        <v>9157.1</v>
      </c>
      <c r="S117" s="628">
        <v>265.5</v>
      </c>
      <c r="T117" s="628">
        <v>0</v>
      </c>
      <c r="U117" s="628">
        <f t="shared" si="59"/>
        <v>265.5</v>
      </c>
      <c r="V117" s="646"/>
      <c r="W117" s="660"/>
    </row>
    <row r="118" spans="1:23" s="481" customFormat="1" hidden="1" outlineLevel="1">
      <c r="A118" s="610">
        <v>94</v>
      </c>
      <c r="B118" s="610">
        <v>33</v>
      </c>
      <c r="C118" s="624" t="s">
        <v>106</v>
      </c>
      <c r="D118" s="610" t="s">
        <v>26</v>
      </c>
      <c r="E118" s="614">
        <v>34.49</v>
      </c>
      <c r="F118" s="625">
        <f t="shared" si="94"/>
        <v>3628.69</v>
      </c>
      <c r="G118" s="625">
        <f t="shared" si="95"/>
        <v>0</v>
      </c>
      <c r="H118" s="625">
        <f t="shared" si="96"/>
        <v>3628.69</v>
      </c>
      <c r="I118" s="614">
        <v>105.21</v>
      </c>
      <c r="J118" s="614"/>
      <c r="K118" s="614"/>
      <c r="L118" s="659"/>
      <c r="M118" s="659"/>
      <c r="N118" s="659"/>
      <c r="O118" s="645">
        <f t="shared" si="97"/>
        <v>147.29</v>
      </c>
      <c r="P118" s="627">
        <f t="shared" si="98"/>
        <v>6505.85</v>
      </c>
      <c r="Q118" s="627">
        <f t="shared" si="99"/>
        <v>0</v>
      </c>
      <c r="R118" s="628">
        <f t="shared" si="58"/>
        <v>6505.85</v>
      </c>
      <c r="S118" s="628">
        <v>188.63</v>
      </c>
      <c r="T118" s="628">
        <v>0</v>
      </c>
      <c r="U118" s="628">
        <f t="shared" si="59"/>
        <v>188.63</v>
      </c>
      <c r="V118" s="646"/>
      <c r="W118" s="660"/>
    </row>
    <row r="119" spans="1:23" s="481" customFormat="1" ht="28.5" hidden="1" outlineLevel="1">
      <c r="A119" s="610">
        <v>95</v>
      </c>
      <c r="B119" s="610">
        <v>34</v>
      </c>
      <c r="C119" s="624" t="s">
        <v>107</v>
      </c>
      <c r="D119" s="610" t="s">
        <v>26</v>
      </c>
      <c r="E119" s="614">
        <v>23.98</v>
      </c>
      <c r="F119" s="625">
        <f t="shared" si="94"/>
        <v>7120.62</v>
      </c>
      <c r="G119" s="625">
        <f t="shared" si="95"/>
        <v>1055.1199999999999</v>
      </c>
      <c r="H119" s="625">
        <f t="shared" si="96"/>
        <v>8175.74</v>
      </c>
      <c r="I119" s="614">
        <v>296.94</v>
      </c>
      <c r="J119" s="614">
        <v>44</v>
      </c>
      <c r="K119" s="614"/>
      <c r="L119" s="659"/>
      <c r="M119" s="659"/>
      <c r="N119" s="659"/>
      <c r="O119" s="645">
        <f t="shared" si="97"/>
        <v>415.72</v>
      </c>
      <c r="P119" s="627">
        <f t="shared" si="98"/>
        <v>12767.19</v>
      </c>
      <c r="Q119" s="627">
        <f t="shared" si="99"/>
        <v>1351.27</v>
      </c>
      <c r="R119" s="628">
        <f t="shared" si="58"/>
        <v>14118.46</v>
      </c>
      <c r="S119" s="628">
        <v>532.41</v>
      </c>
      <c r="T119" s="628">
        <v>56.35</v>
      </c>
      <c r="U119" s="628">
        <f t="shared" si="59"/>
        <v>588.76</v>
      </c>
      <c r="V119" s="646"/>
      <c r="W119" s="660"/>
    </row>
    <row r="120" spans="1:23" s="481" customFormat="1" hidden="1" outlineLevel="1">
      <c r="A120" s="610">
        <v>96</v>
      </c>
      <c r="B120" s="610">
        <v>35</v>
      </c>
      <c r="C120" s="624" t="s">
        <v>113</v>
      </c>
      <c r="D120" s="610" t="s">
        <v>34</v>
      </c>
      <c r="E120" s="614">
        <v>2.89</v>
      </c>
      <c r="F120" s="625">
        <f t="shared" si="94"/>
        <v>78388.36</v>
      </c>
      <c r="G120" s="625">
        <f t="shared" si="95"/>
        <v>0</v>
      </c>
      <c r="H120" s="625">
        <f t="shared" si="96"/>
        <v>78388.36</v>
      </c>
      <c r="I120" s="614">
        <v>27124</v>
      </c>
      <c r="J120" s="614"/>
      <c r="K120" s="614"/>
      <c r="L120" s="659"/>
      <c r="M120" s="659"/>
      <c r="N120" s="659"/>
      <c r="O120" s="626">
        <f>I120*$L$3</f>
        <v>46110.8</v>
      </c>
      <c r="P120" s="627">
        <f t="shared" si="98"/>
        <v>170665.68</v>
      </c>
      <c r="Q120" s="627">
        <f t="shared" si="99"/>
        <v>0</v>
      </c>
      <c r="R120" s="628">
        <f t="shared" si="58"/>
        <v>170665.68</v>
      </c>
      <c r="S120" s="628">
        <v>59053.87</v>
      </c>
      <c r="T120" s="628">
        <v>0</v>
      </c>
      <c r="U120" s="628">
        <f t="shared" si="59"/>
        <v>59053.87</v>
      </c>
      <c r="V120" s="646"/>
      <c r="W120" s="660"/>
    </row>
    <row r="121" spans="1:23" s="481" customFormat="1" ht="28.5" hidden="1" outlineLevel="1">
      <c r="A121" s="610">
        <v>97</v>
      </c>
      <c r="B121" s="610">
        <v>36</v>
      </c>
      <c r="C121" s="624" t="s">
        <v>118</v>
      </c>
      <c r="D121" s="610" t="s">
        <v>34</v>
      </c>
      <c r="E121" s="614">
        <v>3.18</v>
      </c>
      <c r="F121" s="625">
        <f t="shared" si="94"/>
        <v>36633.599999999999</v>
      </c>
      <c r="G121" s="625">
        <f t="shared" si="95"/>
        <v>27666</v>
      </c>
      <c r="H121" s="625">
        <f t="shared" si="96"/>
        <v>64299.6</v>
      </c>
      <c r="I121" s="614">
        <v>11520</v>
      </c>
      <c r="J121" s="635">
        <v>8700</v>
      </c>
      <c r="K121" s="614"/>
      <c r="L121" s="659"/>
      <c r="M121" s="659"/>
      <c r="N121" s="659"/>
      <c r="O121" s="633">
        <v>11520</v>
      </c>
      <c r="P121" s="627">
        <f t="shared" si="98"/>
        <v>46916.480000000003</v>
      </c>
      <c r="Q121" s="627">
        <f t="shared" si="99"/>
        <v>35431.72</v>
      </c>
      <c r="R121" s="628">
        <f t="shared" si="58"/>
        <v>82348.2</v>
      </c>
      <c r="S121" s="628">
        <v>14753.61</v>
      </c>
      <c r="T121" s="628">
        <v>11142.05</v>
      </c>
      <c r="U121" s="628">
        <f t="shared" si="59"/>
        <v>25895.66</v>
      </c>
      <c r="V121" s="646"/>
      <c r="W121" s="660"/>
    </row>
    <row r="122" spans="1:23" s="481" customFormat="1" ht="28.5" hidden="1" outlineLevel="1">
      <c r="A122" s="610">
        <v>98</v>
      </c>
      <c r="B122" s="610">
        <v>37</v>
      </c>
      <c r="C122" s="624" t="s">
        <v>108</v>
      </c>
      <c r="D122" s="610" t="s">
        <v>34</v>
      </c>
      <c r="E122" s="614">
        <v>0.34</v>
      </c>
      <c r="F122" s="625">
        <f t="shared" si="94"/>
        <v>22706.63</v>
      </c>
      <c r="G122" s="625">
        <f t="shared" si="95"/>
        <v>1926.78</v>
      </c>
      <c r="H122" s="625">
        <f t="shared" si="96"/>
        <v>24633.41</v>
      </c>
      <c r="I122" s="676">
        <v>66784.210000000006</v>
      </c>
      <c r="J122" s="614">
        <v>5667</v>
      </c>
      <c r="K122" s="614"/>
      <c r="L122" s="659"/>
      <c r="M122" s="659"/>
      <c r="N122" s="659"/>
      <c r="O122" s="645">
        <f t="shared" ref="O122:O124" si="100">I122*$M$3</f>
        <v>93497.89</v>
      </c>
      <c r="P122" s="627">
        <f t="shared" si="98"/>
        <v>40712.379999999997</v>
      </c>
      <c r="Q122" s="627">
        <f t="shared" si="99"/>
        <v>2467.62</v>
      </c>
      <c r="R122" s="628">
        <f t="shared" si="58"/>
        <v>43180</v>
      </c>
      <c r="S122" s="628">
        <v>119742.28</v>
      </c>
      <c r="T122" s="628">
        <v>7257.7</v>
      </c>
      <c r="U122" s="628">
        <f t="shared" si="59"/>
        <v>126999.98</v>
      </c>
      <c r="V122" s="646"/>
      <c r="W122" s="660"/>
    </row>
    <row r="123" spans="1:23" s="481" customFormat="1" ht="42.75" hidden="1" outlineLevel="1">
      <c r="A123" s="610">
        <v>99</v>
      </c>
      <c r="B123" s="610">
        <v>38</v>
      </c>
      <c r="C123" s="624" t="s">
        <v>109</v>
      </c>
      <c r="D123" s="610" t="s">
        <v>34</v>
      </c>
      <c r="E123" s="614">
        <v>0.11</v>
      </c>
      <c r="F123" s="625">
        <f t="shared" si="94"/>
        <v>7346.63</v>
      </c>
      <c r="G123" s="625">
        <f t="shared" si="95"/>
        <v>623.37</v>
      </c>
      <c r="H123" s="625">
        <f t="shared" si="96"/>
        <v>7970</v>
      </c>
      <c r="I123" s="676">
        <v>66787.5</v>
      </c>
      <c r="J123" s="614">
        <v>5667</v>
      </c>
      <c r="K123" s="614"/>
      <c r="L123" s="659"/>
      <c r="M123" s="659"/>
      <c r="N123" s="659"/>
      <c r="O123" s="645">
        <f t="shared" si="100"/>
        <v>93502.5</v>
      </c>
      <c r="P123" s="627">
        <f t="shared" si="98"/>
        <v>13172.3</v>
      </c>
      <c r="Q123" s="627">
        <f t="shared" si="99"/>
        <v>798.35</v>
      </c>
      <c r="R123" s="628">
        <f t="shared" si="58"/>
        <v>13970.65</v>
      </c>
      <c r="S123" s="628">
        <v>119748.18</v>
      </c>
      <c r="T123" s="628">
        <v>7257.7</v>
      </c>
      <c r="U123" s="628">
        <f t="shared" si="59"/>
        <v>127005.88</v>
      </c>
      <c r="V123" s="646"/>
      <c r="W123" s="660"/>
    </row>
    <row r="124" spans="1:23" s="481" customFormat="1" ht="28.5" hidden="1" outlineLevel="1">
      <c r="A124" s="610">
        <v>100</v>
      </c>
      <c r="B124" s="610">
        <v>39</v>
      </c>
      <c r="C124" s="624" t="s">
        <v>110</v>
      </c>
      <c r="D124" s="610" t="s">
        <v>34</v>
      </c>
      <c r="E124" s="614">
        <v>0.08</v>
      </c>
      <c r="F124" s="625">
        <f t="shared" si="94"/>
        <v>5342.4</v>
      </c>
      <c r="G124" s="625">
        <f t="shared" si="95"/>
        <v>460</v>
      </c>
      <c r="H124" s="625">
        <f t="shared" si="96"/>
        <v>5802.4</v>
      </c>
      <c r="I124" s="676">
        <v>66780</v>
      </c>
      <c r="J124" s="614">
        <v>5750</v>
      </c>
      <c r="K124" s="614"/>
      <c r="L124" s="659"/>
      <c r="M124" s="659"/>
      <c r="N124" s="659"/>
      <c r="O124" s="645">
        <f t="shared" si="100"/>
        <v>93492</v>
      </c>
      <c r="P124" s="627">
        <f t="shared" si="98"/>
        <v>9578.7800000000007</v>
      </c>
      <c r="Q124" s="627">
        <f t="shared" si="99"/>
        <v>589.12</v>
      </c>
      <c r="R124" s="628">
        <f t="shared" si="58"/>
        <v>10167.9</v>
      </c>
      <c r="S124" s="628">
        <v>119734.73</v>
      </c>
      <c r="T124" s="628">
        <v>7364</v>
      </c>
      <c r="U124" s="628">
        <f t="shared" si="59"/>
        <v>127098.73</v>
      </c>
      <c r="V124" s="646"/>
      <c r="W124" s="660"/>
    </row>
    <row r="125" spans="1:23" s="481" customFormat="1" ht="15" hidden="1" outlineLevel="1">
      <c r="A125" s="610"/>
      <c r="B125" s="610"/>
      <c r="C125" s="661" t="s">
        <v>119</v>
      </c>
      <c r="D125" s="629"/>
      <c r="E125" s="630"/>
      <c r="F125" s="639">
        <f t="shared" ref="F125:H125" si="101">SUM(F126:F134)</f>
        <v>132688.51</v>
      </c>
      <c r="G125" s="639">
        <f t="shared" si="101"/>
        <v>19116.87</v>
      </c>
      <c r="H125" s="639">
        <f t="shared" si="101"/>
        <v>151805.38</v>
      </c>
      <c r="I125" s="614"/>
      <c r="J125" s="614"/>
      <c r="K125" s="614"/>
      <c r="L125" s="659"/>
      <c r="M125" s="659"/>
      <c r="N125" s="659"/>
      <c r="O125" s="677"/>
      <c r="P125" s="639"/>
      <c r="Q125" s="639"/>
      <c r="R125" s="639"/>
      <c r="S125" s="628">
        <v>0</v>
      </c>
      <c r="T125" s="628">
        <v>0</v>
      </c>
      <c r="U125" s="628">
        <f t="shared" si="59"/>
        <v>0</v>
      </c>
      <c r="V125" s="646"/>
      <c r="W125" s="660"/>
    </row>
    <row r="126" spans="1:23" s="481" customFormat="1" ht="28.5" hidden="1" outlineLevel="1">
      <c r="A126" s="610">
        <v>101</v>
      </c>
      <c r="B126" s="610">
        <v>40</v>
      </c>
      <c r="C126" s="624" t="s">
        <v>100</v>
      </c>
      <c r="D126" s="610" t="s">
        <v>101</v>
      </c>
      <c r="E126" s="614">
        <v>214.68</v>
      </c>
      <c r="F126" s="625">
        <f t="shared" ref="F126:F134" si="102">E126*I126</f>
        <v>102737.26</v>
      </c>
      <c r="G126" s="625">
        <f t="shared" ref="G126:G134" si="103">E126*J126</f>
        <v>18247.8</v>
      </c>
      <c r="H126" s="625">
        <f t="shared" ref="H126:H134" si="104">F126+G126</f>
        <v>120985.06</v>
      </c>
      <c r="I126" s="614">
        <v>478.56</v>
      </c>
      <c r="J126" s="614">
        <v>85</v>
      </c>
      <c r="K126" s="614"/>
      <c r="L126" s="659"/>
      <c r="M126" s="659"/>
      <c r="N126" s="659"/>
      <c r="O126" s="645">
        <f t="shared" ref="O126:O134" si="105">I126*$M$3</f>
        <v>669.98</v>
      </c>
      <c r="P126" s="627">
        <f t="shared" ref="P126:P134" si="106">E126*S126</f>
        <v>184204.03</v>
      </c>
      <c r="Q126" s="627">
        <f t="shared" ref="Q126:Q134" si="107">E126*T126</f>
        <v>23370.06</v>
      </c>
      <c r="R126" s="628">
        <f t="shared" si="58"/>
        <v>207574.09</v>
      </c>
      <c r="S126" s="628">
        <v>858.04</v>
      </c>
      <c r="T126" s="628">
        <v>108.86</v>
      </c>
      <c r="U126" s="628">
        <f t="shared" si="59"/>
        <v>966.9</v>
      </c>
      <c r="V126" s="646"/>
      <c r="W126" s="660"/>
    </row>
    <row r="127" spans="1:23" s="481" customFormat="1" ht="28.5" hidden="1" outlineLevel="1">
      <c r="A127" s="610">
        <v>102</v>
      </c>
      <c r="B127" s="610">
        <v>41</v>
      </c>
      <c r="C127" s="624" t="s">
        <v>120</v>
      </c>
      <c r="D127" s="610" t="s">
        <v>103</v>
      </c>
      <c r="E127" s="614">
        <v>12</v>
      </c>
      <c r="F127" s="625">
        <f t="shared" si="102"/>
        <v>6396</v>
      </c>
      <c r="G127" s="625">
        <f t="shared" si="103"/>
        <v>0</v>
      </c>
      <c r="H127" s="625">
        <f t="shared" si="104"/>
        <v>6396</v>
      </c>
      <c r="I127" s="614">
        <v>533</v>
      </c>
      <c r="J127" s="614"/>
      <c r="K127" s="614"/>
      <c r="L127" s="659"/>
      <c r="M127" s="659"/>
      <c r="N127" s="659"/>
      <c r="O127" s="645">
        <f t="shared" si="105"/>
        <v>746.2</v>
      </c>
      <c r="P127" s="627">
        <f t="shared" si="106"/>
        <v>11467.8</v>
      </c>
      <c r="Q127" s="627">
        <f t="shared" si="107"/>
        <v>0</v>
      </c>
      <c r="R127" s="628">
        <f t="shared" si="58"/>
        <v>11467.8</v>
      </c>
      <c r="S127" s="628">
        <v>955.65</v>
      </c>
      <c r="T127" s="628">
        <v>0</v>
      </c>
      <c r="U127" s="628">
        <f t="shared" si="59"/>
        <v>955.65</v>
      </c>
      <c r="V127" s="646"/>
      <c r="W127" s="660"/>
    </row>
    <row r="128" spans="1:23" s="481" customFormat="1" hidden="1" outlineLevel="1">
      <c r="A128" s="610">
        <v>103</v>
      </c>
      <c r="B128" s="610">
        <v>42</v>
      </c>
      <c r="C128" s="624" t="s">
        <v>104</v>
      </c>
      <c r="D128" s="610" t="s">
        <v>26</v>
      </c>
      <c r="E128" s="614">
        <v>7.32</v>
      </c>
      <c r="F128" s="625">
        <f t="shared" si="102"/>
        <v>12898.13</v>
      </c>
      <c r="G128" s="625">
        <f t="shared" si="103"/>
        <v>0</v>
      </c>
      <c r="H128" s="625">
        <f t="shared" si="104"/>
        <v>12898.13</v>
      </c>
      <c r="I128" s="614">
        <v>1762.04</v>
      </c>
      <c r="J128" s="614"/>
      <c r="K128" s="614"/>
      <c r="L128" s="659"/>
      <c r="M128" s="659"/>
      <c r="N128" s="659"/>
      <c r="O128" s="645">
        <f t="shared" si="105"/>
        <v>2466.86</v>
      </c>
      <c r="P128" s="627">
        <f t="shared" si="106"/>
        <v>23126.080000000002</v>
      </c>
      <c r="Q128" s="627">
        <f t="shared" si="107"/>
        <v>0</v>
      </c>
      <c r="R128" s="628">
        <f t="shared" si="58"/>
        <v>23126.080000000002</v>
      </c>
      <c r="S128" s="628">
        <v>3159.3</v>
      </c>
      <c r="T128" s="628">
        <v>0</v>
      </c>
      <c r="U128" s="628">
        <f t="shared" si="59"/>
        <v>3159.3</v>
      </c>
      <c r="V128" s="646"/>
      <c r="W128" s="660"/>
    </row>
    <row r="129" spans="1:23" s="481" customFormat="1" hidden="1" outlineLevel="1">
      <c r="A129" s="610">
        <v>104</v>
      </c>
      <c r="B129" s="610">
        <v>43</v>
      </c>
      <c r="C129" s="624" t="s">
        <v>105</v>
      </c>
      <c r="D129" s="610" t="s">
        <v>26</v>
      </c>
      <c r="E129" s="614">
        <v>7.32</v>
      </c>
      <c r="F129" s="625">
        <f t="shared" si="102"/>
        <v>1083.95</v>
      </c>
      <c r="G129" s="625">
        <f t="shared" si="103"/>
        <v>0</v>
      </c>
      <c r="H129" s="625">
        <f t="shared" si="104"/>
        <v>1083.95</v>
      </c>
      <c r="I129" s="614">
        <v>148.08000000000001</v>
      </c>
      <c r="J129" s="614"/>
      <c r="K129" s="614"/>
      <c r="L129" s="659"/>
      <c r="M129" s="659"/>
      <c r="N129" s="659"/>
      <c r="O129" s="645">
        <f t="shared" si="105"/>
        <v>207.31</v>
      </c>
      <c r="P129" s="627">
        <f t="shared" si="106"/>
        <v>1943.46</v>
      </c>
      <c r="Q129" s="627">
        <f t="shared" si="107"/>
        <v>0</v>
      </c>
      <c r="R129" s="628">
        <f t="shared" si="58"/>
        <v>1943.46</v>
      </c>
      <c r="S129" s="628">
        <v>265.5</v>
      </c>
      <c r="T129" s="628">
        <v>0</v>
      </c>
      <c r="U129" s="628">
        <f t="shared" si="59"/>
        <v>265.5</v>
      </c>
      <c r="V129" s="646"/>
      <c r="W129" s="660"/>
    </row>
    <row r="130" spans="1:23" s="481" customFormat="1" hidden="1" outlineLevel="1">
      <c r="A130" s="610">
        <v>105</v>
      </c>
      <c r="B130" s="610">
        <v>44</v>
      </c>
      <c r="C130" s="624" t="s">
        <v>106</v>
      </c>
      <c r="D130" s="610" t="s">
        <v>26</v>
      </c>
      <c r="E130" s="614">
        <v>7.32</v>
      </c>
      <c r="F130" s="625">
        <f t="shared" si="102"/>
        <v>770.14</v>
      </c>
      <c r="G130" s="625">
        <f t="shared" si="103"/>
        <v>0</v>
      </c>
      <c r="H130" s="625">
        <f t="shared" si="104"/>
        <v>770.14</v>
      </c>
      <c r="I130" s="614">
        <v>105.21</v>
      </c>
      <c r="J130" s="614"/>
      <c r="K130" s="614"/>
      <c r="L130" s="659"/>
      <c r="M130" s="659"/>
      <c r="N130" s="659"/>
      <c r="O130" s="645">
        <f t="shared" si="105"/>
        <v>147.29</v>
      </c>
      <c r="P130" s="627">
        <f t="shared" si="106"/>
        <v>1380.77</v>
      </c>
      <c r="Q130" s="627">
        <f t="shared" si="107"/>
        <v>0</v>
      </c>
      <c r="R130" s="628">
        <f t="shared" si="58"/>
        <v>1380.77</v>
      </c>
      <c r="S130" s="628">
        <v>188.63</v>
      </c>
      <c r="T130" s="628">
        <v>0</v>
      </c>
      <c r="U130" s="628">
        <f t="shared" si="59"/>
        <v>188.63</v>
      </c>
      <c r="V130" s="646"/>
      <c r="W130" s="660"/>
    </row>
    <row r="131" spans="1:23" s="481" customFormat="1" ht="28.5" hidden="1" outlineLevel="1">
      <c r="A131" s="610">
        <v>106</v>
      </c>
      <c r="B131" s="610">
        <v>45</v>
      </c>
      <c r="C131" s="624" t="s">
        <v>107</v>
      </c>
      <c r="D131" s="610" t="s">
        <v>26</v>
      </c>
      <c r="E131" s="614">
        <v>6.48</v>
      </c>
      <c r="F131" s="625">
        <f t="shared" si="102"/>
        <v>1924.17</v>
      </c>
      <c r="G131" s="625">
        <f t="shared" si="103"/>
        <v>285.12</v>
      </c>
      <c r="H131" s="625">
        <f t="shared" si="104"/>
        <v>2209.29</v>
      </c>
      <c r="I131" s="614">
        <v>296.94</v>
      </c>
      <c r="J131" s="614">
        <v>44</v>
      </c>
      <c r="K131" s="614"/>
      <c r="L131" s="659"/>
      <c r="M131" s="659"/>
      <c r="N131" s="659"/>
      <c r="O131" s="645">
        <f t="shared" si="105"/>
        <v>415.72</v>
      </c>
      <c r="P131" s="627">
        <f t="shared" si="106"/>
        <v>3450.02</v>
      </c>
      <c r="Q131" s="627">
        <f t="shared" si="107"/>
        <v>365.15</v>
      </c>
      <c r="R131" s="628">
        <f t="shared" si="58"/>
        <v>3815.17</v>
      </c>
      <c r="S131" s="628">
        <v>532.41</v>
      </c>
      <c r="T131" s="628">
        <v>56.35</v>
      </c>
      <c r="U131" s="628">
        <f t="shared" si="59"/>
        <v>588.76</v>
      </c>
      <c r="V131" s="646"/>
      <c r="W131" s="660"/>
    </row>
    <row r="132" spans="1:23" s="481" customFormat="1" ht="28.5" hidden="1" outlineLevel="1">
      <c r="A132" s="610">
        <v>107</v>
      </c>
      <c r="B132" s="610">
        <v>46</v>
      </c>
      <c r="C132" s="624" t="s">
        <v>108</v>
      </c>
      <c r="D132" s="610" t="s">
        <v>34</v>
      </c>
      <c r="E132" s="614">
        <v>7.0000000000000007E-2</v>
      </c>
      <c r="F132" s="625">
        <f t="shared" si="102"/>
        <v>4674.8900000000003</v>
      </c>
      <c r="G132" s="625">
        <f t="shared" si="103"/>
        <v>396.69</v>
      </c>
      <c r="H132" s="625">
        <f t="shared" si="104"/>
        <v>5071.58</v>
      </c>
      <c r="I132" s="676">
        <v>66784.210000000006</v>
      </c>
      <c r="J132" s="614">
        <v>5667</v>
      </c>
      <c r="K132" s="614"/>
      <c r="L132" s="659"/>
      <c r="M132" s="659"/>
      <c r="N132" s="659"/>
      <c r="O132" s="645">
        <f t="shared" si="105"/>
        <v>93497.89</v>
      </c>
      <c r="P132" s="627">
        <f t="shared" si="106"/>
        <v>8381.9599999999991</v>
      </c>
      <c r="Q132" s="627">
        <f t="shared" si="107"/>
        <v>508.04</v>
      </c>
      <c r="R132" s="628">
        <f t="shared" si="58"/>
        <v>8890</v>
      </c>
      <c r="S132" s="628">
        <v>119742.28</v>
      </c>
      <c r="T132" s="628">
        <v>7257.7</v>
      </c>
      <c r="U132" s="628">
        <f t="shared" si="59"/>
        <v>126999.98</v>
      </c>
      <c r="V132" s="646"/>
      <c r="W132" s="660"/>
    </row>
    <row r="133" spans="1:23" s="481" customFormat="1" ht="42.75" hidden="1" outlineLevel="1">
      <c r="A133" s="610">
        <v>108</v>
      </c>
      <c r="B133" s="610">
        <v>47</v>
      </c>
      <c r="C133" s="624" t="s">
        <v>109</v>
      </c>
      <c r="D133" s="610" t="s">
        <v>34</v>
      </c>
      <c r="E133" s="614">
        <v>0.03</v>
      </c>
      <c r="F133" s="625">
        <f t="shared" si="102"/>
        <v>2003.63</v>
      </c>
      <c r="G133" s="625">
        <f t="shared" si="103"/>
        <v>170.01</v>
      </c>
      <c r="H133" s="625">
        <f t="shared" si="104"/>
        <v>2173.64</v>
      </c>
      <c r="I133" s="676">
        <v>66787.5</v>
      </c>
      <c r="J133" s="614">
        <v>5667</v>
      </c>
      <c r="K133" s="614"/>
      <c r="L133" s="659"/>
      <c r="M133" s="659"/>
      <c r="N133" s="659"/>
      <c r="O133" s="645">
        <f t="shared" si="105"/>
        <v>93502.5</v>
      </c>
      <c r="P133" s="627">
        <f t="shared" si="106"/>
        <v>3592.45</v>
      </c>
      <c r="Q133" s="627">
        <f t="shared" si="107"/>
        <v>217.73</v>
      </c>
      <c r="R133" s="628">
        <f t="shared" si="58"/>
        <v>3810.18</v>
      </c>
      <c r="S133" s="628">
        <v>119748.18</v>
      </c>
      <c r="T133" s="628">
        <v>7257.7</v>
      </c>
      <c r="U133" s="628">
        <f t="shared" si="59"/>
        <v>127005.88</v>
      </c>
      <c r="V133" s="646"/>
      <c r="W133" s="660"/>
    </row>
    <row r="134" spans="1:23" s="481" customFormat="1" ht="28.5" hidden="1" outlineLevel="1">
      <c r="A134" s="610">
        <v>109</v>
      </c>
      <c r="B134" s="610">
        <v>48</v>
      </c>
      <c r="C134" s="624" t="s">
        <v>110</v>
      </c>
      <c r="D134" s="610" t="s">
        <v>34</v>
      </c>
      <c r="E134" s="678">
        <v>3.0000000000000001E-3</v>
      </c>
      <c r="F134" s="625">
        <f t="shared" si="102"/>
        <v>200.34</v>
      </c>
      <c r="G134" s="625">
        <f t="shared" si="103"/>
        <v>17.25</v>
      </c>
      <c r="H134" s="625">
        <f t="shared" si="104"/>
        <v>217.59</v>
      </c>
      <c r="I134" s="676">
        <v>66780</v>
      </c>
      <c r="J134" s="614">
        <v>5750</v>
      </c>
      <c r="K134" s="614"/>
      <c r="L134" s="659"/>
      <c r="M134" s="659"/>
      <c r="N134" s="659"/>
      <c r="O134" s="645">
        <f t="shared" si="105"/>
        <v>93492</v>
      </c>
      <c r="P134" s="627">
        <f t="shared" si="106"/>
        <v>359.2</v>
      </c>
      <c r="Q134" s="627">
        <f t="shared" si="107"/>
        <v>22.09</v>
      </c>
      <c r="R134" s="628">
        <f t="shared" si="58"/>
        <v>381.29</v>
      </c>
      <c r="S134" s="628">
        <v>119734.73</v>
      </c>
      <c r="T134" s="628">
        <v>7364</v>
      </c>
      <c r="U134" s="628">
        <f t="shared" si="59"/>
        <v>127098.73</v>
      </c>
      <c r="V134" s="646"/>
      <c r="W134" s="660"/>
    </row>
    <row r="135" spans="1:23" s="481" customFormat="1" ht="15" hidden="1" outlineLevel="1">
      <c r="A135" s="610"/>
      <c r="B135" s="610"/>
      <c r="C135" s="611" t="s">
        <v>121</v>
      </c>
      <c r="D135" s="610"/>
      <c r="E135" s="614"/>
      <c r="F135" s="639">
        <f t="shared" ref="F135:H135" si="108">SUM(F136:F144)</f>
        <v>89672.24</v>
      </c>
      <c r="G135" s="639">
        <f t="shared" si="108"/>
        <v>12814.75</v>
      </c>
      <c r="H135" s="639">
        <f t="shared" si="108"/>
        <v>102486.99</v>
      </c>
      <c r="I135" s="614"/>
      <c r="J135" s="614"/>
      <c r="K135" s="614"/>
      <c r="L135" s="659"/>
      <c r="M135" s="659"/>
      <c r="N135" s="659"/>
      <c r="O135" s="677"/>
      <c r="P135" s="639"/>
      <c r="Q135" s="639"/>
      <c r="R135" s="639"/>
      <c r="S135" s="628">
        <v>0</v>
      </c>
      <c r="T135" s="628">
        <v>0</v>
      </c>
      <c r="U135" s="628">
        <f t="shared" si="59"/>
        <v>0</v>
      </c>
      <c r="V135" s="646"/>
      <c r="W135" s="660"/>
    </row>
    <row r="136" spans="1:23" s="481" customFormat="1" ht="28.5" hidden="1" outlineLevel="1">
      <c r="A136" s="610">
        <v>110</v>
      </c>
      <c r="B136" s="610">
        <v>49</v>
      </c>
      <c r="C136" s="624" t="s">
        <v>100</v>
      </c>
      <c r="D136" s="610" t="s">
        <v>101</v>
      </c>
      <c r="E136" s="614">
        <v>145.29</v>
      </c>
      <c r="F136" s="625">
        <f t="shared" ref="F136:F144" si="109">E136*I136</f>
        <v>69529.98</v>
      </c>
      <c r="G136" s="625">
        <f t="shared" ref="G136:G144" si="110">E136*J136</f>
        <v>12349.65</v>
      </c>
      <c r="H136" s="625">
        <f t="shared" ref="H136:H144" si="111">F136+G136</f>
        <v>81879.63</v>
      </c>
      <c r="I136" s="614">
        <v>478.56</v>
      </c>
      <c r="J136" s="614">
        <v>85</v>
      </c>
      <c r="K136" s="614"/>
      <c r="L136" s="659"/>
      <c r="M136" s="659"/>
      <c r="N136" s="659"/>
      <c r="O136" s="645">
        <f t="shared" ref="O136:O144" si="112">I136*$M$3</f>
        <v>669.98</v>
      </c>
      <c r="P136" s="627">
        <f t="shared" ref="P136:P145" si="113">E136*S136</f>
        <v>124664.63</v>
      </c>
      <c r="Q136" s="627">
        <f t="shared" ref="Q136:Q145" si="114">E136*T136</f>
        <v>15816.27</v>
      </c>
      <c r="R136" s="628">
        <f t="shared" si="58"/>
        <v>140480.9</v>
      </c>
      <c r="S136" s="628">
        <v>858.04</v>
      </c>
      <c r="T136" s="628">
        <v>108.86</v>
      </c>
      <c r="U136" s="628">
        <f t="shared" si="59"/>
        <v>966.9</v>
      </c>
      <c r="V136" s="646"/>
      <c r="W136" s="660"/>
    </row>
    <row r="137" spans="1:23" s="481" customFormat="1" ht="28.5" hidden="1" outlineLevel="1">
      <c r="A137" s="610">
        <v>111</v>
      </c>
      <c r="B137" s="610">
        <v>50</v>
      </c>
      <c r="C137" s="624" t="s">
        <v>122</v>
      </c>
      <c r="D137" s="610" t="s">
        <v>103</v>
      </c>
      <c r="E137" s="614">
        <v>12</v>
      </c>
      <c r="F137" s="625">
        <f t="shared" si="109"/>
        <v>9180</v>
      </c>
      <c r="G137" s="625">
        <f t="shared" si="110"/>
        <v>0</v>
      </c>
      <c r="H137" s="625">
        <f t="shared" si="111"/>
        <v>9180</v>
      </c>
      <c r="I137" s="614">
        <v>765</v>
      </c>
      <c r="J137" s="614"/>
      <c r="K137" s="614"/>
      <c r="L137" s="659"/>
      <c r="M137" s="659"/>
      <c r="N137" s="659"/>
      <c r="O137" s="645">
        <f t="shared" si="112"/>
        <v>1071</v>
      </c>
      <c r="P137" s="627">
        <f t="shared" si="113"/>
        <v>16459.439999999999</v>
      </c>
      <c r="Q137" s="627">
        <f t="shared" si="114"/>
        <v>0</v>
      </c>
      <c r="R137" s="628">
        <f t="shared" ref="R137:R200" si="115">P137+Q137</f>
        <v>16459.439999999999</v>
      </c>
      <c r="S137" s="628">
        <v>1371.62</v>
      </c>
      <c r="T137" s="628">
        <v>0</v>
      </c>
      <c r="U137" s="628">
        <f t="shared" ref="U137:U200" si="116">S137+T137</f>
        <v>1371.62</v>
      </c>
      <c r="V137" s="646"/>
      <c r="W137" s="660"/>
    </row>
    <row r="138" spans="1:23" s="481" customFormat="1" hidden="1" outlineLevel="1">
      <c r="A138" s="610">
        <v>112</v>
      </c>
      <c r="B138" s="610">
        <v>51</v>
      </c>
      <c r="C138" s="624" t="s">
        <v>104</v>
      </c>
      <c r="D138" s="610" t="s">
        <v>26</v>
      </c>
      <c r="E138" s="614">
        <v>3.16</v>
      </c>
      <c r="F138" s="625">
        <f t="shared" si="109"/>
        <v>5568.05</v>
      </c>
      <c r="G138" s="625">
        <f t="shared" si="110"/>
        <v>0</v>
      </c>
      <c r="H138" s="625">
        <f t="shared" si="111"/>
        <v>5568.05</v>
      </c>
      <c r="I138" s="614">
        <v>1762.04</v>
      </c>
      <c r="J138" s="614"/>
      <c r="K138" s="614"/>
      <c r="L138" s="659"/>
      <c r="M138" s="659"/>
      <c r="N138" s="659"/>
      <c r="O138" s="645">
        <f t="shared" si="112"/>
        <v>2466.86</v>
      </c>
      <c r="P138" s="627">
        <f t="shared" si="113"/>
        <v>9983.39</v>
      </c>
      <c r="Q138" s="627">
        <f t="shared" si="114"/>
        <v>0</v>
      </c>
      <c r="R138" s="628">
        <f t="shared" si="115"/>
        <v>9983.39</v>
      </c>
      <c r="S138" s="628">
        <v>3159.3</v>
      </c>
      <c r="T138" s="628">
        <v>0</v>
      </c>
      <c r="U138" s="628">
        <f t="shared" si="116"/>
        <v>3159.3</v>
      </c>
      <c r="V138" s="646"/>
      <c r="W138" s="660"/>
    </row>
    <row r="139" spans="1:23" s="481" customFormat="1" hidden="1" outlineLevel="1">
      <c r="A139" s="610">
        <v>113</v>
      </c>
      <c r="B139" s="610">
        <v>52</v>
      </c>
      <c r="C139" s="624" t="s">
        <v>105</v>
      </c>
      <c r="D139" s="610" t="s">
        <v>26</v>
      </c>
      <c r="E139" s="614">
        <v>3.16</v>
      </c>
      <c r="F139" s="625">
        <f t="shared" si="109"/>
        <v>467.93</v>
      </c>
      <c r="G139" s="625">
        <f t="shared" si="110"/>
        <v>0</v>
      </c>
      <c r="H139" s="625">
        <f t="shared" si="111"/>
        <v>467.93</v>
      </c>
      <c r="I139" s="614">
        <v>148.08000000000001</v>
      </c>
      <c r="J139" s="614"/>
      <c r="K139" s="614"/>
      <c r="L139" s="659"/>
      <c r="M139" s="659"/>
      <c r="N139" s="659"/>
      <c r="O139" s="645">
        <f t="shared" si="112"/>
        <v>207.31</v>
      </c>
      <c r="P139" s="627">
        <f t="shared" si="113"/>
        <v>838.98</v>
      </c>
      <c r="Q139" s="627">
        <f t="shared" si="114"/>
        <v>0</v>
      </c>
      <c r="R139" s="628">
        <f t="shared" si="115"/>
        <v>838.98</v>
      </c>
      <c r="S139" s="628">
        <v>265.5</v>
      </c>
      <c r="T139" s="628">
        <v>0</v>
      </c>
      <c r="U139" s="628">
        <f t="shared" si="116"/>
        <v>265.5</v>
      </c>
      <c r="V139" s="646"/>
      <c r="W139" s="660"/>
    </row>
    <row r="140" spans="1:23" s="481" customFormat="1" hidden="1" outlineLevel="1">
      <c r="A140" s="610">
        <v>114</v>
      </c>
      <c r="B140" s="610">
        <v>53</v>
      </c>
      <c r="C140" s="624" t="s">
        <v>106</v>
      </c>
      <c r="D140" s="610" t="s">
        <v>26</v>
      </c>
      <c r="E140" s="614">
        <v>3.16</v>
      </c>
      <c r="F140" s="625">
        <f t="shared" si="109"/>
        <v>332.46</v>
      </c>
      <c r="G140" s="625">
        <f t="shared" si="110"/>
        <v>0</v>
      </c>
      <c r="H140" s="625">
        <f t="shared" si="111"/>
        <v>332.46</v>
      </c>
      <c r="I140" s="614">
        <v>105.21</v>
      </c>
      <c r="J140" s="614"/>
      <c r="K140" s="614"/>
      <c r="L140" s="659"/>
      <c r="M140" s="659"/>
      <c r="N140" s="659"/>
      <c r="O140" s="645">
        <f t="shared" si="112"/>
        <v>147.29</v>
      </c>
      <c r="P140" s="627">
        <f t="shared" si="113"/>
        <v>596.07000000000005</v>
      </c>
      <c r="Q140" s="627">
        <f t="shared" si="114"/>
        <v>0</v>
      </c>
      <c r="R140" s="628">
        <f t="shared" si="115"/>
        <v>596.07000000000005</v>
      </c>
      <c r="S140" s="628">
        <v>188.63</v>
      </c>
      <c r="T140" s="628">
        <v>0</v>
      </c>
      <c r="U140" s="628">
        <f t="shared" si="116"/>
        <v>188.63</v>
      </c>
      <c r="V140" s="646"/>
      <c r="W140" s="660"/>
    </row>
    <row r="141" spans="1:23" s="481" customFormat="1" ht="28.5" hidden="1" outlineLevel="1">
      <c r="A141" s="610">
        <v>115</v>
      </c>
      <c r="B141" s="610">
        <v>54</v>
      </c>
      <c r="C141" s="624" t="s">
        <v>107</v>
      </c>
      <c r="D141" s="610" t="s">
        <v>26</v>
      </c>
      <c r="E141" s="614">
        <v>4</v>
      </c>
      <c r="F141" s="625">
        <f t="shared" si="109"/>
        <v>1187.76</v>
      </c>
      <c r="G141" s="625">
        <f t="shared" si="110"/>
        <v>176</v>
      </c>
      <c r="H141" s="625">
        <f t="shared" si="111"/>
        <v>1363.76</v>
      </c>
      <c r="I141" s="614">
        <v>296.94</v>
      </c>
      <c r="J141" s="614">
        <v>44</v>
      </c>
      <c r="K141" s="614"/>
      <c r="L141" s="659"/>
      <c r="M141" s="659"/>
      <c r="N141" s="659"/>
      <c r="O141" s="645">
        <f t="shared" si="112"/>
        <v>415.72</v>
      </c>
      <c r="P141" s="627">
        <f t="shared" si="113"/>
        <v>2129.64</v>
      </c>
      <c r="Q141" s="627">
        <f t="shared" si="114"/>
        <v>225.4</v>
      </c>
      <c r="R141" s="628">
        <f t="shared" si="115"/>
        <v>2355.04</v>
      </c>
      <c r="S141" s="628">
        <v>532.41</v>
      </c>
      <c r="T141" s="628">
        <v>56.35</v>
      </c>
      <c r="U141" s="628">
        <f t="shared" si="116"/>
        <v>588.76</v>
      </c>
      <c r="V141" s="646"/>
      <c r="W141" s="660"/>
    </row>
    <row r="142" spans="1:23" s="481" customFormat="1" ht="28.5" hidden="1" outlineLevel="1">
      <c r="A142" s="610">
        <v>116</v>
      </c>
      <c r="B142" s="610">
        <v>55</v>
      </c>
      <c r="C142" s="624" t="s">
        <v>108</v>
      </c>
      <c r="D142" s="610" t="s">
        <v>34</v>
      </c>
      <c r="E142" s="614">
        <v>0.03</v>
      </c>
      <c r="F142" s="625">
        <f t="shared" si="109"/>
        <v>2003.53</v>
      </c>
      <c r="G142" s="625">
        <f t="shared" si="110"/>
        <v>170.01</v>
      </c>
      <c r="H142" s="625">
        <f t="shared" si="111"/>
        <v>2173.54</v>
      </c>
      <c r="I142" s="676">
        <v>66784.210000000006</v>
      </c>
      <c r="J142" s="614">
        <v>5667</v>
      </c>
      <c r="K142" s="614"/>
      <c r="L142" s="659"/>
      <c r="M142" s="659"/>
      <c r="N142" s="659"/>
      <c r="O142" s="645">
        <f t="shared" si="112"/>
        <v>93497.89</v>
      </c>
      <c r="P142" s="627">
        <f t="shared" si="113"/>
        <v>3592.27</v>
      </c>
      <c r="Q142" s="627">
        <f t="shared" si="114"/>
        <v>217.73</v>
      </c>
      <c r="R142" s="628">
        <f t="shared" si="115"/>
        <v>3810</v>
      </c>
      <c r="S142" s="628">
        <v>119742.28</v>
      </c>
      <c r="T142" s="628">
        <v>7257.7</v>
      </c>
      <c r="U142" s="628">
        <f t="shared" si="116"/>
        <v>126999.98</v>
      </c>
      <c r="V142" s="646"/>
      <c r="W142" s="660"/>
    </row>
    <row r="143" spans="1:23" s="481" customFormat="1" ht="42.75" hidden="1" outlineLevel="1">
      <c r="A143" s="610">
        <v>117</v>
      </c>
      <c r="B143" s="610">
        <v>56</v>
      </c>
      <c r="C143" s="624" t="s">
        <v>109</v>
      </c>
      <c r="D143" s="610" t="s">
        <v>34</v>
      </c>
      <c r="E143" s="614">
        <v>0.02</v>
      </c>
      <c r="F143" s="625">
        <f t="shared" si="109"/>
        <v>1335.75</v>
      </c>
      <c r="G143" s="625">
        <f t="shared" si="110"/>
        <v>113.34</v>
      </c>
      <c r="H143" s="625">
        <f t="shared" si="111"/>
        <v>1449.09</v>
      </c>
      <c r="I143" s="676">
        <v>66787.5</v>
      </c>
      <c r="J143" s="614">
        <v>5667</v>
      </c>
      <c r="K143" s="614"/>
      <c r="L143" s="659"/>
      <c r="M143" s="659"/>
      <c r="N143" s="659"/>
      <c r="O143" s="645">
        <f t="shared" si="112"/>
        <v>93502.5</v>
      </c>
      <c r="P143" s="627">
        <f t="shared" si="113"/>
        <v>2394.96</v>
      </c>
      <c r="Q143" s="627">
        <f t="shared" si="114"/>
        <v>145.15</v>
      </c>
      <c r="R143" s="628">
        <f t="shared" si="115"/>
        <v>2540.11</v>
      </c>
      <c r="S143" s="628">
        <v>119748.18</v>
      </c>
      <c r="T143" s="628">
        <v>7257.7</v>
      </c>
      <c r="U143" s="628">
        <f t="shared" si="116"/>
        <v>127005.88</v>
      </c>
      <c r="V143" s="646"/>
      <c r="W143" s="660"/>
    </row>
    <row r="144" spans="1:23" s="481" customFormat="1" ht="28.5" hidden="1" outlineLevel="1">
      <c r="A144" s="610">
        <v>118</v>
      </c>
      <c r="B144" s="610">
        <v>57</v>
      </c>
      <c r="C144" s="624" t="s">
        <v>110</v>
      </c>
      <c r="D144" s="610" t="s">
        <v>34</v>
      </c>
      <c r="E144" s="678">
        <v>1E-3</v>
      </c>
      <c r="F144" s="625">
        <f t="shared" si="109"/>
        <v>66.78</v>
      </c>
      <c r="G144" s="625">
        <f t="shared" si="110"/>
        <v>5.75</v>
      </c>
      <c r="H144" s="625">
        <f t="shared" si="111"/>
        <v>72.53</v>
      </c>
      <c r="I144" s="676">
        <v>66780</v>
      </c>
      <c r="J144" s="614">
        <v>5750</v>
      </c>
      <c r="K144" s="614"/>
      <c r="L144" s="659"/>
      <c r="M144" s="659"/>
      <c r="N144" s="659"/>
      <c r="O144" s="645">
        <f t="shared" si="112"/>
        <v>93492</v>
      </c>
      <c r="P144" s="627">
        <f t="shared" si="113"/>
        <v>119.73</v>
      </c>
      <c r="Q144" s="627">
        <f t="shared" si="114"/>
        <v>7.36</v>
      </c>
      <c r="R144" s="628">
        <f t="shared" si="115"/>
        <v>127.09</v>
      </c>
      <c r="S144" s="628">
        <v>119734.73</v>
      </c>
      <c r="T144" s="628">
        <v>7364</v>
      </c>
      <c r="U144" s="628">
        <f t="shared" si="116"/>
        <v>127098.73</v>
      </c>
      <c r="V144" s="646"/>
      <c r="W144" s="660"/>
    </row>
    <row r="145" spans="1:37" s="481" customFormat="1" hidden="1" outlineLevel="1">
      <c r="A145" s="610"/>
      <c r="B145" s="610"/>
      <c r="C145" s="611" t="s">
        <v>123</v>
      </c>
      <c r="D145" s="610"/>
      <c r="E145" s="614"/>
      <c r="F145" s="625"/>
      <c r="G145" s="625"/>
      <c r="H145" s="625"/>
      <c r="I145" s="614"/>
      <c r="J145" s="614"/>
      <c r="K145" s="614"/>
      <c r="L145" s="659"/>
      <c r="M145" s="659"/>
      <c r="N145" s="659"/>
      <c r="O145" s="677"/>
      <c r="P145" s="627">
        <f t="shared" si="113"/>
        <v>0</v>
      </c>
      <c r="Q145" s="627">
        <f t="shared" si="114"/>
        <v>0</v>
      </c>
      <c r="R145" s="628">
        <f t="shared" si="115"/>
        <v>0</v>
      </c>
      <c r="S145" s="628">
        <v>0</v>
      </c>
      <c r="T145" s="628">
        <v>0</v>
      </c>
      <c r="U145" s="628">
        <f t="shared" si="116"/>
        <v>0</v>
      </c>
      <c r="V145" s="646"/>
      <c r="W145" s="660"/>
    </row>
    <row r="146" spans="1:37" s="481" customFormat="1" ht="28.5" hidden="1" outlineLevel="1">
      <c r="A146" s="616"/>
      <c r="B146" s="616"/>
      <c r="C146" s="611" t="s">
        <v>124</v>
      </c>
      <c r="D146" s="616"/>
      <c r="E146" s="613"/>
      <c r="F146" s="639">
        <f t="shared" ref="F146:H146" si="117">SUM(F147:F149)</f>
        <v>150262.63</v>
      </c>
      <c r="G146" s="639">
        <f t="shared" si="117"/>
        <v>6864.22</v>
      </c>
      <c r="H146" s="639">
        <f t="shared" si="117"/>
        <v>157126.85</v>
      </c>
      <c r="I146" s="613"/>
      <c r="J146" s="613"/>
      <c r="K146" s="613"/>
      <c r="L146" s="640"/>
      <c r="M146" s="640"/>
      <c r="N146" s="640"/>
      <c r="O146" s="641"/>
      <c r="P146" s="639"/>
      <c r="Q146" s="639"/>
      <c r="R146" s="639"/>
      <c r="S146" s="628">
        <v>0</v>
      </c>
      <c r="T146" s="628">
        <v>0</v>
      </c>
      <c r="U146" s="628">
        <f t="shared" si="116"/>
        <v>0</v>
      </c>
      <c r="V146" s="643"/>
      <c r="W146" s="482"/>
      <c r="X146" s="482"/>
      <c r="Y146" s="482"/>
      <c r="Z146" s="482"/>
      <c r="AA146" s="482"/>
      <c r="AB146" s="482"/>
      <c r="AC146" s="482"/>
      <c r="AD146" s="482"/>
      <c r="AE146" s="482"/>
      <c r="AF146" s="482"/>
      <c r="AG146" s="482"/>
      <c r="AH146" s="482"/>
      <c r="AI146" s="482"/>
      <c r="AJ146" s="482"/>
      <c r="AK146" s="482"/>
    </row>
    <row r="147" spans="1:37" s="481" customFormat="1" ht="28.5" hidden="1" outlineLevel="1">
      <c r="A147" s="610">
        <v>119</v>
      </c>
      <c r="B147" s="610">
        <v>58</v>
      </c>
      <c r="C147" s="624" t="s">
        <v>125</v>
      </c>
      <c r="D147" s="610" t="s">
        <v>28</v>
      </c>
      <c r="E147" s="614">
        <v>179.5</v>
      </c>
      <c r="F147" s="625">
        <f t="shared" ref="F147:F149" si="118">E147*I147</f>
        <v>37420.370000000003</v>
      </c>
      <c r="G147" s="625">
        <f t="shared" ref="G147:G149" si="119">E147*J147</f>
        <v>0</v>
      </c>
      <c r="H147" s="625">
        <f t="shared" ref="H147:H149" si="120">F147+G147</f>
        <v>37420.370000000003</v>
      </c>
      <c r="I147" s="614">
        <v>208.47</v>
      </c>
      <c r="J147" s="614"/>
      <c r="K147" s="614"/>
      <c r="L147" s="612"/>
      <c r="M147" s="612"/>
      <c r="N147" s="612"/>
      <c r="O147" s="645">
        <f t="shared" ref="O147:O153" si="121">I147*$M$3</f>
        <v>291.86</v>
      </c>
      <c r="P147" s="627">
        <f>E147*S147</f>
        <v>67093.509999999995</v>
      </c>
      <c r="Q147" s="627">
        <f>E147*T147</f>
        <v>0</v>
      </c>
      <c r="R147" s="628">
        <f t="shared" si="115"/>
        <v>67093.509999999995</v>
      </c>
      <c r="S147" s="628">
        <v>373.78</v>
      </c>
      <c r="T147" s="628">
        <v>0</v>
      </c>
      <c r="U147" s="628">
        <f t="shared" si="116"/>
        <v>373.78</v>
      </c>
      <c r="V147" s="624"/>
    </row>
    <row r="148" spans="1:37" s="481" customFormat="1" ht="28.5" hidden="1" outlineLevel="1">
      <c r="A148" s="610">
        <v>120</v>
      </c>
      <c r="B148" s="610">
        <v>59</v>
      </c>
      <c r="C148" s="624" t="s">
        <v>126</v>
      </c>
      <c r="D148" s="610" t="s">
        <v>101</v>
      </c>
      <c r="E148" s="614">
        <v>67.5</v>
      </c>
      <c r="F148" s="625">
        <f t="shared" si="118"/>
        <v>32349.38</v>
      </c>
      <c r="G148" s="625">
        <f t="shared" si="119"/>
        <v>5737.5</v>
      </c>
      <c r="H148" s="625">
        <f t="shared" si="120"/>
        <v>38086.879999999997</v>
      </c>
      <c r="I148" s="614">
        <v>479.25</v>
      </c>
      <c r="J148" s="614">
        <v>85</v>
      </c>
      <c r="K148" s="614"/>
      <c r="L148" s="612"/>
      <c r="M148" s="612"/>
      <c r="N148" s="612"/>
      <c r="O148" s="645">
        <f t="shared" si="121"/>
        <v>670.95</v>
      </c>
      <c r="P148" s="627">
        <f>E148*S148</f>
        <v>58001.4</v>
      </c>
      <c r="Q148" s="627">
        <f>E148*T148</f>
        <v>7348.05</v>
      </c>
      <c r="R148" s="628">
        <f t="shared" si="115"/>
        <v>65349.45</v>
      </c>
      <c r="S148" s="628">
        <v>859.28</v>
      </c>
      <c r="T148" s="628">
        <v>108.86</v>
      </c>
      <c r="U148" s="628">
        <f t="shared" si="116"/>
        <v>968.14</v>
      </c>
      <c r="V148" s="624"/>
    </row>
    <row r="149" spans="1:37" s="481" customFormat="1" ht="28.5" hidden="1" outlineLevel="1">
      <c r="A149" s="610">
        <v>121</v>
      </c>
      <c r="B149" s="610">
        <v>60</v>
      </c>
      <c r="C149" s="624" t="s">
        <v>127</v>
      </c>
      <c r="D149" s="610" t="s">
        <v>28</v>
      </c>
      <c r="E149" s="614">
        <v>160.96</v>
      </c>
      <c r="F149" s="625">
        <f t="shared" si="118"/>
        <v>80492.88</v>
      </c>
      <c r="G149" s="625">
        <f t="shared" si="119"/>
        <v>1126.72</v>
      </c>
      <c r="H149" s="625">
        <f t="shared" si="120"/>
        <v>81619.600000000006</v>
      </c>
      <c r="I149" s="614">
        <v>500.08</v>
      </c>
      <c r="J149" s="647">
        <v>7</v>
      </c>
      <c r="K149" s="614"/>
      <c r="L149" s="679"/>
      <c r="M149" s="679"/>
      <c r="N149" s="679"/>
      <c r="O149" s="645">
        <f t="shared" si="121"/>
        <v>700.11</v>
      </c>
      <c r="P149" s="627">
        <f>E149*S149</f>
        <v>144321.56</v>
      </c>
      <c r="Q149" s="627">
        <f>E149*T149</f>
        <v>1442.2</v>
      </c>
      <c r="R149" s="628">
        <f t="shared" si="115"/>
        <v>145763.76</v>
      </c>
      <c r="S149" s="628">
        <v>896.63</v>
      </c>
      <c r="T149" s="628">
        <v>8.9600000000000009</v>
      </c>
      <c r="U149" s="628">
        <f t="shared" si="116"/>
        <v>905.59</v>
      </c>
      <c r="V149" s="680" t="s">
        <v>128</v>
      </c>
      <c r="W149" s="681"/>
    </row>
    <row r="150" spans="1:37" s="481" customFormat="1" ht="15" hidden="1" outlineLevel="1">
      <c r="A150" s="616"/>
      <c r="B150" s="616"/>
      <c r="C150" s="611" t="s">
        <v>129</v>
      </c>
      <c r="D150" s="616"/>
      <c r="E150" s="613"/>
      <c r="F150" s="639">
        <f t="shared" ref="F150:H150" si="122">SUM(F151:F153)</f>
        <v>260543.64</v>
      </c>
      <c r="G150" s="639">
        <f t="shared" si="122"/>
        <v>555.35</v>
      </c>
      <c r="H150" s="639">
        <f t="shared" si="122"/>
        <v>261098.99</v>
      </c>
      <c r="I150" s="613"/>
      <c r="J150" s="613"/>
      <c r="K150" s="613"/>
      <c r="L150" s="640"/>
      <c r="M150" s="640"/>
      <c r="N150" s="640"/>
      <c r="O150" s="645">
        <f t="shared" si="121"/>
        <v>0</v>
      </c>
      <c r="P150" s="639"/>
      <c r="Q150" s="639"/>
      <c r="R150" s="639"/>
      <c r="S150" s="628">
        <v>0</v>
      </c>
      <c r="T150" s="628">
        <v>0</v>
      </c>
      <c r="U150" s="628">
        <f t="shared" si="116"/>
        <v>0</v>
      </c>
      <c r="V150" s="643"/>
      <c r="W150" s="482"/>
      <c r="X150" s="482"/>
      <c r="Y150" s="482"/>
      <c r="Z150" s="482"/>
      <c r="AA150" s="482"/>
      <c r="AB150" s="482"/>
      <c r="AC150" s="482"/>
      <c r="AD150" s="482"/>
      <c r="AE150" s="482"/>
      <c r="AF150" s="482"/>
      <c r="AG150" s="482"/>
      <c r="AH150" s="482"/>
      <c r="AI150" s="482"/>
      <c r="AJ150" s="482"/>
      <c r="AK150" s="482"/>
    </row>
    <row r="151" spans="1:37" s="481" customFormat="1" ht="28.5" hidden="1" outlineLevel="1">
      <c r="A151" s="610">
        <v>122</v>
      </c>
      <c r="B151" s="610">
        <v>61</v>
      </c>
      <c r="C151" s="624" t="s">
        <v>130</v>
      </c>
      <c r="D151" s="610" t="s">
        <v>28</v>
      </c>
      <c r="E151" s="614">
        <v>18.55</v>
      </c>
      <c r="F151" s="625">
        <f t="shared" ref="F151:F153" si="123">E151*I151</f>
        <v>9276.48</v>
      </c>
      <c r="G151" s="625">
        <f t="shared" ref="G151:G153" si="124">E151*J151</f>
        <v>129.85</v>
      </c>
      <c r="H151" s="625">
        <f t="shared" ref="H151:H153" si="125">F151+G151</f>
        <v>9406.33</v>
      </c>
      <c r="I151" s="614">
        <v>500.08</v>
      </c>
      <c r="J151" s="647">
        <v>7</v>
      </c>
      <c r="K151" s="614"/>
      <c r="L151" s="679"/>
      <c r="M151" s="679"/>
      <c r="N151" s="679"/>
      <c r="O151" s="645">
        <f t="shared" si="121"/>
        <v>700.11</v>
      </c>
      <c r="P151" s="627">
        <f>E151*S151</f>
        <v>16632.490000000002</v>
      </c>
      <c r="Q151" s="627">
        <f>E151*T151</f>
        <v>166.21</v>
      </c>
      <c r="R151" s="628">
        <f t="shared" si="115"/>
        <v>16798.7</v>
      </c>
      <c r="S151" s="628">
        <v>896.63</v>
      </c>
      <c r="T151" s="628">
        <v>8.9600000000000009</v>
      </c>
      <c r="U151" s="628">
        <f t="shared" si="116"/>
        <v>905.59</v>
      </c>
      <c r="V151" s="680" t="s">
        <v>131</v>
      </c>
      <c r="W151" s="681"/>
    </row>
    <row r="152" spans="1:37" s="481" customFormat="1" ht="28.5" hidden="1" outlineLevel="1">
      <c r="A152" s="610">
        <v>123</v>
      </c>
      <c r="B152" s="610">
        <v>62</v>
      </c>
      <c r="C152" s="624" t="s">
        <v>132</v>
      </c>
      <c r="D152" s="610" t="s">
        <v>103</v>
      </c>
      <c r="E152" s="614">
        <v>770</v>
      </c>
      <c r="F152" s="625">
        <f t="shared" si="123"/>
        <v>251020</v>
      </c>
      <c r="G152" s="625">
        <f t="shared" si="124"/>
        <v>0</v>
      </c>
      <c r="H152" s="625">
        <f t="shared" si="125"/>
        <v>251020</v>
      </c>
      <c r="I152" s="614">
        <v>326</v>
      </c>
      <c r="J152" s="613"/>
      <c r="K152" s="614"/>
      <c r="L152" s="612"/>
      <c r="M152" s="612"/>
      <c r="N152" s="612"/>
      <c r="O152" s="645">
        <f t="shared" si="121"/>
        <v>456.4</v>
      </c>
      <c r="P152" s="627">
        <f>E152*S152</f>
        <v>450072.7</v>
      </c>
      <c r="Q152" s="627">
        <f>E152*T152</f>
        <v>0</v>
      </c>
      <c r="R152" s="628">
        <f t="shared" si="115"/>
        <v>450072.7</v>
      </c>
      <c r="S152" s="628">
        <v>584.51</v>
      </c>
      <c r="T152" s="628">
        <v>0</v>
      </c>
      <c r="U152" s="628">
        <f t="shared" si="116"/>
        <v>584.51</v>
      </c>
      <c r="V152" s="624"/>
    </row>
    <row r="153" spans="1:37" s="481" customFormat="1" ht="28.5" hidden="1" outlineLevel="1">
      <c r="A153" s="610">
        <v>124</v>
      </c>
      <c r="B153" s="610">
        <v>63</v>
      </c>
      <c r="C153" s="624" t="s">
        <v>133</v>
      </c>
      <c r="D153" s="610" t="s">
        <v>26</v>
      </c>
      <c r="E153" s="614">
        <v>0.37</v>
      </c>
      <c r="F153" s="625">
        <f t="shared" si="123"/>
        <v>247.16</v>
      </c>
      <c r="G153" s="625">
        <f t="shared" si="124"/>
        <v>425.5</v>
      </c>
      <c r="H153" s="625">
        <f t="shared" si="125"/>
        <v>672.66</v>
      </c>
      <c r="I153" s="614">
        <v>668</v>
      </c>
      <c r="J153" s="647">
        <v>1150</v>
      </c>
      <c r="K153" s="614"/>
      <c r="L153" s="612"/>
      <c r="M153" s="612"/>
      <c r="N153" s="612"/>
      <c r="O153" s="645">
        <f t="shared" si="121"/>
        <v>935.2</v>
      </c>
      <c r="P153" s="627">
        <f>E153*S153</f>
        <v>443.15</v>
      </c>
      <c r="Q153" s="627">
        <f>E153*T153</f>
        <v>544.94000000000005</v>
      </c>
      <c r="R153" s="628">
        <f t="shared" si="115"/>
        <v>988.09</v>
      </c>
      <c r="S153" s="628">
        <v>1197.71</v>
      </c>
      <c r="T153" s="628">
        <v>1472.8</v>
      </c>
      <c r="U153" s="628">
        <f t="shared" si="116"/>
        <v>2670.51</v>
      </c>
      <c r="V153" s="624" t="s">
        <v>134</v>
      </c>
    </row>
    <row r="154" spans="1:37" s="481" customFormat="1" ht="15" hidden="1" outlineLevel="1">
      <c r="A154" s="616"/>
      <c r="B154" s="616"/>
      <c r="C154" s="611" t="s">
        <v>135</v>
      </c>
      <c r="D154" s="616"/>
      <c r="E154" s="613"/>
      <c r="F154" s="639">
        <f t="shared" ref="F154:H154" si="126">SUM(F155:F158)</f>
        <v>24048.44</v>
      </c>
      <c r="G154" s="639">
        <f t="shared" si="126"/>
        <v>457.6</v>
      </c>
      <c r="H154" s="639">
        <f t="shared" si="126"/>
        <v>24506.04</v>
      </c>
      <c r="I154" s="613"/>
      <c r="J154" s="613"/>
      <c r="K154" s="613"/>
      <c r="L154" s="640"/>
      <c r="M154" s="640"/>
      <c r="N154" s="640"/>
      <c r="O154" s="641"/>
      <c r="P154" s="639"/>
      <c r="Q154" s="639"/>
      <c r="R154" s="639"/>
      <c r="S154" s="628">
        <v>0</v>
      </c>
      <c r="T154" s="628">
        <v>0</v>
      </c>
      <c r="U154" s="628">
        <f t="shared" si="116"/>
        <v>0</v>
      </c>
      <c r="V154" s="643"/>
      <c r="W154" s="482"/>
      <c r="X154" s="482"/>
      <c r="Y154" s="482"/>
      <c r="Z154" s="482"/>
      <c r="AA154" s="482"/>
      <c r="AB154" s="482"/>
      <c r="AC154" s="482"/>
      <c r="AD154" s="482"/>
      <c r="AE154" s="482"/>
      <c r="AF154" s="482"/>
      <c r="AG154" s="482"/>
      <c r="AH154" s="482"/>
      <c r="AI154" s="482"/>
      <c r="AJ154" s="482"/>
      <c r="AK154" s="482"/>
    </row>
    <row r="155" spans="1:37" s="481" customFormat="1" ht="28.5" hidden="1" outlineLevel="1">
      <c r="A155" s="610">
        <v>125</v>
      </c>
      <c r="B155" s="610">
        <v>64</v>
      </c>
      <c r="C155" s="624" t="s">
        <v>136</v>
      </c>
      <c r="D155" s="610" t="s">
        <v>26</v>
      </c>
      <c r="E155" s="614">
        <v>10.4</v>
      </c>
      <c r="F155" s="625">
        <f t="shared" ref="F155:F158" si="127">E155*I155</f>
        <v>1540.03</v>
      </c>
      <c r="G155" s="625">
        <f t="shared" ref="G155:G158" si="128">E155*J155</f>
        <v>0</v>
      </c>
      <c r="H155" s="625">
        <f t="shared" ref="H155:H158" si="129">F155+G155</f>
        <v>1540.03</v>
      </c>
      <c r="I155" s="614">
        <v>148.08000000000001</v>
      </c>
      <c r="J155" s="614"/>
      <c r="K155" s="614"/>
      <c r="L155" s="612"/>
      <c r="M155" s="612"/>
      <c r="N155" s="612"/>
      <c r="O155" s="645">
        <f t="shared" ref="O155:O158" si="130">I155*$M$3</f>
        <v>207.31</v>
      </c>
      <c r="P155" s="627">
        <f>E155*S155</f>
        <v>2761.2</v>
      </c>
      <c r="Q155" s="627">
        <f>E155*T155</f>
        <v>0</v>
      </c>
      <c r="R155" s="628">
        <f t="shared" si="115"/>
        <v>2761.2</v>
      </c>
      <c r="S155" s="628">
        <v>265.5</v>
      </c>
      <c r="T155" s="628">
        <v>0</v>
      </c>
      <c r="U155" s="628">
        <f t="shared" si="116"/>
        <v>265.5</v>
      </c>
      <c r="V155" s="624"/>
    </row>
    <row r="156" spans="1:37" s="481" customFormat="1" ht="28.5" hidden="1" outlineLevel="1">
      <c r="A156" s="610">
        <v>126</v>
      </c>
      <c r="B156" s="610">
        <v>65</v>
      </c>
      <c r="C156" s="624" t="s">
        <v>137</v>
      </c>
      <c r="D156" s="610" t="s">
        <v>26</v>
      </c>
      <c r="E156" s="614">
        <v>10.4</v>
      </c>
      <c r="F156" s="625">
        <f t="shared" si="127"/>
        <v>18325.22</v>
      </c>
      <c r="G156" s="625">
        <f t="shared" si="128"/>
        <v>0</v>
      </c>
      <c r="H156" s="625">
        <f t="shared" si="129"/>
        <v>18325.22</v>
      </c>
      <c r="I156" s="614">
        <v>1762.04</v>
      </c>
      <c r="J156" s="614"/>
      <c r="K156" s="614"/>
      <c r="L156" s="612"/>
      <c r="M156" s="612"/>
      <c r="N156" s="612"/>
      <c r="O156" s="645">
        <f t="shared" si="130"/>
        <v>2466.86</v>
      </c>
      <c r="P156" s="627">
        <f>E156*S156</f>
        <v>32856.720000000001</v>
      </c>
      <c r="Q156" s="627">
        <f>E156*T156</f>
        <v>0</v>
      </c>
      <c r="R156" s="628">
        <f t="shared" si="115"/>
        <v>32856.720000000001</v>
      </c>
      <c r="S156" s="628">
        <v>3159.3</v>
      </c>
      <c r="T156" s="628">
        <v>0</v>
      </c>
      <c r="U156" s="628">
        <f t="shared" si="116"/>
        <v>3159.3</v>
      </c>
      <c r="V156" s="624"/>
    </row>
    <row r="157" spans="1:37" s="481" customFormat="1" ht="28.5" hidden="1" outlineLevel="1">
      <c r="A157" s="610">
        <v>127</v>
      </c>
      <c r="B157" s="610">
        <v>66</v>
      </c>
      <c r="C157" s="624" t="s">
        <v>138</v>
      </c>
      <c r="D157" s="610" t="s">
        <v>26</v>
      </c>
      <c r="E157" s="614">
        <v>10.4</v>
      </c>
      <c r="F157" s="625">
        <f t="shared" si="127"/>
        <v>1094.18</v>
      </c>
      <c r="G157" s="625">
        <f t="shared" si="128"/>
        <v>0</v>
      </c>
      <c r="H157" s="625">
        <f t="shared" si="129"/>
        <v>1094.18</v>
      </c>
      <c r="I157" s="614">
        <v>105.21</v>
      </c>
      <c r="J157" s="614"/>
      <c r="K157" s="614"/>
      <c r="L157" s="612"/>
      <c r="M157" s="612"/>
      <c r="N157" s="612"/>
      <c r="O157" s="645">
        <f t="shared" si="130"/>
        <v>147.29</v>
      </c>
      <c r="P157" s="627">
        <f>E157*S157</f>
        <v>1961.75</v>
      </c>
      <c r="Q157" s="627">
        <f>E157*T157</f>
        <v>0</v>
      </c>
      <c r="R157" s="628">
        <f t="shared" si="115"/>
        <v>1961.75</v>
      </c>
      <c r="S157" s="628">
        <v>188.63</v>
      </c>
      <c r="T157" s="628">
        <v>0</v>
      </c>
      <c r="U157" s="628">
        <f t="shared" si="116"/>
        <v>188.63</v>
      </c>
      <c r="V157" s="624"/>
    </row>
    <row r="158" spans="1:37" s="481" customFormat="1" ht="28.5" hidden="1" outlineLevel="1">
      <c r="A158" s="610">
        <v>128</v>
      </c>
      <c r="B158" s="610">
        <v>67</v>
      </c>
      <c r="C158" s="624" t="s">
        <v>139</v>
      </c>
      <c r="D158" s="610" t="s">
        <v>26</v>
      </c>
      <c r="E158" s="614">
        <v>10.4</v>
      </c>
      <c r="F158" s="625">
        <f t="shared" si="127"/>
        <v>3089.01</v>
      </c>
      <c r="G158" s="625">
        <f t="shared" si="128"/>
        <v>457.6</v>
      </c>
      <c r="H158" s="625">
        <f t="shared" si="129"/>
        <v>3546.61</v>
      </c>
      <c r="I158" s="614">
        <v>297.02</v>
      </c>
      <c r="J158" s="614">
        <v>44</v>
      </c>
      <c r="K158" s="614"/>
      <c r="L158" s="612"/>
      <c r="M158" s="612"/>
      <c r="N158" s="612"/>
      <c r="O158" s="645">
        <f t="shared" si="130"/>
        <v>415.83</v>
      </c>
      <c r="P158" s="627">
        <f>E158*S158</f>
        <v>5538.52</v>
      </c>
      <c r="Q158" s="627">
        <f>E158*T158</f>
        <v>586.04</v>
      </c>
      <c r="R158" s="628">
        <f t="shared" si="115"/>
        <v>6124.56</v>
      </c>
      <c r="S158" s="628">
        <v>532.54999999999995</v>
      </c>
      <c r="T158" s="628">
        <v>56.35</v>
      </c>
      <c r="U158" s="628">
        <f t="shared" si="116"/>
        <v>588.9</v>
      </c>
      <c r="V158" s="624"/>
    </row>
    <row r="159" spans="1:37" s="481" customFormat="1" ht="42.75" hidden="1" outlineLevel="1">
      <c r="A159" s="616"/>
      <c r="B159" s="616"/>
      <c r="C159" s="611" t="s">
        <v>140</v>
      </c>
      <c r="D159" s="616"/>
      <c r="E159" s="613"/>
      <c r="F159" s="639">
        <f>SUM(F160:F193)</f>
        <v>1224188.8899999999</v>
      </c>
      <c r="G159" s="639">
        <f t="shared" ref="G159:H159" si="131">SUM(G160:G193)</f>
        <v>176421.04</v>
      </c>
      <c r="H159" s="639">
        <f t="shared" si="131"/>
        <v>1400609.93</v>
      </c>
      <c r="I159" s="613"/>
      <c r="J159" s="613"/>
      <c r="K159" s="613"/>
      <c r="L159" s="640"/>
      <c r="M159" s="640"/>
      <c r="N159" s="640"/>
      <c r="O159" s="641"/>
      <c r="P159" s="639"/>
      <c r="Q159" s="639"/>
      <c r="R159" s="639"/>
      <c r="S159" s="628">
        <v>0</v>
      </c>
      <c r="T159" s="628">
        <v>0</v>
      </c>
      <c r="U159" s="628">
        <f t="shared" si="116"/>
        <v>0</v>
      </c>
      <c r="V159" s="643"/>
      <c r="W159" s="482"/>
      <c r="X159" s="482"/>
      <c r="Y159" s="482"/>
      <c r="Z159" s="482"/>
      <c r="AA159" s="482"/>
      <c r="AB159" s="482"/>
      <c r="AC159" s="482"/>
      <c r="AD159" s="482"/>
      <c r="AE159" s="482"/>
      <c r="AF159" s="482"/>
      <c r="AG159" s="482"/>
      <c r="AH159" s="482"/>
      <c r="AI159" s="482"/>
      <c r="AJ159" s="482"/>
      <c r="AK159" s="482"/>
    </row>
    <row r="160" spans="1:37" s="481" customFormat="1" ht="28.5" hidden="1" outlineLevel="1">
      <c r="A160" s="610">
        <v>129</v>
      </c>
      <c r="B160" s="610">
        <v>68</v>
      </c>
      <c r="C160" s="624" t="s">
        <v>100</v>
      </c>
      <c r="D160" s="610" t="s">
        <v>101</v>
      </c>
      <c r="E160" s="614">
        <v>206.67</v>
      </c>
      <c r="F160" s="625">
        <f t="shared" ref="F160:F169" si="132">E160*I160</f>
        <v>98904</v>
      </c>
      <c r="G160" s="625">
        <f t="shared" ref="G160:G169" si="133">E160*J160</f>
        <v>17566.95</v>
      </c>
      <c r="H160" s="625">
        <f t="shared" ref="H160:H169" si="134">F160+G160</f>
        <v>116470.95</v>
      </c>
      <c r="I160" s="614">
        <v>478.56</v>
      </c>
      <c r="J160" s="614">
        <v>85</v>
      </c>
      <c r="K160" s="614"/>
      <c r="L160" s="612"/>
      <c r="M160" s="612"/>
      <c r="N160" s="612"/>
      <c r="O160" s="645">
        <f t="shared" ref="O160:O165" si="135">I160*$M$3</f>
        <v>669.98</v>
      </c>
      <c r="P160" s="627">
        <f t="shared" ref="P160:P193" si="136">E160*S160</f>
        <v>177331.13</v>
      </c>
      <c r="Q160" s="627">
        <f t="shared" ref="Q160:Q193" si="137">E160*T160</f>
        <v>22498.1</v>
      </c>
      <c r="R160" s="628">
        <f t="shared" si="115"/>
        <v>199829.23</v>
      </c>
      <c r="S160" s="628">
        <v>858.04</v>
      </c>
      <c r="T160" s="628">
        <v>108.86</v>
      </c>
      <c r="U160" s="628">
        <f t="shared" si="116"/>
        <v>966.9</v>
      </c>
      <c r="V160" s="624"/>
    </row>
    <row r="161" spans="1:37" s="481" customFormat="1" ht="28.5" hidden="1" outlineLevel="1">
      <c r="A161" s="610">
        <v>130</v>
      </c>
      <c r="B161" s="610">
        <v>69</v>
      </c>
      <c r="C161" s="624" t="s">
        <v>141</v>
      </c>
      <c r="D161" s="610" t="s">
        <v>103</v>
      </c>
      <c r="E161" s="614">
        <v>6</v>
      </c>
      <c r="F161" s="625">
        <f t="shared" si="132"/>
        <v>3198</v>
      </c>
      <c r="G161" s="625">
        <f t="shared" si="133"/>
        <v>0</v>
      </c>
      <c r="H161" s="625">
        <f t="shared" si="134"/>
        <v>3198</v>
      </c>
      <c r="I161" s="614">
        <v>533</v>
      </c>
      <c r="J161" s="614"/>
      <c r="K161" s="614"/>
      <c r="L161" s="612"/>
      <c r="M161" s="612"/>
      <c r="N161" s="612"/>
      <c r="O161" s="645">
        <f t="shared" si="135"/>
        <v>746.2</v>
      </c>
      <c r="P161" s="627">
        <f t="shared" si="136"/>
        <v>5733.9</v>
      </c>
      <c r="Q161" s="627">
        <f t="shared" si="137"/>
        <v>0</v>
      </c>
      <c r="R161" s="628">
        <f t="shared" si="115"/>
        <v>5733.9</v>
      </c>
      <c r="S161" s="628">
        <v>955.65</v>
      </c>
      <c r="T161" s="628">
        <v>0</v>
      </c>
      <c r="U161" s="628">
        <f t="shared" si="116"/>
        <v>955.65</v>
      </c>
      <c r="V161" s="624"/>
    </row>
    <row r="162" spans="1:37" s="481" customFormat="1" hidden="1" outlineLevel="1">
      <c r="A162" s="610">
        <v>131</v>
      </c>
      <c r="B162" s="610">
        <v>70</v>
      </c>
      <c r="C162" s="624" t="s">
        <v>104</v>
      </c>
      <c r="D162" s="610" t="s">
        <v>26</v>
      </c>
      <c r="E162" s="614">
        <v>7.43</v>
      </c>
      <c r="F162" s="625">
        <f t="shared" si="132"/>
        <v>13091.96</v>
      </c>
      <c r="G162" s="625">
        <f t="shared" si="133"/>
        <v>0</v>
      </c>
      <c r="H162" s="625">
        <f t="shared" si="134"/>
        <v>13091.96</v>
      </c>
      <c r="I162" s="614">
        <v>1762.04</v>
      </c>
      <c r="J162" s="614"/>
      <c r="K162" s="614"/>
      <c r="L162" s="612"/>
      <c r="M162" s="612"/>
      <c r="N162" s="612"/>
      <c r="O162" s="645">
        <f t="shared" si="135"/>
        <v>2466.86</v>
      </c>
      <c r="P162" s="627">
        <f t="shared" si="136"/>
        <v>23473.599999999999</v>
      </c>
      <c r="Q162" s="627">
        <f t="shared" si="137"/>
        <v>0</v>
      </c>
      <c r="R162" s="628">
        <f t="shared" si="115"/>
        <v>23473.599999999999</v>
      </c>
      <c r="S162" s="628">
        <v>3159.3</v>
      </c>
      <c r="T162" s="628">
        <v>0</v>
      </c>
      <c r="U162" s="628">
        <f t="shared" si="116"/>
        <v>3159.3</v>
      </c>
      <c r="V162" s="624"/>
    </row>
    <row r="163" spans="1:37" s="481" customFormat="1" hidden="1" outlineLevel="1">
      <c r="A163" s="610">
        <v>132</v>
      </c>
      <c r="B163" s="610">
        <v>71</v>
      </c>
      <c r="C163" s="624" t="s">
        <v>105</v>
      </c>
      <c r="D163" s="610" t="s">
        <v>26</v>
      </c>
      <c r="E163" s="614">
        <v>7.43</v>
      </c>
      <c r="F163" s="625">
        <f t="shared" si="132"/>
        <v>1100.23</v>
      </c>
      <c r="G163" s="625">
        <f t="shared" si="133"/>
        <v>0</v>
      </c>
      <c r="H163" s="625">
        <f t="shared" si="134"/>
        <v>1100.23</v>
      </c>
      <c r="I163" s="614">
        <v>148.08000000000001</v>
      </c>
      <c r="J163" s="614"/>
      <c r="K163" s="614"/>
      <c r="L163" s="612"/>
      <c r="M163" s="612"/>
      <c r="N163" s="612"/>
      <c r="O163" s="645">
        <f t="shared" si="135"/>
        <v>207.31</v>
      </c>
      <c r="P163" s="627">
        <f t="shared" si="136"/>
        <v>1972.67</v>
      </c>
      <c r="Q163" s="627">
        <f t="shared" si="137"/>
        <v>0</v>
      </c>
      <c r="R163" s="628">
        <f t="shared" si="115"/>
        <v>1972.67</v>
      </c>
      <c r="S163" s="628">
        <v>265.5</v>
      </c>
      <c r="T163" s="628">
        <v>0</v>
      </c>
      <c r="U163" s="628">
        <f t="shared" si="116"/>
        <v>265.5</v>
      </c>
      <c r="V163" s="624"/>
    </row>
    <row r="164" spans="1:37" s="481" customFormat="1" hidden="1" outlineLevel="1">
      <c r="A164" s="610">
        <v>133</v>
      </c>
      <c r="B164" s="610">
        <v>72</v>
      </c>
      <c r="C164" s="624" t="s">
        <v>142</v>
      </c>
      <c r="D164" s="610" t="s">
        <v>26</v>
      </c>
      <c r="E164" s="614">
        <v>7.43</v>
      </c>
      <c r="F164" s="625">
        <f t="shared" si="132"/>
        <v>781.71</v>
      </c>
      <c r="G164" s="625">
        <f t="shared" si="133"/>
        <v>0</v>
      </c>
      <c r="H164" s="625">
        <f t="shared" si="134"/>
        <v>781.71</v>
      </c>
      <c r="I164" s="614">
        <v>105.21</v>
      </c>
      <c r="J164" s="614"/>
      <c r="K164" s="614"/>
      <c r="L164" s="612"/>
      <c r="M164" s="612"/>
      <c r="N164" s="612"/>
      <c r="O164" s="645">
        <f t="shared" si="135"/>
        <v>147.29</v>
      </c>
      <c r="P164" s="627">
        <f t="shared" si="136"/>
        <v>1401.52</v>
      </c>
      <c r="Q164" s="627">
        <f t="shared" si="137"/>
        <v>0</v>
      </c>
      <c r="R164" s="628">
        <f t="shared" si="115"/>
        <v>1401.52</v>
      </c>
      <c r="S164" s="628">
        <v>188.63</v>
      </c>
      <c r="T164" s="628">
        <v>0</v>
      </c>
      <c r="U164" s="628">
        <f t="shared" si="116"/>
        <v>188.63</v>
      </c>
      <c r="V164" s="624"/>
    </row>
    <row r="165" spans="1:37" s="481" customFormat="1" ht="28.5" hidden="1" outlineLevel="1">
      <c r="A165" s="610">
        <v>134</v>
      </c>
      <c r="B165" s="610">
        <v>73</v>
      </c>
      <c r="C165" s="624" t="s">
        <v>107</v>
      </c>
      <c r="D165" s="610" t="s">
        <v>26</v>
      </c>
      <c r="E165" s="614">
        <v>4.18</v>
      </c>
      <c r="F165" s="625">
        <f t="shared" si="132"/>
        <v>1241.21</v>
      </c>
      <c r="G165" s="625">
        <f t="shared" si="133"/>
        <v>183.92</v>
      </c>
      <c r="H165" s="625">
        <f t="shared" si="134"/>
        <v>1425.13</v>
      </c>
      <c r="I165" s="614">
        <v>296.94</v>
      </c>
      <c r="J165" s="614">
        <v>44</v>
      </c>
      <c r="K165" s="614"/>
      <c r="L165" s="612"/>
      <c r="M165" s="612"/>
      <c r="N165" s="612"/>
      <c r="O165" s="645">
        <f t="shared" si="135"/>
        <v>415.72</v>
      </c>
      <c r="P165" s="627">
        <f t="shared" si="136"/>
        <v>2225.4699999999998</v>
      </c>
      <c r="Q165" s="627">
        <f t="shared" si="137"/>
        <v>235.54</v>
      </c>
      <c r="R165" s="628">
        <f t="shared" si="115"/>
        <v>2461.0100000000002</v>
      </c>
      <c r="S165" s="628">
        <v>532.41</v>
      </c>
      <c r="T165" s="628">
        <v>56.35</v>
      </c>
      <c r="U165" s="628">
        <f t="shared" si="116"/>
        <v>588.76</v>
      </c>
      <c r="V165" s="624"/>
    </row>
    <row r="166" spans="1:37" s="481" customFormat="1" hidden="1" outlineLevel="1">
      <c r="A166" s="610">
        <v>135</v>
      </c>
      <c r="B166" s="610">
        <v>74</v>
      </c>
      <c r="C166" s="624" t="s">
        <v>113</v>
      </c>
      <c r="D166" s="610" t="s">
        <v>34</v>
      </c>
      <c r="E166" s="614">
        <v>0.09</v>
      </c>
      <c r="F166" s="625">
        <f t="shared" si="132"/>
        <v>2441.16</v>
      </c>
      <c r="G166" s="625">
        <f t="shared" si="133"/>
        <v>0</v>
      </c>
      <c r="H166" s="625">
        <f t="shared" si="134"/>
        <v>2441.16</v>
      </c>
      <c r="I166" s="614">
        <v>27124</v>
      </c>
      <c r="J166" s="614"/>
      <c r="K166" s="614"/>
      <c r="L166" s="612"/>
      <c r="M166" s="612"/>
      <c r="N166" s="612"/>
      <c r="O166" s="626">
        <f>I166*$L$3</f>
        <v>46110.8</v>
      </c>
      <c r="P166" s="627">
        <f t="shared" si="136"/>
        <v>5314.85</v>
      </c>
      <c r="Q166" s="627">
        <f t="shared" si="137"/>
        <v>0</v>
      </c>
      <c r="R166" s="628">
        <f t="shared" si="115"/>
        <v>5314.85</v>
      </c>
      <c r="S166" s="628">
        <v>59053.87</v>
      </c>
      <c r="T166" s="628">
        <v>0</v>
      </c>
      <c r="U166" s="628">
        <f t="shared" si="116"/>
        <v>59053.87</v>
      </c>
      <c r="V166" s="624"/>
    </row>
    <row r="167" spans="1:37" s="481" customFormat="1" ht="28.5" hidden="1" outlineLevel="1">
      <c r="A167" s="610">
        <v>136</v>
      </c>
      <c r="B167" s="610">
        <v>75</v>
      </c>
      <c r="C167" s="624" t="s">
        <v>108</v>
      </c>
      <c r="D167" s="610" t="s">
        <v>34</v>
      </c>
      <c r="E167" s="614">
        <v>7.0000000000000007E-2</v>
      </c>
      <c r="F167" s="625">
        <f t="shared" si="132"/>
        <v>4674.8900000000003</v>
      </c>
      <c r="G167" s="625">
        <f t="shared" si="133"/>
        <v>396.69</v>
      </c>
      <c r="H167" s="625">
        <f t="shared" si="134"/>
        <v>5071.58</v>
      </c>
      <c r="I167" s="614">
        <v>66784.210000000006</v>
      </c>
      <c r="J167" s="614">
        <v>5667</v>
      </c>
      <c r="K167" s="614"/>
      <c r="L167" s="612"/>
      <c r="M167" s="612"/>
      <c r="N167" s="612"/>
      <c r="O167" s="645">
        <f t="shared" ref="O167:O169" si="138">I167*$M$3</f>
        <v>93497.89</v>
      </c>
      <c r="P167" s="627">
        <f t="shared" si="136"/>
        <v>8381.9599999999991</v>
      </c>
      <c r="Q167" s="627">
        <f t="shared" si="137"/>
        <v>508.04</v>
      </c>
      <c r="R167" s="628">
        <f t="shared" si="115"/>
        <v>8890</v>
      </c>
      <c r="S167" s="628">
        <v>119742.28</v>
      </c>
      <c r="T167" s="628">
        <v>7257.7</v>
      </c>
      <c r="U167" s="628">
        <f t="shared" si="116"/>
        <v>126999.98</v>
      </c>
      <c r="V167" s="624"/>
    </row>
    <row r="168" spans="1:37" s="481" customFormat="1" ht="42.75" hidden="1" outlineLevel="1">
      <c r="A168" s="610">
        <v>137</v>
      </c>
      <c r="B168" s="610">
        <v>76</v>
      </c>
      <c r="C168" s="624" t="s">
        <v>109</v>
      </c>
      <c r="D168" s="610" t="s">
        <v>34</v>
      </c>
      <c r="E168" s="614">
        <v>0.03</v>
      </c>
      <c r="F168" s="625">
        <f t="shared" si="132"/>
        <v>2003.63</v>
      </c>
      <c r="G168" s="625">
        <f t="shared" si="133"/>
        <v>170.01</v>
      </c>
      <c r="H168" s="625">
        <f t="shared" si="134"/>
        <v>2173.64</v>
      </c>
      <c r="I168" s="614">
        <v>66787.5</v>
      </c>
      <c r="J168" s="614">
        <v>5667</v>
      </c>
      <c r="K168" s="614"/>
      <c r="L168" s="612"/>
      <c r="M168" s="612"/>
      <c r="N168" s="612"/>
      <c r="O168" s="645">
        <f t="shared" si="138"/>
        <v>93502.5</v>
      </c>
      <c r="P168" s="627">
        <f t="shared" si="136"/>
        <v>3592.45</v>
      </c>
      <c r="Q168" s="627">
        <f t="shared" si="137"/>
        <v>217.73</v>
      </c>
      <c r="R168" s="628">
        <f t="shared" si="115"/>
        <v>3810.18</v>
      </c>
      <c r="S168" s="628">
        <v>119748.18</v>
      </c>
      <c r="T168" s="628">
        <v>7257.7</v>
      </c>
      <c r="U168" s="628">
        <f t="shared" si="116"/>
        <v>127005.88</v>
      </c>
      <c r="V168" s="624"/>
    </row>
    <row r="169" spans="1:37" s="481" customFormat="1" ht="28.5" hidden="1" outlineLevel="1">
      <c r="A169" s="610">
        <v>138</v>
      </c>
      <c r="B169" s="610">
        <v>77</v>
      </c>
      <c r="C169" s="624" t="s">
        <v>143</v>
      </c>
      <c r="D169" s="610" t="s">
        <v>34</v>
      </c>
      <c r="E169" s="614">
        <v>0.19</v>
      </c>
      <c r="F169" s="625">
        <f t="shared" si="132"/>
        <v>1786</v>
      </c>
      <c r="G169" s="625">
        <f t="shared" si="133"/>
        <v>1092.5</v>
      </c>
      <c r="H169" s="625">
        <f t="shared" si="134"/>
        <v>2878.5</v>
      </c>
      <c r="I169" s="614">
        <v>9400</v>
      </c>
      <c r="J169" s="614">
        <v>5750</v>
      </c>
      <c r="K169" s="614"/>
      <c r="L169" s="612"/>
      <c r="M169" s="612"/>
      <c r="N169" s="612"/>
      <c r="O169" s="645">
        <f t="shared" si="138"/>
        <v>13160</v>
      </c>
      <c r="P169" s="627">
        <f t="shared" si="136"/>
        <v>3202.25</v>
      </c>
      <c r="Q169" s="627">
        <f t="shared" si="137"/>
        <v>1399.16</v>
      </c>
      <c r="R169" s="628">
        <f t="shared" si="115"/>
        <v>4601.41</v>
      </c>
      <c r="S169" s="628">
        <v>16853.95</v>
      </c>
      <c r="T169" s="628">
        <v>7364</v>
      </c>
      <c r="U169" s="628">
        <f t="shared" si="116"/>
        <v>24217.95</v>
      </c>
      <c r="V169" s="624"/>
    </row>
    <row r="170" spans="1:37" s="481" customFormat="1" ht="15" hidden="1" outlineLevel="1">
      <c r="A170" s="616"/>
      <c r="B170" s="616"/>
      <c r="C170" s="611" t="s">
        <v>144</v>
      </c>
      <c r="D170" s="616"/>
      <c r="E170" s="613"/>
      <c r="F170" s="639"/>
      <c r="G170" s="639"/>
      <c r="H170" s="639"/>
      <c r="I170" s="613"/>
      <c r="J170" s="613"/>
      <c r="K170" s="613"/>
      <c r="L170" s="640"/>
      <c r="M170" s="640"/>
      <c r="N170" s="640"/>
      <c r="O170" s="641"/>
      <c r="P170" s="627">
        <f t="shared" si="136"/>
        <v>0</v>
      </c>
      <c r="Q170" s="627">
        <f t="shared" si="137"/>
        <v>0</v>
      </c>
      <c r="R170" s="628">
        <f t="shared" si="115"/>
        <v>0</v>
      </c>
      <c r="S170" s="628">
        <v>0</v>
      </c>
      <c r="T170" s="628">
        <v>0</v>
      </c>
      <c r="U170" s="628">
        <f t="shared" si="116"/>
        <v>0</v>
      </c>
      <c r="V170" s="643"/>
      <c r="W170" s="482"/>
      <c r="X170" s="482"/>
      <c r="Y170" s="482"/>
      <c r="Z170" s="482"/>
      <c r="AA170" s="482"/>
      <c r="AB170" s="482"/>
      <c r="AC170" s="482"/>
      <c r="AD170" s="482"/>
      <c r="AE170" s="482"/>
      <c r="AF170" s="482"/>
      <c r="AG170" s="482"/>
      <c r="AH170" s="482"/>
      <c r="AI170" s="482"/>
      <c r="AJ170" s="482"/>
      <c r="AK170" s="482"/>
    </row>
    <row r="171" spans="1:37" s="481" customFormat="1" ht="28.5" hidden="1" outlineLevel="1">
      <c r="A171" s="610">
        <v>139</v>
      </c>
      <c r="B171" s="610">
        <v>78</v>
      </c>
      <c r="C171" s="624" t="s">
        <v>100</v>
      </c>
      <c r="D171" s="610" t="s">
        <v>101</v>
      </c>
      <c r="E171" s="614">
        <v>186.22</v>
      </c>
      <c r="F171" s="625">
        <f t="shared" ref="F171:F178" si="139">E171*I171</f>
        <v>89117.440000000002</v>
      </c>
      <c r="G171" s="625">
        <f t="shared" ref="G171:G178" si="140">E171*J171</f>
        <v>15828.7</v>
      </c>
      <c r="H171" s="625">
        <f t="shared" ref="H171:H178" si="141">F171+G171</f>
        <v>104946.14</v>
      </c>
      <c r="I171" s="614">
        <v>478.56</v>
      </c>
      <c r="J171" s="614">
        <v>85</v>
      </c>
      <c r="K171" s="614"/>
      <c r="L171" s="612"/>
      <c r="M171" s="612"/>
      <c r="N171" s="612"/>
      <c r="O171" s="645">
        <f t="shared" ref="O171:O178" si="142">I171*$M$3</f>
        <v>669.98</v>
      </c>
      <c r="P171" s="627">
        <f t="shared" si="136"/>
        <v>159784.21</v>
      </c>
      <c r="Q171" s="627">
        <f t="shared" si="137"/>
        <v>20271.91</v>
      </c>
      <c r="R171" s="628">
        <f t="shared" si="115"/>
        <v>180056.12</v>
      </c>
      <c r="S171" s="628">
        <v>858.04</v>
      </c>
      <c r="T171" s="628">
        <v>108.86</v>
      </c>
      <c r="U171" s="628">
        <f t="shared" si="116"/>
        <v>966.9</v>
      </c>
      <c r="V171" s="624"/>
    </row>
    <row r="172" spans="1:37" s="481" customFormat="1" ht="28.5" hidden="1" outlineLevel="1">
      <c r="A172" s="610">
        <v>140</v>
      </c>
      <c r="B172" s="610">
        <v>79</v>
      </c>
      <c r="C172" s="624" t="s">
        <v>141</v>
      </c>
      <c r="D172" s="610" t="s">
        <v>103</v>
      </c>
      <c r="E172" s="614">
        <v>12</v>
      </c>
      <c r="F172" s="625">
        <f t="shared" si="139"/>
        <v>6396</v>
      </c>
      <c r="G172" s="625">
        <f t="shared" si="140"/>
        <v>0</v>
      </c>
      <c r="H172" s="625">
        <f t="shared" si="141"/>
        <v>6396</v>
      </c>
      <c r="I172" s="614">
        <v>533</v>
      </c>
      <c r="J172" s="614"/>
      <c r="K172" s="614"/>
      <c r="L172" s="612"/>
      <c r="M172" s="612"/>
      <c r="N172" s="612"/>
      <c r="O172" s="645">
        <f t="shared" si="142"/>
        <v>746.2</v>
      </c>
      <c r="P172" s="627">
        <f t="shared" si="136"/>
        <v>11467.8</v>
      </c>
      <c r="Q172" s="627">
        <f t="shared" si="137"/>
        <v>0</v>
      </c>
      <c r="R172" s="628">
        <f t="shared" si="115"/>
        <v>11467.8</v>
      </c>
      <c r="S172" s="628">
        <v>955.65</v>
      </c>
      <c r="T172" s="628">
        <v>0</v>
      </c>
      <c r="U172" s="628">
        <f t="shared" si="116"/>
        <v>955.65</v>
      </c>
      <c r="V172" s="624"/>
    </row>
    <row r="173" spans="1:37" s="481" customFormat="1" hidden="1" outlineLevel="1">
      <c r="A173" s="610">
        <v>141</v>
      </c>
      <c r="B173" s="610">
        <v>80</v>
      </c>
      <c r="C173" s="624" t="s">
        <v>104</v>
      </c>
      <c r="D173" s="610" t="s">
        <v>26</v>
      </c>
      <c r="E173" s="614">
        <v>7.56</v>
      </c>
      <c r="F173" s="625">
        <f t="shared" si="139"/>
        <v>13321.02</v>
      </c>
      <c r="G173" s="625">
        <f t="shared" si="140"/>
        <v>0</v>
      </c>
      <c r="H173" s="625">
        <f t="shared" si="141"/>
        <v>13321.02</v>
      </c>
      <c r="I173" s="614">
        <v>1762.04</v>
      </c>
      <c r="J173" s="614"/>
      <c r="K173" s="614"/>
      <c r="L173" s="612"/>
      <c r="M173" s="612"/>
      <c r="N173" s="612"/>
      <c r="O173" s="645">
        <f t="shared" si="142"/>
        <v>2466.86</v>
      </c>
      <c r="P173" s="627">
        <f t="shared" si="136"/>
        <v>23884.31</v>
      </c>
      <c r="Q173" s="627">
        <f t="shared" si="137"/>
        <v>0</v>
      </c>
      <c r="R173" s="628">
        <f t="shared" si="115"/>
        <v>23884.31</v>
      </c>
      <c r="S173" s="628">
        <v>3159.3</v>
      </c>
      <c r="T173" s="628">
        <v>0</v>
      </c>
      <c r="U173" s="628">
        <f t="shared" si="116"/>
        <v>3159.3</v>
      </c>
      <c r="V173" s="624"/>
    </row>
    <row r="174" spans="1:37" s="481" customFormat="1" hidden="1" outlineLevel="1">
      <c r="A174" s="610">
        <v>142</v>
      </c>
      <c r="B174" s="610">
        <v>81</v>
      </c>
      <c r="C174" s="624" t="s">
        <v>105</v>
      </c>
      <c r="D174" s="610"/>
      <c r="E174" s="614"/>
      <c r="F174" s="625">
        <f t="shared" si="139"/>
        <v>0</v>
      </c>
      <c r="G174" s="625">
        <f t="shared" si="140"/>
        <v>0</v>
      </c>
      <c r="H174" s="625">
        <f t="shared" si="141"/>
        <v>0</v>
      </c>
      <c r="I174" s="614">
        <v>148.08000000000001</v>
      </c>
      <c r="J174" s="614"/>
      <c r="K174" s="614"/>
      <c r="L174" s="612"/>
      <c r="M174" s="612"/>
      <c r="N174" s="612"/>
      <c r="O174" s="645">
        <f t="shared" si="142"/>
        <v>207.31</v>
      </c>
      <c r="P174" s="627">
        <f t="shared" si="136"/>
        <v>0</v>
      </c>
      <c r="Q174" s="627">
        <f t="shared" si="137"/>
        <v>0</v>
      </c>
      <c r="R174" s="628">
        <f t="shared" si="115"/>
        <v>0</v>
      </c>
      <c r="S174" s="628">
        <v>265.5</v>
      </c>
      <c r="T174" s="628">
        <v>0</v>
      </c>
      <c r="U174" s="628">
        <f t="shared" si="116"/>
        <v>265.5</v>
      </c>
      <c r="V174" s="624"/>
    </row>
    <row r="175" spans="1:37" s="481" customFormat="1" hidden="1" outlineLevel="1">
      <c r="A175" s="610">
        <v>143</v>
      </c>
      <c r="B175" s="610">
        <v>82</v>
      </c>
      <c r="C175" s="624" t="s">
        <v>142</v>
      </c>
      <c r="D175" s="610" t="s">
        <v>26</v>
      </c>
      <c r="E175" s="614">
        <v>7.56</v>
      </c>
      <c r="F175" s="625">
        <f t="shared" si="139"/>
        <v>795.39</v>
      </c>
      <c r="G175" s="625">
        <f t="shared" si="140"/>
        <v>0</v>
      </c>
      <c r="H175" s="625">
        <f t="shared" si="141"/>
        <v>795.39</v>
      </c>
      <c r="I175" s="614">
        <v>105.21</v>
      </c>
      <c r="J175" s="614"/>
      <c r="K175" s="614"/>
      <c r="L175" s="612"/>
      <c r="M175" s="612"/>
      <c r="N175" s="612"/>
      <c r="O175" s="645">
        <f t="shared" si="142"/>
        <v>147.29</v>
      </c>
      <c r="P175" s="627">
        <f t="shared" si="136"/>
        <v>1426.04</v>
      </c>
      <c r="Q175" s="627">
        <f t="shared" si="137"/>
        <v>0</v>
      </c>
      <c r="R175" s="628">
        <f t="shared" si="115"/>
        <v>1426.04</v>
      </c>
      <c r="S175" s="628">
        <v>188.63</v>
      </c>
      <c r="T175" s="628">
        <v>0</v>
      </c>
      <c r="U175" s="628">
        <f t="shared" si="116"/>
        <v>188.63</v>
      </c>
      <c r="V175" s="624"/>
    </row>
    <row r="176" spans="1:37" s="481" customFormat="1" ht="28.5" hidden="1" outlineLevel="1">
      <c r="A176" s="610">
        <v>144</v>
      </c>
      <c r="B176" s="610">
        <v>83</v>
      </c>
      <c r="C176" s="624" t="s">
        <v>107</v>
      </c>
      <c r="D176" s="610" t="s">
        <v>26</v>
      </c>
      <c r="E176" s="614">
        <v>5.5</v>
      </c>
      <c r="F176" s="625">
        <f t="shared" si="139"/>
        <v>1633.17</v>
      </c>
      <c r="G176" s="625">
        <f t="shared" si="140"/>
        <v>242</v>
      </c>
      <c r="H176" s="625">
        <f t="shared" si="141"/>
        <v>1875.17</v>
      </c>
      <c r="I176" s="614">
        <v>296.94</v>
      </c>
      <c r="J176" s="614">
        <v>44</v>
      </c>
      <c r="K176" s="614"/>
      <c r="L176" s="612"/>
      <c r="M176" s="612"/>
      <c r="N176" s="612"/>
      <c r="O176" s="645">
        <f t="shared" si="142"/>
        <v>415.72</v>
      </c>
      <c r="P176" s="627">
        <f t="shared" si="136"/>
        <v>2928.26</v>
      </c>
      <c r="Q176" s="627">
        <f t="shared" si="137"/>
        <v>309.93</v>
      </c>
      <c r="R176" s="628">
        <f t="shared" si="115"/>
        <v>3238.19</v>
      </c>
      <c r="S176" s="628">
        <v>532.41</v>
      </c>
      <c r="T176" s="628">
        <v>56.35</v>
      </c>
      <c r="U176" s="628">
        <f t="shared" si="116"/>
        <v>588.76</v>
      </c>
      <c r="V176" s="624"/>
    </row>
    <row r="177" spans="1:37" s="481" customFormat="1" ht="28.5" hidden="1" outlineLevel="1">
      <c r="A177" s="610">
        <v>145</v>
      </c>
      <c r="B177" s="610">
        <v>84</v>
      </c>
      <c r="C177" s="624" t="s">
        <v>108</v>
      </c>
      <c r="D177" s="610" t="s">
        <v>34</v>
      </c>
      <c r="E177" s="614">
        <v>0.08</v>
      </c>
      <c r="F177" s="625">
        <f t="shared" si="139"/>
        <v>5342.74</v>
      </c>
      <c r="G177" s="625">
        <f t="shared" si="140"/>
        <v>453.36</v>
      </c>
      <c r="H177" s="625">
        <f t="shared" si="141"/>
        <v>5796.1</v>
      </c>
      <c r="I177" s="614">
        <v>66784.210000000006</v>
      </c>
      <c r="J177" s="614">
        <v>5667</v>
      </c>
      <c r="K177" s="614"/>
      <c r="L177" s="612"/>
      <c r="M177" s="612"/>
      <c r="N177" s="612"/>
      <c r="O177" s="645">
        <f t="shared" si="142"/>
        <v>93497.89</v>
      </c>
      <c r="P177" s="627">
        <f t="shared" si="136"/>
        <v>9579.3799999999992</v>
      </c>
      <c r="Q177" s="627">
        <f t="shared" si="137"/>
        <v>580.62</v>
      </c>
      <c r="R177" s="628">
        <f t="shared" si="115"/>
        <v>10160</v>
      </c>
      <c r="S177" s="628">
        <v>119742.28</v>
      </c>
      <c r="T177" s="628">
        <v>7257.7</v>
      </c>
      <c r="U177" s="628">
        <f t="shared" si="116"/>
        <v>126999.98</v>
      </c>
      <c r="V177" s="624"/>
    </row>
    <row r="178" spans="1:37" s="481" customFormat="1" ht="42.75" hidden="1" outlineLevel="1">
      <c r="A178" s="610">
        <v>146</v>
      </c>
      <c r="B178" s="610">
        <v>85</v>
      </c>
      <c r="C178" s="624" t="s">
        <v>109</v>
      </c>
      <c r="D178" s="610" t="s">
        <v>34</v>
      </c>
      <c r="E178" s="614">
        <v>0.03</v>
      </c>
      <c r="F178" s="625">
        <f t="shared" si="139"/>
        <v>2003.63</v>
      </c>
      <c r="G178" s="625">
        <f t="shared" si="140"/>
        <v>170.01</v>
      </c>
      <c r="H178" s="625">
        <f t="shared" si="141"/>
        <v>2173.64</v>
      </c>
      <c r="I178" s="614">
        <v>66787.5</v>
      </c>
      <c r="J178" s="614">
        <v>5667</v>
      </c>
      <c r="K178" s="614"/>
      <c r="L178" s="612"/>
      <c r="M178" s="612"/>
      <c r="N178" s="612"/>
      <c r="O178" s="645">
        <f t="shared" si="142"/>
        <v>93502.5</v>
      </c>
      <c r="P178" s="627">
        <f t="shared" si="136"/>
        <v>3592.45</v>
      </c>
      <c r="Q178" s="627">
        <f t="shared" si="137"/>
        <v>217.73</v>
      </c>
      <c r="R178" s="628">
        <f t="shared" si="115"/>
        <v>3810.18</v>
      </c>
      <c r="S178" s="628">
        <v>119748.18</v>
      </c>
      <c r="T178" s="628">
        <v>7257.7</v>
      </c>
      <c r="U178" s="628">
        <f t="shared" si="116"/>
        <v>127005.88</v>
      </c>
      <c r="V178" s="624"/>
    </row>
    <row r="179" spans="1:37" s="481" customFormat="1" ht="15" hidden="1" outlineLevel="1">
      <c r="A179" s="610"/>
      <c r="B179" s="610"/>
      <c r="C179" s="611" t="s">
        <v>145</v>
      </c>
      <c r="D179" s="610"/>
      <c r="E179" s="614"/>
      <c r="F179" s="639"/>
      <c r="G179" s="639"/>
      <c r="H179" s="639"/>
      <c r="I179" s="614"/>
      <c r="J179" s="614"/>
      <c r="K179" s="614"/>
      <c r="L179" s="612"/>
      <c r="M179" s="612"/>
      <c r="N179" s="612"/>
      <c r="O179" s="632"/>
      <c r="P179" s="627">
        <f t="shared" si="136"/>
        <v>0</v>
      </c>
      <c r="Q179" s="627">
        <f t="shared" si="137"/>
        <v>0</v>
      </c>
      <c r="R179" s="628">
        <f t="shared" si="115"/>
        <v>0</v>
      </c>
      <c r="S179" s="628">
        <v>0</v>
      </c>
      <c r="T179" s="628">
        <v>0</v>
      </c>
      <c r="U179" s="628">
        <f t="shared" si="116"/>
        <v>0</v>
      </c>
      <c r="V179" s="624"/>
    </row>
    <row r="180" spans="1:37" s="481" customFormat="1" ht="28.5" hidden="1" outlineLevel="1">
      <c r="A180" s="610">
        <v>147</v>
      </c>
      <c r="B180" s="610">
        <v>86</v>
      </c>
      <c r="C180" s="624" t="s">
        <v>100</v>
      </c>
      <c r="D180" s="610" t="s">
        <v>101</v>
      </c>
      <c r="E180" s="614">
        <v>1192.48</v>
      </c>
      <c r="F180" s="625">
        <f t="shared" ref="F180:F190" si="143">E180*I180</f>
        <v>570673.23</v>
      </c>
      <c r="G180" s="625">
        <f t="shared" ref="G180:G190" si="144">E180*J180</f>
        <v>101360.8</v>
      </c>
      <c r="H180" s="625">
        <f t="shared" ref="H180:H190" si="145">F180+G180</f>
        <v>672034.03</v>
      </c>
      <c r="I180" s="614">
        <v>478.56</v>
      </c>
      <c r="J180" s="614">
        <v>85</v>
      </c>
      <c r="K180" s="614"/>
      <c r="L180" s="612"/>
      <c r="M180" s="612"/>
      <c r="N180" s="612"/>
      <c r="O180" s="645">
        <f t="shared" ref="O180:O190" si="146">I180*$M$3</f>
        <v>669.98</v>
      </c>
      <c r="P180" s="627">
        <f t="shared" si="136"/>
        <v>1023195.54</v>
      </c>
      <c r="Q180" s="627">
        <f t="shared" si="137"/>
        <v>129813.37</v>
      </c>
      <c r="R180" s="628">
        <f t="shared" si="115"/>
        <v>1153008.9099999999</v>
      </c>
      <c r="S180" s="628">
        <v>858.04</v>
      </c>
      <c r="T180" s="628">
        <v>108.86</v>
      </c>
      <c r="U180" s="628">
        <f t="shared" si="116"/>
        <v>966.9</v>
      </c>
      <c r="V180" s="624"/>
    </row>
    <row r="181" spans="1:37" s="481" customFormat="1" ht="28.5" hidden="1" outlineLevel="1">
      <c r="A181" s="610">
        <v>148</v>
      </c>
      <c r="B181" s="610">
        <v>87</v>
      </c>
      <c r="C181" s="624" t="s">
        <v>146</v>
      </c>
      <c r="D181" s="610" t="s">
        <v>103</v>
      </c>
      <c r="E181" s="614">
        <v>128</v>
      </c>
      <c r="F181" s="625">
        <f t="shared" si="143"/>
        <v>68224</v>
      </c>
      <c r="G181" s="625">
        <f t="shared" si="144"/>
        <v>0</v>
      </c>
      <c r="H181" s="625">
        <f t="shared" si="145"/>
        <v>68224</v>
      </c>
      <c r="I181" s="614">
        <v>533</v>
      </c>
      <c r="J181" s="614"/>
      <c r="K181" s="614"/>
      <c r="L181" s="612"/>
      <c r="M181" s="612"/>
      <c r="N181" s="612"/>
      <c r="O181" s="645">
        <f t="shared" si="146"/>
        <v>746.2</v>
      </c>
      <c r="P181" s="627">
        <f t="shared" si="136"/>
        <v>122323.2</v>
      </c>
      <c r="Q181" s="627">
        <f t="shared" si="137"/>
        <v>0</v>
      </c>
      <c r="R181" s="628">
        <f t="shared" si="115"/>
        <v>122323.2</v>
      </c>
      <c r="S181" s="628">
        <v>955.65</v>
      </c>
      <c r="T181" s="628">
        <v>0</v>
      </c>
      <c r="U181" s="628">
        <f t="shared" si="116"/>
        <v>955.65</v>
      </c>
      <c r="V181" s="624"/>
    </row>
    <row r="182" spans="1:37" s="481" customFormat="1" hidden="1" outlineLevel="1">
      <c r="A182" s="610">
        <v>149</v>
      </c>
      <c r="B182" s="610">
        <v>88</v>
      </c>
      <c r="C182" s="624" t="s">
        <v>104</v>
      </c>
      <c r="D182" s="610" t="s">
        <v>26</v>
      </c>
      <c r="E182" s="614">
        <v>58.43</v>
      </c>
      <c r="F182" s="625">
        <f t="shared" si="143"/>
        <v>102956</v>
      </c>
      <c r="G182" s="625">
        <f t="shared" si="144"/>
        <v>0</v>
      </c>
      <c r="H182" s="625">
        <f t="shared" si="145"/>
        <v>102956</v>
      </c>
      <c r="I182" s="614">
        <v>1762.04</v>
      </c>
      <c r="J182" s="614"/>
      <c r="K182" s="614"/>
      <c r="L182" s="612"/>
      <c r="M182" s="612"/>
      <c r="N182" s="612"/>
      <c r="O182" s="645">
        <f t="shared" si="146"/>
        <v>2466.86</v>
      </c>
      <c r="P182" s="627">
        <f t="shared" si="136"/>
        <v>184597.9</v>
      </c>
      <c r="Q182" s="627">
        <f t="shared" si="137"/>
        <v>0</v>
      </c>
      <c r="R182" s="628">
        <f t="shared" si="115"/>
        <v>184597.9</v>
      </c>
      <c r="S182" s="628">
        <v>3159.3</v>
      </c>
      <c r="T182" s="628">
        <v>0</v>
      </c>
      <c r="U182" s="628">
        <f t="shared" si="116"/>
        <v>3159.3</v>
      </c>
      <c r="V182" s="624"/>
    </row>
    <row r="183" spans="1:37" s="481" customFormat="1" hidden="1" outlineLevel="1">
      <c r="A183" s="610">
        <v>150</v>
      </c>
      <c r="B183" s="610">
        <v>89</v>
      </c>
      <c r="C183" s="624" t="s">
        <v>105</v>
      </c>
      <c r="D183" s="610" t="s">
        <v>26</v>
      </c>
      <c r="E183" s="614">
        <v>58.43</v>
      </c>
      <c r="F183" s="625">
        <f t="shared" si="143"/>
        <v>8652.31</v>
      </c>
      <c r="G183" s="625">
        <f t="shared" si="144"/>
        <v>0</v>
      </c>
      <c r="H183" s="625">
        <f t="shared" si="145"/>
        <v>8652.31</v>
      </c>
      <c r="I183" s="614">
        <v>148.08000000000001</v>
      </c>
      <c r="J183" s="614"/>
      <c r="K183" s="614"/>
      <c r="L183" s="612"/>
      <c r="M183" s="612"/>
      <c r="N183" s="612"/>
      <c r="O183" s="645">
        <f t="shared" si="146"/>
        <v>207.31</v>
      </c>
      <c r="P183" s="627">
        <f t="shared" si="136"/>
        <v>15513.17</v>
      </c>
      <c r="Q183" s="627">
        <f t="shared" si="137"/>
        <v>0</v>
      </c>
      <c r="R183" s="628">
        <f t="shared" si="115"/>
        <v>15513.17</v>
      </c>
      <c r="S183" s="628">
        <v>265.5</v>
      </c>
      <c r="T183" s="628">
        <v>0</v>
      </c>
      <c r="U183" s="628">
        <f t="shared" si="116"/>
        <v>265.5</v>
      </c>
      <c r="V183" s="624"/>
    </row>
    <row r="184" spans="1:37" s="481" customFormat="1" hidden="1" outlineLevel="1">
      <c r="A184" s="610">
        <v>151</v>
      </c>
      <c r="B184" s="610">
        <v>90</v>
      </c>
      <c r="C184" s="624" t="s">
        <v>142</v>
      </c>
      <c r="D184" s="610" t="s">
        <v>26</v>
      </c>
      <c r="E184" s="614">
        <v>58.43</v>
      </c>
      <c r="F184" s="625">
        <f t="shared" si="143"/>
        <v>6147.42</v>
      </c>
      <c r="G184" s="625">
        <f t="shared" si="144"/>
        <v>0</v>
      </c>
      <c r="H184" s="625">
        <f t="shared" si="145"/>
        <v>6147.42</v>
      </c>
      <c r="I184" s="614">
        <v>105.21</v>
      </c>
      <c r="J184" s="614"/>
      <c r="K184" s="614"/>
      <c r="L184" s="612"/>
      <c r="M184" s="612"/>
      <c r="N184" s="612"/>
      <c r="O184" s="645">
        <f t="shared" si="146"/>
        <v>147.29</v>
      </c>
      <c r="P184" s="627">
        <f t="shared" si="136"/>
        <v>11021.65</v>
      </c>
      <c r="Q184" s="627">
        <f t="shared" si="137"/>
        <v>0</v>
      </c>
      <c r="R184" s="628">
        <f t="shared" si="115"/>
        <v>11021.65</v>
      </c>
      <c r="S184" s="628">
        <v>188.63</v>
      </c>
      <c r="T184" s="628">
        <v>0</v>
      </c>
      <c r="U184" s="628">
        <f t="shared" si="116"/>
        <v>188.63</v>
      </c>
      <c r="V184" s="624"/>
    </row>
    <row r="185" spans="1:37" s="481" customFormat="1" ht="28.5" hidden="1" outlineLevel="1">
      <c r="A185" s="610">
        <v>152</v>
      </c>
      <c r="B185" s="610">
        <v>91</v>
      </c>
      <c r="C185" s="624" t="s">
        <v>107</v>
      </c>
      <c r="D185" s="610" t="s">
        <v>26</v>
      </c>
      <c r="E185" s="614">
        <v>32.44</v>
      </c>
      <c r="F185" s="625">
        <f t="shared" si="143"/>
        <v>9632.73</v>
      </c>
      <c r="G185" s="625">
        <f t="shared" si="144"/>
        <v>1427.36</v>
      </c>
      <c r="H185" s="625">
        <f t="shared" si="145"/>
        <v>11060.09</v>
      </c>
      <c r="I185" s="614">
        <v>296.94</v>
      </c>
      <c r="J185" s="614">
        <v>44</v>
      </c>
      <c r="K185" s="614"/>
      <c r="L185" s="612"/>
      <c r="M185" s="612"/>
      <c r="N185" s="612"/>
      <c r="O185" s="645">
        <f t="shared" si="146"/>
        <v>415.72</v>
      </c>
      <c r="P185" s="627">
        <f t="shared" si="136"/>
        <v>17271.38</v>
      </c>
      <c r="Q185" s="627">
        <f t="shared" si="137"/>
        <v>1827.99</v>
      </c>
      <c r="R185" s="628">
        <f t="shared" si="115"/>
        <v>19099.37</v>
      </c>
      <c r="S185" s="628">
        <v>532.41</v>
      </c>
      <c r="T185" s="628">
        <v>56.35</v>
      </c>
      <c r="U185" s="628">
        <f t="shared" si="116"/>
        <v>588.76</v>
      </c>
      <c r="V185" s="624"/>
    </row>
    <row r="186" spans="1:37" s="481" customFormat="1" hidden="1" outlineLevel="1">
      <c r="A186" s="610">
        <v>153</v>
      </c>
      <c r="B186" s="610">
        <v>92</v>
      </c>
      <c r="C186" s="624" t="s">
        <v>113</v>
      </c>
      <c r="D186" s="610" t="s">
        <v>34</v>
      </c>
      <c r="E186" s="614">
        <v>2.87</v>
      </c>
      <c r="F186" s="625">
        <f t="shared" si="143"/>
        <v>77845.88</v>
      </c>
      <c r="G186" s="625">
        <f t="shared" si="144"/>
        <v>0</v>
      </c>
      <c r="H186" s="625">
        <f t="shared" si="145"/>
        <v>77845.88</v>
      </c>
      <c r="I186" s="614">
        <v>27124</v>
      </c>
      <c r="J186" s="614"/>
      <c r="K186" s="614"/>
      <c r="L186" s="612"/>
      <c r="M186" s="612"/>
      <c r="N186" s="612"/>
      <c r="O186" s="645">
        <f t="shared" si="146"/>
        <v>37973.599999999999</v>
      </c>
      <c r="P186" s="627">
        <f t="shared" si="136"/>
        <v>139575.56</v>
      </c>
      <c r="Q186" s="627">
        <f t="shared" si="137"/>
        <v>0</v>
      </c>
      <c r="R186" s="628">
        <f t="shared" si="115"/>
        <v>139575.56</v>
      </c>
      <c r="S186" s="628">
        <v>48632.6</v>
      </c>
      <c r="T186" s="628">
        <v>0</v>
      </c>
      <c r="U186" s="628">
        <f t="shared" si="116"/>
        <v>48632.6</v>
      </c>
      <c r="V186" s="624"/>
    </row>
    <row r="187" spans="1:37" s="481" customFormat="1" ht="28.5" hidden="1" outlineLevel="1">
      <c r="A187" s="610">
        <v>154</v>
      </c>
      <c r="B187" s="610">
        <v>93</v>
      </c>
      <c r="C187" s="624" t="s">
        <v>118</v>
      </c>
      <c r="D187" s="610" t="s">
        <v>34</v>
      </c>
      <c r="E187" s="614">
        <v>3.16</v>
      </c>
      <c r="F187" s="625">
        <f t="shared" si="143"/>
        <v>36403.199999999997</v>
      </c>
      <c r="G187" s="625">
        <f t="shared" si="144"/>
        <v>27492</v>
      </c>
      <c r="H187" s="625">
        <f t="shared" si="145"/>
        <v>63895.199999999997</v>
      </c>
      <c r="I187" s="614">
        <v>11520</v>
      </c>
      <c r="J187" s="635">
        <v>8700</v>
      </c>
      <c r="K187" s="614"/>
      <c r="L187" s="612"/>
      <c r="M187" s="612"/>
      <c r="N187" s="612"/>
      <c r="O187" s="633">
        <v>11520</v>
      </c>
      <c r="P187" s="627">
        <f t="shared" si="136"/>
        <v>46621.41</v>
      </c>
      <c r="Q187" s="627">
        <f t="shared" si="137"/>
        <v>35208.879999999997</v>
      </c>
      <c r="R187" s="628">
        <f t="shared" si="115"/>
        <v>81830.289999999994</v>
      </c>
      <c r="S187" s="628">
        <v>14753.61</v>
      </c>
      <c r="T187" s="628">
        <v>11142.05</v>
      </c>
      <c r="U187" s="628">
        <f t="shared" si="116"/>
        <v>25895.66</v>
      </c>
      <c r="V187" s="624"/>
    </row>
    <row r="188" spans="1:37" s="481" customFormat="1" ht="28.5" hidden="1" outlineLevel="1">
      <c r="A188" s="610">
        <v>155</v>
      </c>
      <c r="B188" s="610">
        <v>94</v>
      </c>
      <c r="C188" s="624" t="s">
        <v>108</v>
      </c>
      <c r="D188" s="610" t="s">
        <v>34</v>
      </c>
      <c r="E188" s="614">
        <v>0.57999999999999996</v>
      </c>
      <c r="F188" s="625">
        <f t="shared" si="143"/>
        <v>38734.839999999997</v>
      </c>
      <c r="G188" s="625">
        <f t="shared" si="144"/>
        <v>3286.86</v>
      </c>
      <c r="H188" s="625">
        <f t="shared" si="145"/>
        <v>42021.7</v>
      </c>
      <c r="I188" s="676">
        <v>66784.210000000006</v>
      </c>
      <c r="J188" s="614">
        <v>5667</v>
      </c>
      <c r="K188" s="614"/>
      <c r="L188" s="612"/>
      <c r="M188" s="612"/>
      <c r="N188" s="612"/>
      <c r="O188" s="645">
        <f t="shared" si="146"/>
        <v>93497.89</v>
      </c>
      <c r="P188" s="627">
        <f t="shared" si="136"/>
        <v>69450.52</v>
      </c>
      <c r="Q188" s="627">
        <f t="shared" si="137"/>
        <v>4209.47</v>
      </c>
      <c r="R188" s="628">
        <f t="shared" si="115"/>
        <v>73659.990000000005</v>
      </c>
      <c r="S188" s="628">
        <v>119742.28</v>
      </c>
      <c r="T188" s="628">
        <v>7257.7</v>
      </c>
      <c r="U188" s="628">
        <f t="shared" si="116"/>
        <v>126999.98</v>
      </c>
      <c r="V188" s="624"/>
    </row>
    <row r="189" spans="1:37" s="481" customFormat="1" ht="42.75" hidden="1" outlineLevel="1">
      <c r="A189" s="610">
        <v>156</v>
      </c>
      <c r="B189" s="610">
        <v>95</v>
      </c>
      <c r="C189" s="624" t="s">
        <v>109</v>
      </c>
      <c r="D189" s="610" t="s">
        <v>34</v>
      </c>
      <c r="E189" s="614">
        <v>0.14000000000000001</v>
      </c>
      <c r="F189" s="625">
        <f t="shared" si="143"/>
        <v>9350.25</v>
      </c>
      <c r="G189" s="625">
        <f t="shared" si="144"/>
        <v>793.38</v>
      </c>
      <c r="H189" s="625">
        <f t="shared" si="145"/>
        <v>10143.629999999999</v>
      </c>
      <c r="I189" s="676">
        <v>66787.5</v>
      </c>
      <c r="J189" s="614">
        <v>5667</v>
      </c>
      <c r="K189" s="614"/>
      <c r="L189" s="612"/>
      <c r="M189" s="612"/>
      <c r="N189" s="612"/>
      <c r="O189" s="645">
        <f t="shared" si="146"/>
        <v>93502.5</v>
      </c>
      <c r="P189" s="627">
        <f t="shared" si="136"/>
        <v>16764.75</v>
      </c>
      <c r="Q189" s="627">
        <f t="shared" si="137"/>
        <v>1016.08</v>
      </c>
      <c r="R189" s="628">
        <f t="shared" si="115"/>
        <v>17780.830000000002</v>
      </c>
      <c r="S189" s="628">
        <v>119748.18</v>
      </c>
      <c r="T189" s="628">
        <v>7257.7</v>
      </c>
      <c r="U189" s="628">
        <f t="shared" si="116"/>
        <v>127005.88</v>
      </c>
      <c r="V189" s="624"/>
    </row>
    <row r="190" spans="1:37" s="481" customFormat="1" ht="28.5" hidden="1" outlineLevel="1">
      <c r="A190" s="610">
        <v>157</v>
      </c>
      <c r="B190" s="610">
        <v>96</v>
      </c>
      <c r="C190" s="624" t="s">
        <v>110</v>
      </c>
      <c r="D190" s="610" t="s">
        <v>34</v>
      </c>
      <c r="E190" s="614">
        <v>0.1</v>
      </c>
      <c r="F190" s="625">
        <f t="shared" si="143"/>
        <v>6678</v>
      </c>
      <c r="G190" s="625">
        <f t="shared" si="144"/>
        <v>575</v>
      </c>
      <c r="H190" s="625">
        <f t="shared" si="145"/>
        <v>7253</v>
      </c>
      <c r="I190" s="676">
        <v>66780</v>
      </c>
      <c r="J190" s="614">
        <v>5750</v>
      </c>
      <c r="K190" s="614"/>
      <c r="L190" s="612"/>
      <c r="M190" s="612"/>
      <c r="N190" s="612"/>
      <c r="O190" s="645">
        <f t="shared" si="146"/>
        <v>93492</v>
      </c>
      <c r="P190" s="627">
        <f t="shared" si="136"/>
        <v>11973.47</v>
      </c>
      <c r="Q190" s="627">
        <f t="shared" si="137"/>
        <v>736.4</v>
      </c>
      <c r="R190" s="628">
        <f t="shared" si="115"/>
        <v>12709.87</v>
      </c>
      <c r="S190" s="628">
        <v>119734.73</v>
      </c>
      <c r="T190" s="628">
        <v>7364</v>
      </c>
      <c r="U190" s="628">
        <f t="shared" si="116"/>
        <v>127098.73</v>
      </c>
      <c r="V190" s="624"/>
    </row>
    <row r="191" spans="1:37" s="481" customFormat="1" ht="28.5" hidden="1" outlineLevel="1">
      <c r="A191" s="616"/>
      <c r="B191" s="616"/>
      <c r="C191" s="611" t="s">
        <v>147</v>
      </c>
      <c r="D191" s="616"/>
      <c r="E191" s="613"/>
      <c r="F191" s="639"/>
      <c r="G191" s="639"/>
      <c r="H191" s="639"/>
      <c r="I191" s="613"/>
      <c r="J191" s="613"/>
      <c r="K191" s="613"/>
      <c r="L191" s="640"/>
      <c r="M191" s="640"/>
      <c r="N191" s="640"/>
      <c r="O191" s="641"/>
      <c r="P191" s="627">
        <f t="shared" si="136"/>
        <v>0</v>
      </c>
      <c r="Q191" s="627">
        <f t="shared" si="137"/>
        <v>0</v>
      </c>
      <c r="R191" s="628">
        <f t="shared" si="115"/>
        <v>0</v>
      </c>
      <c r="S191" s="628">
        <v>0</v>
      </c>
      <c r="T191" s="628">
        <v>0</v>
      </c>
      <c r="U191" s="628">
        <f t="shared" si="116"/>
        <v>0</v>
      </c>
      <c r="V191" s="643"/>
      <c r="W191" s="482"/>
      <c r="X191" s="482"/>
      <c r="Y191" s="482"/>
      <c r="Z191" s="482"/>
      <c r="AA191" s="482"/>
      <c r="AB191" s="482"/>
      <c r="AC191" s="482"/>
      <c r="AD191" s="482"/>
      <c r="AE191" s="482"/>
      <c r="AF191" s="482"/>
      <c r="AG191" s="482"/>
      <c r="AH191" s="482"/>
      <c r="AI191" s="482"/>
      <c r="AJ191" s="482"/>
      <c r="AK191" s="482"/>
    </row>
    <row r="192" spans="1:37" s="481" customFormat="1" ht="28.5" hidden="1" outlineLevel="1">
      <c r="A192" s="610">
        <v>158</v>
      </c>
      <c r="B192" s="610">
        <v>97</v>
      </c>
      <c r="C192" s="624" t="s">
        <v>148</v>
      </c>
      <c r="D192" s="610" t="s">
        <v>28</v>
      </c>
      <c r="E192" s="614">
        <v>73</v>
      </c>
      <c r="F192" s="625">
        <f t="shared" ref="F192:F193" si="147">E192*I192</f>
        <v>15011.72</v>
      </c>
      <c r="G192" s="625">
        <f t="shared" ref="G192:G193" si="148">E192*J192</f>
        <v>3139</v>
      </c>
      <c r="H192" s="625">
        <f t="shared" ref="H192:H193" si="149">F192+G192</f>
        <v>18150.72</v>
      </c>
      <c r="I192" s="614">
        <v>205.64</v>
      </c>
      <c r="J192" s="647">
        <v>43</v>
      </c>
      <c r="K192" s="614"/>
      <c r="L192" s="612"/>
      <c r="M192" s="612"/>
      <c r="N192" s="612"/>
      <c r="O192" s="645">
        <f t="shared" ref="O192:O193" si="150">I192*$M$3</f>
        <v>287.89999999999998</v>
      </c>
      <c r="P192" s="627">
        <f t="shared" si="136"/>
        <v>26915.83</v>
      </c>
      <c r="Q192" s="627">
        <f t="shared" si="137"/>
        <v>4020.11</v>
      </c>
      <c r="R192" s="628">
        <f t="shared" si="115"/>
        <v>30935.94</v>
      </c>
      <c r="S192" s="628">
        <v>368.71</v>
      </c>
      <c r="T192" s="628">
        <v>55.07</v>
      </c>
      <c r="U192" s="628">
        <f t="shared" si="116"/>
        <v>423.78</v>
      </c>
      <c r="V192" s="624"/>
    </row>
    <row r="193" spans="1:37" s="481" customFormat="1" ht="42.75" hidden="1" outlineLevel="1">
      <c r="A193" s="610">
        <v>159</v>
      </c>
      <c r="B193" s="610">
        <v>98</v>
      </c>
      <c r="C193" s="624" t="s">
        <v>149</v>
      </c>
      <c r="D193" s="610" t="s">
        <v>34</v>
      </c>
      <c r="E193" s="614">
        <v>0.39</v>
      </c>
      <c r="F193" s="625">
        <f t="shared" si="147"/>
        <v>26047.13</v>
      </c>
      <c r="G193" s="625">
        <f t="shared" si="148"/>
        <v>2242.5</v>
      </c>
      <c r="H193" s="625">
        <f t="shared" si="149"/>
        <v>28289.63</v>
      </c>
      <c r="I193" s="614">
        <v>66787.5</v>
      </c>
      <c r="J193" s="614">
        <v>5750</v>
      </c>
      <c r="K193" s="614"/>
      <c r="L193" s="612"/>
      <c r="M193" s="612"/>
      <c r="N193" s="612"/>
      <c r="O193" s="645">
        <f t="shared" si="150"/>
        <v>93502.5</v>
      </c>
      <c r="P193" s="627">
        <f t="shared" si="136"/>
        <v>46701.79</v>
      </c>
      <c r="Q193" s="627">
        <f t="shared" si="137"/>
        <v>2871.96</v>
      </c>
      <c r="R193" s="628">
        <f t="shared" si="115"/>
        <v>49573.75</v>
      </c>
      <c r="S193" s="628">
        <v>119748.18</v>
      </c>
      <c r="T193" s="628">
        <v>7364</v>
      </c>
      <c r="U193" s="628">
        <f t="shared" si="116"/>
        <v>127112.18</v>
      </c>
      <c r="V193" s="624"/>
    </row>
    <row r="194" spans="1:37" s="481" customFormat="1" ht="28.5" hidden="1" outlineLevel="1">
      <c r="A194" s="616"/>
      <c r="B194" s="616"/>
      <c r="C194" s="611" t="s">
        <v>150</v>
      </c>
      <c r="D194" s="616"/>
      <c r="E194" s="613"/>
      <c r="F194" s="639">
        <f t="shared" ref="F194:H194" si="151">SUM(F196:F228)</f>
        <v>1222867.21</v>
      </c>
      <c r="G194" s="639">
        <f t="shared" si="151"/>
        <v>176421.04</v>
      </c>
      <c r="H194" s="639">
        <f t="shared" si="151"/>
        <v>1399288.25</v>
      </c>
      <c r="I194" s="613"/>
      <c r="J194" s="613"/>
      <c r="K194" s="613"/>
      <c r="L194" s="640"/>
      <c r="M194" s="640"/>
      <c r="N194" s="640"/>
      <c r="O194" s="641"/>
      <c r="P194" s="639"/>
      <c r="Q194" s="639"/>
      <c r="R194" s="639"/>
      <c r="S194" s="628">
        <v>0</v>
      </c>
      <c r="T194" s="628">
        <v>0</v>
      </c>
      <c r="U194" s="628">
        <f t="shared" si="116"/>
        <v>0</v>
      </c>
      <c r="V194" s="643"/>
      <c r="W194" s="482"/>
      <c r="X194" s="482"/>
      <c r="Y194" s="482"/>
      <c r="Z194" s="482"/>
      <c r="AA194" s="482"/>
      <c r="AB194" s="482"/>
      <c r="AC194" s="482"/>
      <c r="AD194" s="482"/>
      <c r="AE194" s="482"/>
      <c r="AF194" s="482"/>
      <c r="AG194" s="482"/>
      <c r="AH194" s="482"/>
      <c r="AI194" s="482"/>
      <c r="AJ194" s="482"/>
      <c r="AK194" s="482"/>
    </row>
    <row r="195" spans="1:37" s="481" customFormat="1" ht="15" hidden="1" outlineLevel="1">
      <c r="A195" s="616"/>
      <c r="B195" s="616"/>
      <c r="C195" s="611" t="s">
        <v>151</v>
      </c>
      <c r="D195" s="616"/>
      <c r="E195" s="613"/>
      <c r="F195" s="639"/>
      <c r="G195" s="639"/>
      <c r="H195" s="639"/>
      <c r="I195" s="613"/>
      <c r="J195" s="613"/>
      <c r="K195" s="613"/>
      <c r="L195" s="640"/>
      <c r="M195" s="640"/>
      <c r="N195" s="640"/>
      <c r="O195" s="641"/>
      <c r="P195" s="627">
        <f t="shared" ref="P195:P228" si="152">E195*S195</f>
        <v>0</v>
      </c>
      <c r="Q195" s="627">
        <f t="shared" ref="Q195:Q228" si="153">E195*T195</f>
        <v>0</v>
      </c>
      <c r="R195" s="628">
        <f t="shared" si="115"/>
        <v>0</v>
      </c>
      <c r="S195" s="628">
        <v>0</v>
      </c>
      <c r="T195" s="628">
        <v>0</v>
      </c>
      <c r="U195" s="628">
        <f t="shared" si="116"/>
        <v>0</v>
      </c>
      <c r="V195" s="643"/>
      <c r="W195" s="482"/>
      <c r="X195" s="482"/>
      <c r="Y195" s="482"/>
      <c r="Z195" s="482"/>
      <c r="AA195" s="482"/>
      <c r="AB195" s="482"/>
      <c r="AC195" s="482"/>
      <c r="AD195" s="482"/>
      <c r="AE195" s="482"/>
      <c r="AF195" s="482"/>
      <c r="AG195" s="482"/>
      <c r="AH195" s="482"/>
      <c r="AI195" s="482"/>
      <c r="AJ195" s="482"/>
      <c r="AK195" s="482"/>
    </row>
    <row r="196" spans="1:37" s="481" customFormat="1" ht="28.5" hidden="1" outlineLevel="1">
      <c r="A196" s="610">
        <v>160</v>
      </c>
      <c r="B196" s="610">
        <v>99</v>
      </c>
      <c r="C196" s="624" t="s">
        <v>100</v>
      </c>
      <c r="D196" s="610" t="s">
        <v>101</v>
      </c>
      <c r="E196" s="614">
        <v>206.67</v>
      </c>
      <c r="F196" s="625">
        <f t="shared" ref="F196:F204" si="154">E196*I196</f>
        <v>98904</v>
      </c>
      <c r="G196" s="625">
        <f t="shared" ref="G196:G204" si="155">E196*J196</f>
        <v>17566.95</v>
      </c>
      <c r="H196" s="625">
        <f t="shared" ref="H196:H204" si="156">F196+G196</f>
        <v>116470.95</v>
      </c>
      <c r="I196" s="614">
        <v>478.56</v>
      </c>
      <c r="J196" s="614">
        <v>85</v>
      </c>
      <c r="K196" s="614"/>
      <c r="L196" s="612"/>
      <c r="M196" s="612"/>
      <c r="N196" s="612"/>
      <c r="O196" s="645">
        <f t="shared" ref="O196:O204" si="157">I196*$M$3</f>
        <v>669.98</v>
      </c>
      <c r="P196" s="627">
        <f t="shared" si="152"/>
        <v>177331.13</v>
      </c>
      <c r="Q196" s="627">
        <f t="shared" si="153"/>
        <v>22498.1</v>
      </c>
      <c r="R196" s="628">
        <f t="shared" si="115"/>
        <v>199829.23</v>
      </c>
      <c r="S196" s="628">
        <v>858.04</v>
      </c>
      <c r="T196" s="628">
        <v>108.86</v>
      </c>
      <c r="U196" s="628">
        <f t="shared" si="116"/>
        <v>966.9</v>
      </c>
      <c r="V196" s="624"/>
    </row>
    <row r="197" spans="1:37" s="481" customFormat="1" ht="28.5" hidden="1" outlineLevel="1">
      <c r="A197" s="610">
        <v>161</v>
      </c>
      <c r="B197" s="610">
        <v>100</v>
      </c>
      <c r="C197" s="624" t="s">
        <v>141</v>
      </c>
      <c r="D197" s="610" t="s">
        <v>103</v>
      </c>
      <c r="E197" s="614">
        <v>6</v>
      </c>
      <c r="F197" s="625">
        <f t="shared" si="154"/>
        <v>3198</v>
      </c>
      <c r="G197" s="625">
        <f t="shared" si="155"/>
        <v>0</v>
      </c>
      <c r="H197" s="625">
        <f t="shared" si="156"/>
        <v>3198</v>
      </c>
      <c r="I197" s="614">
        <v>533</v>
      </c>
      <c r="J197" s="614"/>
      <c r="K197" s="614"/>
      <c r="L197" s="612"/>
      <c r="M197" s="612"/>
      <c r="N197" s="612"/>
      <c r="O197" s="645">
        <f t="shared" si="157"/>
        <v>746.2</v>
      </c>
      <c r="P197" s="627">
        <f t="shared" si="152"/>
        <v>5733.9</v>
      </c>
      <c r="Q197" s="627">
        <f t="shared" si="153"/>
        <v>0</v>
      </c>
      <c r="R197" s="628">
        <f t="shared" si="115"/>
        <v>5733.9</v>
      </c>
      <c r="S197" s="628">
        <v>955.65</v>
      </c>
      <c r="T197" s="628">
        <v>0</v>
      </c>
      <c r="U197" s="628">
        <f t="shared" si="116"/>
        <v>955.65</v>
      </c>
      <c r="V197" s="624"/>
    </row>
    <row r="198" spans="1:37" s="481" customFormat="1" hidden="1" outlineLevel="1">
      <c r="A198" s="610">
        <v>162</v>
      </c>
      <c r="B198" s="610">
        <v>101</v>
      </c>
      <c r="C198" s="624" t="s">
        <v>104</v>
      </c>
      <c r="D198" s="610" t="s">
        <v>26</v>
      </c>
      <c r="E198" s="614">
        <v>7.43</v>
      </c>
      <c r="F198" s="625">
        <f t="shared" si="154"/>
        <v>13091.96</v>
      </c>
      <c r="G198" s="625">
        <f t="shared" si="155"/>
        <v>0</v>
      </c>
      <c r="H198" s="625">
        <f t="shared" si="156"/>
        <v>13091.96</v>
      </c>
      <c r="I198" s="614">
        <v>1762.04</v>
      </c>
      <c r="J198" s="614"/>
      <c r="K198" s="614"/>
      <c r="L198" s="612"/>
      <c r="M198" s="612"/>
      <c r="N198" s="612"/>
      <c r="O198" s="645">
        <f t="shared" si="157"/>
        <v>2466.86</v>
      </c>
      <c r="P198" s="627">
        <f t="shared" si="152"/>
        <v>23473.599999999999</v>
      </c>
      <c r="Q198" s="627">
        <f t="shared" si="153"/>
        <v>0</v>
      </c>
      <c r="R198" s="628">
        <f t="shared" si="115"/>
        <v>23473.599999999999</v>
      </c>
      <c r="S198" s="628">
        <v>3159.3</v>
      </c>
      <c r="T198" s="628">
        <v>0</v>
      </c>
      <c r="U198" s="628">
        <f t="shared" si="116"/>
        <v>3159.3</v>
      </c>
      <c r="V198" s="624"/>
    </row>
    <row r="199" spans="1:37" s="481" customFormat="1" hidden="1" outlineLevel="1">
      <c r="A199" s="610">
        <v>163</v>
      </c>
      <c r="B199" s="610">
        <v>102</v>
      </c>
      <c r="C199" s="624" t="s">
        <v>105</v>
      </c>
      <c r="D199" s="610" t="s">
        <v>26</v>
      </c>
      <c r="E199" s="614">
        <v>7.43</v>
      </c>
      <c r="F199" s="625">
        <f t="shared" si="154"/>
        <v>1100.23</v>
      </c>
      <c r="G199" s="625">
        <f t="shared" si="155"/>
        <v>0</v>
      </c>
      <c r="H199" s="625">
        <f t="shared" si="156"/>
        <v>1100.23</v>
      </c>
      <c r="I199" s="614">
        <v>148.08000000000001</v>
      </c>
      <c r="J199" s="614"/>
      <c r="K199" s="614"/>
      <c r="L199" s="612"/>
      <c r="M199" s="612"/>
      <c r="N199" s="612"/>
      <c r="O199" s="645">
        <f t="shared" si="157"/>
        <v>207.31</v>
      </c>
      <c r="P199" s="627">
        <f t="shared" si="152"/>
        <v>1972.67</v>
      </c>
      <c r="Q199" s="627">
        <f t="shared" si="153"/>
        <v>0</v>
      </c>
      <c r="R199" s="628">
        <f t="shared" si="115"/>
        <v>1972.67</v>
      </c>
      <c r="S199" s="628">
        <v>265.5</v>
      </c>
      <c r="T199" s="628">
        <v>0</v>
      </c>
      <c r="U199" s="628">
        <f t="shared" si="116"/>
        <v>265.5</v>
      </c>
      <c r="V199" s="624"/>
    </row>
    <row r="200" spans="1:37" s="481" customFormat="1" hidden="1" outlineLevel="1">
      <c r="A200" s="610">
        <v>164</v>
      </c>
      <c r="B200" s="610">
        <v>103</v>
      </c>
      <c r="C200" s="624" t="s">
        <v>142</v>
      </c>
      <c r="D200" s="610" t="s">
        <v>26</v>
      </c>
      <c r="E200" s="614">
        <v>7.43</v>
      </c>
      <c r="F200" s="625">
        <f t="shared" si="154"/>
        <v>781.71</v>
      </c>
      <c r="G200" s="625">
        <f t="shared" si="155"/>
        <v>0</v>
      </c>
      <c r="H200" s="625">
        <f t="shared" si="156"/>
        <v>781.71</v>
      </c>
      <c r="I200" s="614">
        <v>105.21</v>
      </c>
      <c r="J200" s="614"/>
      <c r="K200" s="614"/>
      <c r="L200" s="612"/>
      <c r="M200" s="612"/>
      <c r="N200" s="612"/>
      <c r="O200" s="645">
        <f t="shared" si="157"/>
        <v>147.29</v>
      </c>
      <c r="P200" s="627">
        <f t="shared" si="152"/>
        <v>1401.52</v>
      </c>
      <c r="Q200" s="627">
        <f t="shared" si="153"/>
        <v>0</v>
      </c>
      <c r="R200" s="628">
        <f t="shared" si="115"/>
        <v>1401.52</v>
      </c>
      <c r="S200" s="628">
        <v>188.63</v>
      </c>
      <c r="T200" s="628">
        <v>0</v>
      </c>
      <c r="U200" s="628">
        <f t="shared" si="116"/>
        <v>188.63</v>
      </c>
      <c r="V200" s="624"/>
    </row>
    <row r="201" spans="1:37" s="481" customFormat="1" ht="28.5" hidden="1" outlineLevel="1">
      <c r="A201" s="610">
        <v>165</v>
      </c>
      <c r="B201" s="610">
        <v>104</v>
      </c>
      <c r="C201" s="624" t="s">
        <v>107</v>
      </c>
      <c r="D201" s="610" t="s">
        <v>26</v>
      </c>
      <c r="E201" s="614">
        <v>4.18</v>
      </c>
      <c r="F201" s="625">
        <f t="shared" si="154"/>
        <v>1241.21</v>
      </c>
      <c r="G201" s="625">
        <f t="shared" si="155"/>
        <v>183.92</v>
      </c>
      <c r="H201" s="625">
        <f t="shared" si="156"/>
        <v>1425.13</v>
      </c>
      <c r="I201" s="614">
        <v>296.94</v>
      </c>
      <c r="J201" s="614">
        <v>44</v>
      </c>
      <c r="K201" s="614"/>
      <c r="L201" s="612"/>
      <c r="M201" s="612"/>
      <c r="N201" s="612"/>
      <c r="O201" s="645">
        <f t="shared" si="157"/>
        <v>415.72</v>
      </c>
      <c r="P201" s="627">
        <f t="shared" si="152"/>
        <v>2225.4699999999998</v>
      </c>
      <c r="Q201" s="627">
        <f t="shared" si="153"/>
        <v>235.54</v>
      </c>
      <c r="R201" s="628">
        <f t="shared" ref="R201:R264" si="158">P201+Q201</f>
        <v>2461.0100000000002</v>
      </c>
      <c r="S201" s="628">
        <v>532.41</v>
      </c>
      <c r="T201" s="628">
        <v>56.35</v>
      </c>
      <c r="U201" s="628">
        <f t="shared" ref="U201:U264" si="159">S201+T201</f>
        <v>588.76</v>
      </c>
      <c r="V201" s="624"/>
    </row>
    <row r="202" spans="1:37" s="481" customFormat="1" ht="28.5" hidden="1" outlineLevel="1">
      <c r="A202" s="610">
        <v>166</v>
      </c>
      <c r="B202" s="610">
        <v>105</v>
      </c>
      <c r="C202" s="624" t="s">
        <v>108</v>
      </c>
      <c r="D202" s="610" t="s">
        <v>34</v>
      </c>
      <c r="E202" s="614">
        <v>7.0000000000000007E-2</v>
      </c>
      <c r="F202" s="625">
        <f t="shared" si="154"/>
        <v>4674.8900000000003</v>
      </c>
      <c r="G202" s="625">
        <f t="shared" si="155"/>
        <v>396.69</v>
      </c>
      <c r="H202" s="625">
        <f t="shared" si="156"/>
        <v>5071.58</v>
      </c>
      <c r="I202" s="676">
        <v>66784.210000000006</v>
      </c>
      <c r="J202" s="614">
        <v>5667</v>
      </c>
      <c r="K202" s="614"/>
      <c r="L202" s="612"/>
      <c r="M202" s="612"/>
      <c r="N202" s="612"/>
      <c r="O202" s="645">
        <f t="shared" si="157"/>
        <v>93497.89</v>
      </c>
      <c r="P202" s="627">
        <f t="shared" si="152"/>
        <v>8381.9599999999991</v>
      </c>
      <c r="Q202" s="627">
        <f t="shared" si="153"/>
        <v>508.04</v>
      </c>
      <c r="R202" s="628">
        <f t="shared" si="158"/>
        <v>8890</v>
      </c>
      <c r="S202" s="628">
        <v>119742.28</v>
      </c>
      <c r="T202" s="628">
        <v>7257.7</v>
      </c>
      <c r="U202" s="628">
        <f t="shared" si="159"/>
        <v>126999.98</v>
      </c>
      <c r="V202" s="624"/>
    </row>
    <row r="203" spans="1:37" s="481" customFormat="1" ht="42.75" hidden="1" outlineLevel="1">
      <c r="A203" s="610">
        <v>167</v>
      </c>
      <c r="B203" s="610">
        <v>106</v>
      </c>
      <c r="C203" s="624" t="s">
        <v>109</v>
      </c>
      <c r="D203" s="610" t="s">
        <v>34</v>
      </c>
      <c r="E203" s="614">
        <v>0.03</v>
      </c>
      <c r="F203" s="625">
        <f t="shared" si="154"/>
        <v>2003.63</v>
      </c>
      <c r="G203" s="625">
        <f t="shared" si="155"/>
        <v>170.01</v>
      </c>
      <c r="H203" s="625">
        <f t="shared" si="156"/>
        <v>2173.64</v>
      </c>
      <c r="I203" s="676">
        <v>66787.5</v>
      </c>
      <c r="J203" s="614">
        <v>5667</v>
      </c>
      <c r="K203" s="614"/>
      <c r="L203" s="612"/>
      <c r="M203" s="612"/>
      <c r="N203" s="612"/>
      <c r="O203" s="645">
        <f t="shared" si="157"/>
        <v>93502.5</v>
      </c>
      <c r="P203" s="627">
        <f t="shared" si="152"/>
        <v>3592.45</v>
      </c>
      <c r="Q203" s="627">
        <f t="shared" si="153"/>
        <v>217.73</v>
      </c>
      <c r="R203" s="628">
        <f t="shared" si="158"/>
        <v>3810.18</v>
      </c>
      <c r="S203" s="628">
        <v>119748.18</v>
      </c>
      <c r="T203" s="628">
        <v>7257.7</v>
      </c>
      <c r="U203" s="628">
        <f t="shared" si="159"/>
        <v>127005.88</v>
      </c>
      <c r="V203" s="624"/>
    </row>
    <row r="204" spans="1:37" s="481" customFormat="1" ht="28.5" hidden="1" outlineLevel="1">
      <c r="A204" s="610">
        <v>168</v>
      </c>
      <c r="B204" s="610">
        <v>107</v>
      </c>
      <c r="C204" s="624" t="s">
        <v>143</v>
      </c>
      <c r="D204" s="610" t="s">
        <v>34</v>
      </c>
      <c r="E204" s="614">
        <v>0.19</v>
      </c>
      <c r="F204" s="625">
        <f t="shared" si="154"/>
        <v>1786</v>
      </c>
      <c r="G204" s="625">
        <f t="shared" si="155"/>
        <v>1092.5</v>
      </c>
      <c r="H204" s="625">
        <f t="shared" si="156"/>
        <v>2878.5</v>
      </c>
      <c r="I204" s="614">
        <v>9400</v>
      </c>
      <c r="J204" s="614">
        <v>5750</v>
      </c>
      <c r="K204" s="614"/>
      <c r="L204" s="612"/>
      <c r="M204" s="612"/>
      <c r="N204" s="612"/>
      <c r="O204" s="645">
        <f t="shared" si="157"/>
        <v>13160</v>
      </c>
      <c r="P204" s="627">
        <f t="shared" si="152"/>
        <v>3202.25</v>
      </c>
      <c r="Q204" s="627">
        <f t="shared" si="153"/>
        <v>1399.16</v>
      </c>
      <c r="R204" s="628">
        <f t="shared" si="158"/>
        <v>4601.41</v>
      </c>
      <c r="S204" s="628">
        <v>16853.95</v>
      </c>
      <c r="T204" s="628">
        <v>7364</v>
      </c>
      <c r="U204" s="628">
        <f t="shared" si="159"/>
        <v>24217.95</v>
      </c>
      <c r="V204" s="624"/>
    </row>
    <row r="205" spans="1:37" s="481" customFormat="1" ht="15" hidden="1" outlineLevel="1">
      <c r="A205" s="616"/>
      <c r="B205" s="616"/>
      <c r="C205" s="661" t="s">
        <v>144</v>
      </c>
      <c r="D205" s="637"/>
      <c r="E205" s="638"/>
      <c r="F205" s="639"/>
      <c r="G205" s="639"/>
      <c r="H205" s="639"/>
      <c r="I205" s="613"/>
      <c r="J205" s="613"/>
      <c r="K205" s="613"/>
      <c r="L205" s="640"/>
      <c r="M205" s="640"/>
      <c r="N205" s="640"/>
      <c r="O205" s="641"/>
      <c r="P205" s="627">
        <f t="shared" si="152"/>
        <v>0</v>
      </c>
      <c r="Q205" s="627">
        <f t="shared" si="153"/>
        <v>0</v>
      </c>
      <c r="R205" s="628">
        <f t="shared" si="158"/>
        <v>0</v>
      </c>
      <c r="S205" s="628">
        <v>0</v>
      </c>
      <c r="T205" s="628">
        <v>0</v>
      </c>
      <c r="U205" s="628">
        <f t="shared" si="159"/>
        <v>0</v>
      </c>
      <c r="V205" s="643"/>
      <c r="W205" s="482"/>
      <c r="X205" s="482"/>
      <c r="Y205" s="482"/>
      <c r="Z205" s="482"/>
      <c r="AA205" s="482"/>
      <c r="AB205" s="482"/>
      <c r="AC205" s="482"/>
      <c r="AD205" s="482"/>
      <c r="AE205" s="482"/>
      <c r="AF205" s="482"/>
      <c r="AG205" s="482"/>
      <c r="AH205" s="482"/>
      <c r="AI205" s="482"/>
      <c r="AJ205" s="482"/>
      <c r="AK205" s="482"/>
    </row>
    <row r="206" spans="1:37" s="481" customFormat="1" ht="28.5" hidden="1" outlineLevel="1">
      <c r="A206" s="610">
        <v>169</v>
      </c>
      <c r="B206" s="610">
        <v>108</v>
      </c>
      <c r="C206" s="624" t="s">
        <v>100</v>
      </c>
      <c r="D206" s="610" t="s">
        <v>101</v>
      </c>
      <c r="E206" s="614">
        <v>186.22</v>
      </c>
      <c r="F206" s="625">
        <f t="shared" ref="F206:F213" si="160">E206*I206</f>
        <v>89117.440000000002</v>
      </c>
      <c r="G206" s="625">
        <f t="shared" ref="G206:G213" si="161">E206*J206</f>
        <v>15828.7</v>
      </c>
      <c r="H206" s="625">
        <f t="shared" ref="H206:H213" si="162">F206+G206</f>
        <v>104946.14</v>
      </c>
      <c r="I206" s="614">
        <v>478.56</v>
      </c>
      <c r="J206" s="614">
        <v>85</v>
      </c>
      <c r="K206" s="614"/>
      <c r="L206" s="612"/>
      <c r="M206" s="612"/>
      <c r="N206" s="612"/>
      <c r="O206" s="645">
        <f t="shared" ref="O206:O213" si="163">I206*$M$3</f>
        <v>669.98</v>
      </c>
      <c r="P206" s="627">
        <f t="shared" si="152"/>
        <v>159784.21</v>
      </c>
      <c r="Q206" s="627">
        <f t="shared" si="153"/>
        <v>20271.91</v>
      </c>
      <c r="R206" s="628">
        <f t="shared" si="158"/>
        <v>180056.12</v>
      </c>
      <c r="S206" s="628">
        <v>858.04</v>
      </c>
      <c r="T206" s="628">
        <v>108.86</v>
      </c>
      <c r="U206" s="628">
        <f t="shared" si="159"/>
        <v>966.9</v>
      </c>
      <c r="V206" s="624"/>
    </row>
    <row r="207" spans="1:37" s="481" customFormat="1" ht="28.5" hidden="1" outlineLevel="1">
      <c r="A207" s="610">
        <v>170</v>
      </c>
      <c r="B207" s="610">
        <v>109</v>
      </c>
      <c r="C207" s="624" t="s">
        <v>141</v>
      </c>
      <c r="D207" s="610" t="s">
        <v>103</v>
      </c>
      <c r="E207" s="614">
        <v>12</v>
      </c>
      <c r="F207" s="625">
        <f t="shared" si="160"/>
        <v>6396</v>
      </c>
      <c r="G207" s="625">
        <f t="shared" si="161"/>
        <v>0</v>
      </c>
      <c r="H207" s="625">
        <f t="shared" si="162"/>
        <v>6396</v>
      </c>
      <c r="I207" s="614">
        <v>533</v>
      </c>
      <c r="J207" s="614"/>
      <c r="K207" s="614"/>
      <c r="L207" s="612"/>
      <c r="M207" s="612"/>
      <c r="N207" s="612"/>
      <c r="O207" s="645">
        <f t="shared" si="163"/>
        <v>746.2</v>
      </c>
      <c r="P207" s="627">
        <f t="shared" si="152"/>
        <v>11467.8</v>
      </c>
      <c r="Q207" s="627">
        <f t="shared" si="153"/>
        <v>0</v>
      </c>
      <c r="R207" s="628">
        <f t="shared" si="158"/>
        <v>11467.8</v>
      </c>
      <c r="S207" s="628">
        <v>955.65</v>
      </c>
      <c r="T207" s="628">
        <v>0</v>
      </c>
      <c r="U207" s="628">
        <f t="shared" si="159"/>
        <v>955.65</v>
      </c>
      <c r="V207" s="624"/>
    </row>
    <row r="208" spans="1:37" s="481" customFormat="1" hidden="1" outlineLevel="1">
      <c r="A208" s="610">
        <v>171</v>
      </c>
      <c r="B208" s="610">
        <v>110</v>
      </c>
      <c r="C208" s="624" t="s">
        <v>104</v>
      </c>
      <c r="D208" s="610" t="s">
        <v>26</v>
      </c>
      <c r="E208" s="614">
        <v>7.56</v>
      </c>
      <c r="F208" s="625">
        <f t="shared" si="160"/>
        <v>13321.02</v>
      </c>
      <c r="G208" s="625">
        <f t="shared" si="161"/>
        <v>0</v>
      </c>
      <c r="H208" s="625">
        <f t="shared" si="162"/>
        <v>13321.02</v>
      </c>
      <c r="I208" s="614">
        <v>1762.04</v>
      </c>
      <c r="J208" s="614"/>
      <c r="K208" s="614"/>
      <c r="L208" s="612"/>
      <c r="M208" s="612"/>
      <c r="N208" s="612"/>
      <c r="O208" s="645">
        <f t="shared" si="163"/>
        <v>2466.86</v>
      </c>
      <c r="P208" s="627">
        <f t="shared" si="152"/>
        <v>23884.31</v>
      </c>
      <c r="Q208" s="627">
        <f t="shared" si="153"/>
        <v>0</v>
      </c>
      <c r="R208" s="628">
        <f t="shared" si="158"/>
        <v>23884.31</v>
      </c>
      <c r="S208" s="628">
        <v>3159.3</v>
      </c>
      <c r="T208" s="628">
        <v>0</v>
      </c>
      <c r="U208" s="628">
        <f t="shared" si="159"/>
        <v>3159.3</v>
      </c>
      <c r="V208" s="624"/>
    </row>
    <row r="209" spans="1:37" s="481" customFormat="1" hidden="1" outlineLevel="1">
      <c r="A209" s="610">
        <v>172</v>
      </c>
      <c r="B209" s="610">
        <v>111</v>
      </c>
      <c r="C209" s="624" t="s">
        <v>105</v>
      </c>
      <c r="D209" s="610" t="s">
        <v>26</v>
      </c>
      <c r="E209" s="614">
        <v>7.56</v>
      </c>
      <c r="F209" s="625">
        <f t="shared" si="160"/>
        <v>1119.48</v>
      </c>
      <c r="G209" s="625">
        <f t="shared" si="161"/>
        <v>0</v>
      </c>
      <c r="H209" s="625">
        <f t="shared" si="162"/>
        <v>1119.48</v>
      </c>
      <c r="I209" s="614">
        <v>148.08000000000001</v>
      </c>
      <c r="J209" s="614"/>
      <c r="K209" s="614"/>
      <c r="L209" s="612"/>
      <c r="M209" s="612"/>
      <c r="N209" s="612"/>
      <c r="O209" s="645">
        <f t="shared" si="163"/>
        <v>207.31</v>
      </c>
      <c r="P209" s="627">
        <f t="shared" si="152"/>
        <v>2007.18</v>
      </c>
      <c r="Q209" s="627">
        <f t="shared" si="153"/>
        <v>0</v>
      </c>
      <c r="R209" s="628">
        <f t="shared" si="158"/>
        <v>2007.18</v>
      </c>
      <c r="S209" s="628">
        <v>265.5</v>
      </c>
      <c r="T209" s="628">
        <v>0</v>
      </c>
      <c r="U209" s="628">
        <f t="shared" si="159"/>
        <v>265.5</v>
      </c>
      <c r="V209" s="624"/>
    </row>
    <row r="210" spans="1:37" s="481" customFormat="1" hidden="1" outlineLevel="1">
      <c r="A210" s="610">
        <v>173</v>
      </c>
      <c r="B210" s="610">
        <v>112</v>
      </c>
      <c r="C210" s="624" t="s">
        <v>142</v>
      </c>
      <c r="D210" s="610" t="s">
        <v>26</v>
      </c>
      <c r="E210" s="614">
        <v>7.56</v>
      </c>
      <c r="F210" s="625">
        <f t="shared" si="160"/>
        <v>795.39</v>
      </c>
      <c r="G210" s="625">
        <f t="shared" si="161"/>
        <v>0</v>
      </c>
      <c r="H210" s="625">
        <f t="shared" si="162"/>
        <v>795.39</v>
      </c>
      <c r="I210" s="614">
        <v>105.21</v>
      </c>
      <c r="J210" s="614"/>
      <c r="K210" s="614"/>
      <c r="L210" s="612"/>
      <c r="M210" s="612"/>
      <c r="N210" s="612"/>
      <c r="O210" s="645">
        <f t="shared" si="163"/>
        <v>147.29</v>
      </c>
      <c r="P210" s="627">
        <f t="shared" si="152"/>
        <v>1426.04</v>
      </c>
      <c r="Q210" s="627">
        <f t="shared" si="153"/>
        <v>0</v>
      </c>
      <c r="R210" s="628">
        <f t="shared" si="158"/>
        <v>1426.04</v>
      </c>
      <c r="S210" s="628">
        <v>188.63</v>
      </c>
      <c r="T210" s="628">
        <v>0</v>
      </c>
      <c r="U210" s="628">
        <f t="shared" si="159"/>
        <v>188.63</v>
      </c>
      <c r="V210" s="624"/>
    </row>
    <row r="211" spans="1:37" s="481" customFormat="1" ht="28.5" hidden="1" outlineLevel="1">
      <c r="A211" s="610">
        <v>174</v>
      </c>
      <c r="B211" s="610">
        <v>113</v>
      </c>
      <c r="C211" s="624" t="s">
        <v>107</v>
      </c>
      <c r="D211" s="610" t="s">
        <v>26</v>
      </c>
      <c r="E211" s="614">
        <v>5.5</v>
      </c>
      <c r="F211" s="625">
        <f t="shared" si="160"/>
        <v>1633.17</v>
      </c>
      <c r="G211" s="625">
        <f t="shared" si="161"/>
        <v>242</v>
      </c>
      <c r="H211" s="625">
        <f t="shared" si="162"/>
        <v>1875.17</v>
      </c>
      <c r="I211" s="614">
        <v>296.94</v>
      </c>
      <c r="J211" s="614">
        <v>44</v>
      </c>
      <c r="K211" s="614"/>
      <c r="L211" s="612"/>
      <c r="M211" s="612"/>
      <c r="N211" s="612"/>
      <c r="O211" s="645">
        <f t="shared" si="163"/>
        <v>415.72</v>
      </c>
      <c r="P211" s="627">
        <f t="shared" si="152"/>
        <v>2928.26</v>
      </c>
      <c r="Q211" s="627">
        <f t="shared" si="153"/>
        <v>309.93</v>
      </c>
      <c r="R211" s="628">
        <f t="shared" si="158"/>
        <v>3238.19</v>
      </c>
      <c r="S211" s="628">
        <v>532.41</v>
      </c>
      <c r="T211" s="628">
        <v>56.35</v>
      </c>
      <c r="U211" s="628">
        <f t="shared" si="159"/>
        <v>588.76</v>
      </c>
      <c r="V211" s="624"/>
    </row>
    <row r="212" spans="1:37" s="481" customFormat="1" ht="28.5" hidden="1" outlineLevel="1">
      <c r="A212" s="610">
        <v>175</v>
      </c>
      <c r="B212" s="610">
        <v>114</v>
      </c>
      <c r="C212" s="624" t="s">
        <v>108</v>
      </c>
      <c r="D212" s="610" t="s">
        <v>34</v>
      </c>
      <c r="E212" s="614">
        <v>0.08</v>
      </c>
      <c r="F212" s="625">
        <f t="shared" si="160"/>
        <v>5342.74</v>
      </c>
      <c r="G212" s="625">
        <f t="shared" si="161"/>
        <v>453.36</v>
      </c>
      <c r="H212" s="625">
        <f t="shared" si="162"/>
        <v>5796.1</v>
      </c>
      <c r="I212" s="676">
        <v>66784.210000000006</v>
      </c>
      <c r="J212" s="614">
        <v>5667</v>
      </c>
      <c r="K212" s="614"/>
      <c r="L212" s="612"/>
      <c r="M212" s="612"/>
      <c r="N212" s="612"/>
      <c r="O212" s="645">
        <f t="shared" si="163"/>
        <v>93497.89</v>
      </c>
      <c r="P212" s="627">
        <f t="shared" si="152"/>
        <v>9579.3799999999992</v>
      </c>
      <c r="Q212" s="627">
        <f t="shared" si="153"/>
        <v>580.62</v>
      </c>
      <c r="R212" s="628">
        <f t="shared" si="158"/>
        <v>10160</v>
      </c>
      <c r="S212" s="628">
        <v>119742.28</v>
      </c>
      <c r="T212" s="628">
        <v>7257.7</v>
      </c>
      <c r="U212" s="628">
        <f t="shared" si="159"/>
        <v>126999.98</v>
      </c>
      <c r="V212" s="624"/>
    </row>
    <row r="213" spans="1:37" s="481" customFormat="1" ht="42.75" hidden="1" outlineLevel="1">
      <c r="A213" s="610">
        <v>176</v>
      </c>
      <c r="B213" s="610">
        <v>115</v>
      </c>
      <c r="C213" s="624" t="s">
        <v>109</v>
      </c>
      <c r="D213" s="610" t="s">
        <v>34</v>
      </c>
      <c r="E213" s="614">
        <v>0.03</v>
      </c>
      <c r="F213" s="625">
        <f t="shared" si="160"/>
        <v>2003.63</v>
      </c>
      <c r="G213" s="625">
        <f t="shared" si="161"/>
        <v>170.01</v>
      </c>
      <c r="H213" s="625">
        <f t="shared" si="162"/>
        <v>2173.64</v>
      </c>
      <c r="I213" s="676">
        <v>66787.5</v>
      </c>
      <c r="J213" s="614">
        <v>5667</v>
      </c>
      <c r="K213" s="614"/>
      <c r="L213" s="612"/>
      <c r="M213" s="612"/>
      <c r="N213" s="612"/>
      <c r="O213" s="645">
        <f t="shared" si="163"/>
        <v>93502.5</v>
      </c>
      <c r="P213" s="627">
        <f t="shared" si="152"/>
        <v>3592.45</v>
      </c>
      <c r="Q213" s="627">
        <f t="shared" si="153"/>
        <v>217.73</v>
      </c>
      <c r="R213" s="628">
        <f t="shared" si="158"/>
        <v>3810.18</v>
      </c>
      <c r="S213" s="628">
        <v>119748.18</v>
      </c>
      <c r="T213" s="628">
        <v>7257.7</v>
      </c>
      <c r="U213" s="628">
        <f t="shared" si="159"/>
        <v>127005.88</v>
      </c>
      <c r="V213" s="624"/>
    </row>
    <row r="214" spans="1:37" s="481" customFormat="1" ht="15" hidden="1" outlineLevel="1">
      <c r="A214" s="616"/>
      <c r="B214" s="616"/>
      <c r="C214" s="661" t="s">
        <v>145</v>
      </c>
      <c r="D214" s="637"/>
      <c r="E214" s="638"/>
      <c r="F214" s="639"/>
      <c r="G214" s="639"/>
      <c r="H214" s="639"/>
      <c r="I214" s="613"/>
      <c r="J214" s="613"/>
      <c r="K214" s="613"/>
      <c r="L214" s="640"/>
      <c r="M214" s="640"/>
      <c r="N214" s="640"/>
      <c r="O214" s="641"/>
      <c r="P214" s="627">
        <f t="shared" si="152"/>
        <v>0</v>
      </c>
      <c r="Q214" s="627">
        <f t="shared" si="153"/>
        <v>0</v>
      </c>
      <c r="R214" s="628">
        <f t="shared" si="158"/>
        <v>0</v>
      </c>
      <c r="S214" s="628">
        <v>0</v>
      </c>
      <c r="T214" s="628">
        <v>0</v>
      </c>
      <c r="U214" s="628">
        <f t="shared" si="159"/>
        <v>0</v>
      </c>
      <c r="V214" s="643"/>
      <c r="W214" s="482"/>
      <c r="X214" s="482"/>
      <c r="Y214" s="482"/>
      <c r="Z214" s="482"/>
      <c r="AA214" s="482"/>
      <c r="AB214" s="482"/>
      <c r="AC214" s="482"/>
      <c r="AD214" s="482"/>
      <c r="AE214" s="482"/>
      <c r="AF214" s="482"/>
      <c r="AG214" s="482"/>
      <c r="AH214" s="482"/>
      <c r="AI214" s="482"/>
      <c r="AJ214" s="482"/>
      <c r="AK214" s="482"/>
    </row>
    <row r="215" spans="1:37" s="481" customFormat="1" ht="28.5" hidden="1" outlineLevel="1">
      <c r="A215" s="610">
        <v>177</v>
      </c>
      <c r="B215" s="610">
        <v>116</v>
      </c>
      <c r="C215" s="624" t="s">
        <v>100</v>
      </c>
      <c r="D215" s="610" t="s">
        <v>101</v>
      </c>
      <c r="E215" s="614">
        <v>1192.48</v>
      </c>
      <c r="F215" s="625">
        <f t="shared" ref="F215:F225" si="164">E215*I215</f>
        <v>570673.23</v>
      </c>
      <c r="G215" s="625">
        <f t="shared" ref="G215:G225" si="165">E215*J215</f>
        <v>101360.8</v>
      </c>
      <c r="H215" s="625">
        <f t="shared" ref="H215:H225" si="166">F215+G215</f>
        <v>672034.03</v>
      </c>
      <c r="I215" s="614">
        <v>478.56</v>
      </c>
      <c r="J215" s="614">
        <v>85</v>
      </c>
      <c r="K215" s="614"/>
      <c r="L215" s="612"/>
      <c r="M215" s="612"/>
      <c r="N215" s="612"/>
      <c r="O215" s="645">
        <f t="shared" ref="O215:O225" si="167">I215*$M$3</f>
        <v>669.98</v>
      </c>
      <c r="P215" s="627">
        <f t="shared" si="152"/>
        <v>1023195.54</v>
      </c>
      <c r="Q215" s="627">
        <f t="shared" si="153"/>
        <v>129813.37</v>
      </c>
      <c r="R215" s="628">
        <f t="shared" si="158"/>
        <v>1153008.9099999999</v>
      </c>
      <c r="S215" s="628">
        <v>858.04</v>
      </c>
      <c r="T215" s="628">
        <v>108.86</v>
      </c>
      <c r="U215" s="628">
        <f t="shared" si="159"/>
        <v>966.9</v>
      </c>
      <c r="V215" s="624"/>
    </row>
    <row r="216" spans="1:37" s="481" customFormat="1" ht="28.5" hidden="1" outlineLevel="1">
      <c r="A216" s="610">
        <v>178</v>
      </c>
      <c r="B216" s="610">
        <v>117</v>
      </c>
      <c r="C216" s="624" t="s">
        <v>146</v>
      </c>
      <c r="D216" s="610" t="s">
        <v>103</v>
      </c>
      <c r="E216" s="614">
        <v>128</v>
      </c>
      <c r="F216" s="625">
        <f t="shared" si="164"/>
        <v>68224</v>
      </c>
      <c r="G216" s="625">
        <f t="shared" si="165"/>
        <v>0</v>
      </c>
      <c r="H216" s="625">
        <f t="shared" si="166"/>
        <v>68224</v>
      </c>
      <c r="I216" s="614">
        <v>533</v>
      </c>
      <c r="J216" s="614"/>
      <c r="K216" s="614"/>
      <c r="L216" s="612"/>
      <c r="M216" s="612"/>
      <c r="N216" s="612"/>
      <c r="O216" s="645">
        <f t="shared" si="167"/>
        <v>746.2</v>
      </c>
      <c r="P216" s="627">
        <f t="shared" si="152"/>
        <v>122323.2</v>
      </c>
      <c r="Q216" s="627">
        <f t="shared" si="153"/>
        <v>0</v>
      </c>
      <c r="R216" s="628">
        <f t="shared" si="158"/>
        <v>122323.2</v>
      </c>
      <c r="S216" s="628">
        <v>955.65</v>
      </c>
      <c r="T216" s="628">
        <v>0</v>
      </c>
      <c r="U216" s="628">
        <f t="shared" si="159"/>
        <v>955.65</v>
      </c>
      <c r="V216" s="624"/>
    </row>
    <row r="217" spans="1:37" s="481" customFormat="1" hidden="1" outlineLevel="1">
      <c r="A217" s="610">
        <v>179</v>
      </c>
      <c r="B217" s="610">
        <v>118</v>
      </c>
      <c r="C217" s="624" t="s">
        <v>104</v>
      </c>
      <c r="D217" s="610" t="s">
        <v>26</v>
      </c>
      <c r="E217" s="614">
        <v>58.43</v>
      </c>
      <c r="F217" s="625">
        <f t="shared" si="164"/>
        <v>102956</v>
      </c>
      <c r="G217" s="625">
        <f t="shared" si="165"/>
        <v>0</v>
      </c>
      <c r="H217" s="625">
        <f t="shared" si="166"/>
        <v>102956</v>
      </c>
      <c r="I217" s="614">
        <v>1762.04</v>
      </c>
      <c r="J217" s="614"/>
      <c r="K217" s="614"/>
      <c r="L217" s="612"/>
      <c r="M217" s="612"/>
      <c r="N217" s="612"/>
      <c r="O217" s="645">
        <f t="shared" si="167"/>
        <v>2466.86</v>
      </c>
      <c r="P217" s="627">
        <f t="shared" si="152"/>
        <v>184597.9</v>
      </c>
      <c r="Q217" s="627">
        <f t="shared" si="153"/>
        <v>0</v>
      </c>
      <c r="R217" s="628">
        <f t="shared" si="158"/>
        <v>184597.9</v>
      </c>
      <c r="S217" s="628">
        <v>3159.3</v>
      </c>
      <c r="T217" s="628">
        <v>0</v>
      </c>
      <c r="U217" s="628">
        <f t="shared" si="159"/>
        <v>3159.3</v>
      </c>
      <c r="V217" s="624"/>
    </row>
    <row r="218" spans="1:37" s="481" customFormat="1" hidden="1" outlineLevel="1">
      <c r="A218" s="610">
        <v>180</v>
      </c>
      <c r="B218" s="610">
        <v>119</v>
      </c>
      <c r="C218" s="624" t="s">
        <v>105</v>
      </c>
      <c r="D218" s="610" t="s">
        <v>26</v>
      </c>
      <c r="E218" s="614">
        <v>58.43</v>
      </c>
      <c r="F218" s="625">
        <f t="shared" si="164"/>
        <v>8652.31</v>
      </c>
      <c r="G218" s="625">
        <f t="shared" si="165"/>
        <v>0</v>
      </c>
      <c r="H218" s="625">
        <f t="shared" si="166"/>
        <v>8652.31</v>
      </c>
      <c r="I218" s="614">
        <v>148.08000000000001</v>
      </c>
      <c r="J218" s="614"/>
      <c r="K218" s="614"/>
      <c r="L218" s="612"/>
      <c r="M218" s="612"/>
      <c r="N218" s="612"/>
      <c r="O218" s="645">
        <f t="shared" si="167"/>
        <v>207.31</v>
      </c>
      <c r="P218" s="627">
        <f t="shared" si="152"/>
        <v>15513.17</v>
      </c>
      <c r="Q218" s="627">
        <f t="shared" si="153"/>
        <v>0</v>
      </c>
      <c r="R218" s="628">
        <f t="shared" si="158"/>
        <v>15513.17</v>
      </c>
      <c r="S218" s="628">
        <v>265.5</v>
      </c>
      <c r="T218" s="628">
        <v>0</v>
      </c>
      <c r="U218" s="628">
        <f t="shared" si="159"/>
        <v>265.5</v>
      </c>
      <c r="V218" s="624"/>
    </row>
    <row r="219" spans="1:37" s="481" customFormat="1" hidden="1" outlineLevel="1">
      <c r="A219" s="610">
        <v>181</v>
      </c>
      <c r="B219" s="610">
        <v>120</v>
      </c>
      <c r="C219" s="624" t="s">
        <v>142</v>
      </c>
      <c r="D219" s="610" t="s">
        <v>26</v>
      </c>
      <c r="E219" s="614">
        <v>58.43</v>
      </c>
      <c r="F219" s="625">
        <f t="shared" si="164"/>
        <v>6147.42</v>
      </c>
      <c r="G219" s="625">
        <f t="shared" si="165"/>
        <v>0</v>
      </c>
      <c r="H219" s="625">
        <f t="shared" si="166"/>
        <v>6147.42</v>
      </c>
      <c r="I219" s="614">
        <v>105.21</v>
      </c>
      <c r="J219" s="614"/>
      <c r="K219" s="614"/>
      <c r="L219" s="612"/>
      <c r="M219" s="612"/>
      <c r="N219" s="612"/>
      <c r="O219" s="645">
        <f t="shared" si="167"/>
        <v>147.29</v>
      </c>
      <c r="P219" s="627">
        <f t="shared" si="152"/>
        <v>11021.65</v>
      </c>
      <c r="Q219" s="627">
        <f t="shared" si="153"/>
        <v>0</v>
      </c>
      <c r="R219" s="628">
        <f t="shared" si="158"/>
        <v>11021.65</v>
      </c>
      <c r="S219" s="628">
        <v>188.63</v>
      </c>
      <c r="T219" s="628">
        <v>0</v>
      </c>
      <c r="U219" s="628">
        <f t="shared" si="159"/>
        <v>188.63</v>
      </c>
      <c r="V219" s="624"/>
    </row>
    <row r="220" spans="1:37" s="481" customFormat="1" ht="28.5" hidden="1" outlineLevel="1">
      <c r="A220" s="610">
        <v>182</v>
      </c>
      <c r="B220" s="610">
        <v>121</v>
      </c>
      <c r="C220" s="624" t="s">
        <v>107</v>
      </c>
      <c r="D220" s="610" t="s">
        <v>26</v>
      </c>
      <c r="E220" s="614">
        <v>32.44</v>
      </c>
      <c r="F220" s="625">
        <f t="shared" si="164"/>
        <v>9632.73</v>
      </c>
      <c r="G220" s="625">
        <f t="shared" si="165"/>
        <v>1427.36</v>
      </c>
      <c r="H220" s="625">
        <f t="shared" si="166"/>
        <v>11060.09</v>
      </c>
      <c r="I220" s="614">
        <v>296.94</v>
      </c>
      <c r="J220" s="614">
        <v>44</v>
      </c>
      <c r="K220" s="614"/>
      <c r="L220" s="612"/>
      <c r="M220" s="612"/>
      <c r="N220" s="612"/>
      <c r="O220" s="645">
        <f t="shared" si="167"/>
        <v>415.72</v>
      </c>
      <c r="P220" s="627">
        <f t="shared" si="152"/>
        <v>17271.38</v>
      </c>
      <c r="Q220" s="627">
        <f t="shared" si="153"/>
        <v>1827.99</v>
      </c>
      <c r="R220" s="628">
        <f t="shared" si="158"/>
        <v>19099.37</v>
      </c>
      <c r="S220" s="628">
        <v>532.41</v>
      </c>
      <c r="T220" s="628">
        <v>56.35</v>
      </c>
      <c r="U220" s="628">
        <f t="shared" si="159"/>
        <v>588.76</v>
      </c>
      <c r="V220" s="624"/>
    </row>
    <row r="221" spans="1:37" s="481" customFormat="1" hidden="1" outlineLevel="1">
      <c r="A221" s="610">
        <v>183</v>
      </c>
      <c r="B221" s="610">
        <v>122</v>
      </c>
      <c r="C221" s="624" t="s">
        <v>113</v>
      </c>
      <c r="D221" s="610" t="s">
        <v>34</v>
      </c>
      <c r="E221" s="614">
        <v>2.87</v>
      </c>
      <c r="F221" s="625">
        <f t="shared" si="164"/>
        <v>77845.88</v>
      </c>
      <c r="G221" s="625">
        <f t="shared" si="165"/>
        <v>0</v>
      </c>
      <c r="H221" s="625">
        <f t="shared" si="166"/>
        <v>77845.88</v>
      </c>
      <c r="I221" s="614">
        <v>27124</v>
      </c>
      <c r="J221" s="614"/>
      <c r="K221" s="614"/>
      <c r="L221" s="612"/>
      <c r="M221" s="612"/>
      <c r="N221" s="612"/>
      <c r="O221" s="645">
        <f t="shared" si="167"/>
        <v>37973.599999999999</v>
      </c>
      <c r="P221" s="627">
        <f t="shared" si="152"/>
        <v>139575.56</v>
      </c>
      <c r="Q221" s="627">
        <f t="shared" si="153"/>
        <v>0</v>
      </c>
      <c r="R221" s="628">
        <f t="shared" si="158"/>
        <v>139575.56</v>
      </c>
      <c r="S221" s="628">
        <v>48632.6</v>
      </c>
      <c r="T221" s="628">
        <v>0</v>
      </c>
      <c r="U221" s="628">
        <f t="shared" si="159"/>
        <v>48632.6</v>
      </c>
      <c r="V221" s="624"/>
    </row>
    <row r="222" spans="1:37" s="481" customFormat="1" ht="28.5" hidden="1" outlineLevel="1">
      <c r="A222" s="610">
        <v>184</v>
      </c>
      <c r="B222" s="610">
        <v>123</v>
      </c>
      <c r="C222" s="624" t="s">
        <v>118</v>
      </c>
      <c r="D222" s="610" t="s">
        <v>34</v>
      </c>
      <c r="E222" s="614">
        <v>3.16</v>
      </c>
      <c r="F222" s="625">
        <f t="shared" si="164"/>
        <v>36403.199999999997</v>
      </c>
      <c r="G222" s="625">
        <f t="shared" si="165"/>
        <v>27492</v>
      </c>
      <c r="H222" s="625">
        <f t="shared" si="166"/>
        <v>63895.199999999997</v>
      </c>
      <c r="I222" s="614">
        <v>11520</v>
      </c>
      <c r="J222" s="635">
        <v>8700</v>
      </c>
      <c r="K222" s="614"/>
      <c r="L222" s="612"/>
      <c r="M222" s="612"/>
      <c r="N222" s="612"/>
      <c r="O222" s="633">
        <v>11520</v>
      </c>
      <c r="P222" s="627">
        <f t="shared" si="152"/>
        <v>46621.41</v>
      </c>
      <c r="Q222" s="627">
        <f t="shared" si="153"/>
        <v>35208.879999999997</v>
      </c>
      <c r="R222" s="628">
        <f t="shared" si="158"/>
        <v>81830.289999999994</v>
      </c>
      <c r="S222" s="628">
        <v>14753.61</v>
      </c>
      <c r="T222" s="628">
        <v>11142.05</v>
      </c>
      <c r="U222" s="628">
        <f t="shared" si="159"/>
        <v>25895.66</v>
      </c>
      <c r="V222" s="624"/>
    </row>
    <row r="223" spans="1:37" s="481" customFormat="1" ht="28.5" hidden="1" outlineLevel="1">
      <c r="A223" s="610">
        <v>185</v>
      </c>
      <c r="B223" s="610">
        <v>124</v>
      </c>
      <c r="C223" s="624" t="s">
        <v>108</v>
      </c>
      <c r="D223" s="610" t="s">
        <v>34</v>
      </c>
      <c r="E223" s="614">
        <v>0.57999999999999996</v>
      </c>
      <c r="F223" s="625">
        <f t="shared" si="164"/>
        <v>38734.839999999997</v>
      </c>
      <c r="G223" s="625">
        <f t="shared" si="165"/>
        <v>3286.86</v>
      </c>
      <c r="H223" s="625">
        <f t="shared" si="166"/>
        <v>42021.7</v>
      </c>
      <c r="I223" s="676">
        <v>66784.210000000006</v>
      </c>
      <c r="J223" s="614">
        <v>5667</v>
      </c>
      <c r="K223" s="614"/>
      <c r="L223" s="612"/>
      <c r="M223" s="612"/>
      <c r="N223" s="612"/>
      <c r="O223" s="645">
        <f t="shared" si="167"/>
        <v>93497.89</v>
      </c>
      <c r="P223" s="627">
        <f t="shared" si="152"/>
        <v>69450.52</v>
      </c>
      <c r="Q223" s="627">
        <f t="shared" si="153"/>
        <v>4209.47</v>
      </c>
      <c r="R223" s="628">
        <f t="shared" si="158"/>
        <v>73659.990000000005</v>
      </c>
      <c r="S223" s="628">
        <v>119742.28</v>
      </c>
      <c r="T223" s="628">
        <v>7257.7</v>
      </c>
      <c r="U223" s="628">
        <f t="shared" si="159"/>
        <v>126999.98</v>
      </c>
      <c r="V223" s="624"/>
    </row>
    <row r="224" spans="1:37" s="481" customFormat="1" ht="42.75" hidden="1" outlineLevel="1">
      <c r="A224" s="610">
        <v>186</v>
      </c>
      <c r="B224" s="610">
        <v>125</v>
      </c>
      <c r="C224" s="624" t="s">
        <v>109</v>
      </c>
      <c r="D224" s="610" t="s">
        <v>34</v>
      </c>
      <c r="E224" s="614">
        <v>0.14000000000000001</v>
      </c>
      <c r="F224" s="625">
        <f t="shared" si="164"/>
        <v>9350.25</v>
      </c>
      <c r="G224" s="625">
        <f t="shared" si="165"/>
        <v>793.38</v>
      </c>
      <c r="H224" s="625">
        <f t="shared" si="166"/>
        <v>10143.629999999999</v>
      </c>
      <c r="I224" s="676">
        <v>66787.5</v>
      </c>
      <c r="J224" s="614">
        <v>5667</v>
      </c>
      <c r="K224" s="614"/>
      <c r="L224" s="612"/>
      <c r="M224" s="612"/>
      <c r="N224" s="612"/>
      <c r="O224" s="645">
        <f t="shared" si="167"/>
        <v>93502.5</v>
      </c>
      <c r="P224" s="627">
        <f t="shared" si="152"/>
        <v>16764.75</v>
      </c>
      <c r="Q224" s="627">
        <f t="shared" si="153"/>
        <v>1016.08</v>
      </c>
      <c r="R224" s="628">
        <f t="shared" si="158"/>
        <v>17780.830000000002</v>
      </c>
      <c r="S224" s="628">
        <v>119748.18</v>
      </c>
      <c r="T224" s="628">
        <v>7257.7</v>
      </c>
      <c r="U224" s="628">
        <f t="shared" si="159"/>
        <v>127005.88</v>
      </c>
      <c r="V224" s="624"/>
    </row>
    <row r="225" spans="1:37" s="481" customFormat="1" ht="28.5" hidden="1" outlineLevel="1">
      <c r="A225" s="610">
        <v>187</v>
      </c>
      <c r="B225" s="610">
        <v>126</v>
      </c>
      <c r="C225" s="624" t="s">
        <v>110</v>
      </c>
      <c r="D225" s="610" t="s">
        <v>34</v>
      </c>
      <c r="E225" s="614">
        <v>0.1</v>
      </c>
      <c r="F225" s="625">
        <f t="shared" si="164"/>
        <v>6678</v>
      </c>
      <c r="G225" s="625">
        <f t="shared" si="165"/>
        <v>575</v>
      </c>
      <c r="H225" s="625">
        <f t="shared" si="166"/>
        <v>7253</v>
      </c>
      <c r="I225" s="676">
        <v>66780</v>
      </c>
      <c r="J225" s="614">
        <v>5750</v>
      </c>
      <c r="K225" s="614"/>
      <c r="L225" s="612"/>
      <c r="M225" s="612"/>
      <c r="N225" s="612"/>
      <c r="O225" s="645">
        <f t="shared" si="167"/>
        <v>93492</v>
      </c>
      <c r="P225" s="627">
        <f t="shared" si="152"/>
        <v>11973.47</v>
      </c>
      <c r="Q225" s="627">
        <f t="shared" si="153"/>
        <v>736.4</v>
      </c>
      <c r="R225" s="628">
        <f t="shared" si="158"/>
        <v>12709.87</v>
      </c>
      <c r="S225" s="628">
        <v>119734.73</v>
      </c>
      <c r="T225" s="628">
        <v>7364</v>
      </c>
      <c r="U225" s="628">
        <f t="shared" si="159"/>
        <v>127098.73</v>
      </c>
      <c r="V225" s="624"/>
    </row>
    <row r="226" spans="1:37" s="481" customFormat="1" ht="28.5" hidden="1" outlineLevel="1">
      <c r="A226" s="616"/>
      <c r="B226" s="616"/>
      <c r="C226" s="661" t="s">
        <v>147</v>
      </c>
      <c r="D226" s="637"/>
      <c r="E226" s="638"/>
      <c r="F226" s="639"/>
      <c r="G226" s="639"/>
      <c r="H226" s="639"/>
      <c r="I226" s="613"/>
      <c r="J226" s="613"/>
      <c r="K226" s="613"/>
      <c r="L226" s="640"/>
      <c r="M226" s="640"/>
      <c r="N226" s="640"/>
      <c r="O226" s="641"/>
      <c r="P226" s="627">
        <f t="shared" si="152"/>
        <v>0</v>
      </c>
      <c r="Q226" s="627">
        <f t="shared" si="153"/>
        <v>0</v>
      </c>
      <c r="R226" s="628">
        <f t="shared" si="158"/>
        <v>0</v>
      </c>
      <c r="S226" s="628">
        <v>0</v>
      </c>
      <c r="T226" s="628">
        <v>0</v>
      </c>
      <c r="U226" s="628">
        <f t="shared" si="159"/>
        <v>0</v>
      </c>
      <c r="V226" s="643"/>
      <c r="W226" s="482"/>
      <c r="X226" s="482"/>
      <c r="Y226" s="482"/>
      <c r="Z226" s="482"/>
      <c r="AA226" s="482"/>
      <c r="AB226" s="482"/>
      <c r="AC226" s="482"/>
      <c r="AD226" s="482"/>
      <c r="AE226" s="482"/>
      <c r="AF226" s="482"/>
      <c r="AG226" s="482"/>
      <c r="AH226" s="482"/>
      <c r="AI226" s="482"/>
      <c r="AJ226" s="482"/>
      <c r="AK226" s="482"/>
    </row>
    <row r="227" spans="1:37" s="481" customFormat="1" ht="28.5" hidden="1" outlineLevel="1">
      <c r="A227" s="610">
        <v>188</v>
      </c>
      <c r="B227" s="610">
        <v>127</v>
      </c>
      <c r="C227" s="624" t="s">
        <v>152</v>
      </c>
      <c r="D227" s="610" t="s">
        <v>28</v>
      </c>
      <c r="E227" s="614">
        <v>73</v>
      </c>
      <c r="F227" s="625">
        <f t="shared" ref="F227:F228" si="168">E227*I227</f>
        <v>15011.72</v>
      </c>
      <c r="G227" s="625">
        <f t="shared" ref="G227:G228" si="169">E227*J227</f>
        <v>3139</v>
      </c>
      <c r="H227" s="625">
        <f t="shared" ref="H227:H228" si="170">F227+G227</f>
        <v>18150.72</v>
      </c>
      <c r="I227" s="614">
        <v>205.64</v>
      </c>
      <c r="J227" s="647">
        <v>43</v>
      </c>
      <c r="K227" s="614"/>
      <c r="L227" s="612"/>
      <c r="M227" s="612"/>
      <c r="N227" s="612"/>
      <c r="O227" s="645">
        <f t="shared" ref="O227:O228" si="171">I227*$M$3</f>
        <v>287.89999999999998</v>
      </c>
      <c r="P227" s="627">
        <f t="shared" si="152"/>
        <v>26915.83</v>
      </c>
      <c r="Q227" s="627">
        <f t="shared" si="153"/>
        <v>4020.11</v>
      </c>
      <c r="R227" s="628">
        <f t="shared" si="158"/>
        <v>30935.94</v>
      </c>
      <c r="S227" s="628">
        <v>368.71</v>
      </c>
      <c r="T227" s="628">
        <v>55.07</v>
      </c>
      <c r="U227" s="628">
        <f t="shared" si="159"/>
        <v>423.78</v>
      </c>
      <c r="V227" s="624" t="s">
        <v>153</v>
      </c>
    </row>
    <row r="228" spans="1:37" s="481" customFormat="1" ht="42.75" hidden="1" outlineLevel="1">
      <c r="A228" s="610">
        <v>189</v>
      </c>
      <c r="B228" s="610">
        <v>128</v>
      </c>
      <c r="C228" s="624" t="s">
        <v>149</v>
      </c>
      <c r="D228" s="610" t="s">
        <v>34</v>
      </c>
      <c r="E228" s="614">
        <v>0.39</v>
      </c>
      <c r="F228" s="625">
        <f t="shared" si="168"/>
        <v>26047.13</v>
      </c>
      <c r="G228" s="625">
        <f t="shared" si="169"/>
        <v>2242.5</v>
      </c>
      <c r="H228" s="625">
        <f t="shared" si="170"/>
        <v>28289.63</v>
      </c>
      <c r="I228" s="614">
        <v>66787.5</v>
      </c>
      <c r="J228" s="614">
        <v>5750</v>
      </c>
      <c r="K228" s="614"/>
      <c r="L228" s="612"/>
      <c r="M228" s="612"/>
      <c r="N228" s="612"/>
      <c r="O228" s="645">
        <f t="shared" si="171"/>
        <v>93502.5</v>
      </c>
      <c r="P228" s="627">
        <f t="shared" si="152"/>
        <v>46701.79</v>
      </c>
      <c r="Q228" s="627">
        <f t="shared" si="153"/>
        <v>2871.96</v>
      </c>
      <c r="R228" s="628">
        <f t="shared" si="158"/>
        <v>49573.75</v>
      </c>
      <c r="S228" s="628">
        <v>119748.18</v>
      </c>
      <c r="T228" s="628">
        <v>7364</v>
      </c>
      <c r="U228" s="628">
        <f t="shared" si="159"/>
        <v>127112.18</v>
      </c>
      <c r="V228" s="624"/>
    </row>
    <row r="229" spans="1:37" s="481" customFormat="1" ht="28.5" hidden="1" outlineLevel="1">
      <c r="A229" s="616"/>
      <c r="B229" s="616"/>
      <c r="C229" s="661" t="s">
        <v>154</v>
      </c>
      <c r="D229" s="637"/>
      <c r="E229" s="638"/>
      <c r="F229" s="639">
        <f t="shared" ref="F229:H229" si="172">SUM(F231:F253)</f>
        <v>1375397.37</v>
      </c>
      <c r="G229" s="639">
        <f t="shared" si="172"/>
        <v>198816.68</v>
      </c>
      <c r="H229" s="639">
        <f t="shared" si="172"/>
        <v>1574214.05</v>
      </c>
      <c r="I229" s="613"/>
      <c r="J229" s="613"/>
      <c r="K229" s="613"/>
      <c r="L229" s="640"/>
      <c r="M229" s="640"/>
      <c r="N229" s="640"/>
      <c r="O229" s="641"/>
      <c r="P229" s="639"/>
      <c r="Q229" s="639"/>
      <c r="R229" s="639"/>
      <c r="S229" s="628">
        <v>0</v>
      </c>
      <c r="T229" s="628">
        <v>0</v>
      </c>
      <c r="U229" s="628">
        <f t="shared" si="159"/>
        <v>0</v>
      </c>
      <c r="V229" s="643"/>
      <c r="W229" s="482"/>
      <c r="X229" s="482"/>
      <c r="Y229" s="482"/>
      <c r="Z229" s="482"/>
      <c r="AA229" s="482"/>
      <c r="AB229" s="482"/>
      <c r="AC229" s="482"/>
      <c r="AD229" s="482"/>
      <c r="AE229" s="482"/>
      <c r="AF229" s="482"/>
      <c r="AG229" s="482"/>
      <c r="AH229" s="482"/>
      <c r="AI229" s="482"/>
      <c r="AJ229" s="482"/>
      <c r="AK229" s="482"/>
    </row>
    <row r="230" spans="1:37" s="481" customFormat="1" hidden="1" outlineLevel="1">
      <c r="A230" s="610"/>
      <c r="B230" s="610"/>
      <c r="C230" s="661" t="s">
        <v>155</v>
      </c>
      <c r="D230" s="629"/>
      <c r="E230" s="630"/>
      <c r="F230" s="625"/>
      <c r="G230" s="625">
        <f t="shared" ref="G230:G253" si="173">E230*J230</f>
        <v>0</v>
      </c>
      <c r="H230" s="625">
        <f t="shared" ref="H230:H253" si="174">F230+G230</f>
        <v>0</v>
      </c>
      <c r="I230" s="614"/>
      <c r="J230" s="614"/>
      <c r="K230" s="614"/>
      <c r="L230" s="612"/>
      <c r="M230" s="612"/>
      <c r="N230" s="612"/>
      <c r="O230" s="632"/>
      <c r="P230" s="627">
        <f t="shared" ref="P230:P253" si="175">E230*S230</f>
        <v>0</v>
      </c>
      <c r="Q230" s="627">
        <f t="shared" ref="Q230:Q253" si="176">E230*T230</f>
        <v>0</v>
      </c>
      <c r="R230" s="628">
        <f t="shared" si="158"/>
        <v>0</v>
      </c>
      <c r="S230" s="628">
        <v>0</v>
      </c>
      <c r="T230" s="628">
        <v>0</v>
      </c>
      <c r="U230" s="628">
        <f t="shared" si="159"/>
        <v>0</v>
      </c>
      <c r="V230" s="624"/>
    </row>
    <row r="231" spans="1:37" s="481" customFormat="1" ht="28.5" hidden="1" outlineLevel="1">
      <c r="A231" s="610">
        <v>190</v>
      </c>
      <c r="B231" s="610">
        <v>129</v>
      </c>
      <c r="C231" s="624" t="s">
        <v>100</v>
      </c>
      <c r="D231" s="610" t="s">
        <v>101</v>
      </c>
      <c r="E231" s="614">
        <v>498.5</v>
      </c>
      <c r="F231" s="625">
        <f t="shared" ref="F231:F253" si="177">E231*I231</f>
        <v>238562.16</v>
      </c>
      <c r="G231" s="625">
        <f t="shared" si="173"/>
        <v>42372.5</v>
      </c>
      <c r="H231" s="625">
        <f t="shared" si="174"/>
        <v>280934.65999999997</v>
      </c>
      <c r="I231" s="614">
        <v>478.56</v>
      </c>
      <c r="J231" s="614">
        <v>85</v>
      </c>
      <c r="K231" s="614"/>
      <c r="L231" s="612"/>
      <c r="M231" s="612"/>
      <c r="N231" s="612"/>
      <c r="O231" s="645">
        <f t="shared" ref="O231:O240" si="178">I231*$M$3</f>
        <v>669.98</v>
      </c>
      <c r="P231" s="627">
        <f t="shared" si="175"/>
        <v>427732.94</v>
      </c>
      <c r="Q231" s="627">
        <f t="shared" si="176"/>
        <v>54266.71</v>
      </c>
      <c r="R231" s="628">
        <f t="shared" si="158"/>
        <v>481999.65</v>
      </c>
      <c r="S231" s="628">
        <v>858.04</v>
      </c>
      <c r="T231" s="628">
        <v>108.86</v>
      </c>
      <c r="U231" s="628">
        <f t="shared" si="159"/>
        <v>966.9</v>
      </c>
      <c r="V231" s="624"/>
    </row>
    <row r="232" spans="1:37" s="481" customFormat="1" hidden="1" outlineLevel="1">
      <c r="A232" s="610">
        <v>191</v>
      </c>
      <c r="B232" s="610">
        <v>130</v>
      </c>
      <c r="C232" s="624" t="s">
        <v>113</v>
      </c>
      <c r="D232" s="610" t="s">
        <v>34</v>
      </c>
      <c r="E232" s="614">
        <v>0.25</v>
      </c>
      <c r="F232" s="625">
        <f t="shared" si="177"/>
        <v>6781</v>
      </c>
      <c r="G232" s="625">
        <f t="shared" si="173"/>
        <v>0</v>
      </c>
      <c r="H232" s="625">
        <f t="shared" si="174"/>
        <v>6781</v>
      </c>
      <c r="I232" s="614">
        <v>27124</v>
      </c>
      <c r="J232" s="614"/>
      <c r="K232" s="614"/>
      <c r="L232" s="612"/>
      <c r="M232" s="612"/>
      <c r="N232" s="612"/>
      <c r="O232" s="645">
        <f t="shared" si="178"/>
        <v>37973.599999999999</v>
      </c>
      <c r="P232" s="627">
        <f t="shared" si="175"/>
        <v>12158.15</v>
      </c>
      <c r="Q232" s="627">
        <f t="shared" si="176"/>
        <v>0</v>
      </c>
      <c r="R232" s="628">
        <f t="shared" si="158"/>
        <v>12158.15</v>
      </c>
      <c r="S232" s="628">
        <v>48632.6</v>
      </c>
      <c r="T232" s="628">
        <v>0</v>
      </c>
      <c r="U232" s="628">
        <f t="shared" si="159"/>
        <v>48632.6</v>
      </c>
      <c r="V232" s="624"/>
    </row>
    <row r="233" spans="1:37" s="481" customFormat="1" ht="28.5" hidden="1" outlineLevel="1">
      <c r="A233" s="610">
        <v>192</v>
      </c>
      <c r="B233" s="610">
        <v>131</v>
      </c>
      <c r="C233" s="624" t="s">
        <v>141</v>
      </c>
      <c r="D233" s="610" t="s">
        <v>103</v>
      </c>
      <c r="E233" s="614">
        <v>12</v>
      </c>
      <c r="F233" s="625">
        <f t="shared" si="177"/>
        <v>6396</v>
      </c>
      <c r="G233" s="625">
        <f t="shared" si="173"/>
        <v>0</v>
      </c>
      <c r="H233" s="625">
        <f t="shared" si="174"/>
        <v>6396</v>
      </c>
      <c r="I233" s="614">
        <v>533</v>
      </c>
      <c r="J233" s="614"/>
      <c r="K233" s="614"/>
      <c r="L233" s="612"/>
      <c r="M233" s="612"/>
      <c r="N233" s="612"/>
      <c r="O233" s="645">
        <f t="shared" si="178"/>
        <v>746.2</v>
      </c>
      <c r="P233" s="627">
        <f t="shared" si="175"/>
        <v>11467.8</v>
      </c>
      <c r="Q233" s="627">
        <f t="shared" si="176"/>
        <v>0</v>
      </c>
      <c r="R233" s="628">
        <f t="shared" si="158"/>
        <v>11467.8</v>
      </c>
      <c r="S233" s="628">
        <v>955.65</v>
      </c>
      <c r="T233" s="628">
        <v>0</v>
      </c>
      <c r="U233" s="628">
        <f t="shared" si="159"/>
        <v>955.65</v>
      </c>
      <c r="V233" s="624"/>
    </row>
    <row r="234" spans="1:37" s="481" customFormat="1" hidden="1" outlineLevel="1">
      <c r="A234" s="610">
        <v>193</v>
      </c>
      <c r="B234" s="610">
        <v>132</v>
      </c>
      <c r="C234" s="624" t="s">
        <v>104</v>
      </c>
      <c r="D234" s="610" t="s">
        <v>26</v>
      </c>
      <c r="E234" s="614">
        <v>18.55</v>
      </c>
      <c r="F234" s="625">
        <f t="shared" si="177"/>
        <v>32685.84</v>
      </c>
      <c r="G234" s="625">
        <f t="shared" si="173"/>
        <v>0</v>
      </c>
      <c r="H234" s="625">
        <f t="shared" si="174"/>
        <v>32685.84</v>
      </c>
      <c r="I234" s="614">
        <v>1762.04</v>
      </c>
      <c r="J234" s="614"/>
      <c r="K234" s="614"/>
      <c r="L234" s="612"/>
      <c r="M234" s="612"/>
      <c r="N234" s="612"/>
      <c r="O234" s="645">
        <f t="shared" si="178"/>
        <v>2466.86</v>
      </c>
      <c r="P234" s="627">
        <f t="shared" si="175"/>
        <v>58605.02</v>
      </c>
      <c r="Q234" s="627">
        <f t="shared" si="176"/>
        <v>0</v>
      </c>
      <c r="R234" s="628">
        <f t="shared" si="158"/>
        <v>58605.02</v>
      </c>
      <c r="S234" s="628">
        <v>3159.3</v>
      </c>
      <c r="T234" s="628">
        <v>0</v>
      </c>
      <c r="U234" s="628">
        <f t="shared" si="159"/>
        <v>3159.3</v>
      </c>
      <c r="V234" s="624"/>
    </row>
    <row r="235" spans="1:37" s="481" customFormat="1" hidden="1" outlineLevel="1">
      <c r="A235" s="610">
        <v>194</v>
      </c>
      <c r="B235" s="610">
        <v>133</v>
      </c>
      <c r="C235" s="624" t="s">
        <v>105</v>
      </c>
      <c r="D235" s="610" t="s">
        <v>26</v>
      </c>
      <c r="E235" s="614">
        <v>18.55</v>
      </c>
      <c r="F235" s="625">
        <f t="shared" si="177"/>
        <v>2746.88</v>
      </c>
      <c r="G235" s="625">
        <f t="shared" si="173"/>
        <v>0</v>
      </c>
      <c r="H235" s="625">
        <f t="shared" si="174"/>
        <v>2746.88</v>
      </c>
      <c r="I235" s="614">
        <v>148.08000000000001</v>
      </c>
      <c r="J235" s="614"/>
      <c r="K235" s="614"/>
      <c r="L235" s="612"/>
      <c r="M235" s="612"/>
      <c r="N235" s="612"/>
      <c r="O235" s="645">
        <f t="shared" si="178"/>
        <v>207.31</v>
      </c>
      <c r="P235" s="627">
        <f t="shared" si="175"/>
        <v>4925.03</v>
      </c>
      <c r="Q235" s="627">
        <f t="shared" si="176"/>
        <v>0</v>
      </c>
      <c r="R235" s="628">
        <f t="shared" si="158"/>
        <v>4925.03</v>
      </c>
      <c r="S235" s="628">
        <v>265.5</v>
      </c>
      <c r="T235" s="628">
        <v>0</v>
      </c>
      <c r="U235" s="628">
        <f t="shared" si="159"/>
        <v>265.5</v>
      </c>
      <c r="V235" s="624"/>
    </row>
    <row r="236" spans="1:37" s="481" customFormat="1" hidden="1" outlineLevel="1">
      <c r="A236" s="610">
        <v>195</v>
      </c>
      <c r="B236" s="610">
        <v>134</v>
      </c>
      <c r="C236" s="624" t="s">
        <v>142</v>
      </c>
      <c r="D236" s="610" t="s">
        <v>26</v>
      </c>
      <c r="E236" s="614">
        <v>18.55</v>
      </c>
      <c r="F236" s="625">
        <f t="shared" si="177"/>
        <v>1951.65</v>
      </c>
      <c r="G236" s="625">
        <f t="shared" si="173"/>
        <v>0</v>
      </c>
      <c r="H236" s="625">
        <f t="shared" si="174"/>
        <v>1951.65</v>
      </c>
      <c r="I236" s="614">
        <v>105.21</v>
      </c>
      <c r="J236" s="614"/>
      <c r="K236" s="614"/>
      <c r="L236" s="612"/>
      <c r="M236" s="612"/>
      <c r="N236" s="612"/>
      <c r="O236" s="645">
        <f t="shared" si="178"/>
        <v>147.29</v>
      </c>
      <c r="P236" s="627">
        <f t="shared" si="175"/>
        <v>3499.09</v>
      </c>
      <c r="Q236" s="627">
        <f t="shared" si="176"/>
        <v>0</v>
      </c>
      <c r="R236" s="628">
        <f t="shared" si="158"/>
        <v>3499.09</v>
      </c>
      <c r="S236" s="628">
        <v>188.63</v>
      </c>
      <c r="T236" s="628">
        <v>0</v>
      </c>
      <c r="U236" s="628">
        <f t="shared" si="159"/>
        <v>188.63</v>
      </c>
      <c r="V236" s="624"/>
    </row>
    <row r="237" spans="1:37" s="481" customFormat="1" ht="28.5" hidden="1" outlineLevel="1">
      <c r="A237" s="610">
        <v>196</v>
      </c>
      <c r="B237" s="610">
        <v>135</v>
      </c>
      <c r="C237" s="624" t="s">
        <v>107</v>
      </c>
      <c r="D237" s="610" t="s">
        <v>26</v>
      </c>
      <c r="E237" s="614">
        <v>10.01</v>
      </c>
      <c r="F237" s="625">
        <f t="shared" si="177"/>
        <v>2972.37</v>
      </c>
      <c r="G237" s="625">
        <f t="shared" si="173"/>
        <v>440.44</v>
      </c>
      <c r="H237" s="625">
        <f t="shared" si="174"/>
        <v>3412.81</v>
      </c>
      <c r="I237" s="614">
        <v>296.94</v>
      </c>
      <c r="J237" s="614">
        <v>44</v>
      </c>
      <c r="K237" s="614"/>
      <c r="L237" s="612"/>
      <c r="M237" s="612"/>
      <c r="N237" s="612"/>
      <c r="O237" s="645">
        <f t="shared" si="178"/>
        <v>415.72</v>
      </c>
      <c r="P237" s="627">
        <f t="shared" si="175"/>
        <v>5329.42</v>
      </c>
      <c r="Q237" s="627">
        <f t="shared" si="176"/>
        <v>564.05999999999995</v>
      </c>
      <c r="R237" s="628">
        <f t="shared" si="158"/>
        <v>5893.48</v>
      </c>
      <c r="S237" s="628">
        <v>532.41</v>
      </c>
      <c r="T237" s="628">
        <v>56.35</v>
      </c>
      <c r="U237" s="628">
        <f t="shared" si="159"/>
        <v>588.76</v>
      </c>
      <c r="V237" s="624"/>
    </row>
    <row r="238" spans="1:37" s="481" customFormat="1" ht="28.5" hidden="1" outlineLevel="1">
      <c r="A238" s="610">
        <v>197</v>
      </c>
      <c r="B238" s="610">
        <v>136</v>
      </c>
      <c r="C238" s="624" t="s">
        <v>108</v>
      </c>
      <c r="D238" s="610" t="s">
        <v>34</v>
      </c>
      <c r="E238" s="614">
        <v>0.19</v>
      </c>
      <c r="F238" s="625">
        <f t="shared" si="177"/>
        <v>12689</v>
      </c>
      <c r="G238" s="625">
        <f t="shared" si="173"/>
        <v>1076.73</v>
      </c>
      <c r="H238" s="625">
        <f t="shared" si="174"/>
        <v>13765.73</v>
      </c>
      <c r="I238" s="676">
        <v>66784.210000000006</v>
      </c>
      <c r="J238" s="614">
        <v>5667</v>
      </c>
      <c r="K238" s="614"/>
      <c r="L238" s="612"/>
      <c r="M238" s="612"/>
      <c r="N238" s="612"/>
      <c r="O238" s="645">
        <f t="shared" si="178"/>
        <v>93497.89</v>
      </c>
      <c r="P238" s="627">
        <f t="shared" si="175"/>
        <v>22751.03</v>
      </c>
      <c r="Q238" s="627">
        <f t="shared" si="176"/>
        <v>1378.96</v>
      </c>
      <c r="R238" s="628">
        <f t="shared" si="158"/>
        <v>24129.99</v>
      </c>
      <c r="S238" s="628">
        <v>119742.28</v>
      </c>
      <c r="T238" s="628">
        <v>7257.7</v>
      </c>
      <c r="U238" s="628">
        <f t="shared" si="159"/>
        <v>126999.98</v>
      </c>
      <c r="V238" s="624"/>
    </row>
    <row r="239" spans="1:37" s="481" customFormat="1" ht="42.75" hidden="1" outlineLevel="1">
      <c r="A239" s="610">
        <v>198</v>
      </c>
      <c r="B239" s="610">
        <v>137</v>
      </c>
      <c r="C239" s="624" t="s">
        <v>109</v>
      </c>
      <c r="D239" s="610" t="s">
        <v>34</v>
      </c>
      <c r="E239" s="614">
        <v>7.0000000000000007E-2</v>
      </c>
      <c r="F239" s="625">
        <f t="shared" si="177"/>
        <v>4675.13</v>
      </c>
      <c r="G239" s="625">
        <f t="shared" si="173"/>
        <v>396.69</v>
      </c>
      <c r="H239" s="625">
        <f t="shared" si="174"/>
        <v>5071.82</v>
      </c>
      <c r="I239" s="676">
        <v>66787.5</v>
      </c>
      <c r="J239" s="614">
        <v>5667</v>
      </c>
      <c r="K239" s="614"/>
      <c r="L239" s="612"/>
      <c r="M239" s="612"/>
      <c r="N239" s="612"/>
      <c r="O239" s="645">
        <f t="shared" si="178"/>
        <v>93502.5</v>
      </c>
      <c r="P239" s="627">
        <f t="shared" si="175"/>
        <v>8382.3700000000008</v>
      </c>
      <c r="Q239" s="627">
        <f t="shared" si="176"/>
        <v>508.04</v>
      </c>
      <c r="R239" s="628">
        <f t="shared" si="158"/>
        <v>8890.41</v>
      </c>
      <c r="S239" s="628">
        <v>119748.18</v>
      </c>
      <c r="T239" s="628">
        <v>7257.7</v>
      </c>
      <c r="U239" s="628">
        <f t="shared" si="159"/>
        <v>127005.88</v>
      </c>
      <c r="V239" s="624"/>
    </row>
    <row r="240" spans="1:37" s="481" customFormat="1" ht="28.5" hidden="1" outlineLevel="1">
      <c r="A240" s="610">
        <v>199</v>
      </c>
      <c r="B240" s="610">
        <v>138</v>
      </c>
      <c r="C240" s="624" t="s">
        <v>143</v>
      </c>
      <c r="D240" s="610" t="s">
        <v>34</v>
      </c>
      <c r="E240" s="614">
        <v>0.24</v>
      </c>
      <c r="F240" s="625">
        <f t="shared" si="177"/>
        <v>2256</v>
      </c>
      <c r="G240" s="625">
        <f t="shared" si="173"/>
        <v>1380</v>
      </c>
      <c r="H240" s="625">
        <f t="shared" si="174"/>
        <v>3636</v>
      </c>
      <c r="I240" s="614">
        <v>9400</v>
      </c>
      <c r="J240" s="614">
        <v>5750</v>
      </c>
      <c r="K240" s="614"/>
      <c r="L240" s="612"/>
      <c r="M240" s="612"/>
      <c r="N240" s="612"/>
      <c r="O240" s="645">
        <f t="shared" si="178"/>
        <v>13160</v>
      </c>
      <c r="P240" s="627">
        <f t="shared" si="175"/>
        <v>4044.95</v>
      </c>
      <c r="Q240" s="627">
        <f t="shared" si="176"/>
        <v>1767.36</v>
      </c>
      <c r="R240" s="628">
        <f t="shared" si="158"/>
        <v>5812.31</v>
      </c>
      <c r="S240" s="628">
        <v>16853.95</v>
      </c>
      <c r="T240" s="628">
        <v>7364</v>
      </c>
      <c r="U240" s="628">
        <f t="shared" si="159"/>
        <v>24217.95</v>
      </c>
      <c r="V240" s="624"/>
    </row>
    <row r="241" spans="1:37" s="481" customFormat="1" hidden="1" outlineLevel="1">
      <c r="A241" s="610"/>
      <c r="B241" s="610"/>
      <c r="C241" s="661" t="s">
        <v>156</v>
      </c>
      <c r="D241" s="629"/>
      <c r="E241" s="630"/>
      <c r="F241" s="625">
        <f t="shared" si="177"/>
        <v>0</v>
      </c>
      <c r="G241" s="625">
        <f t="shared" si="173"/>
        <v>0</v>
      </c>
      <c r="H241" s="625">
        <f t="shared" si="174"/>
        <v>0</v>
      </c>
      <c r="I241" s="614"/>
      <c r="J241" s="614"/>
      <c r="K241" s="614"/>
      <c r="L241" s="612"/>
      <c r="M241" s="612"/>
      <c r="N241" s="612"/>
      <c r="O241" s="632"/>
      <c r="P241" s="627">
        <f t="shared" si="175"/>
        <v>0</v>
      </c>
      <c r="Q241" s="627">
        <f t="shared" si="176"/>
        <v>0</v>
      </c>
      <c r="R241" s="628">
        <f t="shared" si="158"/>
        <v>0</v>
      </c>
      <c r="S241" s="628">
        <v>0</v>
      </c>
      <c r="T241" s="628">
        <v>0</v>
      </c>
      <c r="U241" s="628">
        <f t="shared" si="159"/>
        <v>0</v>
      </c>
      <c r="V241" s="624"/>
    </row>
    <row r="242" spans="1:37" s="481" customFormat="1" ht="28.5" hidden="1" outlineLevel="1">
      <c r="A242" s="610">
        <v>200</v>
      </c>
      <c r="B242" s="610">
        <v>139</v>
      </c>
      <c r="C242" s="624" t="s">
        <v>100</v>
      </c>
      <c r="D242" s="610" t="s">
        <v>101</v>
      </c>
      <c r="E242" s="614">
        <v>1308.56</v>
      </c>
      <c r="F242" s="625">
        <f t="shared" si="177"/>
        <v>626224.47</v>
      </c>
      <c r="G242" s="625">
        <f t="shared" si="173"/>
        <v>111227.6</v>
      </c>
      <c r="H242" s="625">
        <f t="shared" si="174"/>
        <v>737452.07</v>
      </c>
      <c r="I242" s="614">
        <v>478.56</v>
      </c>
      <c r="J242" s="614">
        <v>85</v>
      </c>
      <c r="K242" s="614"/>
      <c r="L242" s="612"/>
      <c r="M242" s="612"/>
      <c r="N242" s="612"/>
      <c r="O242" s="645">
        <f t="shared" ref="O242:O247" si="179">I242*$M$3</f>
        <v>669.98</v>
      </c>
      <c r="P242" s="627">
        <f t="shared" si="175"/>
        <v>1122796.82</v>
      </c>
      <c r="Q242" s="627">
        <f t="shared" si="176"/>
        <v>142449.84</v>
      </c>
      <c r="R242" s="628">
        <f t="shared" si="158"/>
        <v>1265246.6599999999</v>
      </c>
      <c r="S242" s="628">
        <v>858.04</v>
      </c>
      <c r="T242" s="628">
        <v>108.86</v>
      </c>
      <c r="U242" s="628">
        <f t="shared" si="159"/>
        <v>966.9</v>
      </c>
      <c r="V242" s="624"/>
    </row>
    <row r="243" spans="1:37" s="481" customFormat="1" ht="28.5" hidden="1" outlineLevel="1">
      <c r="A243" s="610">
        <v>201</v>
      </c>
      <c r="B243" s="610">
        <v>140</v>
      </c>
      <c r="C243" s="624" t="s">
        <v>146</v>
      </c>
      <c r="D243" s="610" t="s">
        <v>103</v>
      </c>
      <c r="E243" s="614">
        <v>128</v>
      </c>
      <c r="F243" s="625">
        <f t="shared" si="177"/>
        <v>68224</v>
      </c>
      <c r="G243" s="625">
        <f t="shared" si="173"/>
        <v>0</v>
      </c>
      <c r="H243" s="625">
        <f t="shared" si="174"/>
        <v>68224</v>
      </c>
      <c r="I243" s="614">
        <v>533</v>
      </c>
      <c r="J243" s="614"/>
      <c r="K243" s="614"/>
      <c r="L243" s="612"/>
      <c r="M243" s="612"/>
      <c r="N243" s="612"/>
      <c r="O243" s="645">
        <f t="shared" si="179"/>
        <v>746.2</v>
      </c>
      <c r="P243" s="627">
        <f t="shared" si="175"/>
        <v>122323.2</v>
      </c>
      <c r="Q243" s="627">
        <f t="shared" si="176"/>
        <v>0</v>
      </c>
      <c r="R243" s="628">
        <f t="shared" si="158"/>
        <v>122323.2</v>
      </c>
      <c r="S243" s="628">
        <v>955.65</v>
      </c>
      <c r="T243" s="628">
        <v>0</v>
      </c>
      <c r="U243" s="628">
        <f t="shared" si="159"/>
        <v>955.65</v>
      </c>
      <c r="V243" s="624"/>
    </row>
    <row r="244" spans="1:37" s="481" customFormat="1" hidden="1" outlineLevel="1">
      <c r="A244" s="610">
        <v>202</v>
      </c>
      <c r="B244" s="610">
        <v>141</v>
      </c>
      <c r="C244" s="624" t="s">
        <v>104</v>
      </c>
      <c r="D244" s="610" t="s">
        <v>26</v>
      </c>
      <c r="E244" s="614">
        <v>68.430000000000007</v>
      </c>
      <c r="F244" s="625">
        <f t="shared" si="177"/>
        <v>120576.4</v>
      </c>
      <c r="G244" s="625">
        <f t="shared" si="173"/>
        <v>0</v>
      </c>
      <c r="H244" s="625">
        <f t="shared" si="174"/>
        <v>120576.4</v>
      </c>
      <c r="I244" s="614">
        <v>1762.04</v>
      </c>
      <c r="J244" s="614"/>
      <c r="K244" s="614"/>
      <c r="L244" s="612"/>
      <c r="M244" s="612"/>
      <c r="N244" s="612"/>
      <c r="O244" s="645">
        <f t="shared" si="179"/>
        <v>2466.86</v>
      </c>
      <c r="P244" s="627">
        <f t="shared" si="175"/>
        <v>216190.9</v>
      </c>
      <c r="Q244" s="627">
        <f t="shared" si="176"/>
        <v>0</v>
      </c>
      <c r="R244" s="628">
        <f t="shared" si="158"/>
        <v>216190.9</v>
      </c>
      <c r="S244" s="628">
        <v>3159.3</v>
      </c>
      <c r="T244" s="628">
        <v>0</v>
      </c>
      <c r="U244" s="628">
        <f t="shared" si="159"/>
        <v>3159.3</v>
      </c>
      <c r="V244" s="624"/>
    </row>
    <row r="245" spans="1:37" s="481" customFormat="1" hidden="1" outlineLevel="1">
      <c r="A245" s="610">
        <v>203</v>
      </c>
      <c r="B245" s="610">
        <v>142</v>
      </c>
      <c r="C245" s="624" t="s">
        <v>105</v>
      </c>
      <c r="D245" s="610" t="s">
        <v>26</v>
      </c>
      <c r="E245" s="614">
        <v>68.430000000000007</v>
      </c>
      <c r="F245" s="625">
        <f t="shared" si="177"/>
        <v>10133.11</v>
      </c>
      <c r="G245" s="625">
        <f t="shared" si="173"/>
        <v>0</v>
      </c>
      <c r="H245" s="625">
        <f t="shared" si="174"/>
        <v>10133.11</v>
      </c>
      <c r="I245" s="614">
        <v>148.08000000000001</v>
      </c>
      <c r="J245" s="614"/>
      <c r="K245" s="614"/>
      <c r="L245" s="612"/>
      <c r="M245" s="612"/>
      <c r="N245" s="612"/>
      <c r="O245" s="645">
        <f t="shared" si="179"/>
        <v>207.31</v>
      </c>
      <c r="P245" s="627">
        <f t="shared" si="175"/>
        <v>18168.169999999998</v>
      </c>
      <c r="Q245" s="627">
        <f t="shared" si="176"/>
        <v>0</v>
      </c>
      <c r="R245" s="628">
        <f t="shared" si="158"/>
        <v>18168.169999999998</v>
      </c>
      <c r="S245" s="628">
        <v>265.5</v>
      </c>
      <c r="T245" s="628">
        <v>0</v>
      </c>
      <c r="U245" s="628">
        <f t="shared" si="159"/>
        <v>265.5</v>
      </c>
      <c r="V245" s="624"/>
    </row>
    <row r="246" spans="1:37" s="481" customFormat="1" hidden="1" outlineLevel="1">
      <c r="A246" s="610">
        <v>204</v>
      </c>
      <c r="B246" s="610">
        <v>143</v>
      </c>
      <c r="C246" s="624" t="s">
        <v>142</v>
      </c>
      <c r="D246" s="610" t="s">
        <v>26</v>
      </c>
      <c r="E246" s="614">
        <v>68.430000000000007</v>
      </c>
      <c r="F246" s="625">
        <f t="shared" si="177"/>
        <v>7199.52</v>
      </c>
      <c r="G246" s="625">
        <f t="shared" si="173"/>
        <v>0</v>
      </c>
      <c r="H246" s="625">
        <f t="shared" si="174"/>
        <v>7199.52</v>
      </c>
      <c r="I246" s="614">
        <v>105.21</v>
      </c>
      <c r="J246" s="614"/>
      <c r="K246" s="614"/>
      <c r="L246" s="612"/>
      <c r="M246" s="612"/>
      <c r="N246" s="612"/>
      <c r="O246" s="645">
        <f t="shared" si="179"/>
        <v>147.29</v>
      </c>
      <c r="P246" s="627">
        <f t="shared" si="175"/>
        <v>12907.95</v>
      </c>
      <c r="Q246" s="627">
        <f t="shared" si="176"/>
        <v>0</v>
      </c>
      <c r="R246" s="628">
        <f t="shared" si="158"/>
        <v>12907.95</v>
      </c>
      <c r="S246" s="628">
        <v>188.63</v>
      </c>
      <c r="T246" s="628">
        <v>0</v>
      </c>
      <c r="U246" s="628">
        <f t="shared" si="159"/>
        <v>188.63</v>
      </c>
      <c r="V246" s="624"/>
    </row>
    <row r="247" spans="1:37" s="481" customFormat="1" ht="28.5" hidden="1" outlineLevel="1">
      <c r="A247" s="610">
        <v>205</v>
      </c>
      <c r="B247" s="610">
        <v>144</v>
      </c>
      <c r="C247" s="624" t="s">
        <v>107</v>
      </c>
      <c r="D247" s="610" t="s">
        <v>26</v>
      </c>
      <c r="E247" s="614">
        <v>35.94</v>
      </c>
      <c r="F247" s="625">
        <f t="shared" si="177"/>
        <v>10672.02</v>
      </c>
      <c r="G247" s="625">
        <f t="shared" si="173"/>
        <v>1581.36</v>
      </c>
      <c r="H247" s="625">
        <f t="shared" si="174"/>
        <v>12253.38</v>
      </c>
      <c r="I247" s="614">
        <v>296.94</v>
      </c>
      <c r="J247" s="614">
        <v>44</v>
      </c>
      <c r="K247" s="614"/>
      <c r="L247" s="612"/>
      <c r="M247" s="612"/>
      <c r="N247" s="612"/>
      <c r="O247" s="645">
        <f t="shared" si="179"/>
        <v>415.72</v>
      </c>
      <c r="P247" s="627">
        <f t="shared" si="175"/>
        <v>19134.82</v>
      </c>
      <c r="Q247" s="627">
        <f t="shared" si="176"/>
        <v>2025.22</v>
      </c>
      <c r="R247" s="628">
        <f t="shared" si="158"/>
        <v>21160.04</v>
      </c>
      <c r="S247" s="628">
        <v>532.41</v>
      </c>
      <c r="T247" s="628">
        <v>56.35</v>
      </c>
      <c r="U247" s="628">
        <f t="shared" si="159"/>
        <v>588.76</v>
      </c>
      <c r="V247" s="624"/>
    </row>
    <row r="248" spans="1:37" s="481" customFormat="1" hidden="1" outlineLevel="1">
      <c r="A248" s="610">
        <v>206</v>
      </c>
      <c r="B248" s="610">
        <v>145</v>
      </c>
      <c r="C248" s="624" t="s">
        <v>113</v>
      </c>
      <c r="D248" s="610" t="s">
        <v>34</v>
      </c>
      <c r="E248" s="614">
        <v>3.1</v>
      </c>
      <c r="F248" s="625">
        <f t="shared" si="177"/>
        <v>84084.4</v>
      </c>
      <c r="G248" s="625">
        <f t="shared" si="173"/>
        <v>0</v>
      </c>
      <c r="H248" s="625">
        <f t="shared" si="174"/>
        <v>84084.4</v>
      </c>
      <c r="I248" s="614">
        <v>27124</v>
      </c>
      <c r="J248" s="614"/>
      <c r="K248" s="614"/>
      <c r="L248" s="612"/>
      <c r="M248" s="612"/>
      <c r="N248" s="612"/>
      <c r="O248" s="626">
        <f>I248*$L$3</f>
        <v>46110.8</v>
      </c>
      <c r="P248" s="627">
        <f t="shared" si="175"/>
        <v>183067</v>
      </c>
      <c r="Q248" s="627">
        <f t="shared" si="176"/>
        <v>0</v>
      </c>
      <c r="R248" s="628">
        <f t="shared" si="158"/>
        <v>183067</v>
      </c>
      <c r="S248" s="628">
        <v>59053.87</v>
      </c>
      <c r="T248" s="628">
        <v>0</v>
      </c>
      <c r="U248" s="628">
        <f t="shared" si="159"/>
        <v>59053.87</v>
      </c>
      <c r="V248" s="624"/>
    </row>
    <row r="249" spans="1:37" s="481" customFormat="1" ht="28.5" hidden="1" outlineLevel="1">
      <c r="A249" s="610">
        <v>207</v>
      </c>
      <c r="B249" s="610">
        <v>146</v>
      </c>
      <c r="C249" s="624" t="s">
        <v>118</v>
      </c>
      <c r="D249" s="610" t="s">
        <v>34</v>
      </c>
      <c r="E249" s="614">
        <v>3.41</v>
      </c>
      <c r="F249" s="625">
        <f t="shared" si="177"/>
        <v>39283.199999999997</v>
      </c>
      <c r="G249" s="625">
        <f t="shared" si="173"/>
        <v>29667</v>
      </c>
      <c r="H249" s="625">
        <f t="shared" si="174"/>
        <v>68950.2</v>
      </c>
      <c r="I249" s="614">
        <v>11520</v>
      </c>
      <c r="J249" s="635">
        <v>8700</v>
      </c>
      <c r="K249" s="614"/>
      <c r="L249" s="612"/>
      <c r="M249" s="612"/>
      <c r="N249" s="612"/>
      <c r="O249" s="633">
        <v>11520</v>
      </c>
      <c r="P249" s="627">
        <f t="shared" si="175"/>
        <v>50309.81</v>
      </c>
      <c r="Q249" s="627">
        <f t="shared" si="176"/>
        <v>37994.39</v>
      </c>
      <c r="R249" s="628">
        <f t="shared" si="158"/>
        <v>88304.2</v>
      </c>
      <c r="S249" s="628">
        <v>14753.61</v>
      </c>
      <c r="T249" s="628">
        <v>11142.05</v>
      </c>
      <c r="U249" s="628">
        <f t="shared" si="159"/>
        <v>25895.66</v>
      </c>
      <c r="V249" s="624"/>
    </row>
    <row r="250" spans="1:37" s="481" customFormat="1" ht="28.5" hidden="1" outlineLevel="1">
      <c r="A250" s="610">
        <v>208</v>
      </c>
      <c r="B250" s="610">
        <v>147</v>
      </c>
      <c r="C250" s="624" t="s">
        <v>108</v>
      </c>
      <c r="D250" s="610" t="s">
        <v>34</v>
      </c>
      <c r="E250" s="614">
        <v>0.68</v>
      </c>
      <c r="F250" s="625">
        <f t="shared" si="177"/>
        <v>45413.26</v>
      </c>
      <c r="G250" s="625">
        <f t="shared" si="173"/>
        <v>3853.56</v>
      </c>
      <c r="H250" s="625">
        <f t="shared" si="174"/>
        <v>49266.82</v>
      </c>
      <c r="I250" s="676">
        <v>66784.210000000006</v>
      </c>
      <c r="J250" s="614">
        <v>5667</v>
      </c>
      <c r="K250" s="614"/>
      <c r="L250" s="612"/>
      <c r="M250" s="612"/>
      <c r="N250" s="612"/>
      <c r="O250" s="645">
        <f t="shared" ref="O250" si="180">I250*$M$3</f>
        <v>93497.89</v>
      </c>
      <c r="P250" s="627">
        <f t="shared" si="175"/>
        <v>81424.75</v>
      </c>
      <c r="Q250" s="627">
        <f t="shared" si="176"/>
        <v>4935.24</v>
      </c>
      <c r="R250" s="628">
        <f t="shared" si="158"/>
        <v>86359.99</v>
      </c>
      <c r="S250" s="628">
        <v>119742.28</v>
      </c>
      <c r="T250" s="628">
        <v>7257.7</v>
      </c>
      <c r="U250" s="628">
        <f t="shared" si="159"/>
        <v>126999.98</v>
      </c>
      <c r="V250" s="624"/>
    </row>
    <row r="251" spans="1:37" s="481" customFormat="1" ht="28.5" hidden="1" outlineLevel="1">
      <c r="A251" s="610"/>
      <c r="B251" s="610"/>
      <c r="C251" s="661" t="s">
        <v>147</v>
      </c>
      <c r="D251" s="629"/>
      <c r="E251" s="630"/>
      <c r="F251" s="625">
        <f t="shared" si="177"/>
        <v>0</v>
      </c>
      <c r="G251" s="625">
        <f t="shared" si="173"/>
        <v>0</v>
      </c>
      <c r="H251" s="625">
        <f t="shared" si="174"/>
        <v>0</v>
      </c>
      <c r="I251" s="614"/>
      <c r="J251" s="614"/>
      <c r="K251" s="614"/>
      <c r="L251" s="612"/>
      <c r="M251" s="612"/>
      <c r="N251" s="612"/>
      <c r="O251" s="612"/>
      <c r="P251" s="627">
        <f t="shared" si="175"/>
        <v>0</v>
      </c>
      <c r="Q251" s="627">
        <f t="shared" si="176"/>
        <v>0</v>
      </c>
      <c r="R251" s="628">
        <f t="shared" si="158"/>
        <v>0</v>
      </c>
      <c r="S251" s="628">
        <v>0</v>
      </c>
      <c r="T251" s="628">
        <v>0</v>
      </c>
      <c r="U251" s="628">
        <f t="shared" si="159"/>
        <v>0</v>
      </c>
      <c r="V251" s="624"/>
    </row>
    <row r="252" spans="1:37" s="481" customFormat="1" ht="28.5" hidden="1" outlineLevel="1">
      <c r="A252" s="610">
        <v>209</v>
      </c>
      <c r="B252" s="610">
        <v>148</v>
      </c>
      <c r="C252" s="624" t="s">
        <v>152</v>
      </c>
      <c r="D252" s="610" t="s">
        <v>28</v>
      </c>
      <c r="E252" s="614">
        <v>93.1</v>
      </c>
      <c r="F252" s="625">
        <f t="shared" si="177"/>
        <v>19145.080000000002</v>
      </c>
      <c r="G252" s="625">
        <f t="shared" si="173"/>
        <v>4003.3</v>
      </c>
      <c r="H252" s="625">
        <f t="shared" si="174"/>
        <v>23148.38</v>
      </c>
      <c r="I252" s="614">
        <v>205.64</v>
      </c>
      <c r="J252" s="647">
        <v>43</v>
      </c>
      <c r="K252" s="614"/>
      <c r="L252" s="612"/>
      <c r="M252" s="612"/>
      <c r="N252" s="612"/>
      <c r="O252" s="645">
        <f t="shared" ref="O252:O253" si="181">I252*$M$3</f>
        <v>287.89999999999998</v>
      </c>
      <c r="P252" s="627">
        <f t="shared" si="175"/>
        <v>34326.9</v>
      </c>
      <c r="Q252" s="627">
        <f t="shared" si="176"/>
        <v>5127.0200000000004</v>
      </c>
      <c r="R252" s="628">
        <f t="shared" si="158"/>
        <v>39453.919999999998</v>
      </c>
      <c r="S252" s="628">
        <v>368.71</v>
      </c>
      <c r="T252" s="628">
        <v>55.07</v>
      </c>
      <c r="U252" s="628">
        <f t="shared" si="159"/>
        <v>423.78</v>
      </c>
      <c r="V252" s="624" t="s">
        <v>153</v>
      </c>
    </row>
    <row r="253" spans="1:37" s="481" customFormat="1" ht="42.75" hidden="1" outlineLevel="1">
      <c r="A253" s="610">
        <v>210</v>
      </c>
      <c r="B253" s="610">
        <v>149</v>
      </c>
      <c r="C253" s="624" t="s">
        <v>149</v>
      </c>
      <c r="D253" s="610" t="s">
        <v>34</v>
      </c>
      <c r="E253" s="614">
        <v>0.49</v>
      </c>
      <c r="F253" s="625">
        <f t="shared" si="177"/>
        <v>32725.88</v>
      </c>
      <c r="G253" s="625">
        <f t="shared" si="173"/>
        <v>2817.5</v>
      </c>
      <c r="H253" s="625">
        <f t="shared" si="174"/>
        <v>35543.379999999997</v>
      </c>
      <c r="I253" s="614">
        <v>66787.5</v>
      </c>
      <c r="J253" s="614">
        <v>5750</v>
      </c>
      <c r="K253" s="614"/>
      <c r="L253" s="612"/>
      <c r="M253" s="612"/>
      <c r="N253" s="612"/>
      <c r="O253" s="645">
        <f t="shared" si="181"/>
        <v>93502.5</v>
      </c>
      <c r="P253" s="627">
        <f t="shared" si="175"/>
        <v>58676.61</v>
      </c>
      <c r="Q253" s="627">
        <f t="shared" si="176"/>
        <v>3608.36</v>
      </c>
      <c r="R253" s="628">
        <f t="shared" si="158"/>
        <v>62284.97</v>
      </c>
      <c r="S253" s="628">
        <v>119748.18</v>
      </c>
      <c r="T253" s="628">
        <v>7364</v>
      </c>
      <c r="U253" s="628">
        <f t="shared" si="159"/>
        <v>127112.18</v>
      </c>
      <c r="V253" s="624"/>
    </row>
    <row r="254" spans="1:37" s="481" customFormat="1" ht="28.5" hidden="1" outlineLevel="1">
      <c r="A254" s="616"/>
      <c r="B254" s="616"/>
      <c r="C254" s="661" t="s">
        <v>157</v>
      </c>
      <c r="D254" s="637"/>
      <c r="E254" s="638"/>
      <c r="F254" s="639">
        <f t="shared" ref="F254:H254" si="182">SUM(F256:F290)</f>
        <v>832581.07</v>
      </c>
      <c r="G254" s="639">
        <f t="shared" si="182"/>
        <v>236625.31</v>
      </c>
      <c r="H254" s="639">
        <f t="shared" si="182"/>
        <v>1069206.3799999999</v>
      </c>
      <c r="I254" s="613"/>
      <c r="J254" s="613"/>
      <c r="K254" s="613"/>
      <c r="L254" s="640"/>
      <c r="M254" s="640"/>
      <c r="N254" s="640"/>
      <c r="O254" s="641"/>
      <c r="P254" s="639"/>
      <c r="Q254" s="639"/>
      <c r="R254" s="639"/>
      <c r="S254" s="628">
        <v>0</v>
      </c>
      <c r="T254" s="628">
        <v>0</v>
      </c>
      <c r="U254" s="628">
        <f t="shared" si="159"/>
        <v>0</v>
      </c>
      <c r="V254" s="643"/>
      <c r="W254" s="482"/>
      <c r="X254" s="482"/>
      <c r="Y254" s="482"/>
      <c r="Z254" s="482"/>
      <c r="AA254" s="482"/>
      <c r="AB254" s="482"/>
      <c r="AC254" s="482"/>
      <c r="AD254" s="482"/>
      <c r="AE254" s="482"/>
      <c r="AF254" s="482"/>
      <c r="AG254" s="482"/>
      <c r="AH254" s="482"/>
      <c r="AI254" s="482"/>
      <c r="AJ254" s="482"/>
      <c r="AK254" s="482"/>
    </row>
    <row r="255" spans="1:37" s="481" customFormat="1" hidden="1" outlineLevel="1">
      <c r="A255" s="610"/>
      <c r="B255" s="610"/>
      <c r="C255" s="661" t="s">
        <v>116</v>
      </c>
      <c r="D255" s="629"/>
      <c r="E255" s="630"/>
      <c r="F255" s="625"/>
      <c r="G255" s="625"/>
      <c r="H255" s="625"/>
      <c r="I255" s="614"/>
      <c r="J255" s="614"/>
      <c r="K255" s="614"/>
      <c r="L255" s="612"/>
      <c r="M255" s="612"/>
      <c r="N255" s="612"/>
      <c r="O255" s="645"/>
      <c r="P255" s="627">
        <f t="shared" ref="P255:P290" si="183">E255*S255</f>
        <v>0</v>
      </c>
      <c r="Q255" s="627">
        <f t="shared" ref="Q255:Q290" si="184">E255*T255</f>
        <v>0</v>
      </c>
      <c r="R255" s="628">
        <f t="shared" si="158"/>
        <v>0</v>
      </c>
      <c r="S255" s="628">
        <v>0</v>
      </c>
      <c r="T255" s="628">
        <v>0</v>
      </c>
      <c r="U255" s="628">
        <f t="shared" si="159"/>
        <v>0</v>
      </c>
      <c r="V255" s="624"/>
    </row>
    <row r="256" spans="1:37" s="481" customFormat="1" ht="28.5" hidden="1" outlineLevel="1">
      <c r="A256" s="610">
        <v>211</v>
      </c>
      <c r="B256" s="610">
        <v>150</v>
      </c>
      <c r="C256" s="624" t="s">
        <v>100</v>
      </c>
      <c r="D256" s="610" t="s">
        <v>101</v>
      </c>
      <c r="E256" s="614">
        <v>307.02</v>
      </c>
      <c r="F256" s="625">
        <f t="shared" ref="F256:F290" si="185">E256*I256</f>
        <v>146927.49</v>
      </c>
      <c r="G256" s="625">
        <f t="shared" ref="G256:G290" si="186">E256*J256</f>
        <v>26096.7</v>
      </c>
      <c r="H256" s="625">
        <f t="shared" ref="H256:H290" si="187">F256+G256</f>
        <v>173024.19</v>
      </c>
      <c r="I256" s="614">
        <v>478.56</v>
      </c>
      <c r="J256" s="614">
        <v>85</v>
      </c>
      <c r="K256" s="614"/>
      <c r="L256" s="612"/>
      <c r="M256" s="612"/>
      <c r="N256" s="612"/>
      <c r="O256" s="645">
        <f t="shared" ref="O256:O261" si="188">I256*$M$3</f>
        <v>669.98</v>
      </c>
      <c r="P256" s="627">
        <f t="shared" si="183"/>
        <v>263435.44</v>
      </c>
      <c r="Q256" s="627">
        <f t="shared" si="184"/>
        <v>33422.199999999997</v>
      </c>
      <c r="R256" s="628">
        <f t="shared" si="158"/>
        <v>296857.64</v>
      </c>
      <c r="S256" s="628">
        <v>858.04</v>
      </c>
      <c r="T256" s="628">
        <v>108.86</v>
      </c>
      <c r="U256" s="628">
        <f t="shared" si="159"/>
        <v>966.9</v>
      </c>
      <c r="V256" s="624"/>
    </row>
    <row r="257" spans="1:22" s="481" customFormat="1" ht="28.5" hidden="1" outlineLevel="1">
      <c r="A257" s="610">
        <v>212</v>
      </c>
      <c r="B257" s="610">
        <v>151</v>
      </c>
      <c r="C257" s="624" t="s">
        <v>158</v>
      </c>
      <c r="D257" s="610" t="s">
        <v>103</v>
      </c>
      <c r="E257" s="614">
        <v>60</v>
      </c>
      <c r="F257" s="625">
        <f t="shared" si="185"/>
        <v>31980</v>
      </c>
      <c r="G257" s="625">
        <f t="shared" si="186"/>
        <v>0</v>
      </c>
      <c r="H257" s="625">
        <f t="shared" si="187"/>
        <v>31980</v>
      </c>
      <c r="I257" s="614">
        <v>533</v>
      </c>
      <c r="J257" s="614"/>
      <c r="K257" s="614"/>
      <c r="L257" s="612"/>
      <c r="M257" s="612"/>
      <c r="N257" s="612"/>
      <c r="O257" s="645">
        <f t="shared" si="188"/>
        <v>746.2</v>
      </c>
      <c r="P257" s="627">
        <f t="shared" si="183"/>
        <v>57339</v>
      </c>
      <c r="Q257" s="627">
        <f t="shared" si="184"/>
        <v>0</v>
      </c>
      <c r="R257" s="628">
        <f t="shared" si="158"/>
        <v>57339</v>
      </c>
      <c r="S257" s="628">
        <v>955.65</v>
      </c>
      <c r="T257" s="628">
        <v>0</v>
      </c>
      <c r="U257" s="628">
        <f t="shared" si="159"/>
        <v>955.65</v>
      </c>
      <c r="V257" s="624"/>
    </row>
    <row r="258" spans="1:22" s="481" customFormat="1" hidden="1" outlineLevel="1">
      <c r="A258" s="610">
        <v>213</v>
      </c>
      <c r="B258" s="610">
        <v>152</v>
      </c>
      <c r="C258" s="624" t="s">
        <v>104</v>
      </c>
      <c r="D258" s="610" t="s">
        <v>26</v>
      </c>
      <c r="E258" s="614">
        <v>11.5</v>
      </c>
      <c r="F258" s="625">
        <f t="shared" si="185"/>
        <v>20263.46</v>
      </c>
      <c r="G258" s="625">
        <f t="shared" si="186"/>
        <v>0</v>
      </c>
      <c r="H258" s="625">
        <f t="shared" si="187"/>
        <v>20263.46</v>
      </c>
      <c r="I258" s="614">
        <v>1762.04</v>
      </c>
      <c r="J258" s="614"/>
      <c r="K258" s="614"/>
      <c r="L258" s="612"/>
      <c r="M258" s="612"/>
      <c r="N258" s="612"/>
      <c r="O258" s="645">
        <f t="shared" si="188"/>
        <v>2466.86</v>
      </c>
      <c r="P258" s="627">
        <f t="shared" si="183"/>
        <v>36331.949999999997</v>
      </c>
      <c r="Q258" s="627">
        <f t="shared" si="184"/>
        <v>0</v>
      </c>
      <c r="R258" s="628">
        <f t="shared" si="158"/>
        <v>36331.949999999997</v>
      </c>
      <c r="S258" s="628">
        <v>3159.3</v>
      </c>
      <c r="T258" s="628">
        <v>0</v>
      </c>
      <c r="U258" s="628">
        <f t="shared" si="159"/>
        <v>3159.3</v>
      </c>
      <c r="V258" s="624"/>
    </row>
    <row r="259" spans="1:22" s="481" customFormat="1" hidden="1" outlineLevel="1">
      <c r="A259" s="610">
        <v>214</v>
      </c>
      <c r="B259" s="610">
        <v>153</v>
      </c>
      <c r="C259" s="624" t="s">
        <v>105</v>
      </c>
      <c r="D259" s="610" t="s">
        <v>26</v>
      </c>
      <c r="E259" s="614">
        <v>11.5</v>
      </c>
      <c r="F259" s="625">
        <f t="shared" si="185"/>
        <v>1702.92</v>
      </c>
      <c r="G259" s="625">
        <f t="shared" si="186"/>
        <v>0</v>
      </c>
      <c r="H259" s="625">
        <f t="shared" si="187"/>
        <v>1702.92</v>
      </c>
      <c r="I259" s="614">
        <v>148.08000000000001</v>
      </c>
      <c r="J259" s="614"/>
      <c r="K259" s="614"/>
      <c r="L259" s="612"/>
      <c r="M259" s="612"/>
      <c r="N259" s="612"/>
      <c r="O259" s="645">
        <f t="shared" si="188"/>
        <v>207.31</v>
      </c>
      <c r="P259" s="627">
        <f t="shared" si="183"/>
        <v>3053.25</v>
      </c>
      <c r="Q259" s="627">
        <f t="shared" si="184"/>
        <v>0</v>
      </c>
      <c r="R259" s="628">
        <f t="shared" si="158"/>
        <v>3053.25</v>
      </c>
      <c r="S259" s="628">
        <v>265.5</v>
      </c>
      <c r="T259" s="628">
        <v>0</v>
      </c>
      <c r="U259" s="628">
        <f t="shared" si="159"/>
        <v>265.5</v>
      </c>
      <c r="V259" s="624"/>
    </row>
    <row r="260" spans="1:22" s="481" customFormat="1" hidden="1" outlineLevel="1">
      <c r="A260" s="610">
        <v>215</v>
      </c>
      <c r="B260" s="610">
        <v>154</v>
      </c>
      <c r="C260" s="624" t="s">
        <v>142</v>
      </c>
      <c r="D260" s="610" t="s">
        <v>26</v>
      </c>
      <c r="E260" s="614">
        <v>11.5</v>
      </c>
      <c r="F260" s="625">
        <f t="shared" si="185"/>
        <v>1209.92</v>
      </c>
      <c r="G260" s="625">
        <f t="shared" si="186"/>
        <v>0</v>
      </c>
      <c r="H260" s="625">
        <f t="shared" si="187"/>
        <v>1209.92</v>
      </c>
      <c r="I260" s="614">
        <v>105.21</v>
      </c>
      <c r="J260" s="614"/>
      <c r="K260" s="614"/>
      <c r="L260" s="612"/>
      <c r="M260" s="612"/>
      <c r="N260" s="612"/>
      <c r="O260" s="645">
        <f t="shared" si="188"/>
        <v>147.29</v>
      </c>
      <c r="P260" s="627">
        <f t="shared" si="183"/>
        <v>2169.25</v>
      </c>
      <c r="Q260" s="627">
        <f t="shared" si="184"/>
        <v>0</v>
      </c>
      <c r="R260" s="628">
        <f t="shared" si="158"/>
        <v>2169.25</v>
      </c>
      <c r="S260" s="628">
        <v>188.63</v>
      </c>
      <c r="T260" s="628">
        <v>0</v>
      </c>
      <c r="U260" s="628">
        <f t="shared" si="159"/>
        <v>188.63</v>
      </c>
      <c r="V260" s="624"/>
    </row>
    <row r="261" spans="1:22" s="481" customFormat="1" ht="28.5" hidden="1" outlineLevel="1">
      <c r="A261" s="610">
        <v>216</v>
      </c>
      <c r="B261" s="610">
        <v>155</v>
      </c>
      <c r="C261" s="624" t="s">
        <v>107</v>
      </c>
      <c r="D261" s="610" t="s">
        <v>26</v>
      </c>
      <c r="E261" s="614">
        <v>24.69</v>
      </c>
      <c r="F261" s="625">
        <f t="shared" si="185"/>
        <v>7331.45</v>
      </c>
      <c r="G261" s="625">
        <f t="shared" si="186"/>
        <v>1086.3599999999999</v>
      </c>
      <c r="H261" s="625">
        <f t="shared" si="187"/>
        <v>8417.81</v>
      </c>
      <c r="I261" s="614">
        <v>296.94</v>
      </c>
      <c r="J261" s="614">
        <v>44</v>
      </c>
      <c r="K261" s="614"/>
      <c r="L261" s="612"/>
      <c r="M261" s="612"/>
      <c r="N261" s="612"/>
      <c r="O261" s="645">
        <f t="shared" si="188"/>
        <v>415.72</v>
      </c>
      <c r="P261" s="627">
        <f t="shared" si="183"/>
        <v>13145.2</v>
      </c>
      <c r="Q261" s="627">
        <f t="shared" si="184"/>
        <v>1391.28</v>
      </c>
      <c r="R261" s="628">
        <f t="shared" si="158"/>
        <v>14536.48</v>
      </c>
      <c r="S261" s="628">
        <v>532.41</v>
      </c>
      <c r="T261" s="628">
        <v>56.35</v>
      </c>
      <c r="U261" s="628">
        <f t="shared" si="159"/>
        <v>588.76</v>
      </c>
      <c r="V261" s="624"/>
    </row>
    <row r="262" spans="1:22" s="481" customFormat="1" hidden="1" outlineLevel="1">
      <c r="A262" s="610">
        <v>217</v>
      </c>
      <c r="B262" s="610">
        <v>156</v>
      </c>
      <c r="C262" s="624" t="s">
        <v>113</v>
      </c>
      <c r="D262" s="610" t="s">
        <v>34</v>
      </c>
      <c r="E262" s="614">
        <v>0.78</v>
      </c>
      <c r="F262" s="625">
        <f t="shared" si="185"/>
        <v>21156.720000000001</v>
      </c>
      <c r="G262" s="625">
        <f t="shared" si="186"/>
        <v>0</v>
      </c>
      <c r="H262" s="625">
        <f t="shared" si="187"/>
        <v>21156.720000000001</v>
      </c>
      <c r="I262" s="614">
        <v>27124</v>
      </c>
      <c r="J262" s="614"/>
      <c r="K262" s="614"/>
      <c r="L262" s="612"/>
      <c r="M262" s="612"/>
      <c r="N262" s="612"/>
      <c r="O262" s="626">
        <f>I262*$L$3</f>
        <v>46110.8</v>
      </c>
      <c r="P262" s="627">
        <f t="shared" si="183"/>
        <v>46062.02</v>
      </c>
      <c r="Q262" s="627">
        <f t="shared" si="184"/>
        <v>0</v>
      </c>
      <c r="R262" s="628">
        <f t="shared" si="158"/>
        <v>46062.02</v>
      </c>
      <c r="S262" s="628">
        <v>59053.87</v>
      </c>
      <c r="T262" s="628">
        <v>0</v>
      </c>
      <c r="U262" s="628">
        <f t="shared" si="159"/>
        <v>59053.87</v>
      </c>
      <c r="V262" s="624"/>
    </row>
    <row r="263" spans="1:22" s="481" customFormat="1" ht="28.5" hidden="1" outlineLevel="1">
      <c r="A263" s="610">
        <v>218</v>
      </c>
      <c r="B263" s="610">
        <v>157</v>
      </c>
      <c r="C263" s="624" t="s">
        <v>118</v>
      </c>
      <c r="D263" s="610" t="s">
        <v>34</v>
      </c>
      <c r="E263" s="614">
        <v>0.86</v>
      </c>
      <c r="F263" s="625">
        <f t="shared" si="185"/>
        <v>9907.2000000000007</v>
      </c>
      <c r="G263" s="625">
        <f t="shared" si="186"/>
        <v>7482</v>
      </c>
      <c r="H263" s="625">
        <f t="shared" si="187"/>
        <v>17389.2</v>
      </c>
      <c r="I263" s="614">
        <v>11520</v>
      </c>
      <c r="J263" s="635">
        <v>8700</v>
      </c>
      <c r="K263" s="614"/>
      <c r="L263" s="612"/>
      <c r="M263" s="612"/>
      <c r="N263" s="612"/>
      <c r="O263" s="633">
        <v>11520</v>
      </c>
      <c r="P263" s="627">
        <f t="shared" si="183"/>
        <v>12688.1</v>
      </c>
      <c r="Q263" s="627">
        <f t="shared" si="184"/>
        <v>9582.16</v>
      </c>
      <c r="R263" s="628">
        <f t="shared" si="158"/>
        <v>22270.26</v>
      </c>
      <c r="S263" s="628">
        <v>14753.61</v>
      </c>
      <c r="T263" s="628">
        <v>11142.05</v>
      </c>
      <c r="U263" s="628">
        <f t="shared" si="159"/>
        <v>25895.66</v>
      </c>
      <c r="V263" s="624"/>
    </row>
    <row r="264" spans="1:22" s="481" customFormat="1" ht="28.5" hidden="1" outlineLevel="1">
      <c r="A264" s="610">
        <v>219</v>
      </c>
      <c r="B264" s="610">
        <v>158</v>
      </c>
      <c r="C264" s="624" t="s">
        <v>108</v>
      </c>
      <c r="D264" s="610" t="s">
        <v>34</v>
      </c>
      <c r="E264" s="614">
        <v>0.11</v>
      </c>
      <c r="F264" s="625">
        <f t="shared" si="185"/>
        <v>7346.26</v>
      </c>
      <c r="G264" s="625">
        <f t="shared" si="186"/>
        <v>623.37</v>
      </c>
      <c r="H264" s="625">
        <f t="shared" si="187"/>
        <v>7969.63</v>
      </c>
      <c r="I264" s="676">
        <v>66784.210000000006</v>
      </c>
      <c r="J264" s="614">
        <v>5667</v>
      </c>
      <c r="K264" s="614"/>
      <c r="L264" s="612"/>
      <c r="M264" s="612"/>
      <c r="N264" s="612"/>
      <c r="O264" s="645">
        <f t="shared" ref="O264:O266" si="189">I264*$M$3</f>
        <v>93497.89</v>
      </c>
      <c r="P264" s="627">
        <f t="shared" si="183"/>
        <v>13171.65</v>
      </c>
      <c r="Q264" s="627">
        <f t="shared" si="184"/>
        <v>798.35</v>
      </c>
      <c r="R264" s="628">
        <f t="shared" si="158"/>
        <v>13970</v>
      </c>
      <c r="S264" s="628">
        <v>119742.28</v>
      </c>
      <c r="T264" s="628">
        <v>7257.7</v>
      </c>
      <c r="U264" s="628">
        <f t="shared" si="159"/>
        <v>126999.98</v>
      </c>
      <c r="V264" s="624"/>
    </row>
    <row r="265" spans="1:22" s="481" customFormat="1" ht="42.75" hidden="1" outlineLevel="1">
      <c r="A265" s="610">
        <v>220</v>
      </c>
      <c r="B265" s="610">
        <v>159</v>
      </c>
      <c r="C265" s="624" t="s">
        <v>109</v>
      </c>
      <c r="D265" s="610" t="s">
        <v>34</v>
      </c>
      <c r="E265" s="614">
        <v>0.11</v>
      </c>
      <c r="F265" s="625">
        <f t="shared" si="185"/>
        <v>7346.63</v>
      </c>
      <c r="G265" s="625">
        <f t="shared" si="186"/>
        <v>623.37</v>
      </c>
      <c r="H265" s="625">
        <f t="shared" si="187"/>
        <v>7970</v>
      </c>
      <c r="I265" s="676">
        <v>66787.5</v>
      </c>
      <c r="J265" s="614">
        <v>5667</v>
      </c>
      <c r="K265" s="614"/>
      <c r="L265" s="612"/>
      <c r="M265" s="612"/>
      <c r="N265" s="612"/>
      <c r="O265" s="645">
        <f t="shared" si="189"/>
        <v>93502.5</v>
      </c>
      <c r="P265" s="627">
        <f t="shared" si="183"/>
        <v>13172.3</v>
      </c>
      <c r="Q265" s="627">
        <f t="shared" si="184"/>
        <v>798.35</v>
      </c>
      <c r="R265" s="628">
        <f t="shared" ref="R265:R328" si="190">P265+Q265</f>
        <v>13970.65</v>
      </c>
      <c r="S265" s="628">
        <v>119748.18</v>
      </c>
      <c r="T265" s="628">
        <v>7257.7</v>
      </c>
      <c r="U265" s="628">
        <f t="shared" ref="U265:U328" si="191">S265+T265</f>
        <v>127005.88</v>
      </c>
      <c r="V265" s="624"/>
    </row>
    <row r="266" spans="1:22" s="481" customFormat="1" ht="28.5" hidden="1" outlineLevel="1">
      <c r="A266" s="610">
        <v>221</v>
      </c>
      <c r="B266" s="610">
        <v>160</v>
      </c>
      <c r="C266" s="624" t="s">
        <v>110</v>
      </c>
      <c r="D266" s="610" t="s">
        <v>34</v>
      </c>
      <c r="E266" s="614">
        <v>0.11</v>
      </c>
      <c r="F266" s="625">
        <f t="shared" si="185"/>
        <v>7345.8</v>
      </c>
      <c r="G266" s="625">
        <f t="shared" si="186"/>
        <v>632.5</v>
      </c>
      <c r="H266" s="625">
        <f t="shared" si="187"/>
        <v>7978.3</v>
      </c>
      <c r="I266" s="676">
        <v>66780</v>
      </c>
      <c r="J266" s="614">
        <v>5750</v>
      </c>
      <c r="K266" s="614"/>
      <c r="L266" s="612"/>
      <c r="M266" s="612"/>
      <c r="N266" s="612"/>
      <c r="O266" s="645">
        <f t="shared" si="189"/>
        <v>93492</v>
      </c>
      <c r="P266" s="627">
        <f t="shared" si="183"/>
        <v>13170.82</v>
      </c>
      <c r="Q266" s="627">
        <f t="shared" si="184"/>
        <v>810.04</v>
      </c>
      <c r="R266" s="628">
        <f t="shared" si="190"/>
        <v>13980.86</v>
      </c>
      <c r="S266" s="628">
        <v>119734.73</v>
      </c>
      <c r="T266" s="628">
        <v>7364</v>
      </c>
      <c r="U266" s="628">
        <f t="shared" si="191"/>
        <v>127098.73</v>
      </c>
      <c r="V266" s="624"/>
    </row>
    <row r="267" spans="1:22" s="481" customFormat="1" hidden="1" outlineLevel="1">
      <c r="A267" s="610"/>
      <c r="B267" s="610"/>
      <c r="C267" s="661" t="s">
        <v>159</v>
      </c>
      <c r="D267" s="629"/>
      <c r="E267" s="630"/>
      <c r="F267" s="625">
        <f t="shared" si="185"/>
        <v>0</v>
      </c>
      <c r="G267" s="625">
        <f t="shared" si="186"/>
        <v>0</v>
      </c>
      <c r="H267" s="625">
        <f t="shared" si="187"/>
        <v>0</v>
      </c>
      <c r="I267" s="614"/>
      <c r="J267" s="614"/>
      <c r="K267" s="614"/>
      <c r="L267" s="612"/>
      <c r="M267" s="612"/>
      <c r="N267" s="612"/>
      <c r="O267" s="632"/>
      <c r="P267" s="627">
        <f t="shared" si="183"/>
        <v>0</v>
      </c>
      <c r="Q267" s="627">
        <f t="shared" si="184"/>
        <v>0</v>
      </c>
      <c r="R267" s="628">
        <f t="shared" si="190"/>
        <v>0</v>
      </c>
      <c r="S267" s="628">
        <v>0</v>
      </c>
      <c r="T267" s="628">
        <v>0</v>
      </c>
      <c r="U267" s="628">
        <f t="shared" si="191"/>
        <v>0</v>
      </c>
      <c r="V267" s="624"/>
    </row>
    <row r="268" spans="1:22" s="481" customFormat="1" hidden="1" outlineLevel="1">
      <c r="A268" s="610"/>
      <c r="B268" s="610"/>
      <c r="C268" s="661" t="s">
        <v>46</v>
      </c>
      <c r="D268" s="629"/>
      <c r="E268" s="630"/>
      <c r="F268" s="625">
        <f t="shared" si="185"/>
        <v>0</v>
      </c>
      <c r="G268" s="625">
        <f t="shared" si="186"/>
        <v>0</v>
      </c>
      <c r="H268" s="625">
        <f t="shared" si="187"/>
        <v>0</v>
      </c>
      <c r="I268" s="614"/>
      <c r="J268" s="614"/>
      <c r="K268" s="614"/>
      <c r="L268" s="612"/>
      <c r="M268" s="612"/>
      <c r="N268" s="612"/>
      <c r="O268" s="632"/>
      <c r="P268" s="627">
        <f t="shared" si="183"/>
        <v>0</v>
      </c>
      <c r="Q268" s="627">
        <f t="shared" si="184"/>
        <v>0</v>
      </c>
      <c r="R268" s="628">
        <f t="shared" si="190"/>
        <v>0</v>
      </c>
      <c r="S268" s="628">
        <v>0</v>
      </c>
      <c r="T268" s="628">
        <v>0</v>
      </c>
      <c r="U268" s="628">
        <f t="shared" si="191"/>
        <v>0</v>
      </c>
      <c r="V268" s="624"/>
    </row>
    <row r="269" spans="1:22" s="481" customFormat="1" hidden="1" outlineLevel="1">
      <c r="A269" s="610">
        <v>222</v>
      </c>
      <c r="B269" s="610">
        <v>161</v>
      </c>
      <c r="C269" s="624" t="s">
        <v>160</v>
      </c>
      <c r="D269" s="610" t="s">
        <v>34</v>
      </c>
      <c r="E269" s="614">
        <v>30.4</v>
      </c>
      <c r="F269" s="625">
        <f t="shared" si="185"/>
        <v>78705.600000000006</v>
      </c>
      <c r="G269" s="625">
        <f t="shared" si="186"/>
        <v>0</v>
      </c>
      <c r="H269" s="625">
        <f t="shared" si="187"/>
        <v>78705.600000000006</v>
      </c>
      <c r="I269" s="614">
        <v>2589</v>
      </c>
      <c r="J269" s="614"/>
      <c r="K269" s="614"/>
      <c r="L269" s="612"/>
      <c r="M269" s="612"/>
      <c r="N269" s="612"/>
      <c r="O269" s="645">
        <f t="shared" ref="O269:O280" si="192">I269*$M$3</f>
        <v>3624.6</v>
      </c>
      <c r="P269" s="627">
        <f t="shared" si="183"/>
        <v>141117.1</v>
      </c>
      <c r="Q269" s="627">
        <f t="shared" si="184"/>
        <v>0</v>
      </c>
      <c r="R269" s="628">
        <f t="shared" si="190"/>
        <v>141117.1</v>
      </c>
      <c r="S269" s="628">
        <v>4642.01</v>
      </c>
      <c r="T269" s="628">
        <v>0</v>
      </c>
      <c r="U269" s="628">
        <f t="shared" si="191"/>
        <v>4642.01</v>
      </c>
      <c r="V269" s="624"/>
    </row>
    <row r="270" spans="1:22" s="481" customFormat="1" ht="57" hidden="1" outlineLevel="1">
      <c r="A270" s="610">
        <v>223</v>
      </c>
      <c r="B270" s="610">
        <v>162</v>
      </c>
      <c r="C270" s="624" t="s">
        <v>161</v>
      </c>
      <c r="D270" s="610" t="s">
        <v>31</v>
      </c>
      <c r="E270" s="614">
        <v>34.200000000000003</v>
      </c>
      <c r="F270" s="625">
        <f t="shared" si="185"/>
        <v>15467.98</v>
      </c>
      <c r="G270" s="625">
        <f t="shared" si="186"/>
        <v>0</v>
      </c>
      <c r="H270" s="625">
        <f t="shared" si="187"/>
        <v>15467.98</v>
      </c>
      <c r="I270" s="614">
        <v>452.28</v>
      </c>
      <c r="J270" s="614"/>
      <c r="K270" s="614"/>
      <c r="L270" s="612"/>
      <c r="M270" s="612"/>
      <c r="N270" s="612"/>
      <c r="O270" s="645">
        <f t="shared" si="192"/>
        <v>633.19000000000005</v>
      </c>
      <c r="P270" s="627">
        <f t="shared" si="183"/>
        <v>27733.46</v>
      </c>
      <c r="Q270" s="627">
        <f t="shared" si="184"/>
        <v>0</v>
      </c>
      <c r="R270" s="628">
        <f t="shared" si="190"/>
        <v>27733.46</v>
      </c>
      <c r="S270" s="628">
        <v>810.92</v>
      </c>
      <c r="T270" s="628">
        <v>0</v>
      </c>
      <c r="U270" s="628">
        <f t="shared" si="191"/>
        <v>810.92</v>
      </c>
      <c r="V270" s="624"/>
    </row>
    <row r="271" spans="1:22" s="481" customFormat="1" ht="28.5" hidden="1" outlineLevel="1">
      <c r="A271" s="610">
        <v>224</v>
      </c>
      <c r="B271" s="610">
        <v>163</v>
      </c>
      <c r="C271" s="624" t="s">
        <v>162</v>
      </c>
      <c r="D271" s="610" t="s">
        <v>31</v>
      </c>
      <c r="E271" s="614">
        <v>34.200000000000003</v>
      </c>
      <c r="F271" s="625">
        <f t="shared" si="185"/>
        <v>24784.74</v>
      </c>
      <c r="G271" s="625">
        <f t="shared" si="186"/>
        <v>0</v>
      </c>
      <c r="H271" s="625">
        <f t="shared" si="187"/>
        <v>24784.74</v>
      </c>
      <c r="I271" s="614">
        <v>724.7</v>
      </c>
      <c r="J271" s="614"/>
      <c r="K271" s="614"/>
      <c r="L271" s="612"/>
      <c r="M271" s="612"/>
      <c r="N271" s="612"/>
      <c r="O271" s="645">
        <f t="shared" si="192"/>
        <v>1014.58</v>
      </c>
      <c r="P271" s="627">
        <f t="shared" si="183"/>
        <v>44438.45</v>
      </c>
      <c r="Q271" s="627">
        <f t="shared" si="184"/>
        <v>0</v>
      </c>
      <c r="R271" s="628">
        <f t="shared" si="190"/>
        <v>44438.45</v>
      </c>
      <c r="S271" s="628">
        <v>1299.3699999999999</v>
      </c>
      <c r="T271" s="628">
        <v>0</v>
      </c>
      <c r="U271" s="628">
        <f t="shared" si="191"/>
        <v>1299.3699999999999</v>
      </c>
      <c r="V271" s="624"/>
    </row>
    <row r="272" spans="1:22" s="481" customFormat="1" hidden="1" outlineLevel="1">
      <c r="A272" s="610">
        <v>225</v>
      </c>
      <c r="B272" s="610">
        <v>164</v>
      </c>
      <c r="C272" s="624" t="s">
        <v>163</v>
      </c>
      <c r="D272" s="610" t="s">
        <v>34</v>
      </c>
      <c r="E272" s="614">
        <v>11.4</v>
      </c>
      <c r="F272" s="625">
        <f t="shared" si="185"/>
        <v>17920.8</v>
      </c>
      <c r="G272" s="625">
        <f t="shared" si="186"/>
        <v>0</v>
      </c>
      <c r="H272" s="625">
        <f t="shared" si="187"/>
        <v>17920.8</v>
      </c>
      <c r="I272" s="614">
        <v>1572</v>
      </c>
      <c r="J272" s="614"/>
      <c r="K272" s="614"/>
      <c r="L272" s="612"/>
      <c r="M272" s="612"/>
      <c r="N272" s="612"/>
      <c r="O272" s="645">
        <f t="shared" si="192"/>
        <v>2200.8000000000002</v>
      </c>
      <c r="P272" s="627">
        <f t="shared" si="183"/>
        <v>32131.47</v>
      </c>
      <c r="Q272" s="627">
        <f t="shared" si="184"/>
        <v>0</v>
      </c>
      <c r="R272" s="628">
        <f t="shared" si="190"/>
        <v>32131.47</v>
      </c>
      <c r="S272" s="628">
        <v>2818.55</v>
      </c>
      <c r="T272" s="628">
        <v>0</v>
      </c>
      <c r="U272" s="628">
        <f t="shared" si="191"/>
        <v>2818.55</v>
      </c>
      <c r="V272" s="624"/>
    </row>
    <row r="273" spans="1:23" s="481" customFormat="1" ht="28.5" hidden="1" outlineLevel="1">
      <c r="A273" s="610">
        <v>226</v>
      </c>
      <c r="B273" s="610">
        <v>165</v>
      </c>
      <c r="C273" s="624" t="s">
        <v>164</v>
      </c>
      <c r="D273" s="610" t="s">
        <v>34</v>
      </c>
      <c r="E273" s="614">
        <v>11.4</v>
      </c>
      <c r="F273" s="625">
        <f t="shared" si="185"/>
        <v>3997.64</v>
      </c>
      <c r="G273" s="625">
        <f t="shared" si="186"/>
        <v>0</v>
      </c>
      <c r="H273" s="625">
        <f t="shared" si="187"/>
        <v>3997.64</v>
      </c>
      <c r="I273" s="614">
        <v>350.67</v>
      </c>
      <c r="J273" s="614"/>
      <c r="K273" s="614"/>
      <c r="L273" s="612"/>
      <c r="M273" s="612"/>
      <c r="N273" s="612"/>
      <c r="O273" s="645">
        <f t="shared" si="192"/>
        <v>490.94</v>
      </c>
      <c r="P273" s="627">
        <f t="shared" si="183"/>
        <v>7167.64</v>
      </c>
      <c r="Q273" s="627">
        <f t="shared" si="184"/>
        <v>0</v>
      </c>
      <c r="R273" s="628">
        <f t="shared" si="190"/>
        <v>7167.64</v>
      </c>
      <c r="S273" s="628">
        <v>628.74</v>
      </c>
      <c r="T273" s="628">
        <v>0</v>
      </c>
      <c r="U273" s="628">
        <f t="shared" si="191"/>
        <v>628.74</v>
      </c>
      <c r="V273" s="624"/>
    </row>
    <row r="274" spans="1:23" s="481" customFormat="1" ht="28.5" hidden="1" outlineLevel="1">
      <c r="A274" s="610">
        <v>227</v>
      </c>
      <c r="B274" s="610">
        <v>166</v>
      </c>
      <c r="C274" s="624" t="s">
        <v>165</v>
      </c>
      <c r="D274" s="610" t="s">
        <v>34</v>
      </c>
      <c r="E274" s="614">
        <v>2.8</v>
      </c>
      <c r="F274" s="625">
        <f t="shared" si="185"/>
        <v>6052.9</v>
      </c>
      <c r="G274" s="625">
        <f t="shared" si="186"/>
        <v>14112</v>
      </c>
      <c r="H274" s="625">
        <f t="shared" si="187"/>
        <v>20164.900000000001</v>
      </c>
      <c r="I274" s="614">
        <v>2161.75</v>
      </c>
      <c r="J274" s="647">
        <f>4800*1.26/1.2</f>
        <v>5040</v>
      </c>
      <c r="K274" s="614"/>
      <c r="L274" s="612"/>
      <c r="M274" s="612"/>
      <c r="N274" s="612"/>
      <c r="O274" s="645">
        <f t="shared" si="192"/>
        <v>3026.45</v>
      </c>
      <c r="P274" s="627">
        <f t="shared" si="183"/>
        <v>10852.69</v>
      </c>
      <c r="Q274" s="627">
        <f t="shared" si="184"/>
        <v>18073.16</v>
      </c>
      <c r="R274" s="628">
        <f t="shared" si="190"/>
        <v>28925.85</v>
      </c>
      <c r="S274" s="628">
        <v>3875.96</v>
      </c>
      <c r="T274" s="628">
        <v>6454.7</v>
      </c>
      <c r="U274" s="628">
        <f t="shared" si="191"/>
        <v>10330.66</v>
      </c>
      <c r="V274" s="624"/>
    </row>
    <row r="275" spans="1:23" s="481" customFormat="1" ht="28.5" hidden="1" outlineLevel="1">
      <c r="A275" s="610">
        <v>228</v>
      </c>
      <c r="B275" s="610">
        <v>167</v>
      </c>
      <c r="C275" s="624" t="s">
        <v>166</v>
      </c>
      <c r="D275" s="610" t="s">
        <v>103</v>
      </c>
      <c r="E275" s="614">
        <v>57</v>
      </c>
      <c r="F275" s="625">
        <f t="shared" si="185"/>
        <v>141559.5</v>
      </c>
      <c r="G275" s="625">
        <f t="shared" si="186"/>
        <v>35340</v>
      </c>
      <c r="H275" s="625">
        <f t="shared" si="187"/>
        <v>176899.5</v>
      </c>
      <c r="I275" s="614">
        <v>2483.5</v>
      </c>
      <c r="J275" s="647">
        <v>620</v>
      </c>
      <c r="K275" s="614"/>
      <c r="L275" s="612"/>
      <c r="M275" s="612"/>
      <c r="N275" s="612"/>
      <c r="O275" s="645">
        <f t="shared" si="192"/>
        <v>3476.9</v>
      </c>
      <c r="P275" s="627">
        <f t="shared" si="183"/>
        <v>253812.45</v>
      </c>
      <c r="Q275" s="627">
        <f t="shared" si="184"/>
        <v>45259.71</v>
      </c>
      <c r="R275" s="628">
        <f t="shared" si="190"/>
        <v>299072.15999999997</v>
      </c>
      <c r="S275" s="628">
        <v>4452.8500000000004</v>
      </c>
      <c r="T275" s="628">
        <v>794.03</v>
      </c>
      <c r="U275" s="628">
        <f t="shared" si="191"/>
        <v>5246.88</v>
      </c>
      <c r="V275" s="624"/>
    </row>
    <row r="276" spans="1:23" s="481" customFormat="1" ht="42.75" hidden="1" outlineLevel="1">
      <c r="A276" s="610">
        <v>229</v>
      </c>
      <c r="B276" s="610">
        <v>168</v>
      </c>
      <c r="C276" s="624" t="s">
        <v>167</v>
      </c>
      <c r="D276" s="610" t="s">
        <v>26</v>
      </c>
      <c r="E276" s="614">
        <v>0.42</v>
      </c>
      <c r="F276" s="625">
        <f t="shared" si="185"/>
        <v>330.04</v>
      </c>
      <c r="G276" s="625">
        <f t="shared" si="186"/>
        <v>0</v>
      </c>
      <c r="H276" s="625">
        <f t="shared" si="187"/>
        <v>330.04</v>
      </c>
      <c r="I276" s="614">
        <v>785.8</v>
      </c>
      <c r="J276" s="614"/>
      <c r="K276" s="614"/>
      <c r="L276" s="612"/>
      <c r="M276" s="612"/>
      <c r="N276" s="612"/>
      <c r="O276" s="645">
        <f t="shared" si="192"/>
        <v>1100.1199999999999</v>
      </c>
      <c r="P276" s="627">
        <f t="shared" si="183"/>
        <v>591.75</v>
      </c>
      <c r="Q276" s="627">
        <f t="shared" si="184"/>
        <v>0</v>
      </c>
      <c r="R276" s="628">
        <f t="shared" si="190"/>
        <v>591.75</v>
      </c>
      <c r="S276" s="628">
        <v>1408.92</v>
      </c>
      <c r="T276" s="628">
        <v>0</v>
      </c>
      <c r="U276" s="628">
        <f t="shared" si="191"/>
        <v>1408.92</v>
      </c>
      <c r="V276" s="624"/>
    </row>
    <row r="277" spans="1:23" s="481" customFormat="1" ht="28.5" hidden="1" outlineLevel="1">
      <c r="A277" s="610">
        <v>230</v>
      </c>
      <c r="B277" s="610">
        <v>169</v>
      </c>
      <c r="C277" s="624" t="s">
        <v>168</v>
      </c>
      <c r="D277" s="610" t="s">
        <v>34</v>
      </c>
      <c r="E277" s="614">
        <v>11.35</v>
      </c>
      <c r="F277" s="625">
        <f t="shared" si="185"/>
        <v>22828.82</v>
      </c>
      <c r="G277" s="625">
        <f t="shared" si="186"/>
        <v>14982</v>
      </c>
      <c r="H277" s="625">
        <f t="shared" si="187"/>
        <v>37810.82</v>
      </c>
      <c r="I277" s="614">
        <v>2011.35</v>
      </c>
      <c r="J277" s="647">
        <f>1100*1.2</f>
        <v>1320</v>
      </c>
      <c r="K277" s="614"/>
      <c r="L277" s="679"/>
      <c r="M277" s="679"/>
      <c r="N277" s="679"/>
      <c r="O277" s="645">
        <f t="shared" si="192"/>
        <v>2815.89</v>
      </c>
      <c r="P277" s="627">
        <f t="shared" si="183"/>
        <v>40931.51</v>
      </c>
      <c r="Q277" s="627">
        <f t="shared" si="184"/>
        <v>19187.400000000001</v>
      </c>
      <c r="R277" s="628">
        <f t="shared" si="190"/>
        <v>60118.91</v>
      </c>
      <c r="S277" s="628">
        <v>3606.3</v>
      </c>
      <c r="T277" s="628">
        <v>1690.52</v>
      </c>
      <c r="U277" s="628">
        <f t="shared" si="191"/>
        <v>5296.82</v>
      </c>
      <c r="V277" s="680" t="s">
        <v>169</v>
      </c>
      <c r="W277" s="681"/>
    </row>
    <row r="278" spans="1:23" s="481" customFormat="1" ht="28.5" hidden="1" outlineLevel="1">
      <c r="A278" s="610">
        <v>231</v>
      </c>
      <c r="B278" s="610">
        <v>170</v>
      </c>
      <c r="C278" s="624" t="s">
        <v>170</v>
      </c>
      <c r="D278" s="610" t="s">
        <v>26</v>
      </c>
      <c r="E278" s="614">
        <v>45.4</v>
      </c>
      <c r="F278" s="625">
        <f t="shared" si="185"/>
        <v>98143.45</v>
      </c>
      <c r="G278" s="625">
        <f t="shared" si="186"/>
        <v>56750</v>
      </c>
      <c r="H278" s="625">
        <f t="shared" si="187"/>
        <v>154893.45000000001</v>
      </c>
      <c r="I278" s="614">
        <v>2161.75</v>
      </c>
      <c r="J278" s="647">
        <v>1250</v>
      </c>
      <c r="K278" s="614"/>
      <c r="L278" s="682"/>
      <c r="M278" s="682"/>
      <c r="N278" s="682"/>
      <c r="O278" s="645">
        <f t="shared" si="192"/>
        <v>3026.45</v>
      </c>
      <c r="P278" s="627">
        <f t="shared" si="183"/>
        <v>175968.58</v>
      </c>
      <c r="Q278" s="627">
        <f t="shared" si="184"/>
        <v>72679.5</v>
      </c>
      <c r="R278" s="628">
        <f t="shared" si="190"/>
        <v>248648.08</v>
      </c>
      <c r="S278" s="628">
        <v>3875.96</v>
      </c>
      <c r="T278" s="628">
        <v>1600.87</v>
      </c>
      <c r="U278" s="628">
        <f t="shared" si="191"/>
        <v>5476.83</v>
      </c>
      <c r="V278" s="683" t="s">
        <v>171</v>
      </c>
      <c r="W278" s="684"/>
    </row>
    <row r="279" spans="1:23" s="481" customFormat="1" ht="42.75" hidden="1" outlineLevel="1">
      <c r="A279" s="610">
        <v>232</v>
      </c>
      <c r="B279" s="610">
        <v>171</v>
      </c>
      <c r="C279" s="624" t="s">
        <v>172</v>
      </c>
      <c r="D279" s="610" t="s">
        <v>26</v>
      </c>
      <c r="E279" s="614">
        <v>45.4</v>
      </c>
      <c r="F279" s="625">
        <f t="shared" si="185"/>
        <v>17252</v>
      </c>
      <c r="G279" s="625">
        <f t="shared" si="186"/>
        <v>26332</v>
      </c>
      <c r="H279" s="625">
        <f t="shared" si="187"/>
        <v>43584</v>
      </c>
      <c r="I279" s="614">
        <v>380</v>
      </c>
      <c r="J279" s="647">
        <v>580</v>
      </c>
      <c r="K279" s="614"/>
      <c r="L279" s="612"/>
      <c r="M279" s="612"/>
      <c r="N279" s="612"/>
      <c r="O279" s="645">
        <f t="shared" si="192"/>
        <v>532</v>
      </c>
      <c r="P279" s="627">
        <f t="shared" si="183"/>
        <v>30932.38</v>
      </c>
      <c r="Q279" s="627">
        <f t="shared" si="184"/>
        <v>33723.120000000003</v>
      </c>
      <c r="R279" s="628">
        <f t="shared" si="190"/>
        <v>64655.5</v>
      </c>
      <c r="S279" s="628">
        <v>681.33</v>
      </c>
      <c r="T279" s="628">
        <v>742.8</v>
      </c>
      <c r="U279" s="628">
        <f t="shared" si="191"/>
        <v>1424.13</v>
      </c>
      <c r="V279" s="624" t="s">
        <v>173</v>
      </c>
    </row>
    <row r="280" spans="1:23" s="481" customFormat="1" ht="42.75" hidden="1" outlineLevel="1">
      <c r="A280" s="610">
        <v>233</v>
      </c>
      <c r="B280" s="610">
        <v>172</v>
      </c>
      <c r="C280" s="624" t="s">
        <v>174</v>
      </c>
      <c r="D280" s="610" t="s">
        <v>26</v>
      </c>
      <c r="E280" s="614">
        <v>45.4</v>
      </c>
      <c r="F280" s="625">
        <f t="shared" si="185"/>
        <v>17252</v>
      </c>
      <c r="G280" s="625">
        <f t="shared" si="186"/>
        <v>27240</v>
      </c>
      <c r="H280" s="625">
        <f t="shared" si="187"/>
        <v>44492</v>
      </c>
      <c r="I280" s="614">
        <v>380</v>
      </c>
      <c r="J280" s="647">
        <v>600</v>
      </c>
      <c r="K280" s="614"/>
      <c r="L280" s="612"/>
      <c r="M280" s="612"/>
      <c r="N280" s="612"/>
      <c r="O280" s="645">
        <f t="shared" si="192"/>
        <v>532</v>
      </c>
      <c r="P280" s="627">
        <f t="shared" si="183"/>
        <v>30932.38</v>
      </c>
      <c r="Q280" s="627">
        <f t="shared" si="184"/>
        <v>34886.269999999997</v>
      </c>
      <c r="R280" s="628">
        <f t="shared" si="190"/>
        <v>65818.649999999994</v>
      </c>
      <c r="S280" s="628">
        <v>681.33</v>
      </c>
      <c r="T280" s="628">
        <v>768.42</v>
      </c>
      <c r="U280" s="628">
        <f t="shared" si="191"/>
        <v>1449.75</v>
      </c>
      <c r="V280" s="624" t="s">
        <v>175</v>
      </c>
    </row>
    <row r="281" spans="1:23" s="481" customFormat="1" hidden="1" outlineLevel="1">
      <c r="A281" s="610"/>
      <c r="B281" s="610"/>
      <c r="C281" s="611" t="s">
        <v>176</v>
      </c>
      <c r="D281" s="610"/>
      <c r="E281" s="614"/>
      <c r="F281" s="625">
        <f t="shared" si="185"/>
        <v>0</v>
      </c>
      <c r="G281" s="625">
        <f t="shared" si="186"/>
        <v>0</v>
      </c>
      <c r="H281" s="625">
        <f t="shared" si="187"/>
        <v>0</v>
      </c>
      <c r="I281" s="614"/>
      <c r="J281" s="614"/>
      <c r="K281" s="614"/>
      <c r="L281" s="612"/>
      <c r="M281" s="612"/>
      <c r="N281" s="612"/>
      <c r="O281" s="632"/>
      <c r="P281" s="627">
        <f t="shared" si="183"/>
        <v>0</v>
      </c>
      <c r="Q281" s="627">
        <f t="shared" si="184"/>
        <v>0</v>
      </c>
      <c r="R281" s="628">
        <f t="shared" si="190"/>
        <v>0</v>
      </c>
      <c r="S281" s="628">
        <v>0</v>
      </c>
      <c r="T281" s="628">
        <v>0</v>
      </c>
      <c r="U281" s="628">
        <f t="shared" si="191"/>
        <v>0</v>
      </c>
      <c r="V281" s="624"/>
    </row>
    <row r="282" spans="1:23" s="481" customFormat="1" hidden="1" outlineLevel="1">
      <c r="A282" s="610">
        <v>234</v>
      </c>
      <c r="B282" s="610">
        <v>173</v>
      </c>
      <c r="C282" s="624" t="s">
        <v>177</v>
      </c>
      <c r="D282" s="610" t="s">
        <v>34</v>
      </c>
      <c r="E282" s="614">
        <v>9.8000000000000007</v>
      </c>
      <c r="F282" s="625">
        <f t="shared" si="185"/>
        <v>25372.2</v>
      </c>
      <c r="G282" s="625">
        <f t="shared" si="186"/>
        <v>0</v>
      </c>
      <c r="H282" s="625">
        <f t="shared" si="187"/>
        <v>25372.2</v>
      </c>
      <c r="I282" s="614">
        <v>2589</v>
      </c>
      <c r="J282" s="614"/>
      <c r="K282" s="614"/>
      <c r="L282" s="612"/>
      <c r="M282" s="612"/>
      <c r="N282" s="612"/>
      <c r="O282" s="645">
        <f t="shared" ref="O282:O290" si="193">I282*$M$3</f>
        <v>3624.6</v>
      </c>
      <c r="P282" s="627">
        <f t="shared" si="183"/>
        <v>45491.7</v>
      </c>
      <c r="Q282" s="627">
        <f t="shared" si="184"/>
        <v>0</v>
      </c>
      <c r="R282" s="628">
        <f t="shared" si="190"/>
        <v>45491.7</v>
      </c>
      <c r="S282" s="628">
        <v>4642.01</v>
      </c>
      <c r="T282" s="628">
        <v>0</v>
      </c>
      <c r="U282" s="628">
        <f t="shared" si="191"/>
        <v>4642.01</v>
      </c>
      <c r="V282" s="624"/>
    </row>
    <row r="283" spans="1:23" s="481" customFormat="1" ht="57" hidden="1" outlineLevel="1">
      <c r="A283" s="610">
        <v>235</v>
      </c>
      <c r="B283" s="610">
        <v>174</v>
      </c>
      <c r="C283" s="624" t="s">
        <v>161</v>
      </c>
      <c r="D283" s="610" t="s">
        <v>31</v>
      </c>
      <c r="E283" s="614">
        <v>12.6</v>
      </c>
      <c r="F283" s="625">
        <f t="shared" si="185"/>
        <v>5698.73</v>
      </c>
      <c r="G283" s="625">
        <f t="shared" si="186"/>
        <v>0</v>
      </c>
      <c r="H283" s="625">
        <f t="shared" si="187"/>
        <v>5698.73</v>
      </c>
      <c r="I283" s="614">
        <v>452.28</v>
      </c>
      <c r="J283" s="614"/>
      <c r="K283" s="614"/>
      <c r="L283" s="612"/>
      <c r="M283" s="612"/>
      <c r="N283" s="612"/>
      <c r="O283" s="645">
        <f t="shared" si="193"/>
        <v>633.19000000000005</v>
      </c>
      <c r="P283" s="627">
        <f t="shared" si="183"/>
        <v>10217.59</v>
      </c>
      <c r="Q283" s="627">
        <f t="shared" si="184"/>
        <v>0</v>
      </c>
      <c r="R283" s="628">
        <f t="shared" si="190"/>
        <v>10217.59</v>
      </c>
      <c r="S283" s="628">
        <v>810.92</v>
      </c>
      <c r="T283" s="628">
        <v>0</v>
      </c>
      <c r="U283" s="628">
        <f t="shared" si="191"/>
        <v>810.92</v>
      </c>
      <c r="V283" s="624"/>
    </row>
    <row r="284" spans="1:23" s="481" customFormat="1" ht="28.5" hidden="1" outlineLevel="1">
      <c r="A284" s="610">
        <v>236</v>
      </c>
      <c r="B284" s="610">
        <v>175</v>
      </c>
      <c r="C284" s="624" t="s">
        <v>162</v>
      </c>
      <c r="D284" s="610" t="s">
        <v>31</v>
      </c>
      <c r="E284" s="614">
        <v>12.6</v>
      </c>
      <c r="F284" s="625">
        <f t="shared" si="185"/>
        <v>9131.2199999999993</v>
      </c>
      <c r="G284" s="625">
        <f t="shared" si="186"/>
        <v>0</v>
      </c>
      <c r="H284" s="625">
        <f t="shared" si="187"/>
        <v>9131.2199999999993</v>
      </c>
      <c r="I284" s="614">
        <v>724.7</v>
      </c>
      <c r="J284" s="614"/>
      <c r="K284" s="614"/>
      <c r="L284" s="612"/>
      <c r="M284" s="612"/>
      <c r="N284" s="612"/>
      <c r="O284" s="645">
        <f t="shared" si="193"/>
        <v>1014.58</v>
      </c>
      <c r="P284" s="627">
        <f t="shared" si="183"/>
        <v>16372.06</v>
      </c>
      <c r="Q284" s="627">
        <f t="shared" si="184"/>
        <v>0</v>
      </c>
      <c r="R284" s="628">
        <f t="shared" si="190"/>
        <v>16372.06</v>
      </c>
      <c r="S284" s="628">
        <v>1299.3699999999999</v>
      </c>
      <c r="T284" s="628">
        <v>0</v>
      </c>
      <c r="U284" s="628">
        <f t="shared" si="191"/>
        <v>1299.3699999999999</v>
      </c>
      <c r="V284" s="624"/>
    </row>
    <row r="285" spans="1:23" s="481" customFormat="1" hidden="1" outlineLevel="1">
      <c r="A285" s="610">
        <v>237</v>
      </c>
      <c r="B285" s="610">
        <v>176</v>
      </c>
      <c r="C285" s="624" t="s">
        <v>178</v>
      </c>
      <c r="D285" s="610" t="s">
        <v>31</v>
      </c>
      <c r="E285" s="614">
        <v>12.6</v>
      </c>
      <c r="F285" s="625">
        <f t="shared" si="185"/>
        <v>55755</v>
      </c>
      <c r="G285" s="625">
        <f t="shared" si="186"/>
        <v>0</v>
      </c>
      <c r="H285" s="625">
        <f t="shared" si="187"/>
        <v>55755</v>
      </c>
      <c r="I285" s="635">
        <v>4425</v>
      </c>
      <c r="J285" s="614"/>
      <c r="K285" s="614"/>
      <c r="L285" s="612"/>
      <c r="M285" s="612"/>
      <c r="N285" s="612"/>
      <c r="O285" s="632">
        <f>I285</f>
        <v>4425</v>
      </c>
      <c r="P285" s="627">
        <f t="shared" si="183"/>
        <v>71405.210000000006</v>
      </c>
      <c r="Q285" s="627">
        <f t="shared" si="184"/>
        <v>0</v>
      </c>
      <c r="R285" s="628">
        <f t="shared" si="190"/>
        <v>71405.210000000006</v>
      </c>
      <c r="S285" s="628">
        <v>5667.08</v>
      </c>
      <c r="T285" s="628">
        <v>0</v>
      </c>
      <c r="U285" s="628">
        <f t="shared" si="191"/>
        <v>5667.08</v>
      </c>
      <c r="V285" s="624"/>
    </row>
    <row r="286" spans="1:23" s="481" customFormat="1" hidden="1" outlineLevel="1">
      <c r="A286" s="610">
        <v>238</v>
      </c>
      <c r="B286" s="610">
        <v>177</v>
      </c>
      <c r="C286" s="624" t="s">
        <v>179</v>
      </c>
      <c r="D286" s="610" t="s">
        <v>34</v>
      </c>
      <c r="E286" s="614">
        <v>2.8</v>
      </c>
      <c r="F286" s="625">
        <f t="shared" si="185"/>
        <v>4401.6000000000004</v>
      </c>
      <c r="G286" s="625">
        <f t="shared" si="186"/>
        <v>0</v>
      </c>
      <c r="H286" s="625">
        <f t="shared" si="187"/>
        <v>4401.6000000000004</v>
      </c>
      <c r="I286" s="614">
        <v>1572</v>
      </c>
      <c r="J286" s="614"/>
      <c r="K286" s="614"/>
      <c r="L286" s="612"/>
      <c r="M286" s="612"/>
      <c r="N286" s="612"/>
      <c r="O286" s="645">
        <f t="shared" si="193"/>
        <v>2200.8000000000002</v>
      </c>
      <c r="P286" s="627">
        <f t="shared" si="183"/>
        <v>7891.94</v>
      </c>
      <c r="Q286" s="627">
        <f t="shared" si="184"/>
        <v>0</v>
      </c>
      <c r="R286" s="628">
        <f t="shared" si="190"/>
        <v>7891.94</v>
      </c>
      <c r="S286" s="628">
        <v>2818.55</v>
      </c>
      <c r="T286" s="628">
        <v>0</v>
      </c>
      <c r="U286" s="628">
        <f t="shared" si="191"/>
        <v>2818.55</v>
      </c>
      <c r="V286" s="624"/>
    </row>
    <row r="287" spans="1:23" s="481" customFormat="1" ht="28.5" hidden="1" outlineLevel="1">
      <c r="A287" s="610">
        <v>239</v>
      </c>
      <c r="B287" s="610">
        <v>178</v>
      </c>
      <c r="C287" s="624" t="s">
        <v>164</v>
      </c>
      <c r="D287" s="610" t="s">
        <v>34</v>
      </c>
      <c r="E287" s="614">
        <v>2.8</v>
      </c>
      <c r="F287" s="625">
        <f t="shared" si="185"/>
        <v>981.88</v>
      </c>
      <c r="G287" s="625">
        <f t="shared" si="186"/>
        <v>0</v>
      </c>
      <c r="H287" s="625">
        <f t="shared" si="187"/>
        <v>981.88</v>
      </c>
      <c r="I287" s="614">
        <v>350.67</v>
      </c>
      <c r="J287" s="614"/>
      <c r="K287" s="614"/>
      <c r="L287" s="612"/>
      <c r="M287" s="612"/>
      <c r="N287" s="612"/>
      <c r="O287" s="645">
        <f t="shared" si="193"/>
        <v>490.94</v>
      </c>
      <c r="P287" s="627">
        <f t="shared" si="183"/>
        <v>1760.47</v>
      </c>
      <c r="Q287" s="627">
        <f t="shared" si="184"/>
        <v>0</v>
      </c>
      <c r="R287" s="628">
        <f t="shared" si="190"/>
        <v>1760.47</v>
      </c>
      <c r="S287" s="628">
        <v>628.74</v>
      </c>
      <c r="T287" s="628">
        <v>0</v>
      </c>
      <c r="U287" s="628">
        <f t="shared" si="191"/>
        <v>628.74</v>
      </c>
      <c r="V287" s="624"/>
    </row>
    <row r="288" spans="1:23" s="481" customFormat="1" ht="28.5" hidden="1" outlineLevel="1">
      <c r="A288" s="610">
        <v>240</v>
      </c>
      <c r="B288" s="610">
        <v>179</v>
      </c>
      <c r="C288" s="624" t="s">
        <v>180</v>
      </c>
      <c r="D288" s="610" t="s">
        <v>181</v>
      </c>
      <c r="E288" s="614">
        <v>15</v>
      </c>
      <c r="F288" s="625">
        <f t="shared" si="185"/>
        <v>2253</v>
      </c>
      <c r="G288" s="625">
        <f t="shared" si="186"/>
        <v>1665</v>
      </c>
      <c r="H288" s="625">
        <f t="shared" si="187"/>
        <v>3918</v>
      </c>
      <c r="I288" s="614">
        <v>150.19999999999999</v>
      </c>
      <c r="J288" s="647">
        <v>111</v>
      </c>
      <c r="K288" s="614"/>
      <c r="L288" s="612"/>
      <c r="M288" s="612"/>
      <c r="N288" s="612"/>
      <c r="O288" s="645">
        <f t="shared" si="193"/>
        <v>210.28</v>
      </c>
      <c r="P288" s="627">
        <f t="shared" si="183"/>
        <v>4039.5</v>
      </c>
      <c r="Q288" s="627">
        <f t="shared" si="184"/>
        <v>2132.4</v>
      </c>
      <c r="R288" s="628">
        <f t="shared" si="190"/>
        <v>6171.9</v>
      </c>
      <c r="S288" s="628">
        <v>269.3</v>
      </c>
      <c r="T288" s="628">
        <v>142.16</v>
      </c>
      <c r="U288" s="628">
        <f t="shared" si="191"/>
        <v>411.46</v>
      </c>
      <c r="V288" s="624"/>
    </row>
    <row r="289" spans="1:37" s="481" customFormat="1" ht="28.5" hidden="1" outlineLevel="1">
      <c r="A289" s="610">
        <v>241</v>
      </c>
      <c r="B289" s="610">
        <v>180</v>
      </c>
      <c r="C289" s="624" t="s">
        <v>182</v>
      </c>
      <c r="D289" s="610" t="s">
        <v>34</v>
      </c>
      <c r="E289" s="614">
        <v>5.94</v>
      </c>
      <c r="F289" s="625">
        <f t="shared" si="185"/>
        <v>11947.42</v>
      </c>
      <c r="G289" s="625">
        <f t="shared" si="186"/>
        <v>5444.01</v>
      </c>
      <c r="H289" s="625">
        <f t="shared" si="187"/>
        <v>17391.43</v>
      </c>
      <c r="I289" s="614">
        <v>2011.35</v>
      </c>
      <c r="J289" s="647">
        <v>916.5</v>
      </c>
      <c r="K289" s="614"/>
      <c r="L289" s="612"/>
      <c r="M289" s="612"/>
      <c r="N289" s="612"/>
      <c r="O289" s="645">
        <f t="shared" si="193"/>
        <v>2815.89</v>
      </c>
      <c r="P289" s="627">
        <f t="shared" si="183"/>
        <v>21421.42</v>
      </c>
      <c r="Q289" s="627">
        <f t="shared" si="184"/>
        <v>6972.13</v>
      </c>
      <c r="R289" s="628">
        <f t="shared" si="190"/>
        <v>28393.55</v>
      </c>
      <c r="S289" s="628">
        <v>3606.3</v>
      </c>
      <c r="T289" s="628">
        <v>1173.76</v>
      </c>
      <c r="U289" s="628">
        <f t="shared" si="191"/>
        <v>4780.0600000000004</v>
      </c>
      <c r="V289" s="624" t="s">
        <v>183</v>
      </c>
    </row>
    <row r="290" spans="1:37" s="481" customFormat="1" ht="28.5" hidden="1" outlineLevel="1">
      <c r="A290" s="610">
        <v>242</v>
      </c>
      <c r="B290" s="610">
        <v>181</v>
      </c>
      <c r="C290" s="624" t="s">
        <v>184</v>
      </c>
      <c r="D290" s="610" t="s">
        <v>34</v>
      </c>
      <c r="E290" s="614">
        <v>1.98</v>
      </c>
      <c r="F290" s="625">
        <f t="shared" si="185"/>
        <v>10226.700000000001</v>
      </c>
      <c r="G290" s="625">
        <f t="shared" si="186"/>
        <v>18216</v>
      </c>
      <c r="H290" s="625">
        <f t="shared" si="187"/>
        <v>28442.7</v>
      </c>
      <c r="I290" s="614">
        <v>5165</v>
      </c>
      <c r="J290" s="647">
        <v>9200</v>
      </c>
      <c r="K290" s="614"/>
      <c r="L290" s="679"/>
      <c r="M290" s="679"/>
      <c r="N290" s="679"/>
      <c r="O290" s="645">
        <f t="shared" si="193"/>
        <v>7231</v>
      </c>
      <c r="P290" s="627">
        <f t="shared" si="183"/>
        <v>18336.21</v>
      </c>
      <c r="Q290" s="627">
        <f t="shared" si="184"/>
        <v>23329.13</v>
      </c>
      <c r="R290" s="628">
        <f t="shared" si="190"/>
        <v>41665.339999999997</v>
      </c>
      <c r="S290" s="628">
        <v>9260.7099999999991</v>
      </c>
      <c r="T290" s="628">
        <v>11782.39</v>
      </c>
      <c r="U290" s="628">
        <f t="shared" si="191"/>
        <v>21043.1</v>
      </c>
      <c r="V290" s="680" t="s">
        <v>185</v>
      </c>
      <c r="W290" s="681"/>
    </row>
    <row r="291" spans="1:37" s="481" customFormat="1" ht="15" hidden="1" outlineLevel="1">
      <c r="A291" s="616"/>
      <c r="B291" s="616"/>
      <c r="C291" s="611" t="s">
        <v>186</v>
      </c>
      <c r="D291" s="616"/>
      <c r="E291" s="613"/>
      <c r="F291" s="639">
        <f t="shared" ref="F291:H291" si="194">SUM(F293:F389)</f>
        <v>707166.7</v>
      </c>
      <c r="G291" s="639">
        <f t="shared" si="194"/>
        <v>179552.54</v>
      </c>
      <c r="H291" s="639">
        <f t="shared" si="194"/>
        <v>886719.24</v>
      </c>
      <c r="I291" s="613"/>
      <c r="J291" s="613"/>
      <c r="K291" s="613"/>
      <c r="L291" s="640"/>
      <c r="M291" s="640"/>
      <c r="N291" s="640"/>
      <c r="O291" s="641"/>
      <c r="P291" s="639"/>
      <c r="Q291" s="639"/>
      <c r="R291" s="639"/>
      <c r="S291" s="628">
        <v>0</v>
      </c>
      <c r="T291" s="628">
        <v>0</v>
      </c>
      <c r="U291" s="628">
        <f t="shared" si="191"/>
        <v>0</v>
      </c>
      <c r="V291" s="643"/>
      <c r="W291" s="482"/>
      <c r="X291" s="482"/>
      <c r="Y291" s="482"/>
      <c r="Z291" s="482"/>
      <c r="AA291" s="482"/>
      <c r="AB291" s="482"/>
      <c r="AC291" s="482"/>
      <c r="AD291" s="482"/>
      <c r="AE291" s="482"/>
      <c r="AF291" s="482"/>
      <c r="AG291" s="482"/>
      <c r="AH291" s="482"/>
      <c r="AI291" s="482"/>
      <c r="AJ291" s="482"/>
      <c r="AK291" s="482"/>
    </row>
    <row r="292" spans="1:37" s="481" customFormat="1" ht="42.75" hidden="1" outlineLevel="1">
      <c r="A292" s="610"/>
      <c r="B292" s="610"/>
      <c r="C292" s="611" t="s">
        <v>187</v>
      </c>
      <c r="D292" s="610"/>
      <c r="E292" s="614"/>
      <c r="F292" s="625">
        <f t="shared" ref="F292:F389" si="195">E292*I292</f>
        <v>0</v>
      </c>
      <c r="G292" s="625">
        <f t="shared" ref="G292:G389" si="196">E292*J292</f>
        <v>0</v>
      </c>
      <c r="H292" s="625">
        <f t="shared" ref="H292:H389" si="197">F292+G292</f>
        <v>0</v>
      </c>
      <c r="I292" s="614"/>
      <c r="J292" s="614"/>
      <c r="K292" s="614"/>
      <c r="L292" s="612"/>
      <c r="M292" s="612"/>
      <c r="N292" s="612"/>
      <c r="O292" s="632"/>
      <c r="P292" s="627">
        <f t="shared" ref="P292:P323" si="198">E292*S292</f>
        <v>0</v>
      </c>
      <c r="Q292" s="627">
        <f t="shared" ref="Q292:Q323" si="199">E292*T292</f>
        <v>0</v>
      </c>
      <c r="R292" s="628">
        <f t="shared" si="190"/>
        <v>0</v>
      </c>
      <c r="S292" s="628">
        <v>0</v>
      </c>
      <c r="T292" s="628">
        <v>0</v>
      </c>
      <c r="U292" s="628">
        <f t="shared" si="191"/>
        <v>0</v>
      </c>
      <c r="V292" s="624"/>
    </row>
    <row r="293" spans="1:37" s="481" customFormat="1" hidden="1" outlineLevel="1">
      <c r="A293" s="610">
        <v>243</v>
      </c>
      <c r="B293" s="610">
        <v>182</v>
      </c>
      <c r="C293" s="624" t="s">
        <v>188</v>
      </c>
      <c r="D293" s="610" t="s">
        <v>26</v>
      </c>
      <c r="E293" s="614">
        <v>4</v>
      </c>
      <c r="F293" s="625">
        <f t="shared" si="195"/>
        <v>7048.16</v>
      </c>
      <c r="G293" s="625">
        <f t="shared" si="196"/>
        <v>0</v>
      </c>
      <c r="H293" s="625">
        <f t="shared" si="197"/>
        <v>7048.16</v>
      </c>
      <c r="I293" s="614">
        <v>1762.04</v>
      </c>
      <c r="J293" s="614"/>
      <c r="K293" s="614"/>
      <c r="L293" s="612"/>
      <c r="M293" s="612"/>
      <c r="N293" s="612"/>
      <c r="O293" s="648">
        <f t="shared" ref="O293:O300" si="200">I293*$N$3</f>
        <v>2819.26</v>
      </c>
      <c r="P293" s="627">
        <f t="shared" si="198"/>
        <v>14442.44</v>
      </c>
      <c r="Q293" s="627">
        <f t="shared" si="199"/>
        <v>0</v>
      </c>
      <c r="R293" s="628">
        <f t="shared" si="190"/>
        <v>14442.44</v>
      </c>
      <c r="S293" s="628">
        <v>3610.61</v>
      </c>
      <c r="T293" s="628">
        <v>0</v>
      </c>
      <c r="U293" s="628">
        <f t="shared" si="191"/>
        <v>3610.61</v>
      </c>
      <c r="V293" s="624"/>
    </row>
    <row r="294" spans="1:37" s="481" customFormat="1" hidden="1" outlineLevel="1">
      <c r="A294" s="610">
        <v>244</v>
      </c>
      <c r="B294" s="610">
        <v>183</v>
      </c>
      <c r="C294" s="624" t="s">
        <v>189</v>
      </c>
      <c r="D294" s="610" t="s">
        <v>26</v>
      </c>
      <c r="E294" s="614">
        <v>4</v>
      </c>
      <c r="F294" s="625">
        <f t="shared" si="195"/>
        <v>592.32000000000005</v>
      </c>
      <c r="G294" s="625">
        <f t="shared" si="196"/>
        <v>0</v>
      </c>
      <c r="H294" s="625">
        <f t="shared" si="197"/>
        <v>592.32000000000005</v>
      </c>
      <c r="I294" s="614">
        <v>148.08000000000001</v>
      </c>
      <c r="J294" s="614"/>
      <c r="K294" s="614"/>
      <c r="L294" s="612"/>
      <c r="M294" s="612"/>
      <c r="N294" s="612"/>
      <c r="O294" s="648">
        <f t="shared" si="200"/>
        <v>236.93</v>
      </c>
      <c r="P294" s="627">
        <f t="shared" si="198"/>
        <v>1213.76</v>
      </c>
      <c r="Q294" s="627">
        <f t="shared" si="199"/>
        <v>0</v>
      </c>
      <c r="R294" s="628">
        <f t="shared" si="190"/>
        <v>1213.76</v>
      </c>
      <c r="S294" s="628">
        <v>303.44</v>
      </c>
      <c r="T294" s="628">
        <v>0</v>
      </c>
      <c r="U294" s="628">
        <f t="shared" si="191"/>
        <v>303.44</v>
      </c>
      <c r="V294" s="624"/>
    </row>
    <row r="295" spans="1:37" s="481" customFormat="1" hidden="1" outlineLevel="1">
      <c r="A295" s="610">
        <v>245</v>
      </c>
      <c r="B295" s="610">
        <v>184</v>
      </c>
      <c r="C295" s="624" t="s">
        <v>190</v>
      </c>
      <c r="D295" s="610" t="s">
        <v>26</v>
      </c>
      <c r="E295" s="614">
        <v>4</v>
      </c>
      <c r="F295" s="625">
        <f t="shared" si="195"/>
        <v>420.84</v>
      </c>
      <c r="G295" s="625">
        <f t="shared" si="196"/>
        <v>0</v>
      </c>
      <c r="H295" s="625">
        <f t="shared" si="197"/>
        <v>420.84</v>
      </c>
      <c r="I295" s="614">
        <v>105.21</v>
      </c>
      <c r="J295" s="614"/>
      <c r="K295" s="614"/>
      <c r="L295" s="612"/>
      <c r="M295" s="612"/>
      <c r="N295" s="612"/>
      <c r="O295" s="648">
        <f t="shared" si="200"/>
        <v>168.34</v>
      </c>
      <c r="P295" s="627">
        <f t="shared" si="198"/>
        <v>862.36</v>
      </c>
      <c r="Q295" s="627">
        <f t="shared" si="199"/>
        <v>0</v>
      </c>
      <c r="R295" s="628">
        <f t="shared" si="190"/>
        <v>862.36</v>
      </c>
      <c r="S295" s="628">
        <v>215.59</v>
      </c>
      <c r="T295" s="628">
        <v>0</v>
      </c>
      <c r="U295" s="628">
        <f t="shared" si="191"/>
        <v>215.59</v>
      </c>
      <c r="V295" s="624"/>
    </row>
    <row r="296" spans="1:37" s="481" customFormat="1" ht="28.5" hidden="1" outlineLevel="1">
      <c r="A296" s="610">
        <v>246</v>
      </c>
      <c r="B296" s="610">
        <v>185</v>
      </c>
      <c r="C296" s="624" t="s">
        <v>191</v>
      </c>
      <c r="D296" s="610" t="s">
        <v>181</v>
      </c>
      <c r="E296" s="614">
        <v>79</v>
      </c>
      <c r="F296" s="625">
        <f t="shared" si="195"/>
        <v>8848</v>
      </c>
      <c r="G296" s="625">
        <f t="shared" si="196"/>
        <v>6320</v>
      </c>
      <c r="H296" s="625">
        <f t="shared" si="197"/>
        <v>15168</v>
      </c>
      <c r="I296" s="614">
        <v>112</v>
      </c>
      <c r="J296" s="647">
        <v>80</v>
      </c>
      <c r="K296" s="614"/>
      <c r="L296" s="612"/>
      <c r="M296" s="612"/>
      <c r="N296" s="612"/>
      <c r="O296" s="648">
        <f t="shared" si="200"/>
        <v>179.2</v>
      </c>
      <c r="P296" s="627">
        <f t="shared" si="198"/>
        <v>18130.5</v>
      </c>
      <c r="Q296" s="627">
        <f t="shared" si="199"/>
        <v>8094.34</v>
      </c>
      <c r="R296" s="628">
        <f t="shared" si="190"/>
        <v>26224.84</v>
      </c>
      <c r="S296" s="628">
        <v>229.5</v>
      </c>
      <c r="T296" s="628">
        <v>102.46</v>
      </c>
      <c r="U296" s="628">
        <f t="shared" si="191"/>
        <v>331.96</v>
      </c>
      <c r="V296" s="624"/>
    </row>
    <row r="297" spans="1:37" s="481" customFormat="1" ht="28.5" hidden="1" outlineLevel="1">
      <c r="A297" s="610">
        <v>247</v>
      </c>
      <c r="B297" s="610">
        <v>186</v>
      </c>
      <c r="C297" s="624" t="s">
        <v>192</v>
      </c>
      <c r="D297" s="610" t="s">
        <v>181</v>
      </c>
      <c r="E297" s="614">
        <v>79</v>
      </c>
      <c r="F297" s="625">
        <f t="shared" si="195"/>
        <v>69915</v>
      </c>
      <c r="G297" s="625">
        <f t="shared" si="196"/>
        <v>65807</v>
      </c>
      <c r="H297" s="625">
        <f t="shared" si="197"/>
        <v>135722</v>
      </c>
      <c r="I297" s="614">
        <v>885</v>
      </c>
      <c r="J297" s="614">
        <v>833</v>
      </c>
      <c r="K297" s="614"/>
      <c r="L297" s="612"/>
      <c r="M297" s="612"/>
      <c r="N297" s="612"/>
      <c r="O297" s="648">
        <f t="shared" si="200"/>
        <v>1416</v>
      </c>
      <c r="P297" s="627">
        <f t="shared" si="198"/>
        <v>143263.34</v>
      </c>
      <c r="Q297" s="627">
        <f t="shared" si="199"/>
        <v>84278.78</v>
      </c>
      <c r="R297" s="628">
        <f t="shared" si="190"/>
        <v>227542.12</v>
      </c>
      <c r="S297" s="628">
        <v>1813.46</v>
      </c>
      <c r="T297" s="628">
        <v>1066.82</v>
      </c>
      <c r="U297" s="628">
        <f t="shared" si="191"/>
        <v>2880.28</v>
      </c>
      <c r="V297" s="624"/>
    </row>
    <row r="298" spans="1:37" s="481" customFormat="1" hidden="1" outlineLevel="1">
      <c r="A298" s="610">
        <v>248</v>
      </c>
      <c r="B298" s="610">
        <v>187</v>
      </c>
      <c r="C298" s="624" t="s">
        <v>193</v>
      </c>
      <c r="D298" s="610" t="s">
        <v>181</v>
      </c>
      <c r="E298" s="614">
        <v>79</v>
      </c>
      <c r="F298" s="625">
        <f t="shared" si="195"/>
        <v>16245.56</v>
      </c>
      <c r="G298" s="625">
        <f t="shared" si="196"/>
        <v>3397</v>
      </c>
      <c r="H298" s="625">
        <f t="shared" si="197"/>
        <v>19642.560000000001</v>
      </c>
      <c r="I298" s="614">
        <v>205.64</v>
      </c>
      <c r="J298" s="647">
        <v>43</v>
      </c>
      <c r="K298" s="614"/>
      <c r="L298" s="612"/>
      <c r="M298" s="612"/>
      <c r="N298" s="612"/>
      <c r="O298" s="648">
        <f t="shared" si="200"/>
        <v>329.02</v>
      </c>
      <c r="P298" s="627">
        <f t="shared" si="198"/>
        <v>33288.230000000003</v>
      </c>
      <c r="Q298" s="627">
        <f t="shared" si="199"/>
        <v>4350.53</v>
      </c>
      <c r="R298" s="628">
        <f t="shared" si="190"/>
        <v>37638.76</v>
      </c>
      <c r="S298" s="628">
        <v>421.37</v>
      </c>
      <c r="T298" s="628">
        <v>55.07</v>
      </c>
      <c r="U298" s="628">
        <f t="shared" si="191"/>
        <v>476.44</v>
      </c>
      <c r="V298" s="624"/>
    </row>
    <row r="299" spans="1:37" s="481" customFormat="1" ht="28.5" hidden="1" outlineLevel="1">
      <c r="A299" s="610">
        <v>249</v>
      </c>
      <c r="B299" s="610">
        <v>188</v>
      </c>
      <c r="C299" s="624" t="s">
        <v>194</v>
      </c>
      <c r="D299" s="610" t="s">
        <v>181</v>
      </c>
      <c r="E299" s="614">
        <v>79</v>
      </c>
      <c r="F299" s="625">
        <f t="shared" si="195"/>
        <v>12087</v>
      </c>
      <c r="G299" s="625">
        <f t="shared" si="196"/>
        <v>19750</v>
      </c>
      <c r="H299" s="625">
        <f t="shared" si="197"/>
        <v>31837</v>
      </c>
      <c r="I299" s="614">
        <v>153</v>
      </c>
      <c r="J299" s="647">
        <v>250</v>
      </c>
      <c r="K299" s="614"/>
      <c r="L299" s="612"/>
      <c r="M299" s="612"/>
      <c r="N299" s="612"/>
      <c r="O299" s="648">
        <f t="shared" si="200"/>
        <v>244.8</v>
      </c>
      <c r="P299" s="627">
        <f t="shared" si="198"/>
        <v>24767.29</v>
      </c>
      <c r="Q299" s="627">
        <f t="shared" si="199"/>
        <v>25293.43</v>
      </c>
      <c r="R299" s="628">
        <f t="shared" si="190"/>
        <v>50060.72</v>
      </c>
      <c r="S299" s="628">
        <v>313.51</v>
      </c>
      <c r="T299" s="628">
        <v>320.17</v>
      </c>
      <c r="U299" s="628">
        <f t="shared" si="191"/>
        <v>633.67999999999995</v>
      </c>
      <c r="V299" s="624"/>
    </row>
    <row r="300" spans="1:37" s="481" customFormat="1" ht="28.5" hidden="1" outlineLevel="1">
      <c r="A300" s="610">
        <v>250</v>
      </c>
      <c r="B300" s="610">
        <v>189</v>
      </c>
      <c r="C300" s="624" t="s">
        <v>195</v>
      </c>
      <c r="D300" s="610" t="s">
        <v>34</v>
      </c>
      <c r="E300" s="614">
        <v>0.16</v>
      </c>
      <c r="F300" s="625">
        <f t="shared" si="195"/>
        <v>10686</v>
      </c>
      <c r="G300" s="625">
        <f t="shared" si="196"/>
        <v>912</v>
      </c>
      <c r="H300" s="625">
        <f t="shared" si="197"/>
        <v>11598</v>
      </c>
      <c r="I300" s="676">
        <v>66787.5</v>
      </c>
      <c r="J300" s="614">
        <v>5700</v>
      </c>
      <c r="K300" s="614"/>
      <c r="L300" s="612"/>
      <c r="M300" s="612"/>
      <c r="N300" s="612"/>
      <c r="O300" s="648">
        <f t="shared" si="200"/>
        <v>106860</v>
      </c>
      <c r="P300" s="627">
        <f t="shared" si="198"/>
        <v>21896.81</v>
      </c>
      <c r="Q300" s="627">
        <f t="shared" si="199"/>
        <v>1167.99</v>
      </c>
      <c r="R300" s="628">
        <f t="shared" si="190"/>
        <v>23064.799999999999</v>
      </c>
      <c r="S300" s="628">
        <v>136855.06</v>
      </c>
      <c r="T300" s="628">
        <v>7299.96</v>
      </c>
      <c r="U300" s="628">
        <f t="shared" si="191"/>
        <v>144155.01999999999</v>
      </c>
      <c r="V300" s="624"/>
    </row>
    <row r="301" spans="1:37" s="481" customFormat="1" ht="28.5" hidden="1" outlineLevel="1">
      <c r="A301" s="610"/>
      <c r="B301" s="610"/>
      <c r="C301" s="611" t="s">
        <v>196</v>
      </c>
      <c r="D301" s="610"/>
      <c r="E301" s="614"/>
      <c r="F301" s="625">
        <f t="shared" si="195"/>
        <v>0</v>
      </c>
      <c r="G301" s="625">
        <f t="shared" si="196"/>
        <v>0</v>
      </c>
      <c r="H301" s="625">
        <f t="shared" si="197"/>
        <v>0</v>
      </c>
      <c r="I301" s="614"/>
      <c r="J301" s="614"/>
      <c r="K301" s="614"/>
      <c r="L301" s="612"/>
      <c r="M301" s="612"/>
      <c r="N301" s="612"/>
      <c r="O301" s="632"/>
      <c r="P301" s="627">
        <f t="shared" si="198"/>
        <v>0</v>
      </c>
      <c r="Q301" s="627">
        <f t="shared" si="199"/>
        <v>0</v>
      </c>
      <c r="R301" s="628">
        <f t="shared" si="190"/>
        <v>0</v>
      </c>
      <c r="S301" s="628">
        <v>0</v>
      </c>
      <c r="T301" s="628">
        <v>0</v>
      </c>
      <c r="U301" s="628">
        <f t="shared" si="191"/>
        <v>0</v>
      </c>
      <c r="V301" s="624"/>
    </row>
    <row r="302" spans="1:37" s="481" customFormat="1" ht="28.5" hidden="1" outlineLevel="1">
      <c r="A302" s="610">
        <v>251</v>
      </c>
      <c r="B302" s="610">
        <v>190</v>
      </c>
      <c r="C302" s="624" t="s">
        <v>197</v>
      </c>
      <c r="D302" s="610" t="s">
        <v>26</v>
      </c>
      <c r="E302" s="614">
        <v>22.8</v>
      </c>
      <c r="F302" s="625">
        <f t="shared" si="195"/>
        <v>40174.51</v>
      </c>
      <c r="G302" s="625">
        <f t="shared" si="196"/>
        <v>0</v>
      </c>
      <c r="H302" s="625">
        <f t="shared" si="197"/>
        <v>40174.51</v>
      </c>
      <c r="I302" s="614">
        <v>1762.04</v>
      </c>
      <c r="J302" s="614"/>
      <c r="K302" s="614"/>
      <c r="L302" s="612"/>
      <c r="M302" s="612"/>
      <c r="N302" s="612"/>
      <c r="O302" s="648">
        <f t="shared" ref="O302:O305" si="201">I302*$N$3</f>
        <v>2819.26</v>
      </c>
      <c r="P302" s="627">
        <f t="shared" si="198"/>
        <v>82321.91</v>
      </c>
      <c r="Q302" s="627">
        <f t="shared" si="199"/>
        <v>0</v>
      </c>
      <c r="R302" s="628">
        <f t="shared" si="190"/>
        <v>82321.91</v>
      </c>
      <c r="S302" s="628">
        <v>3610.61</v>
      </c>
      <c r="T302" s="628">
        <v>0</v>
      </c>
      <c r="U302" s="628">
        <f t="shared" si="191"/>
        <v>3610.61</v>
      </c>
      <c r="V302" s="624"/>
    </row>
    <row r="303" spans="1:37" s="481" customFormat="1" ht="28.5" hidden="1" outlineLevel="1">
      <c r="A303" s="610">
        <v>252</v>
      </c>
      <c r="B303" s="610">
        <v>191</v>
      </c>
      <c r="C303" s="624" t="s">
        <v>198</v>
      </c>
      <c r="D303" s="610" t="s">
        <v>26</v>
      </c>
      <c r="E303" s="614">
        <v>22.8</v>
      </c>
      <c r="F303" s="625">
        <f t="shared" si="195"/>
        <v>3376.22</v>
      </c>
      <c r="G303" s="625">
        <f t="shared" si="196"/>
        <v>0</v>
      </c>
      <c r="H303" s="625">
        <f t="shared" si="197"/>
        <v>3376.22</v>
      </c>
      <c r="I303" s="614">
        <v>148.08000000000001</v>
      </c>
      <c r="J303" s="614"/>
      <c r="K303" s="614"/>
      <c r="L303" s="612"/>
      <c r="M303" s="612"/>
      <c r="N303" s="612"/>
      <c r="O303" s="648">
        <f t="shared" si="201"/>
        <v>236.93</v>
      </c>
      <c r="P303" s="627">
        <f t="shared" si="198"/>
        <v>6918.43</v>
      </c>
      <c r="Q303" s="627">
        <f t="shared" si="199"/>
        <v>0</v>
      </c>
      <c r="R303" s="628">
        <f t="shared" si="190"/>
        <v>6918.43</v>
      </c>
      <c r="S303" s="628">
        <v>303.44</v>
      </c>
      <c r="T303" s="628">
        <v>0</v>
      </c>
      <c r="U303" s="628">
        <f t="shared" si="191"/>
        <v>303.44</v>
      </c>
      <c r="V303" s="624"/>
    </row>
    <row r="304" spans="1:37" s="481" customFormat="1" ht="28.5" hidden="1" outlineLevel="1">
      <c r="A304" s="610">
        <v>253</v>
      </c>
      <c r="B304" s="610">
        <v>192</v>
      </c>
      <c r="C304" s="624" t="s">
        <v>199</v>
      </c>
      <c r="D304" s="610" t="s">
        <v>26</v>
      </c>
      <c r="E304" s="614">
        <v>22.8</v>
      </c>
      <c r="F304" s="625">
        <f t="shared" si="195"/>
        <v>2398.79</v>
      </c>
      <c r="G304" s="625">
        <f t="shared" si="196"/>
        <v>0</v>
      </c>
      <c r="H304" s="625">
        <f t="shared" si="197"/>
        <v>2398.79</v>
      </c>
      <c r="I304" s="614">
        <v>105.21</v>
      </c>
      <c r="J304" s="614"/>
      <c r="K304" s="614"/>
      <c r="L304" s="612"/>
      <c r="M304" s="612"/>
      <c r="N304" s="612"/>
      <c r="O304" s="648">
        <f t="shared" si="201"/>
        <v>168.34</v>
      </c>
      <c r="P304" s="627">
        <f t="shared" si="198"/>
        <v>4915.45</v>
      </c>
      <c r="Q304" s="627">
        <f t="shared" si="199"/>
        <v>0</v>
      </c>
      <c r="R304" s="628">
        <f t="shared" si="190"/>
        <v>4915.45</v>
      </c>
      <c r="S304" s="628">
        <v>215.59</v>
      </c>
      <c r="T304" s="628">
        <v>0</v>
      </c>
      <c r="U304" s="628">
        <f t="shared" si="191"/>
        <v>215.59</v>
      </c>
      <c r="V304" s="624"/>
    </row>
    <row r="305" spans="1:22" s="481" customFormat="1" ht="28.5" hidden="1" outlineLevel="1">
      <c r="A305" s="610">
        <v>254</v>
      </c>
      <c r="B305" s="610">
        <v>193</v>
      </c>
      <c r="C305" s="624" t="s">
        <v>107</v>
      </c>
      <c r="D305" s="610" t="s">
        <v>26</v>
      </c>
      <c r="E305" s="614">
        <v>22.8</v>
      </c>
      <c r="F305" s="625">
        <f t="shared" si="195"/>
        <v>6770.23</v>
      </c>
      <c r="G305" s="625">
        <f t="shared" si="196"/>
        <v>1003.2</v>
      </c>
      <c r="H305" s="625">
        <f t="shared" si="197"/>
        <v>7773.43</v>
      </c>
      <c r="I305" s="614">
        <v>296.94</v>
      </c>
      <c r="J305" s="614">
        <v>44</v>
      </c>
      <c r="K305" s="614"/>
      <c r="L305" s="612"/>
      <c r="M305" s="612"/>
      <c r="N305" s="612"/>
      <c r="O305" s="648">
        <f t="shared" si="201"/>
        <v>475.1</v>
      </c>
      <c r="P305" s="627">
        <f t="shared" si="198"/>
        <v>13872.89</v>
      </c>
      <c r="Q305" s="627">
        <f t="shared" si="199"/>
        <v>1284.78</v>
      </c>
      <c r="R305" s="628">
        <f t="shared" si="190"/>
        <v>15157.67</v>
      </c>
      <c r="S305" s="628">
        <v>608.46</v>
      </c>
      <c r="T305" s="628">
        <v>56.35</v>
      </c>
      <c r="U305" s="628">
        <f t="shared" si="191"/>
        <v>664.81</v>
      </c>
      <c r="V305" s="624" t="s">
        <v>200</v>
      </c>
    </row>
    <row r="306" spans="1:22" s="481" customFormat="1" ht="28.5" hidden="1" outlineLevel="1">
      <c r="A306" s="610"/>
      <c r="B306" s="610"/>
      <c r="C306" s="611" t="s">
        <v>201</v>
      </c>
      <c r="D306" s="610"/>
      <c r="E306" s="614"/>
      <c r="F306" s="625">
        <f t="shared" si="195"/>
        <v>0</v>
      </c>
      <c r="G306" s="625">
        <f t="shared" si="196"/>
        <v>0</v>
      </c>
      <c r="H306" s="625">
        <f t="shared" si="197"/>
        <v>0</v>
      </c>
      <c r="I306" s="614"/>
      <c r="J306" s="614"/>
      <c r="K306" s="614"/>
      <c r="L306" s="612"/>
      <c r="M306" s="612"/>
      <c r="N306" s="612"/>
      <c r="O306" s="632"/>
      <c r="P306" s="627">
        <f t="shared" si="198"/>
        <v>0</v>
      </c>
      <c r="Q306" s="627">
        <f t="shared" si="199"/>
        <v>0</v>
      </c>
      <c r="R306" s="628">
        <f t="shared" si="190"/>
        <v>0</v>
      </c>
      <c r="S306" s="628">
        <v>0</v>
      </c>
      <c r="T306" s="628">
        <v>0</v>
      </c>
      <c r="U306" s="628">
        <f t="shared" si="191"/>
        <v>0</v>
      </c>
      <c r="V306" s="624"/>
    </row>
    <row r="307" spans="1:22" s="481" customFormat="1" ht="28.5" hidden="1" outlineLevel="1">
      <c r="A307" s="610">
        <v>255</v>
      </c>
      <c r="B307" s="610">
        <v>194</v>
      </c>
      <c r="C307" s="624" t="s">
        <v>202</v>
      </c>
      <c r="D307" s="610" t="s">
        <v>103</v>
      </c>
      <c r="E307" s="614">
        <v>38</v>
      </c>
      <c r="F307" s="625">
        <f t="shared" si="195"/>
        <v>12388</v>
      </c>
      <c r="G307" s="625">
        <f t="shared" si="196"/>
        <v>0</v>
      </c>
      <c r="H307" s="625">
        <f t="shared" si="197"/>
        <v>12388</v>
      </c>
      <c r="I307" s="614">
        <v>326</v>
      </c>
      <c r="J307" s="614"/>
      <c r="K307" s="614"/>
      <c r="L307" s="612"/>
      <c r="M307" s="612"/>
      <c r="N307" s="612"/>
      <c r="O307" s="648">
        <f t="shared" ref="O307:O313" si="202">I307*$N$3</f>
        <v>521.6</v>
      </c>
      <c r="P307" s="627">
        <f t="shared" si="198"/>
        <v>25384.38</v>
      </c>
      <c r="Q307" s="627">
        <f t="shared" si="199"/>
        <v>0</v>
      </c>
      <c r="R307" s="628">
        <f t="shared" si="190"/>
        <v>25384.38</v>
      </c>
      <c r="S307" s="628">
        <v>668.01</v>
      </c>
      <c r="T307" s="628">
        <v>0</v>
      </c>
      <c r="U307" s="628">
        <f t="shared" si="191"/>
        <v>668.01</v>
      </c>
      <c r="V307" s="624"/>
    </row>
    <row r="308" spans="1:22" s="481" customFormat="1" ht="28.5" hidden="1" outlineLevel="1">
      <c r="A308" s="610">
        <v>256</v>
      </c>
      <c r="B308" s="610">
        <v>195</v>
      </c>
      <c r="C308" s="624" t="s">
        <v>203</v>
      </c>
      <c r="D308" s="610" t="s">
        <v>101</v>
      </c>
      <c r="E308" s="614">
        <v>3.76</v>
      </c>
      <c r="F308" s="625">
        <f t="shared" si="195"/>
        <v>7136.48</v>
      </c>
      <c r="G308" s="625">
        <f t="shared" si="196"/>
        <v>206.8</v>
      </c>
      <c r="H308" s="625">
        <f t="shared" si="197"/>
        <v>7343.28</v>
      </c>
      <c r="I308" s="614">
        <v>1898</v>
      </c>
      <c r="J308" s="647">
        <v>55</v>
      </c>
      <c r="K308" s="614"/>
      <c r="L308" s="612"/>
      <c r="M308" s="612"/>
      <c r="N308" s="612"/>
      <c r="O308" s="648">
        <f t="shared" si="202"/>
        <v>3036.8</v>
      </c>
      <c r="P308" s="627">
        <f t="shared" si="198"/>
        <v>14623.43</v>
      </c>
      <c r="Q308" s="627">
        <f t="shared" si="199"/>
        <v>264.85000000000002</v>
      </c>
      <c r="R308" s="628">
        <f t="shared" si="190"/>
        <v>14888.28</v>
      </c>
      <c r="S308" s="628">
        <v>3889.21</v>
      </c>
      <c r="T308" s="628">
        <v>70.44</v>
      </c>
      <c r="U308" s="628">
        <f t="shared" si="191"/>
        <v>3959.65</v>
      </c>
      <c r="V308" s="624"/>
    </row>
    <row r="309" spans="1:22" s="481" customFormat="1" hidden="1" outlineLevel="1">
      <c r="A309" s="610">
        <v>257</v>
      </c>
      <c r="B309" s="610">
        <v>196</v>
      </c>
      <c r="C309" s="624" t="s">
        <v>104</v>
      </c>
      <c r="D309" s="610" t="s">
        <v>26</v>
      </c>
      <c r="E309" s="614">
        <v>5.2</v>
      </c>
      <c r="F309" s="625">
        <f t="shared" si="195"/>
        <v>9162.61</v>
      </c>
      <c r="G309" s="625">
        <f t="shared" si="196"/>
        <v>0</v>
      </c>
      <c r="H309" s="625">
        <f t="shared" si="197"/>
        <v>9162.61</v>
      </c>
      <c r="I309" s="614">
        <v>1762.04</v>
      </c>
      <c r="J309" s="614"/>
      <c r="K309" s="614"/>
      <c r="L309" s="612"/>
      <c r="M309" s="612"/>
      <c r="N309" s="612"/>
      <c r="O309" s="648">
        <f t="shared" si="202"/>
        <v>2819.26</v>
      </c>
      <c r="P309" s="627">
        <f t="shared" si="198"/>
        <v>18775.169999999998</v>
      </c>
      <c r="Q309" s="627">
        <f t="shared" si="199"/>
        <v>0</v>
      </c>
      <c r="R309" s="628">
        <f t="shared" si="190"/>
        <v>18775.169999999998</v>
      </c>
      <c r="S309" s="628">
        <v>3610.61</v>
      </c>
      <c r="T309" s="628">
        <v>0</v>
      </c>
      <c r="U309" s="628">
        <f t="shared" si="191"/>
        <v>3610.61</v>
      </c>
      <c r="V309" s="624"/>
    </row>
    <row r="310" spans="1:22" s="481" customFormat="1" hidden="1" outlineLevel="1">
      <c r="A310" s="610">
        <v>258</v>
      </c>
      <c r="B310" s="610">
        <v>197</v>
      </c>
      <c r="C310" s="624" t="s">
        <v>105</v>
      </c>
      <c r="D310" s="610" t="s">
        <v>26</v>
      </c>
      <c r="E310" s="614">
        <v>5.2</v>
      </c>
      <c r="F310" s="625">
        <f t="shared" si="195"/>
        <v>770.02</v>
      </c>
      <c r="G310" s="625">
        <f t="shared" si="196"/>
        <v>0</v>
      </c>
      <c r="H310" s="625">
        <f t="shared" si="197"/>
        <v>770.02</v>
      </c>
      <c r="I310" s="614">
        <v>148.08000000000001</v>
      </c>
      <c r="J310" s="614"/>
      <c r="K310" s="614"/>
      <c r="L310" s="612"/>
      <c r="M310" s="612"/>
      <c r="N310" s="612"/>
      <c r="O310" s="648">
        <f t="shared" si="202"/>
        <v>236.93</v>
      </c>
      <c r="P310" s="627">
        <f t="shared" si="198"/>
        <v>1577.89</v>
      </c>
      <c r="Q310" s="627">
        <f t="shared" si="199"/>
        <v>0</v>
      </c>
      <c r="R310" s="628">
        <f t="shared" si="190"/>
        <v>1577.89</v>
      </c>
      <c r="S310" s="628">
        <v>303.44</v>
      </c>
      <c r="T310" s="628">
        <v>0</v>
      </c>
      <c r="U310" s="628">
        <f t="shared" si="191"/>
        <v>303.44</v>
      </c>
      <c r="V310" s="624"/>
    </row>
    <row r="311" spans="1:22" s="481" customFormat="1" hidden="1" outlineLevel="1">
      <c r="A311" s="610">
        <v>259</v>
      </c>
      <c r="B311" s="610">
        <v>198</v>
      </c>
      <c r="C311" s="624" t="s">
        <v>142</v>
      </c>
      <c r="D311" s="610" t="s">
        <v>26</v>
      </c>
      <c r="E311" s="614">
        <v>5.2</v>
      </c>
      <c r="F311" s="625">
        <f t="shared" si="195"/>
        <v>547.09</v>
      </c>
      <c r="G311" s="625">
        <f t="shared" si="196"/>
        <v>0</v>
      </c>
      <c r="H311" s="625">
        <f t="shared" si="197"/>
        <v>547.09</v>
      </c>
      <c r="I311" s="614">
        <v>105.21</v>
      </c>
      <c r="J311" s="614"/>
      <c r="K311" s="614"/>
      <c r="L311" s="612"/>
      <c r="M311" s="612"/>
      <c r="N311" s="612"/>
      <c r="O311" s="648">
        <f t="shared" si="202"/>
        <v>168.34</v>
      </c>
      <c r="P311" s="627">
        <f t="shared" si="198"/>
        <v>1121.07</v>
      </c>
      <c r="Q311" s="627">
        <f t="shared" si="199"/>
        <v>0</v>
      </c>
      <c r="R311" s="628">
        <f t="shared" si="190"/>
        <v>1121.07</v>
      </c>
      <c r="S311" s="628">
        <v>215.59</v>
      </c>
      <c r="T311" s="628">
        <v>0</v>
      </c>
      <c r="U311" s="628">
        <f t="shared" si="191"/>
        <v>215.59</v>
      </c>
      <c r="V311" s="624"/>
    </row>
    <row r="312" spans="1:22" s="481" customFormat="1" ht="28.5" hidden="1" outlineLevel="1">
      <c r="A312" s="610">
        <v>260</v>
      </c>
      <c r="B312" s="610">
        <v>199</v>
      </c>
      <c r="C312" s="624" t="s">
        <v>204</v>
      </c>
      <c r="D312" s="610" t="s">
        <v>26</v>
      </c>
      <c r="E312" s="614">
        <v>5.2</v>
      </c>
      <c r="F312" s="625">
        <f t="shared" si="195"/>
        <v>8247.2000000000007</v>
      </c>
      <c r="G312" s="625">
        <f t="shared" si="196"/>
        <v>936</v>
      </c>
      <c r="H312" s="625">
        <f t="shared" si="197"/>
        <v>9183.2000000000007</v>
      </c>
      <c r="I312" s="614">
        <v>1586</v>
      </c>
      <c r="J312" s="647">
        <v>180</v>
      </c>
      <c r="K312" s="614"/>
      <c r="L312" s="612"/>
      <c r="M312" s="612"/>
      <c r="N312" s="612"/>
      <c r="O312" s="648">
        <f t="shared" si="202"/>
        <v>2537.6</v>
      </c>
      <c r="P312" s="627">
        <f t="shared" si="198"/>
        <v>16899.43</v>
      </c>
      <c r="Q312" s="627">
        <f t="shared" si="199"/>
        <v>1198.76</v>
      </c>
      <c r="R312" s="628">
        <f t="shared" si="190"/>
        <v>18098.189999999999</v>
      </c>
      <c r="S312" s="628">
        <v>3249.89</v>
      </c>
      <c r="T312" s="628">
        <v>230.53</v>
      </c>
      <c r="U312" s="628">
        <f t="shared" si="191"/>
        <v>3480.42</v>
      </c>
      <c r="V312" s="624"/>
    </row>
    <row r="313" spans="1:22" s="481" customFormat="1" ht="28.5" hidden="1" outlineLevel="1">
      <c r="A313" s="610">
        <v>261</v>
      </c>
      <c r="B313" s="610">
        <v>200</v>
      </c>
      <c r="C313" s="624" t="s">
        <v>205</v>
      </c>
      <c r="D313" s="610" t="s">
        <v>26</v>
      </c>
      <c r="E313" s="614">
        <v>5.2</v>
      </c>
      <c r="F313" s="625">
        <f t="shared" si="195"/>
        <v>16733.599999999999</v>
      </c>
      <c r="G313" s="625">
        <f t="shared" si="196"/>
        <v>496.08</v>
      </c>
      <c r="H313" s="625">
        <f t="shared" si="197"/>
        <v>17229.68</v>
      </c>
      <c r="I313" s="614">
        <v>3218</v>
      </c>
      <c r="J313" s="647">
        <v>95.4</v>
      </c>
      <c r="K313" s="614"/>
      <c r="L313" s="612"/>
      <c r="M313" s="612"/>
      <c r="N313" s="612"/>
      <c r="O313" s="648">
        <f t="shared" si="202"/>
        <v>5148.8</v>
      </c>
      <c r="P313" s="627">
        <f t="shared" si="198"/>
        <v>34289.01</v>
      </c>
      <c r="Q313" s="627">
        <f t="shared" si="199"/>
        <v>635.34</v>
      </c>
      <c r="R313" s="628">
        <f t="shared" si="190"/>
        <v>34924.35</v>
      </c>
      <c r="S313" s="628">
        <v>6594.04</v>
      </c>
      <c r="T313" s="628">
        <v>122.18</v>
      </c>
      <c r="U313" s="628">
        <f t="shared" si="191"/>
        <v>6716.22</v>
      </c>
      <c r="V313" s="624" t="s">
        <v>206</v>
      </c>
    </row>
    <row r="314" spans="1:22" s="481" customFormat="1" ht="28.5" hidden="1" outlineLevel="1">
      <c r="A314" s="610"/>
      <c r="B314" s="610"/>
      <c r="C314" s="611" t="s">
        <v>207</v>
      </c>
      <c r="D314" s="610"/>
      <c r="E314" s="614"/>
      <c r="F314" s="625">
        <f t="shared" si="195"/>
        <v>0</v>
      </c>
      <c r="G314" s="625">
        <f t="shared" si="196"/>
        <v>0</v>
      </c>
      <c r="H314" s="625">
        <f t="shared" si="197"/>
        <v>0</v>
      </c>
      <c r="I314" s="614"/>
      <c r="J314" s="614"/>
      <c r="K314" s="614"/>
      <c r="L314" s="612"/>
      <c r="M314" s="612"/>
      <c r="N314" s="612"/>
      <c r="O314" s="632"/>
      <c r="P314" s="627">
        <f t="shared" si="198"/>
        <v>0</v>
      </c>
      <c r="Q314" s="627">
        <f t="shared" si="199"/>
        <v>0</v>
      </c>
      <c r="R314" s="628">
        <f t="shared" si="190"/>
        <v>0</v>
      </c>
      <c r="S314" s="628">
        <v>0</v>
      </c>
      <c r="T314" s="628">
        <v>0</v>
      </c>
      <c r="U314" s="628">
        <f t="shared" si="191"/>
        <v>0</v>
      </c>
      <c r="V314" s="624"/>
    </row>
    <row r="315" spans="1:22" s="481" customFormat="1" hidden="1" outlineLevel="1">
      <c r="A315" s="610">
        <v>262</v>
      </c>
      <c r="B315" s="610">
        <v>201</v>
      </c>
      <c r="C315" s="624" t="s">
        <v>208</v>
      </c>
      <c r="D315" s="610" t="s">
        <v>26</v>
      </c>
      <c r="E315" s="614">
        <v>2.7</v>
      </c>
      <c r="F315" s="625">
        <f t="shared" si="195"/>
        <v>4757.51</v>
      </c>
      <c r="G315" s="625">
        <f t="shared" si="196"/>
        <v>0</v>
      </c>
      <c r="H315" s="625">
        <f t="shared" si="197"/>
        <v>4757.51</v>
      </c>
      <c r="I315" s="614">
        <v>1762.04</v>
      </c>
      <c r="J315" s="614"/>
      <c r="K315" s="614"/>
      <c r="L315" s="612"/>
      <c r="M315" s="612"/>
      <c r="N315" s="612"/>
      <c r="O315" s="648">
        <f t="shared" ref="O315:O317" si="203">I315*$N$3</f>
        <v>2819.26</v>
      </c>
      <c r="P315" s="627">
        <f t="shared" si="198"/>
        <v>9748.65</v>
      </c>
      <c r="Q315" s="627">
        <f t="shared" si="199"/>
        <v>0</v>
      </c>
      <c r="R315" s="628">
        <f t="shared" si="190"/>
        <v>9748.65</v>
      </c>
      <c r="S315" s="628">
        <v>3610.61</v>
      </c>
      <c r="T315" s="628">
        <v>0</v>
      </c>
      <c r="U315" s="628">
        <f t="shared" si="191"/>
        <v>3610.61</v>
      </c>
      <c r="V315" s="624"/>
    </row>
    <row r="316" spans="1:22" s="481" customFormat="1" hidden="1" outlineLevel="1">
      <c r="A316" s="610">
        <v>263</v>
      </c>
      <c r="B316" s="610">
        <v>202</v>
      </c>
      <c r="C316" s="624" t="s">
        <v>209</v>
      </c>
      <c r="D316" s="610" t="s">
        <v>26</v>
      </c>
      <c r="E316" s="614">
        <v>2.7</v>
      </c>
      <c r="F316" s="625">
        <f t="shared" si="195"/>
        <v>399.82</v>
      </c>
      <c r="G316" s="625">
        <f t="shared" si="196"/>
        <v>0</v>
      </c>
      <c r="H316" s="625">
        <f t="shared" si="197"/>
        <v>399.82</v>
      </c>
      <c r="I316" s="614">
        <v>148.08000000000001</v>
      </c>
      <c r="J316" s="614"/>
      <c r="K316" s="614"/>
      <c r="L316" s="612"/>
      <c r="M316" s="612"/>
      <c r="N316" s="612"/>
      <c r="O316" s="648">
        <f t="shared" si="203"/>
        <v>236.93</v>
      </c>
      <c r="P316" s="627">
        <f t="shared" si="198"/>
        <v>819.29</v>
      </c>
      <c r="Q316" s="627">
        <f t="shared" si="199"/>
        <v>0</v>
      </c>
      <c r="R316" s="628">
        <f t="shared" si="190"/>
        <v>819.29</v>
      </c>
      <c r="S316" s="628">
        <v>303.44</v>
      </c>
      <c r="T316" s="628">
        <v>0</v>
      </c>
      <c r="U316" s="628">
        <f t="shared" si="191"/>
        <v>303.44</v>
      </c>
      <c r="V316" s="624"/>
    </row>
    <row r="317" spans="1:22" s="481" customFormat="1" hidden="1" outlineLevel="1">
      <c r="A317" s="610">
        <v>264</v>
      </c>
      <c r="B317" s="610">
        <v>203</v>
      </c>
      <c r="C317" s="624" t="s">
        <v>210</v>
      </c>
      <c r="D317" s="610" t="s">
        <v>181</v>
      </c>
      <c r="E317" s="614">
        <v>84</v>
      </c>
      <c r="F317" s="625">
        <f t="shared" si="195"/>
        <v>2940</v>
      </c>
      <c r="G317" s="625">
        <f t="shared" si="196"/>
        <v>0</v>
      </c>
      <c r="H317" s="625">
        <f t="shared" si="197"/>
        <v>2940</v>
      </c>
      <c r="I317" s="614">
        <v>35</v>
      </c>
      <c r="J317" s="614"/>
      <c r="K317" s="614"/>
      <c r="L317" s="612"/>
      <c r="M317" s="612"/>
      <c r="N317" s="612"/>
      <c r="O317" s="648">
        <f t="shared" si="203"/>
        <v>56</v>
      </c>
      <c r="P317" s="627">
        <f t="shared" si="198"/>
        <v>6024.48</v>
      </c>
      <c r="Q317" s="627">
        <f t="shared" si="199"/>
        <v>0</v>
      </c>
      <c r="R317" s="628">
        <f t="shared" si="190"/>
        <v>6024.48</v>
      </c>
      <c r="S317" s="628">
        <v>71.72</v>
      </c>
      <c r="T317" s="628">
        <v>0</v>
      </c>
      <c r="U317" s="628">
        <f t="shared" si="191"/>
        <v>71.72</v>
      </c>
      <c r="V317" s="624"/>
    </row>
    <row r="318" spans="1:22" s="481" customFormat="1" ht="28.5" hidden="1" outlineLevel="1">
      <c r="A318" s="610"/>
      <c r="B318" s="610"/>
      <c r="C318" s="611" t="s">
        <v>211</v>
      </c>
      <c r="D318" s="610"/>
      <c r="E318" s="614"/>
      <c r="F318" s="625">
        <f t="shared" si="195"/>
        <v>0</v>
      </c>
      <c r="G318" s="625">
        <f t="shared" si="196"/>
        <v>0</v>
      </c>
      <c r="H318" s="625">
        <f t="shared" si="197"/>
        <v>0</v>
      </c>
      <c r="I318" s="614"/>
      <c r="J318" s="614"/>
      <c r="K318" s="614"/>
      <c r="L318" s="612"/>
      <c r="M318" s="612"/>
      <c r="N318" s="612"/>
      <c r="O318" s="632"/>
      <c r="P318" s="627">
        <f t="shared" si="198"/>
        <v>0</v>
      </c>
      <c r="Q318" s="627">
        <f t="shared" si="199"/>
        <v>0</v>
      </c>
      <c r="R318" s="628">
        <f t="shared" si="190"/>
        <v>0</v>
      </c>
      <c r="S318" s="628">
        <v>0</v>
      </c>
      <c r="T318" s="628">
        <v>0</v>
      </c>
      <c r="U318" s="628">
        <f t="shared" si="191"/>
        <v>0</v>
      </c>
      <c r="V318" s="624"/>
    </row>
    <row r="319" spans="1:22" s="481" customFormat="1" ht="28.5" hidden="1" outlineLevel="1">
      <c r="A319" s="610">
        <v>265</v>
      </c>
      <c r="B319" s="610">
        <v>204</v>
      </c>
      <c r="C319" s="624" t="s">
        <v>202</v>
      </c>
      <c r="D319" s="610" t="s">
        <v>103</v>
      </c>
      <c r="E319" s="614">
        <v>11</v>
      </c>
      <c r="F319" s="625">
        <f t="shared" si="195"/>
        <v>3586</v>
      </c>
      <c r="G319" s="625">
        <f t="shared" si="196"/>
        <v>0</v>
      </c>
      <c r="H319" s="625">
        <f t="shared" si="197"/>
        <v>3586</v>
      </c>
      <c r="I319" s="614">
        <v>326</v>
      </c>
      <c r="J319" s="614"/>
      <c r="K319" s="614"/>
      <c r="L319" s="612"/>
      <c r="M319" s="612"/>
      <c r="N319" s="612"/>
      <c r="O319" s="648">
        <f t="shared" ref="O319:O325" si="204">I319*$N$3</f>
        <v>521.6</v>
      </c>
      <c r="P319" s="627">
        <f t="shared" si="198"/>
        <v>7348.11</v>
      </c>
      <c r="Q319" s="627">
        <f t="shared" si="199"/>
        <v>0</v>
      </c>
      <c r="R319" s="628">
        <f t="shared" si="190"/>
        <v>7348.11</v>
      </c>
      <c r="S319" s="628">
        <v>668.01</v>
      </c>
      <c r="T319" s="628">
        <v>0</v>
      </c>
      <c r="U319" s="628">
        <f t="shared" si="191"/>
        <v>668.01</v>
      </c>
      <c r="V319" s="624"/>
    </row>
    <row r="320" spans="1:22" s="481" customFormat="1" ht="28.5" hidden="1" outlineLevel="1">
      <c r="A320" s="610">
        <v>266</v>
      </c>
      <c r="B320" s="610">
        <v>205</v>
      </c>
      <c r="C320" s="624" t="s">
        <v>212</v>
      </c>
      <c r="D320" s="610" t="s">
        <v>101</v>
      </c>
      <c r="E320" s="614">
        <v>1.08</v>
      </c>
      <c r="F320" s="625">
        <f t="shared" si="195"/>
        <v>2049.84</v>
      </c>
      <c r="G320" s="625">
        <f t="shared" si="196"/>
        <v>77.400000000000006</v>
      </c>
      <c r="H320" s="625">
        <f t="shared" si="197"/>
        <v>2127.2399999999998</v>
      </c>
      <c r="I320" s="614">
        <v>1898</v>
      </c>
      <c r="J320" s="647">
        <f>86/1.2</f>
        <v>71.67</v>
      </c>
      <c r="K320" s="614"/>
      <c r="L320" s="612"/>
      <c r="M320" s="612"/>
      <c r="N320" s="612"/>
      <c r="O320" s="648">
        <f t="shared" si="204"/>
        <v>3036.8</v>
      </c>
      <c r="P320" s="627">
        <f t="shared" si="198"/>
        <v>4200.3500000000004</v>
      </c>
      <c r="Q320" s="627">
        <f t="shared" si="199"/>
        <v>99.13</v>
      </c>
      <c r="R320" s="628">
        <f t="shared" si="190"/>
        <v>4299.4799999999996</v>
      </c>
      <c r="S320" s="628">
        <v>3889.21</v>
      </c>
      <c r="T320" s="628">
        <v>91.79</v>
      </c>
      <c r="U320" s="628">
        <f t="shared" si="191"/>
        <v>3981</v>
      </c>
      <c r="V320" s="624"/>
    </row>
    <row r="321" spans="1:22" s="481" customFormat="1" hidden="1" outlineLevel="1">
      <c r="A321" s="610">
        <v>267</v>
      </c>
      <c r="B321" s="610">
        <v>206</v>
      </c>
      <c r="C321" s="624" t="s">
        <v>104</v>
      </c>
      <c r="D321" s="610" t="s">
        <v>26</v>
      </c>
      <c r="E321" s="614">
        <v>1.7</v>
      </c>
      <c r="F321" s="625">
        <f t="shared" si="195"/>
        <v>2995.47</v>
      </c>
      <c r="G321" s="625">
        <f t="shared" si="196"/>
        <v>0</v>
      </c>
      <c r="H321" s="625">
        <f t="shared" si="197"/>
        <v>2995.47</v>
      </c>
      <c r="I321" s="614">
        <v>1762.04</v>
      </c>
      <c r="J321" s="614"/>
      <c r="K321" s="614"/>
      <c r="L321" s="612"/>
      <c r="M321" s="612"/>
      <c r="N321" s="612"/>
      <c r="O321" s="648">
        <f t="shared" si="204"/>
        <v>2819.26</v>
      </c>
      <c r="P321" s="627">
        <f t="shared" si="198"/>
        <v>6138.04</v>
      </c>
      <c r="Q321" s="627">
        <f t="shared" si="199"/>
        <v>0</v>
      </c>
      <c r="R321" s="628">
        <f t="shared" si="190"/>
        <v>6138.04</v>
      </c>
      <c r="S321" s="628">
        <v>3610.61</v>
      </c>
      <c r="T321" s="628">
        <v>0</v>
      </c>
      <c r="U321" s="628">
        <f t="shared" si="191"/>
        <v>3610.61</v>
      </c>
      <c r="V321" s="624"/>
    </row>
    <row r="322" spans="1:22" s="481" customFormat="1" hidden="1" outlineLevel="1">
      <c r="A322" s="610">
        <v>268</v>
      </c>
      <c r="B322" s="610">
        <v>207</v>
      </c>
      <c r="C322" s="624" t="s">
        <v>105</v>
      </c>
      <c r="D322" s="610" t="s">
        <v>26</v>
      </c>
      <c r="E322" s="614">
        <v>1.7</v>
      </c>
      <c r="F322" s="625">
        <f t="shared" si="195"/>
        <v>251.74</v>
      </c>
      <c r="G322" s="625">
        <f t="shared" si="196"/>
        <v>0</v>
      </c>
      <c r="H322" s="625">
        <f t="shared" si="197"/>
        <v>251.74</v>
      </c>
      <c r="I322" s="614">
        <v>148.08000000000001</v>
      </c>
      <c r="J322" s="614"/>
      <c r="K322" s="614"/>
      <c r="L322" s="612"/>
      <c r="M322" s="612"/>
      <c r="N322" s="612"/>
      <c r="O322" s="648">
        <f t="shared" si="204"/>
        <v>236.93</v>
      </c>
      <c r="P322" s="627">
        <f t="shared" si="198"/>
        <v>515.85</v>
      </c>
      <c r="Q322" s="627">
        <f t="shared" si="199"/>
        <v>0</v>
      </c>
      <c r="R322" s="628">
        <f t="shared" si="190"/>
        <v>515.85</v>
      </c>
      <c r="S322" s="628">
        <v>303.44</v>
      </c>
      <c r="T322" s="628">
        <v>0</v>
      </c>
      <c r="U322" s="628">
        <f t="shared" si="191"/>
        <v>303.44</v>
      </c>
      <c r="V322" s="624"/>
    </row>
    <row r="323" spans="1:22" s="481" customFormat="1" hidden="1" outlineLevel="1">
      <c r="A323" s="610">
        <v>269</v>
      </c>
      <c r="B323" s="610">
        <v>208</v>
      </c>
      <c r="C323" s="624" t="s">
        <v>142</v>
      </c>
      <c r="D323" s="610" t="s">
        <v>26</v>
      </c>
      <c r="E323" s="614">
        <v>1.7</v>
      </c>
      <c r="F323" s="625">
        <f t="shared" si="195"/>
        <v>178.86</v>
      </c>
      <c r="G323" s="625">
        <f t="shared" si="196"/>
        <v>0</v>
      </c>
      <c r="H323" s="625">
        <f t="shared" si="197"/>
        <v>178.86</v>
      </c>
      <c r="I323" s="614">
        <v>105.21</v>
      </c>
      <c r="J323" s="614"/>
      <c r="K323" s="614"/>
      <c r="L323" s="612"/>
      <c r="M323" s="612"/>
      <c r="N323" s="612"/>
      <c r="O323" s="648">
        <f t="shared" si="204"/>
        <v>168.34</v>
      </c>
      <c r="P323" s="627">
        <f t="shared" si="198"/>
        <v>366.5</v>
      </c>
      <c r="Q323" s="627">
        <f t="shared" si="199"/>
        <v>0</v>
      </c>
      <c r="R323" s="628">
        <f t="shared" si="190"/>
        <v>366.5</v>
      </c>
      <c r="S323" s="628">
        <v>215.59</v>
      </c>
      <c r="T323" s="628">
        <v>0</v>
      </c>
      <c r="U323" s="628">
        <f t="shared" si="191"/>
        <v>215.59</v>
      </c>
      <c r="V323" s="624"/>
    </row>
    <row r="324" spans="1:22" s="481" customFormat="1" ht="28.5" hidden="1" outlineLevel="1">
      <c r="A324" s="610">
        <v>270</v>
      </c>
      <c r="B324" s="610">
        <v>209</v>
      </c>
      <c r="C324" s="624" t="s">
        <v>204</v>
      </c>
      <c r="D324" s="610" t="s">
        <v>26</v>
      </c>
      <c r="E324" s="614">
        <v>1.7</v>
      </c>
      <c r="F324" s="625">
        <f t="shared" si="195"/>
        <v>2696.2</v>
      </c>
      <c r="G324" s="625">
        <f t="shared" si="196"/>
        <v>93.5</v>
      </c>
      <c r="H324" s="625">
        <f t="shared" si="197"/>
        <v>2789.7</v>
      </c>
      <c r="I324" s="614">
        <v>1586</v>
      </c>
      <c r="J324" s="647">
        <v>55</v>
      </c>
      <c r="K324" s="614"/>
      <c r="L324" s="612"/>
      <c r="M324" s="612"/>
      <c r="N324" s="612"/>
      <c r="O324" s="648">
        <f t="shared" si="204"/>
        <v>2537.6</v>
      </c>
      <c r="P324" s="627">
        <f t="shared" ref="P324:P355" si="205">E324*S324</f>
        <v>5524.81</v>
      </c>
      <c r="Q324" s="627">
        <f t="shared" ref="Q324:Q355" si="206">E324*T324</f>
        <v>119.75</v>
      </c>
      <c r="R324" s="628">
        <f t="shared" si="190"/>
        <v>5644.56</v>
      </c>
      <c r="S324" s="628">
        <v>3249.89</v>
      </c>
      <c r="T324" s="628">
        <v>70.44</v>
      </c>
      <c r="U324" s="628">
        <f t="shared" si="191"/>
        <v>3320.33</v>
      </c>
      <c r="V324" s="624"/>
    </row>
    <row r="325" spans="1:22" s="481" customFormat="1" ht="28.5" hidden="1" outlineLevel="1">
      <c r="A325" s="610">
        <v>271</v>
      </c>
      <c r="B325" s="610">
        <v>210</v>
      </c>
      <c r="C325" s="624" t="s">
        <v>205</v>
      </c>
      <c r="D325" s="610" t="s">
        <v>26</v>
      </c>
      <c r="E325" s="614">
        <v>1.7</v>
      </c>
      <c r="F325" s="625">
        <f t="shared" si="195"/>
        <v>5470.6</v>
      </c>
      <c r="G325" s="625">
        <f t="shared" si="196"/>
        <v>162.18</v>
      </c>
      <c r="H325" s="625">
        <f t="shared" si="197"/>
        <v>5632.78</v>
      </c>
      <c r="I325" s="614">
        <v>3218</v>
      </c>
      <c r="J325" s="647">
        <v>95.4</v>
      </c>
      <c r="K325" s="614"/>
      <c r="L325" s="612"/>
      <c r="M325" s="612"/>
      <c r="N325" s="612"/>
      <c r="O325" s="648">
        <f t="shared" si="204"/>
        <v>5148.8</v>
      </c>
      <c r="P325" s="627">
        <f t="shared" si="205"/>
        <v>11209.87</v>
      </c>
      <c r="Q325" s="627">
        <f t="shared" si="206"/>
        <v>207.71</v>
      </c>
      <c r="R325" s="628">
        <f t="shared" si="190"/>
        <v>11417.58</v>
      </c>
      <c r="S325" s="628">
        <v>6594.04</v>
      </c>
      <c r="T325" s="628">
        <v>122.18</v>
      </c>
      <c r="U325" s="628">
        <f t="shared" si="191"/>
        <v>6716.22</v>
      </c>
      <c r="V325" s="624" t="s">
        <v>206</v>
      </c>
    </row>
    <row r="326" spans="1:22" s="481" customFormat="1" ht="28.5" hidden="1" outlineLevel="1">
      <c r="A326" s="610"/>
      <c r="B326" s="610"/>
      <c r="C326" s="611" t="s">
        <v>213</v>
      </c>
      <c r="D326" s="610"/>
      <c r="E326" s="614"/>
      <c r="F326" s="625">
        <f t="shared" si="195"/>
        <v>0</v>
      </c>
      <c r="G326" s="625">
        <f t="shared" si="196"/>
        <v>0</v>
      </c>
      <c r="H326" s="625">
        <f t="shared" si="197"/>
        <v>0</v>
      </c>
      <c r="I326" s="614"/>
      <c r="J326" s="614"/>
      <c r="K326" s="614"/>
      <c r="L326" s="612"/>
      <c r="M326" s="612"/>
      <c r="N326" s="612"/>
      <c r="O326" s="632"/>
      <c r="P326" s="627">
        <f t="shared" si="205"/>
        <v>0</v>
      </c>
      <c r="Q326" s="627">
        <f t="shared" si="206"/>
        <v>0</v>
      </c>
      <c r="R326" s="628">
        <f t="shared" si="190"/>
        <v>0</v>
      </c>
      <c r="S326" s="628">
        <v>0</v>
      </c>
      <c r="T326" s="628">
        <v>0</v>
      </c>
      <c r="U326" s="628">
        <f t="shared" si="191"/>
        <v>0</v>
      </c>
      <c r="V326" s="624"/>
    </row>
    <row r="327" spans="1:22" s="481" customFormat="1" hidden="1" outlineLevel="1">
      <c r="A327" s="610">
        <v>272</v>
      </c>
      <c r="B327" s="610">
        <v>211</v>
      </c>
      <c r="C327" s="624" t="s">
        <v>104</v>
      </c>
      <c r="D327" s="610" t="s">
        <v>26</v>
      </c>
      <c r="E327" s="614">
        <v>9.98</v>
      </c>
      <c r="F327" s="625">
        <f t="shared" si="195"/>
        <v>17585.16</v>
      </c>
      <c r="G327" s="625">
        <f t="shared" si="196"/>
        <v>0</v>
      </c>
      <c r="H327" s="625">
        <f t="shared" si="197"/>
        <v>17585.16</v>
      </c>
      <c r="I327" s="614">
        <v>1762.04</v>
      </c>
      <c r="J327" s="614"/>
      <c r="K327" s="614"/>
      <c r="L327" s="612"/>
      <c r="M327" s="612"/>
      <c r="N327" s="612"/>
      <c r="O327" s="648">
        <f t="shared" ref="O327:O330" si="207">I327*$N$3</f>
        <v>2819.26</v>
      </c>
      <c r="P327" s="627">
        <f t="shared" si="205"/>
        <v>36033.89</v>
      </c>
      <c r="Q327" s="627">
        <f t="shared" si="206"/>
        <v>0</v>
      </c>
      <c r="R327" s="628">
        <f t="shared" si="190"/>
        <v>36033.89</v>
      </c>
      <c r="S327" s="628">
        <v>3610.61</v>
      </c>
      <c r="T327" s="628">
        <v>0</v>
      </c>
      <c r="U327" s="628">
        <f t="shared" si="191"/>
        <v>3610.61</v>
      </c>
      <c r="V327" s="624"/>
    </row>
    <row r="328" spans="1:22" s="481" customFormat="1" hidden="1" outlineLevel="1">
      <c r="A328" s="610">
        <v>273</v>
      </c>
      <c r="B328" s="610">
        <v>212</v>
      </c>
      <c r="C328" s="624" t="s">
        <v>105</v>
      </c>
      <c r="D328" s="610" t="s">
        <v>26</v>
      </c>
      <c r="E328" s="614">
        <v>9.98</v>
      </c>
      <c r="F328" s="625">
        <f t="shared" si="195"/>
        <v>1477.84</v>
      </c>
      <c r="G328" s="625">
        <f t="shared" si="196"/>
        <v>0</v>
      </c>
      <c r="H328" s="625">
        <f t="shared" si="197"/>
        <v>1477.84</v>
      </c>
      <c r="I328" s="614">
        <v>148.08000000000001</v>
      </c>
      <c r="J328" s="614"/>
      <c r="K328" s="614"/>
      <c r="L328" s="612"/>
      <c r="M328" s="612"/>
      <c r="N328" s="612"/>
      <c r="O328" s="648">
        <f t="shared" si="207"/>
        <v>236.93</v>
      </c>
      <c r="P328" s="627">
        <f t="shared" si="205"/>
        <v>3028.33</v>
      </c>
      <c r="Q328" s="627">
        <f t="shared" si="206"/>
        <v>0</v>
      </c>
      <c r="R328" s="628">
        <f t="shared" si="190"/>
        <v>3028.33</v>
      </c>
      <c r="S328" s="628">
        <v>303.44</v>
      </c>
      <c r="T328" s="628">
        <v>0</v>
      </c>
      <c r="U328" s="628">
        <f t="shared" si="191"/>
        <v>303.44</v>
      </c>
      <c r="V328" s="624"/>
    </row>
    <row r="329" spans="1:22" s="481" customFormat="1" hidden="1" outlineLevel="1">
      <c r="A329" s="610">
        <v>274</v>
      </c>
      <c r="B329" s="610">
        <v>213</v>
      </c>
      <c r="C329" s="624" t="s">
        <v>142</v>
      </c>
      <c r="D329" s="610" t="s">
        <v>26</v>
      </c>
      <c r="E329" s="614">
        <v>9.98</v>
      </c>
      <c r="F329" s="625">
        <f t="shared" si="195"/>
        <v>1050</v>
      </c>
      <c r="G329" s="625">
        <f t="shared" si="196"/>
        <v>0</v>
      </c>
      <c r="H329" s="625">
        <f t="shared" si="197"/>
        <v>1050</v>
      </c>
      <c r="I329" s="614">
        <v>105.21</v>
      </c>
      <c r="J329" s="614"/>
      <c r="K329" s="614"/>
      <c r="L329" s="612"/>
      <c r="M329" s="612"/>
      <c r="N329" s="612"/>
      <c r="O329" s="648">
        <f t="shared" si="207"/>
        <v>168.34</v>
      </c>
      <c r="P329" s="627">
        <f t="shared" si="205"/>
        <v>2151.59</v>
      </c>
      <c r="Q329" s="627">
        <f t="shared" si="206"/>
        <v>0</v>
      </c>
      <c r="R329" s="628">
        <f t="shared" ref="R329:R392" si="208">P329+Q329</f>
        <v>2151.59</v>
      </c>
      <c r="S329" s="628">
        <v>215.59</v>
      </c>
      <c r="T329" s="628">
        <v>0</v>
      </c>
      <c r="U329" s="628">
        <f t="shared" ref="U329:U392" si="209">S329+T329</f>
        <v>215.59</v>
      </c>
      <c r="V329" s="624"/>
    </row>
    <row r="330" spans="1:22" s="481" customFormat="1" ht="28.5" hidden="1" outlineLevel="1">
      <c r="A330" s="610">
        <v>275</v>
      </c>
      <c r="B330" s="610">
        <v>214</v>
      </c>
      <c r="C330" s="624" t="s">
        <v>214</v>
      </c>
      <c r="D330" s="610" t="s">
        <v>26</v>
      </c>
      <c r="E330" s="614">
        <v>9.98</v>
      </c>
      <c r="F330" s="625">
        <f t="shared" si="195"/>
        <v>6087.8</v>
      </c>
      <c r="G330" s="625">
        <f t="shared" si="196"/>
        <v>748.5</v>
      </c>
      <c r="H330" s="625">
        <f t="shared" si="197"/>
        <v>6836.3</v>
      </c>
      <c r="I330" s="614">
        <v>610</v>
      </c>
      <c r="J330" s="647">
        <v>75</v>
      </c>
      <c r="K330" s="614"/>
      <c r="L330" s="612"/>
      <c r="M330" s="612"/>
      <c r="N330" s="612"/>
      <c r="O330" s="648">
        <f t="shared" si="207"/>
        <v>976</v>
      </c>
      <c r="P330" s="627">
        <f t="shared" si="205"/>
        <v>12474.6</v>
      </c>
      <c r="Q330" s="627">
        <f t="shared" si="206"/>
        <v>958.58</v>
      </c>
      <c r="R330" s="628">
        <f t="shared" si="208"/>
        <v>13433.18</v>
      </c>
      <c r="S330" s="628">
        <v>1249.96</v>
      </c>
      <c r="T330" s="628">
        <v>96.05</v>
      </c>
      <c r="U330" s="628">
        <f t="shared" si="209"/>
        <v>1346.01</v>
      </c>
      <c r="V330" s="624" t="s">
        <v>215</v>
      </c>
    </row>
    <row r="331" spans="1:22" s="481" customFormat="1" ht="28.5" hidden="1" outlineLevel="1">
      <c r="A331" s="610"/>
      <c r="B331" s="610"/>
      <c r="C331" s="661" t="s">
        <v>216</v>
      </c>
      <c r="D331" s="629"/>
      <c r="E331" s="630"/>
      <c r="F331" s="625">
        <f t="shared" si="195"/>
        <v>0</v>
      </c>
      <c r="G331" s="625">
        <f t="shared" si="196"/>
        <v>0</v>
      </c>
      <c r="H331" s="625">
        <f t="shared" si="197"/>
        <v>0</v>
      </c>
      <c r="I331" s="614"/>
      <c r="J331" s="614"/>
      <c r="K331" s="614"/>
      <c r="L331" s="612"/>
      <c r="M331" s="612"/>
      <c r="N331" s="612"/>
      <c r="O331" s="632"/>
      <c r="P331" s="627">
        <f t="shared" si="205"/>
        <v>0</v>
      </c>
      <c r="Q331" s="627">
        <f t="shared" si="206"/>
        <v>0</v>
      </c>
      <c r="R331" s="628">
        <f t="shared" si="208"/>
        <v>0</v>
      </c>
      <c r="S331" s="628">
        <v>0</v>
      </c>
      <c r="T331" s="628">
        <v>0</v>
      </c>
      <c r="U331" s="628">
        <f t="shared" si="209"/>
        <v>0</v>
      </c>
      <c r="V331" s="624"/>
    </row>
    <row r="332" spans="1:22" s="481" customFormat="1" hidden="1" outlineLevel="1">
      <c r="A332" s="610">
        <v>276</v>
      </c>
      <c r="B332" s="610">
        <v>215</v>
      </c>
      <c r="C332" s="624" t="s">
        <v>217</v>
      </c>
      <c r="D332" s="610" t="s">
        <v>103</v>
      </c>
      <c r="E332" s="614">
        <v>1</v>
      </c>
      <c r="F332" s="625">
        <f t="shared" si="195"/>
        <v>6572</v>
      </c>
      <c r="G332" s="625">
        <f t="shared" si="196"/>
        <v>5000</v>
      </c>
      <c r="H332" s="625">
        <f t="shared" si="197"/>
        <v>11572</v>
      </c>
      <c r="I332" s="614">
        <v>6572</v>
      </c>
      <c r="J332" s="635">
        <v>5000</v>
      </c>
      <c r="K332" s="614"/>
      <c r="L332" s="612"/>
      <c r="M332" s="612"/>
      <c r="N332" s="612"/>
      <c r="O332" s="645">
        <f t="shared" ref="O332:O336" si="210">I332*$M$3</f>
        <v>9200.7999999999993</v>
      </c>
      <c r="P332" s="627">
        <f t="shared" si="205"/>
        <v>11783.42</v>
      </c>
      <c r="Q332" s="627">
        <f t="shared" si="206"/>
        <v>6403.47</v>
      </c>
      <c r="R332" s="628">
        <f t="shared" si="208"/>
        <v>18186.89</v>
      </c>
      <c r="S332" s="628">
        <v>11783.42</v>
      </c>
      <c r="T332" s="628">
        <v>6403.47</v>
      </c>
      <c r="U332" s="628">
        <f t="shared" si="209"/>
        <v>18186.89</v>
      </c>
      <c r="V332" s="624"/>
    </row>
    <row r="333" spans="1:22" s="481" customFormat="1" hidden="1" outlineLevel="1">
      <c r="A333" s="610">
        <v>277</v>
      </c>
      <c r="B333" s="610">
        <v>216</v>
      </c>
      <c r="C333" s="624" t="s">
        <v>56</v>
      </c>
      <c r="D333" s="610" t="s">
        <v>26</v>
      </c>
      <c r="E333" s="614">
        <v>0.1</v>
      </c>
      <c r="F333" s="625">
        <f t="shared" si="195"/>
        <v>176.2</v>
      </c>
      <c r="G333" s="625">
        <f t="shared" si="196"/>
        <v>0</v>
      </c>
      <c r="H333" s="625">
        <f t="shared" si="197"/>
        <v>176.2</v>
      </c>
      <c r="I333" s="614">
        <v>1762.04</v>
      </c>
      <c r="J333" s="614"/>
      <c r="K333" s="614"/>
      <c r="L333" s="612"/>
      <c r="M333" s="612"/>
      <c r="N333" s="612"/>
      <c r="O333" s="645">
        <f t="shared" si="210"/>
        <v>2466.86</v>
      </c>
      <c r="P333" s="627">
        <f t="shared" si="205"/>
        <v>315.93</v>
      </c>
      <c r="Q333" s="627">
        <f t="shared" si="206"/>
        <v>0</v>
      </c>
      <c r="R333" s="628">
        <f t="shared" si="208"/>
        <v>315.93</v>
      </c>
      <c r="S333" s="628">
        <v>3159.3</v>
      </c>
      <c r="T333" s="628">
        <v>0</v>
      </c>
      <c r="U333" s="628">
        <f t="shared" si="209"/>
        <v>3159.3</v>
      </c>
      <c r="V333" s="624"/>
    </row>
    <row r="334" spans="1:22" s="481" customFormat="1" hidden="1" outlineLevel="1">
      <c r="A334" s="610">
        <v>278</v>
      </c>
      <c r="B334" s="610">
        <v>217</v>
      </c>
      <c r="C334" s="624" t="s">
        <v>218</v>
      </c>
      <c r="D334" s="610" t="s">
        <v>26</v>
      </c>
      <c r="E334" s="614">
        <v>0.1</v>
      </c>
      <c r="F334" s="625">
        <f t="shared" si="195"/>
        <v>14.81</v>
      </c>
      <c r="G334" s="625">
        <f t="shared" si="196"/>
        <v>0</v>
      </c>
      <c r="H334" s="625">
        <f t="shared" si="197"/>
        <v>14.81</v>
      </c>
      <c r="I334" s="614">
        <v>148.08000000000001</v>
      </c>
      <c r="J334" s="614"/>
      <c r="K334" s="614"/>
      <c r="L334" s="612"/>
      <c r="M334" s="612"/>
      <c r="N334" s="612"/>
      <c r="O334" s="645">
        <f t="shared" si="210"/>
        <v>207.31</v>
      </c>
      <c r="P334" s="627">
        <f t="shared" si="205"/>
        <v>26.55</v>
      </c>
      <c r="Q334" s="627">
        <f t="shared" si="206"/>
        <v>0</v>
      </c>
      <c r="R334" s="628">
        <f t="shared" si="208"/>
        <v>26.55</v>
      </c>
      <c r="S334" s="628">
        <v>265.5</v>
      </c>
      <c r="T334" s="628">
        <v>0</v>
      </c>
      <c r="U334" s="628">
        <f t="shared" si="209"/>
        <v>265.5</v>
      </c>
      <c r="V334" s="624"/>
    </row>
    <row r="335" spans="1:22" s="481" customFormat="1" hidden="1" outlineLevel="1">
      <c r="A335" s="610">
        <v>279</v>
      </c>
      <c r="B335" s="610">
        <v>218</v>
      </c>
      <c r="C335" s="624" t="s">
        <v>219</v>
      </c>
      <c r="D335" s="610" t="s">
        <v>26</v>
      </c>
      <c r="E335" s="614">
        <v>0.1</v>
      </c>
      <c r="F335" s="625">
        <f t="shared" si="195"/>
        <v>10.52</v>
      </c>
      <c r="G335" s="625">
        <f t="shared" si="196"/>
        <v>0</v>
      </c>
      <c r="H335" s="625">
        <f t="shared" si="197"/>
        <v>10.52</v>
      </c>
      <c r="I335" s="614">
        <v>105.21</v>
      </c>
      <c r="J335" s="614"/>
      <c r="K335" s="614"/>
      <c r="L335" s="612"/>
      <c r="M335" s="612"/>
      <c r="N335" s="612"/>
      <c r="O335" s="645">
        <f t="shared" si="210"/>
        <v>147.29</v>
      </c>
      <c r="P335" s="627">
        <f t="shared" si="205"/>
        <v>18.86</v>
      </c>
      <c r="Q335" s="627">
        <f t="shared" si="206"/>
        <v>0</v>
      </c>
      <c r="R335" s="628">
        <f t="shared" si="208"/>
        <v>18.86</v>
      </c>
      <c r="S335" s="628">
        <v>188.63</v>
      </c>
      <c r="T335" s="628">
        <v>0</v>
      </c>
      <c r="U335" s="628">
        <f t="shared" si="209"/>
        <v>188.63</v>
      </c>
      <c r="V335" s="624"/>
    </row>
    <row r="336" spans="1:22" s="481" customFormat="1" ht="28.5" hidden="1" outlineLevel="1">
      <c r="A336" s="610">
        <v>280</v>
      </c>
      <c r="B336" s="610">
        <v>219</v>
      </c>
      <c r="C336" s="624" t="s">
        <v>107</v>
      </c>
      <c r="D336" s="610" t="s">
        <v>26</v>
      </c>
      <c r="E336" s="614">
        <v>0.1</v>
      </c>
      <c r="F336" s="625">
        <f t="shared" si="195"/>
        <v>29.69</v>
      </c>
      <c r="G336" s="625">
        <f t="shared" si="196"/>
        <v>4.4000000000000004</v>
      </c>
      <c r="H336" s="625">
        <f t="shared" si="197"/>
        <v>34.090000000000003</v>
      </c>
      <c r="I336" s="614">
        <v>296.94</v>
      </c>
      <c r="J336" s="614">
        <v>44</v>
      </c>
      <c r="K336" s="614"/>
      <c r="L336" s="612"/>
      <c r="M336" s="612"/>
      <c r="N336" s="612"/>
      <c r="O336" s="645">
        <f t="shared" si="210"/>
        <v>415.72</v>
      </c>
      <c r="P336" s="627">
        <f t="shared" si="205"/>
        <v>53.24</v>
      </c>
      <c r="Q336" s="627">
        <f t="shared" si="206"/>
        <v>5.64</v>
      </c>
      <c r="R336" s="628">
        <f t="shared" si="208"/>
        <v>58.88</v>
      </c>
      <c r="S336" s="628">
        <v>532.41</v>
      </c>
      <c r="T336" s="628">
        <v>56.35</v>
      </c>
      <c r="U336" s="628">
        <f t="shared" si="209"/>
        <v>588.76</v>
      </c>
      <c r="V336" s="624" t="s">
        <v>200</v>
      </c>
    </row>
    <row r="337" spans="1:22" s="481" customFormat="1" hidden="1" outlineLevel="1">
      <c r="A337" s="610"/>
      <c r="B337" s="610"/>
      <c r="C337" s="617" t="s">
        <v>220</v>
      </c>
      <c r="D337" s="629"/>
      <c r="E337" s="630"/>
      <c r="F337" s="625">
        <f t="shared" si="195"/>
        <v>0</v>
      </c>
      <c r="G337" s="625">
        <f t="shared" si="196"/>
        <v>0</v>
      </c>
      <c r="H337" s="625">
        <f t="shared" si="197"/>
        <v>0</v>
      </c>
      <c r="I337" s="614"/>
      <c r="J337" s="614"/>
      <c r="K337" s="614"/>
      <c r="L337" s="612"/>
      <c r="M337" s="612"/>
      <c r="N337" s="612"/>
      <c r="O337" s="632"/>
      <c r="P337" s="627">
        <f t="shared" si="205"/>
        <v>0</v>
      </c>
      <c r="Q337" s="627">
        <f t="shared" si="206"/>
        <v>0</v>
      </c>
      <c r="R337" s="628">
        <f t="shared" si="208"/>
        <v>0</v>
      </c>
      <c r="S337" s="628">
        <v>0</v>
      </c>
      <c r="T337" s="628">
        <v>0</v>
      </c>
      <c r="U337" s="628">
        <f t="shared" si="209"/>
        <v>0</v>
      </c>
      <c r="V337" s="624"/>
    </row>
    <row r="338" spans="1:22" s="481" customFormat="1" hidden="1" outlineLevel="1">
      <c r="A338" s="610"/>
      <c r="B338" s="610"/>
      <c r="C338" s="617" t="s">
        <v>221</v>
      </c>
      <c r="D338" s="629"/>
      <c r="E338" s="630"/>
      <c r="F338" s="625">
        <f t="shared" si="195"/>
        <v>0</v>
      </c>
      <c r="G338" s="625">
        <f t="shared" si="196"/>
        <v>0</v>
      </c>
      <c r="H338" s="625">
        <f t="shared" si="197"/>
        <v>0</v>
      </c>
      <c r="I338" s="614"/>
      <c r="J338" s="614"/>
      <c r="K338" s="614"/>
      <c r="L338" s="612"/>
      <c r="M338" s="612"/>
      <c r="N338" s="612"/>
      <c r="O338" s="632"/>
      <c r="P338" s="627">
        <f t="shared" si="205"/>
        <v>0</v>
      </c>
      <c r="Q338" s="627">
        <f t="shared" si="206"/>
        <v>0</v>
      </c>
      <c r="R338" s="628">
        <f t="shared" si="208"/>
        <v>0</v>
      </c>
      <c r="S338" s="628">
        <v>0</v>
      </c>
      <c r="T338" s="628">
        <v>0</v>
      </c>
      <c r="U338" s="628">
        <f t="shared" si="209"/>
        <v>0</v>
      </c>
      <c r="V338" s="624"/>
    </row>
    <row r="339" spans="1:22" s="481" customFormat="1" hidden="1" outlineLevel="1">
      <c r="A339" s="610"/>
      <c r="B339" s="610"/>
      <c r="C339" s="617" t="s">
        <v>222</v>
      </c>
      <c r="D339" s="685"/>
      <c r="E339" s="686"/>
      <c r="F339" s="625">
        <f t="shared" si="195"/>
        <v>0</v>
      </c>
      <c r="G339" s="625">
        <f t="shared" si="196"/>
        <v>0</v>
      </c>
      <c r="H339" s="625">
        <f t="shared" si="197"/>
        <v>0</v>
      </c>
      <c r="I339" s="614"/>
      <c r="J339" s="614"/>
      <c r="K339" s="614"/>
      <c r="L339" s="612"/>
      <c r="M339" s="612"/>
      <c r="N339" s="612"/>
      <c r="O339" s="632"/>
      <c r="P339" s="627">
        <f t="shared" si="205"/>
        <v>0</v>
      </c>
      <c r="Q339" s="627">
        <f t="shared" si="206"/>
        <v>0</v>
      </c>
      <c r="R339" s="628">
        <f t="shared" si="208"/>
        <v>0</v>
      </c>
      <c r="S339" s="628">
        <v>0</v>
      </c>
      <c r="T339" s="628">
        <v>0</v>
      </c>
      <c r="U339" s="628">
        <f t="shared" si="209"/>
        <v>0</v>
      </c>
      <c r="V339" s="624"/>
    </row>
    <row r="340" spans="1:22" s="481" customFormat="1" ht="28.5" hidden="1" outlineLevel="1">
      <c r="A340" s="610">
        <v>281</v>
      </c>
      <c r="B340" s="610">
        <v>220</v>
      </c>
      <c r="C340" s="624" t="s">
        <v>100</v>
      </c>
      <c r="D340" s="610" t="s">
        <v>101</v>
      </c>
      <c r="E340" s="614">
        <v>161.28</v>
      </c>
      <c r="F340" s="625">
        <f t="shared" si="195"/>
        <v>77182.16</v>
      </c>
      <c r="G340" s="625">
        <f t="shared" si="196"/>
        <v>13708.8</v>
      </c>
      <c r="H340" s="625">
        <f t="shared" si="197"/>
        <v>90890.96</v>
      </c>
      <c r="I340" s="614">
        <v>478.56</v>
      </c>
      <c r="J340" s="614">
        <v>85</v>
      </c>
      <c r="K340" s="614"/>
      <c r="L340" s="612"/>
      <c r="M340" s="612"/>
      <c r="N340" s="612"/>
      <c r="O340" s="645">
        <f t="shared" ref="O340:O344" si="211">I340*$M$3</f>
        <v>669.98</v>
      </c>
      <c r="P340" s="627">
        <f t="shared" si="205"/>
        <v>138384.69</v>
      </c>
      <c r="Q340" s="627">
        <f t="shared" si="206"/>
        <v>17556.939999999999</v>
      </c>
      <c r="R340" s="628">
        <f t="shared" si="208"/>
        <v>155941.63</v>
      </c>
      <c r="S340" s="628">
        <v>858.04</v>
      </c>
      <c r="T340" s="628">
        <v>108.86</v>
      </c>
      <c r="U340" s="628">
        <f t="shared" si="209"/>
        <v>966.9</v>
      </c>
      <c r="V340" s="624"/>
    </row>
    <row r="341" spans="1:22" s="481" customFormat="1" hidden="1" outlineLevel="1">
      <c r="A341" s="610">
        <v>282</v>
      </c>
      <c r="B341" s="610">
        <v>221</v>
      </c>
      <c r="C341" s="624" t="s">
        <v>56</v>
      </c>
      <c r="D341" s="610" t="s">
        <v>26</v>
      </c>
      <c r="E341" s="614">
        <v>3.52</v>
      </c>
      <c r="F341" s="625">
        <f t="shared" si="195"/>
        <v>6202.38</v>
      </c>
      <c r="G341" s="625">
        <f t="shared" si="196"/>
        <v>0</v>
      </c>
      <c r="H341" s="625">
        <f t="shared" si="197"/>
        <v>6202.38</v>
      </c>
      <c r="I341" s="614">
        <v>1762.04</v>
      </c>
      <c r="J341" s="614"/>
      <c r="K341" s="614"/>
      <c r="L341" s="612"/>
      <c r="M341" s="612"/>
      <c r="N341" s="612"/>
      <c r="O341" s="645">
        <f t="shared" si="211"/>
        <v>2466.86</v>
      </c>
      <c r="P341" s="627">
        <f t="shared" si="205"/>
        <v>11120.74</v>
      </c>
      <c r="Q341" s="627">
        <f t="shared" si="206"/>
        <v>0</v>
      </c>
      <c r="R341" s="628">
        <f t="shared" si="208"/>
        <v>11120.74</v>
      </c>
      <c r="S341" s="628">
        <v>3159.3</v>
      </c>
      <c r="T341" s="628">
        <v>0</v>
      </c>
      <c r="U341" s="628">
        <f t="shared" si="209"/>
        <v>3159.3</v>
      </c>
      <c r="V341" s="624"/>
    </row>
    <row r="342" spans="1:22" s="481" customFormat="1" hidden="1" outlineLevel="1">
      <c r="A342" s="610">
        <v>283</v>
      </c>
      <c r="B342" s="610">
        <v>222</v>
      </c>
      <c r="C342" s="624" t="s">
        <v>218</v>
      </c>
      <c r="D342" s="610" t="s">
        <v>26</v>
      </c>
      <c r="E342" s="614">
        <v>3.52</v>
      </c>
      <c r="F342" s="625">
        <f t="shared" si="195"/>
        <v>521.24</v>
      </c>
      <c r="G342" s="625">
        <f t="shared" si="196"/>
        <v>0</v>
      </c>
      <c r="H342" s="625">
        <f t="shared" si="197"/>
        <v>521.24</v>
      </c>
      <c r="I342" s="614">
        <v>148.08000000000001</v>
      </c>
      <c r="J342" s="614"/>
      <c r="K342" s="614"/>
      <c r="L342" s="612"/>
      <c r="M342" s="612"/>
      <c r="N342" s="612"/>
      <c r="O342" s="645">
        <f t="shared" si="211"/>
        <v>207.31</v>
      </c>
      <c r="P342" s="627">
        <f t="shared" si="205"/>
        <v>934.56</v>
      </c>
      <c r="Q342" s="627">
        <f t="shared" si="206"/>
        <v>0</v>
      </c>
      <c r="R342" s="628">
        <f t="shared" si="208"/>
        <v>934.56</v>
      </c>
      <c r="S342" s="628">
        <v>265.5</v>
      </c>
      <c r="T342" s="628">
        <v>0</v>
      </c>
      <c r="U342" s="628">
        <f t="shared" si="209"/>
        <v>265.5</v>
      </c>
      <c r="V342" s="624"/>
    </row>
    <row r="343" spans="1:22" s="481" customFormat="1" hidden="1" outlineLevel="1">
      <c r="A343" s="610">
        <v>284</v>
      </c>
      <c r="B343" s="610">
        <v>223</v>
      </c>
      <c r="C343" s="624" t="s">
        <v>219</v>
      </c>
      <c r="D343" s="610" t="s">
        <v>26</v>
      </c>
      <c r="E343" s="614">
        <v>3.52</v>
      </c>
      <c r="F343" s="625">
        <f t="shared" si="195"/>
        <v>370.34</v>
      </c>
      <c r="G343" s="625">
        <f t="shared" si="196"/>
        <v>0</v>
      </c>
      <c r="H343" s="625">
        <f t="shared" si="197"/>
        <v>370.34</v>
      </c>
      <c r="I343" s="614">
        <v>105.21</v>
      </c>
      <c r="J343" s="614"/>
      <c r="K343" s="614"/>
      <c r="L343" s="612"/>
      <c r="M343" s="612"/>
      <c r="N343" s="612"/>
      <c r="O343" s="645">
        <f t="shared" si="211"/>
        <v>147.29</v>
      </c>
      <c r="P343" s="627">
        <f t="shared" si="205"/>
        <v>663.98</v>
      </c>
      <c r="Q343" s="627">
        <f t="shared" si="206"/>
        <v>0</v>
      </c>
      <c r="R343" s="628">
        <f t="shared" si="208"/>
        <v>663.98</v>
      </c>
      <c r="S343" s="628">
        <v>188.63</v>
      </c>
      <c r="T343" s="628">
        <v>0</v>
      </c>
      <c r="U343" s="628">
        <f t="shared" si="209"/>
        <v>188.63</v>
      </c>
      <c r="V343" s="624"/>
    </row>
    <row r="344" spans="1:22" s="481" customFormat="1" ht="28.5" hidden="1" outlineLevel="1">
      <c r="A344" s="610">
        <v>285</v>
      </c>
      <c r="B344" s="610">
        <v>224</v>
      </c>
      <c r="C344" s="624" t="s">
        <v>107</v>
      </c>
      <c r="D344" s="610" t="s">
        <v>26</v>
      </c>
      <c r="E344" s="614">
        <v>5.24</v>
      </c>
      <c r="F344" s="625">
        <f t="shared" si="195"/>
        <v>1555.97</v>
      </c>
      <c r="G344" s="625">
        <f t="shared" si="196"/>
        <v>230.56</v>
      </c>
      <c r="H344" s="625">
        <f t="shared" si="197"/>
        <v>1786.53</v>
      </c>
      <c r="I344" s="614">
        <v>296.94</v>
      </c>
      <c r="J344" s="614">
        <v>44</v>
      </c>
      <c r="K344" s="614"/>
      <c r="L344" s="612"/>
      <c r="M344" s="612"/>
      <c r="N344" s="612"/>
      <c r="O344" s="645">
        <f t="shared" si="211"/>
        <v>415.72</v>
      </c>
      <c r="P344" s="627">
        <f t="shared" si="205"/>
        <v>2789.83</v>
      </c>
      <c r="Q344" s="627">
        <f t="shared" si="206"/>
        <v>295.27</v>
      </c>
      <c r="R344" s="628">
        <f t="shared" si="208"/>
        <v>3085.1</v>
      </c>
      <c r="S344" s="628">
        <v>532.41</v>
      </c>
      <c r="T344" s="628">
        <v>56.35</v>
      </c>
      <c r="U344" s="628">
        <f t="shared" si="209"/>
        <v>588.76</v>
      </c>
      <c r="V344" s="624" t="s">
        <v>200</v>
      </c>
    </row>
    <row r="345" spans="1:22" s="481" customFormat="1" hidden="1" outlineLevel="1">
      <c r="A345" s="610">
        <v>286</v>
      </c>
      <c r="B345" s="610">
        <v>225</v>
      </c>
      <c r="C345" s="624" t="s">
        <v>113</v>
      </c>
      <c r="D345" s="610" t="s">
        <v>34</v>
      </c>
      <c r="E345" s="614">
        <v>0.14000000000000001</v>
      </c>
      <c r="F345" s="625">
        <f t="shared" si="195"/>
        <v>3797.36</v>
      </c>
      <c r="G345" s="625">
        <f t="shared" si="196"/>
        <v>0</v>
      </c>
      <c r="H345" s="625">
        <f t="shared" si="197"/>
        <v>3797.36</v>
      </c>
      <c r="I345" s="614">
        <v>27124</v>
      </c>
      <c r="J345" s="614"/>
      <c r="K345" s="614"/>
      <c r="L345" s="612"/>
      <c r="M345" s="612"/>
      <c r="N345" s="612"/>
      <c r="O345" s="626">
        <f>I345*$L$3</f>
        <v>46110.8</v>
      </c>
      <c r="P345" s="627">
        <f t="shared" si="205"/>
        <v>8267.5400000000009</v>
      </c>
      <c r="Q345" s="627">
        <f t="shared" si="206"/>
        <v>0</v>
      </c>
      <c r="R345" s="628">
        <f t="shared" si="208"/>
        <v>8267.5400000000009</v>
      </c>
      <c r="S345" s="628">
        <v>59053.87</v>
      </c>
      <c r="T345" s="628">
        <v>0</v>
      </c>
      <c r="U345" s="628">
        <f t="shared" si="209"/>
        <v>59053.87</v>
      </c>
      <c r="V345" s="624"/>
    </row>
    <row r="346" spans="1:22" s="481" customFormat="1" ht="28.5" hidden="1" outlineLevel="1">
      <c r="A346" s="610">
        <v>287</v>
      </c>
      <c r="B346" s="610">
        <v>226</v>
      </c>
      <c r="C346" s="624" t="s">
        <v>108</v>
      </c>
      <c r="D346" s="610" t="s">
        <v>34</v>
      </c>
      <c r="E346" s="614">
        <v>0.04</v>
      </c>
      <c r="F346" s="625">
        <f t="shared" si="195"/>
        <v>2671.37</v>
      </c>
      <c r="G346" s="625">
        <f t="shared" si="196"/>
        <v>226.68</v>
      </c>
      <c r="H346" s="625">
        <f t="shared" si="197"/>
        <v>2898.05</v>
      </c>
      <c r="I346" s="676">
        <v>66784.210000000006</v>
      </c>
      <c r="J346" s="614">
        <v>5667</v>
      </c>
      <c r="K346" s="614"/>
      <c r="L346" s="612"/>
      <c r="M346" s="612"/>
      <c r="N346" s="612"/>
      <c r="O346" s="645">
        <f t="shared" ref="O346:O347" si="212">I346*$M$3</f>
        <v>93497.89</v>
      </c>
      <c r="P346" s="627">
        <f t="shared" si="205"/>
        <v>4789.6899999999996</v>
      </c>
      <c r="Q346" s="627">
        <f t="shared" si="206"/>
        <v>290.31</v>
      </c>
      <c r="R346" s="628">
        <f t="shared" si="208"/>
        <v>5080</v>
      </c>
      <c r="S346" s="628">
        <v>119742.28</v>
      </c>
      <c r="T346" s="628">
        <v>7257.7</v>
      </c>
      <c r="U346" s="628">
        <f t="shared" si="209"/>
        <v>126999.98</v>
      </c>
      <c r="V346" s="624"/>
    </row>
    <row r="347" spans="1:22" s="481" customFormat="1" ht="42.75" hidden="1" outlineLevel="1">
      <c r="A347" s="610">
        <v>288</v>
      </c>
      <c r="B347" s="610">
        <v>227</v>
      </c>
      <c r="C347" s="624" t="s">
        <v>109</v>
      </c>
      <c r="D347" s="610" t="s">
        <v>34</v>
      </c>
      <c r="E347" s="614">
        <v>0.02</v>
      </c>
      <c r="F347" s="625">
        <f t="shared" si="195"/>
        <v>1335.75</v>
      </c>
      <c r="G347" s="625">
        <f t="shared" si="196"/>
        <v>113.34</v>
      </c>
      <c r="H347" s="625">
        <f t="shared" si="197"/>
        <v>1449.09</v>
      </c>
      <c r="I347" s="676">
        <v>66787.5</v>
      </c>
      <c r="J347" s="614">
        <v>5667</v>
      </c>
      <c r="K347" s="614"/>
      <c r="L347" s="612"/>
      <c r="M347" s="612"/>
      <c r="N347" s="612"/>
      <c r="O347" s="645">
        <f t="shared" si="212"/>
        <v>93502.5</v>
      </c>
      <c r="P347" s="627">
        <f t="shared" si="205"/>
        <v>2394.96</v>
      </c>
      <c r="Q347" s="627">
        <f t="shared" si="206"/>
        <v>145.15</v>
      </c>
      <c r="R347" s="628">
        <f t="shared" si="208"/>
        <v>2540.11</v>
      </c>
      <c r="S347" s="628">
        <v>119748.18</v>
      </c>
      <c r="T347" s="628">
        <v>7257.7</v>
      </c>
      <c r="U347" s="628">
        <f t="shared" si="209"/>
        <v>127005.88</v>
      </c>
      <c r="V347" s="624"/>
    </row>
    <row r="348" spans="1:22" s="481" customFormat="1" hidden="1" outlineLevel="1">
      <c r="A348" s="610"/>
      <c r="B348" s="610"/>
      <c r="C348" s="617" t="s">
        <v>223</v>
      </c>
      <c r="D348" s="685"/>
      <c r="E348" s="686"/>
      <c r="F348" s="625">
        <f t="shared" si="195"/>
        <v>0</v>
      </c>
      <c r="G348" s="625">
        <f t="shared" si="196"/>
        <v>0</v>
      </c>
      <c r="H348" s="625">
        <f t="shared" si="197"/>
        <v>0</v>
      </c>
      <c r="I348" s="614"/>
      <c r="J348" s="614"/>
      <c r="K348" s="614"/>
      <c r="L348" s="612"/>
      <c r="M348" s="612"/>
      <c r="N348" s="612"/>
      <c r="O348" s="632"/>
      <c r="P348" s="627">
        <f t="shared" si="205"/>
        <v>0</v>
      </c>
      <c r="Q348" s="627">
        <f t="shared" si="206"/>
        <v>0</v>
      </c>
      <c r="R348" s="628">
        <f t="shared" si="208"/>
        <v>0</v>
      </c>
      <c r="S348" s="628">
        <v>0</v>
      </c>
      <c r="T348" s="628">
        <v>0</v>
      </c>
      <c r="U348" s="628">
        <f t="shared" si="209"/>
        <v>0</v>
      </c>
      <c r="V348" s="624"/>
    </row>
    <row r="349" spans="1:22" s="481" customFormat="1" ht="28.5" hidden="1" outlineLevel="1">
      <c r="A349" s="610">
        <v>289</v>
      </c>
      <c r="B349" s="610">
        <v>228</v>
      </c>
      <c r="C349" s="624" t="s">
        <v>100</v>
      </c>
      <c r="D349" s="610" t="s">
        <v>101</v>
      </c>
      <c r="E349" s="614">
        <v>90.48</v>
      </c>
      <c r="F349" s="625">
        <f t="shared" si="195"/>
        <v>43300.11</v>
      </c>
      <c r="G349" s="625">
        <f t="shared" si="196"/>
        <v>7690.8</v>
      </c>
      <c r="H349" s="625">
        <f t="shared" si="197"/>
        <v>50990.91</v>
      </c>
      <c r="I349" s="614">
        <v>478.56</v>
      </c>
      <c r="J349" s="614">
        <v>85</v>
      </c>
      <c r="K349" s="614"/>
      <c r="L349" s="612"/>
      <c r="M349" s="612"/>
      <c r="N349" s="612"/>
      <c r="O349" s="645">
        <f t="shared" ref="O349:O353" si="213">I349*$M$3</f>
        <v>669.98</v>
      </c>
      <c r="P349" s="627">
        <f t="shared" si="205"/>
        <v>77635.460000000006</v>
      </c>
      <c r="Q349" s="627">
        <f t="shared" si="206"/>
        <v>9849.65</v>
      </c>
      <c r="R349" s="628">
        <f t="shared" si="208"/>
        <v>87485.11</v>
      </c>
      <c r="S349" s="628">
        <v>858.04</v>
      </c>
      <c r="T349" s="628">
        <v>108.86</v>
      </c>
      <c r="U349" s="628">
        <f t="shared" si="209"/>
        <v>966.9</v>
      </c>
      <c r="V349" s="624"/>
    </row>
    <row r="350" spans="1:22" s="481" customFormat="1" hidden="1" outlineLevel="1">
      <c r="A350" s="610">
        <v>290</v>
      </c>
      <c r="B350" s="610">
        <v>229</v>
      </c>
      <c r="C350" s="624" t="s">
        <v>56</v>
      </c>
      <c r="D350" s="610" t="s">
        <v>26</v>
      </c>
      <c r="E350" s="614">
        <v>2.1800000000000002</v>
      </c>
      <c r="F350" s="625">
        <f t="shared" si="195"/>
        <v>3841.25</v>
      </c>
      <c r="G350" s="625">
        <f t="shared" si="196"/>
        <v>0</v>
      </c>
      <c r="H350" s="625">
        <f t="shared" si="197"/>
        <v>3841.25</v>
      </c>
      <c r="I350" s="614">
        <v>1762.04</v>
      </c>
      <c r="J350" s="614"/>
      <c r="K350" s="614"/>
      <c r="L350" s="612"/>
      <c r="M350" s="612"/>
      <c r="N350" s="612"/>
      <c r="O350" s="645">
        <f t="shared" si="213"/>
        <v>2466.86</v>
      </c>
      <c r="P350" s="627">
        <f t="shared" si="205"/>
        <v>6887.27</v>
      </c>
      <c r="Q350" s="627">
        <f t="shared" si="206"/>
        <v>0</v>
      </c>
      <c r="R350" s="628">
        <f t="shared" si="208"/>
        <v>6887.27</v>
      </c>
      <c r="S350" s="628">
        <v>3159.3</v>
      </c>
      <c r="T350" s="628">
        <v>0</v>
      </c>
      <c r="U350" s="628">
        <f t="shared" si="209"/>
        <v>3159.3</v>
      </c>
      <c r="V350" s="624"/>
    </row>
    <row r="351" spans="1:22" s="481" customFormat="1" hidden="1" outlineLevel="1">
      <c r="A351" s="610">
        <v>291</v>
      </c>
      <c r="B351" s="610">
        <v>230</v>
      </c>
      <c r="C351" s="624" t="s">
        <v>218</v>
      </c>
      <c r="D351" s="610" t="s">
        <v>26</v>
      </c>
      <c r="E351" s="614">
        <v>2.1800000000000002</v>
      </c>
      <c r="F351" s="625">
        <f t="shared" si="195"/>
        <v>322.81</v>
      </c>
      <c r="G351" s="625">
        <f t="shared" si="196"/>
        <v>0</v>
      </c>
      <c r="H351" s="625">
        <f t="shared" si="197"/>
        <v>322.81</v>
      </c>
      <c r="I351" s="614">
        <v>148.08000000000001</v>
      </c>
      <c r="J351" s="614"/>
      <c r="K351" s="614"/>
      <c r="L351" s="612"/>
      <c r="M351" s="612"/>
      <c r="N351" s="612"/>
      <c r="O351" s="645">
        <f t="shared" si="213"/>
        <v>207.31</v>
      </c>
      <c r="P351" s="627">
        <f t="shared" si="205"/>
        <v>578.79</v>
      </c>
      <c r="Q351" s="627">
        <f t="shared" si="206"/>
        <v>0</v>
      </c>
      <c r="R351" s="628">
        <f t="shared" si="208"/>
        <v>578.79</v>
      </c>
      <c r="S351" s="628">
        <v>265.5</v>
      </c>
      <c r="T351" s="628">
        <v>0</v>
      </c>
      <c r="U351" s="628">
        <f t="shared" si="209"/>
        <v>265.5</v>
      </c>
      <c r="V351" s="624"/>
    </row>
    <row r="352" spans="1:22" s="481" customFormat="1" hidden="1" outlineLevel="1">
      <c r="A352" s="610">
        <v>292</v>
      </c>
      <c r="B352" s="610">
        <v>231</v>
      </c>
      <c r="C352" s="624" t="s">
        <v>219</v>
      </c>
      <c r="D352" s="610" t="s">
        <v>26</v>
      </c>
      <c r="E352" s="614">
        <v>2.1800000000000002</v>
      </c>
      <c r="F352" s="625">
        <f t="shared" si="195"/>
        <v>229.36</v>
      </c>
      <c r="G352" s="625">
        <f t="shared" si="196"/>
        <v>0</v>
      </c>
      <c r="H352" s="625">
        <f t="shared" si="197"/>
        <v>229.36</v>
      </c>
      <c r="I352" s="614">
        <v>105.21</v>
      </c>
      <c r="J352" s="614"/>
      <c r="K352" s="614"/>
      <c r="L352" s="612"/>
      <c r="M352" s="612"/>
      <c r="N352" s="612"/>
      <c r="O352" s="645">
        <f t="shared" si="213"/>
        <v>147.29</v>
      </c>
      <c r="P352" s="627">
        <f t="shared" si="205"/>
        <v>411.21</v>
      </c>
      <c r="Q352" s="627">
        <f t="shared" si="206"/>
        <v>0</v>
      </c>
      <c r="R352" s="628">
        <f t="shared" si="208"/>
        <v>411.21</v>
      </c>
      <c r="S352" s="628">
        <v>188.63</v>
      </c>
      <c r="T352" s="628">
        <v>0</v>
      </c>
      <c r="U352" s="628">
        <f t="shared" si="209"/>
        <v>188.63</v>
      </c>
      <c r="V352" s="624"/>
    </row>
    <row r="353" spans="1:22" s="481" customFormat="1" ht="28.5" hidden="1" outlineLevel="1">
      <c r="A353" s="610">
        <v>293</v>
      </c>
      <c r="B353" s="610">
        <v>232</v>
      </c>
      <c r="C353" s="624" t="s">
        <v>224</v>
      </c>
      <c r="D353" s="610" t="s">
        <v>26</v>
      </c>
      <c r="E353" s="614">
        <v>5.87</v>
      </c>
      <c r="F353" s="625">
        <f t="shared" si="195"/>
        <v>1743.04</v>
      </c>
      <c r="G353" s="625">
        <f t="shared" si="196"/>
        <v>258.27999999999997</v>
      </c>
      <c r="H353" s="625">
        <f t="shared" si="197"/>
        <v>2001.32</v>
      </c>
      <c r="I353" s="614">
        <v>296.94</v>
      </c>
      <c r="J353" s="614">
        <v>44</v>
      </c>
      <c r="K353" s="614"/>
      <c r="L353" s="612"/>
      <c r="M353" s="612"/>
      <c r="N353" s="612"/>
      <c r="O353" s="645">
        <f t="shared" si="213"/>
        <v>415.72</v>
      </c>
      <c r="P353" s="627">
        <f t="shared" si="205"/>
        <v>3125.25</v>
      </c>
      <c r="Q353" s="627">
        <f t="shared" si="206"/>
        <v>330.77</v>
      </c>
      <c r="R353" s="628">
        <f t="shared" si="208"/>
        <v>3456.02</v>
      </c>
      <c r="S353" s="628">
        <v>532.41</v>
      </c>
      <c r="T353" s="628">
        <v>56.35</v>
      </c>
      <c r="U353" s="628">
        <f t="shared" si="209"/>
        <v>588.76</v>
      </c>
      <c r="V353" s="624" t="s">
        <v>200</v>
      </c>
    </row>
    <row r="354" spans="1:22" s="481" customFormat="1" hidden="1" outlineLevel="1">
      <c r="A354" s="610">
        <v>294</v>
      </c>
      <c r="B354" s="610">
        <v>233</v>
      </c>
      <c r="C354" s="624" t="s">
        <v>113</v>
      </c>
      <c r="D354" s="610" t="s">
        <v>34</v>
      </c>
      <c r="E354" s="614">
        <v>0.11</v>
      </c>
      <c r="F354" s="625">
        <f t="shared" si="195"/>
        <v>2983.64</v>
      </c>
      <c r="G354" s="625">
        <f t="shared" si="196"/>
        <v>0</v>
      </c>
      <c r="H354" s="625">
        <f t="shared" si="197"/>
        <v>2983.64</v>
      </c>
      <c r="I354" s="614">
        <v>27124</v>
      </c>
      <c r="J354" s="614"/>
      <c r="K354" s="614"/>
      <c r="L354" s="612"/>
      <c r="M354" s="612"/>
      <c r="N354" s="612"/>
      <c r="O354" s="626">
        <f>I354*$L$3</f>
        <v>46110.8</v>
      </c>
      <c r="P354" s="627">
        <f t="shared" si="205"/>
        <v>6495.93</v>
      </c>
      <c r="Q354" s="627">
        <f t="shared" si="206"/>
        <v>0</v>
      </c>
      <c r="R354" s="628">
        <f t="shared" si="208"/>
        <v>6495.93</v>
      </c>
      <c r="S354" s="628">
        <v>59053.87</v>
      </c>
      <c r="T354" s="628">
        <v>0</v>
      </c>
      <c r="U354" s="628">
        <f t="shared" si="209"/>
        <v>59053.87</v>
      </c>
      <c r="V354" s="624"/>
    </row>
    <row r="355" spans="1:22" s="481" customFormat="1" ht="28.5" hidden="1" outlineLevel="1">
      <c r="A355" s="610">
        <v>295</v>
      </c>
      <c r="B355" s="610">
        <v>234</v>
      </c>
      <c r="C355" s="624" t="s">
        <v>108</v>
      </c>
      <c r="D355" s="610" t="s">
        <v>34</v>
      </c>
      <c r="E355" s="614">
        <v>0.2</v>
      </c>
      <c r="F355" s="625">
        <f t="shared" si="195"/>
        <v>13356.84</v>
      </c>
      <c r="G355" s="625">
        <f t="shared" si="196"/>
        <v>1133.4000000000001</v>
      </c>
      <c r="H355" s="625">
        <f t="shared" si="197"/>
        <v>14490.24</v>
      </c>
      <c r="I355" s="614">
        <v>66784.210000000006</v>
      </c>
      <c r="J355" s="614">
        <v>5667</v>
      </c>
      <c r="K355" s="614"/>
      <c r="L355" s="612"/>
      <c r="M355" s="612"/>
      <c r="N355" s="612"/>
      <c r="O355" s="645">
        <f t="shared" ref="O355:O356" si="214">I355*$M$3</f>
        <v>93497.89</v>
      </c>
      <c r="P355" s="627">
        <f t="shared" si="205"/>
        <v>23948.46</v>
      </c>
      <c r="Q355" s="627">
        <f t="shared" si="206"/>
        <v>1451.54</v>
      </c>
      <c r="R355" s="628">
        <f t="shared" si="208"/>
        <v>25400</v>
      </c>
      <c r="S355" s="628">
        <v>119742.28</v>
      </c>
      <c r="T355" s="628">
        <v>7257.7</v>
      </c>
      <c r="U355" s="628">
        <f t="shared" si="209"/>
        <v>126999.98</v>
      </c>
      <c r="V355" s="624"/>
    </row>
    <row r="356" spans="1:22" s="481" customFormat="1" ht="42.75" hidden="1" outlineLevel="1">
      <c r="A356" s="610">
        <v>296</v>
      </c>
      <c r="B356" s="610">
        <v>235</v>
      </c>
      <c r="C356" s="624" t="s">
        <v>109</v>
      </c>
      <c r="D356" s="610" t="s">
        <v>34</v>
      </c>
      <c r="E356" s="614">
        <v>0.01</v>
      </c>
      <c r="F356" s="625">
        <f t="shared" si="195"/>
        <v>667.88</v>
      </c>
      <c r="G356" s="625">
        <f t="shared" si="196"/>
        <v>56.67</v>
      </c>
      <c r="H356" s="625">
        <f t="shared" si="197"/>
        <v>724.55</v>
      </c>
      <c r="I356" s="614">
        <v>66787.5</v>
      </c>
      <c r="J356" s="614">
        <v>5667</v>
      </c>
      <c r="K356" s="614"/>
      <c r="L356" s="612"/>
      <c r="M356" s="612"/>
      <c r="N356" s="612"/>
      <c r="O356" s="645">
        <f t="shared" si="214"/>
        <v>93502.5</v>
      </c>
      <c r="P356" s="627">
        <f t="shared" ref="P356:P389" si="215">E356*S356</f>
        <v>1197.48</v>
      </c>
      <c r="Q356" s="627">
        <f t="shared" ref="Q356:Q389" si="216">E356*T356</f>
        <v>72.58</v>
      </c>
      <c r="R356" s="628">
        <f t="shared" si="208"/>
        <v>1270.06</v>
      </c>
      <c r="S356" s="628">
        <v>119748.18</v>
      </c>
      <c r="T356" s="628">
        <v>7257.7</v>
      </c>
      <c r="U356" s="628">
        <f t="shared" si="209"/>
        <v>127005.88</v>
      </c>
      <c r="V356" s="624"/>
    </row>
    <row r="357" spans="1:22" s="481" customFormat="1" hidden="1" outlineLevel="1">
      <c r="A357" s="610"/>
      <c r="B357" s="610"/>
      <c r="C357" s="617" t="s">
        <v>225</v>
      </c>
      <c r="D357" s="685"/>
      <c r="E357" s="686"/>
      <c r="F357" s="625">
        <f t="shared" si="195"/>
        <v>0</v>
      </c>
      <c r="G357" s="625">
        <f t="shared" si="196"/>
        <v>0</v>
      </c>
      <c r="H357" s="625">
        <f t="shared" si="197"/>
        <v>0</v>
      </c>
      <c r="I357" s="614"/>
      <c r="J357" s="614"/>
      <c r="K357" s="614"/>
      <c r="L357" s="612"/>
      <c r="M357" s="612"/>
      <c r="N357" s="612"/>
      <c r="O357" s="632"/>
      <c r="P357" s="627">
        <f t="shared" si="215"/>
        <v>0</v>
      </c>
      <c r="Q357" s="627">
        <f t="shared" si="216"/>
        <v>0</v>
      </c>
      <c r="R357" s="628">
        <f t="shared" si="208"/>
        <v>0</v>
      </c>
      <c r="S357" s="628">
        <v>0</v>
      </c>
      <c r="T357" s="628">
        <v>0</v>
      </c>
      <c r="U357" s="628">
        <f t="shared" si="209"/>
        <v>0</v>
      </c>
      <c r="V357" s="624"/>
    </row>
    <row r="358" spans="1:22" s="481" customFormat="1" hidden="1" outlineLevel="1">
      <c r="A358" s="610"/>
      <c r="B358" s="610"/>
      <c r="C358" s="617" t="s">
        <v>226</v>
      </c>
      <c r="D358" s="685"/>
      <c r="E358" s="686"/>
      <c r="F358" s="625">
        <f t="shared" si="195"/>
        <v>0</v>
      </c>
      <c r="G358" s="625">
        <f t="shared" si="196"/>
        <v>0</v>
      </c>
      <c r="H358" s="625">
        <f t="shared" si="197"/>
        <v>0</v>
      </c>
      <c r="I358" s="614"/>
      <c r="J358" s="614"/>
      <c r="K358" s="614"/>
      <c r="L358" s="612"/>
      <c r="M358" s="612"/>
      <c r="N358" s="612"/>
      <c r="O358" s="632"/>
      <c r="P358" s="627">
        <f t="shared" si="215"/>
        <v>0</v>
      </c>
      <c r="Q358" s="627">
        <f t="shared" si="216"/>
        <v>0</v>
      </c>
      <c r="R358" s="628">
        <f t="shared" si="208"/>
        <v>0</v>
      </c>
      <c r="S358" s="628">
        <v>0</v>
      </c>
      <c r="T358" s="628">
        <v>0</v>
      </c>
      <c r="U358" s="628">
        <f t="shared" si="209"/>
        <v>0</v>
      </c>
      <c r="V358" s="624"/>
    </row>
    <row r="359" spans="1:22" s="481" customFormat="1" ht="28.5" hidden="1" outlineLevel="1">
      <c r="A359" s="610">
        <v>297</v>
      </c>
      <c r="B359" s="610">
        <v>236</v>
      </c>
      <c r="C359" s="624" t="s">
        <v>100</v>
      </c>
      <c r="D359" s="610" t="s">
        <v>101</v>
      </c>
      <c r="E359" s="614">
        <v>143.09</v>
      </c>
      <c r="F359" s="625">
        <f t="shared" si="195"/>
        <v>68477.149999999994</v>
      </c>
      <c r="G359" s="625">
        <f t="shared" si="196"/>
        <v>12162.65</v>
      </c>
      <c r="H359" s="625">
        <f t="shared" si="197"/>
        <v>80639.8</v>
      </c>
      <c r="I359" s="614">
        <v>478.56</v>
      </c>
      <c r="J359" s="614">
        <v>85</v>
      </c>
      <c r="K359" s="614"/>
      <c r="L359" s="612"/>
      <c r="M359" s="612"/>
      <c r="N359" s="612"/>
      <c r="O359" s="645">
        <f t="shared" ref="O359:O363" si="217">I359*$M$3</f>
        <v>669.98</v>
      </c>
      <c r="P359" s="627">
        <f t="shared" si="215"/>
        <v>122776.94</v>
      </c>
      <c r="Q359" s="627">
        <f t="shared" si="216"/>
        <v>15576.78</v>
      </c>
      <c r="R359" s="628">
        <f t="shared" si="208"/>
        <v>138353.72</v>
      </c>
      <c r="S359" s="628">
        <v>858.04</v>
      </c>
      <c r="T359" s="628">
        <v>108.86</v>
      </c>
      <c r="U359" s="628">
        <f t="shared" si="209"/>
        <v>966.9</v>
      </c>
      <c r="V359" s="624"/>
    </row>
    <row r="360" spans="1:22" s="481" customFormat="1" hidden="1" outlineLevel="1">
      <c r="A360" s="610">
        <v>298</v>
      </c>
      <c r="B360" s="610">
        <v>237</v>
      </c>
      <c r="C360" s="624" t="s">
        <v>56</v>
      </c>
      <c r="D360" s="610" t="s">
        <v>26</v>
      </c>
      <c r="E360" s="614">
        <v>3.41</v>
      </c>
      <c r="F360" s="625">
        <f t="shared" si="195"/>
        <v>6008.56</v>
      </c>
      <c r="G360" s="625">
        <f t="shared" si="196"/>
        <v>0</v>
      </c>
      <c r="H360" s="625">
        <f t="shared" si="197"/>
        <v>6008.56</v>
      </c>
      <c r="I360" s="614">
        <v>1762.04</v>
      </c>
      <c r="J360" s="614"/>
      <c r="K360" s="614"/>
      <c r="L360" s="612"/>
      <c r="M360" s="612"/>
      <c r="N360" s="612"/>
      <c r="O360" s="645">
        <f t="shared" si="217"/>
        <v>2466.86</v>
      </c>
      <c r="P360" s="627">
        <f t="shared" si="215"/>
        <v>10773.21</v>
      </c>
      <c r="Q360" s="627">
        <f t="shared" si="216"/>
        <v>0</v>
      </c>
      <c r="R360" s="628">
        <f t="shared" si="208"/>
        <v>10773.21</v>
      </c>
      <c r="S360" s="628">
        <v>3159.3</v>
      </c>
      <c r="T360" s="628">
        <v>0</v>
      </c>
      <c r="U360" s="628">
        <f t="shared" si="209"/>
        <v>3159.3</v>
      </c>
      <c r="V360" s="624"/>
    </row>
    <row r="361" spans="1:22" s="481" customFormat="1" hidden="1" outlineLevel="1">
      <c r="A361" s="610">
        <v>299</v>
      </c>
      <c r="B361" s="610">
        <v>238</v>
      </c>
      <c r="C361" s="624" t="s">
        <v>218</v>
      </c>
      <c r="D361" s="610" t="s">
        <v>26</v>
      </c>
      <c r="E361" s="614">
        <v>3.41</v>
      </c>
      <c r="F361" s="625">
        <f t="shared" si="195"/>
        <v>504.95</v>
      </c>
      <c r="G361" s="625">
        <f t="shared" si="196"/>
        <v>0</v>
      </c>
      <c r="H361" s="625">
        <f t="shared" si="197"/>
        <v>504.95</v>
      </c>
      <c r="I361" s="614">
        <v>148.08000000000001</v>
      </c>
      <c r="J361" s="614"/>
      <c r="K361" s="614"/>
      <c r="L361" s="612"/>
      <c r="M361" s="612"/>
      <c r="N361" s="612"/>
      <c r="O361" s="645">
        <f t="shared" si="217"/>
        <v>207.31</v>
      </c>
      <c r="P361" s="627">
        <f t="shared" si="215"/>
        <v>905.36</v>
      </c>
      <c r="Q361" s="627">
        <f t="shared" si="216"/>
        <v>0</v>
      </c>
      <c r="R361" s="628">
        <f t="shared" si="208"/>
        <v>905.36</v>
      </c>
      <c r="S361" s="628">
        <v>265.5</v>
      </c>
      <c r="T361" s="628">
        <v>0</v>
      </c>
      <c r="U361" s="628">
        <f t="shared" si="209"/>
        <v>265.5</v>
      </c>
      <c r="V361" s="624"/>
    </row>
    <row r="362" spans="1:22" s="481" customFormat="1" hidden="1" outlineLevel="1">
      <c r="A362" s="610">
        <v>300</v>
      </c>
      <c r="B362" s="610">
        <v>239</v>
      </c>
      <c r="C362" s="624" t="s">
        <v>219</v>
      </c>
      <c r="D362" s="610" t="s">
        <v>26</v>
      </c>
      <c r="E362" s="614">
        <v>3.41</v>
      </c>
      <c r="F362" s="625">
        <f t="shared" si="195"/>
        <v>358.77</v>
      </c>
      <c r="G362" s="625">
        <f t="shared" si="196"/>
        <v>0</v>
      </c>
      <c r="H362" s="625">
        <f t="shared" si="197"/>
        <v>358.77</v>
      </c>
      <c r="I362" s="614">
        <v>105.21</v>
      </c>
      <c r="J362" s="614"/>
      <c r="K362" s="614"/>
      <c r="L362" s="612"/>
      <c r="M362" s="612"/>
      <c r="N362" s="612"/>
      <c r="O362" s="645">
        <f t="shared" si="217"/>
        <v>147.29</v>
      </c>
      <c r="P362" s="627">
        <f t="shared" si="215"/>
        <v>643.23</v>
      </c>
      <c r="Q362" s="627">
        <f t="shared" si="216"/>
        <v>0</v>
      </c>
      <c r="R362" s="628">
        <f t="shared" si="208"/>
        <v>643.23</v>
      </c>
      <c r="S362" s="628">
        <v>188.63</v>
      </c>
      <c r="T362" s="628">
        <v>0</v>
      </c>
      <c r="U362" s="628">
        <f t="shared" si="209"/>
        <v>188.63</v>
      </c>
      <c r="V362" s="624"/>
    </row>
    <row r="363" spans="1:22" s="481" customFormat="1" ht="28.5" hidden="1" outlineLevel="1">
      <c r="A363" s="610">
        <v>301</v>
      </c>
      <c r="B363" s="610">
        <v>240</v>
      </c>
      <c r="C363" s="624" t="s">
        <v>107</v>
      </c>
      <c r="D363" s="610" t="s">
        <v>26</v>
      </c>
      <c r="E363" s="614">
        <v>2.4</v>
      </c>
      <c r="F363" s="625">
        <f t="shared" si="195"/>
        <v>712.66</v>
      </c>
      <c r="G363" s="625">
        <f t="shared" si="196"/>
        <v>105.6</v>
      </c>
      <c r="H363" s="625">
        <f t="shared" si="197"/>
        <v>818.26</v>
      </c>
      <c r="I363" s="614">
        <v>296.94</v>
      </c>
      <c r="J363" s="614">
        <v>44</v>
      </c>
      <c r="K363" s="614"/>
      <c r="L363" s="612"/>
      <c r="M363" s="612"/>
      <c r="N363" s="612"/>
      <c r="O363" s="645">
        <f t="shared" si="217"/>
        <v>415.72</v>
      </c>
      <c r="P363" s="627">
        <f t="shared" si="215"/>
        <v>1277.78</v>
      </c>
      <c r="Q363" s="627">
        <f t="shared" si="216"/>
        <v>135.24</v>
      </c>
      <c r="R363" s="628">
        <f t="shared" si="208"/>
        <v>1413.02</v>
      </c>
      <c r="S363" s="628">
        <v>532.41</v>
      </c>
      <c r="T363" s="628">
        <v>56.35</v>
      </c>
      <c r="U363" s="628">
        <f t="shared" si="209"/>
        <v>588.76</v>
      </c>
      <c r="V363" s="624" t="s">
        <v>200</v>
      </c>
    </row>
    <row r="364" spans="1:22" s="481" customFormat="1" hidden="1" outlineLevel="1">
      <c r="A364" s="610">
        <v>302</v>
      </c>
      <c r="B364" s="610">
        <v>241</v>
      </c>
      <c r="C364" s="624" t="s">
        <v>113</v>
      </c>
      <c r="D364" s="610" t="s">
        <v>34</v>
      </c>
      <c r="E364" s="614">
        <v>0.23</v>
      </c>
      <c r="F364" s="625">
        <f t="shared" si="195"/>
        <v>6238.52</v>
      </c>
      <c r="G364" s="625">
        <f t="shared" si="196"/>
        <v>0</v>
      </c>
      <c r="H364" s="625">
        <f t="shared" si="197"/>
        <v>6238.52</v>
      </c>
      <c r="I364" s="614">
        <v>27124</v>
      </c>
      <c r="J364" s="614"/>
      <c r="K364" s="614"/>
      <c r="L364" s="612"/>
      <c r="M364" s="612"/>
      <c r="N364" s="612"/>
      <c r="O364" s="626">
        <f>I364*$L$3</f>
        <v>46110.8</v>
      </c>
      <c r="P364" s="627">
        <f t="shared" si="215"/>
        <v>13582.39</v>
      </c>
      <c r="Q364" s="627">
        <f t="shared" si="216"/>
        <v>0</v>
      </c>
      <c r="R364" s="628">
        <f t="shared" si="208"/>
        <v>13582.39</v>
      </c>
      <c r="S364" s="628">
        <v>59053.87</v>
      </c>
      <c r="T364" s="628">
        <v>0</v>
      </c>
      <c r="U364" s="628">
        <f t="shared" si="209"/>
        <v>59053.87</v>
      </c>
      <c r="V364" s="624"/>
    </row>
    <row r="365" spans="1:22" s="481" customFormat="1" ht="28.5" hidden="1" outlineLevel="1">
      <c r="A365" s="610">
        <v>303</v>
      </c>
      <c r="B365" s="610">
        <v>242</v>
      </c>
      <c r="C365" s="624" t="s">
        <v>108</v>
      </c>
      <c r="D365" s="610" t="s">
        <v>34</v>
      </c>
      <c r="E365" s="614">
        <v>0.03</v>
      </c>
      <c r="F365" s="625">
        <f t="shared" si="195"/>
        <v>2003.53</v>
      </c>
      <c r="G365" s="625">
        <f t="shared" si="196"/>
        <v>170.01</v>
      </c>
      <c r="H365" s="625">
        <f t="shared" si="197"/>
        <v>2173.54</v>
      </c>
      <c r="I365" s="676">
        <v>66784.210000000006</v>
      </c>
      <c r="J365" s="614">
        <v>5667</v>
      </c>
      <c r="K365" s="614"/>
      <c r="L365" s="612"/>
      <c r="M365" s="612"/>
      <c r="N365" s="612"/>
      <c r="O365" s="645">
        <f t="shared" ref="O365:O366" si="218">I365*$M$3</f>
        <v>93497.89</v>
      </c>
      <c r="P365" s="627">
        <f t="shared" si="215"/>
        <v>3592.27</v>
      </c>
      <c r="Q365" s="627">
        <f t="shared" si="216"/>
        <v>217.73</v>
      </c>
      <c r="R365" s="628">
        <f t="shared" si="208"/>
        <v>3810</v>
      </c>
      <c r="S365" s="628">
        <v>119742.28</v>
      </c>
      <c r="T365" s="628">
        <v>7257.7</v>
      </c>
      <c r="U365" s="628">
        <f t="shared" si="209"/>
        <v>126999.98</v>
      </c>
      <c r="V365" s="624"/>
    </row>
    <row r="366" spans="1:22" s="481" customFormat="1" ht="42.75" hidden="1" outlineLevel="1">
      <c r="A366" s="610">
        <v>304</v>
      </c>
      <c r="B366" s="610">
        <v>243</v>
      </c>
      <c r="C366" s="624" t="s">
        <v>109</v>
      </c>
      <c r="D366" s="610" t="s">
        <v>34</v>
      </c>
      <c r="E366" s="614">
        <v>0.02</v>
      </c>
      <c r="F366" s="625">
        <f t="shared" si="195"/>
        <v>1335.75</v>
      </c>
      <c r="G366" s="625">
        <f t="shared" si="196"/>
        <v>113.34</v>
      </c>
      <c r="H366" s="625">
        <f t="shared" si="197"/>
        <v>1449.09</v>
      </c>
      <c r="I366" s="676">
        <v>66787.5</v>
      </c>
      <c r="J366" s="614">
        <v>5667</v>
      </c>
      <c r="K366" s="614"/>
      <c r="L366" s="612"/>
      <c r="M366" s="612"/>
      <c r="N366" s="612"/>
      <c r="O366" s="645">
        <f t="shared" si="218"/>
        <v>93502.5</v>
      </c>
      <c r="P366" s="627">
        <f t="shared" si="215"/>
        <v>2394.96</v>
      </c>
      <c r="Q366" s="627">
        <f t="shared" si="216"/>
        <v>145.15</v>
      </c>
      <c r="R366" s="628">
        <f t="shared" si="208"/>
        <v>2540.11</v>
      </c>
      <c r="S366" s="628">
        <v>119748.18</v>
      </c>
      <c r="T366" s="628">
        <v>7257.7</v>
      </c>
      <c r="U366" s="628">
        <f t="shared" si="209"/>
        <v>127005.88</v>
      </c>
      <c r="V366" s="624"/>
    </row>
    <row r="367" spans="1:22" s="481" customFormat="1" ht="28.5" hidden="1" outlineLevel="1">
      <c r="A367" s="610"/>
      <c r="B367" s="610"/>
      <c r="C367" s="617" t="s">
        <v>227</v>
      </c>
      <c r="D367" s="685"/>
      <c r="E367" s="686"/>
      <c r="F367" s="625">
        <f t="shared" si="195"/>
        <v>0</v>
      </c>
      <c r="G367" s="625">
        <f t="shared" si="196"/>
        <v>0</v>
      </c>
      <c r="H367" s="625">
        <f t="shared" si="197"/>
        <v>0</v>
      </c>
      <c r="I367" s="614"/>
      <c r="J367" s="614"/>
      <c r="K367" s="614"/>
      <c r="L367" s="612"/>
      <c r="M367" s="612"/>
      <c r="N367" s="612"/>
      <c r="O367" s="632"/>
      <c r="P367" s="627">
        <f t="shared" si="215"/>
        <v>0</v>
      </c>
      <c r="Q367" s="627">
        <f t="shared" si="216"/>
        <v>0</v>
      </c>
      <c r="R367" s="628">
        <f t="shared" si="208"/>
        <v>0</v>
      </c>
      <c r="S367" s="628">
        <v>0</v>
      </c>
      <c r="T367" s="628">
        <v>0</v>
      </c>
      <c r="U367" s="628">
        <f t="shared" si="209"/>
        <v>0</v>
      </c>
      <c r="V367" s="624"/>
    </row>
    <row r="368" spans="1:22" s="481" customFormat="1" hidden="1" outlineLevel="1">
      <c r="A368" s="610">
        <v>305</v>
      </c>
      <c r="B368" s="610">
        <v>244</v>
      </c>
      <c r="C368" s="624" t="s">
        <v>113</v>
      </c>
      <c r="D368" s="610" t="s">
        <v>34</v>
      </c>
      <c r="E368" s="614">
        <v>0.9</v>
      </c>
      <c r="F368" s="625">
        <f t="shared" si="195"/>
        <v>24411.599999999999</v>
      </c>
      <c r="G368" s="625">
        <f t="shared" si="196"/>
        <v>0</v>
      </c>
      <c r="H368" s="625">
        <f t="shared" si="197"/>
        <v>24411.599999999999</v>
      </c>
      <c r="I368" s="614">
        <v>27124</v>
      </c>
      <c r="J368" s="614"/>
      <c r="K368" s="614"/>
      <c r="L368" s="612"/>
      <c r="M368" s="612"/>
      <c r="N368" s="612"/>
      <c r="O368" s="626">
        <f t="shared" ref="O368:O371" si="219">I368*$L$3</f>
        <v>46110.8</v>
      </c>
      <c r="P368" s="627">
        <f t="shared" si="215"/>
        <v>53148.480000000003</v>
      </c>
      <c r="Q368" s="627">
        <f t="shared" si="216"/>
        <v>0</v>
      </c>
      <c r="R368" s="628">
        <f t="shared" si="208"/>
        <v>53148.480000000003</v>
      </c>
      <c r="S368" s="628">
        <v>59053.87</v>
      </c>
      <c r="T368" s="628">
        <v>0</v>
      </c>
      <c r="U368" s="628">
        <f t="shared" si="209"/>
        <v>59053.87</v>
      </c>
      <c r="V368" s="624"/>
    </row>
    <row r="369" spans="1:22" s="481" customFormat="1" hidden="1" outlineLevel="1">
      <c r="A369" s="610">
        <v>306</v>
      </c>
      <c r="B369" s="610">
        <v>245</v>
      </c>
      <c r="C369" s="624" t="s">
        <v>177</v>
      </c>
      <c r="D369" s="610" t="s">
        <v>34</v>
      </c>
      <c r="E369" s="614">
        <v>0.65</v>
      </c>
      <c r="F369" s="625">
        <f t="shared" si="195"/>
        <v>1682.85</v>
      </c>
      <c r="G369" s="625">
        <f t="shared" si="196"/>
        <v>0</v>
      </c>
      <c r="H369" s="625">
        <f t="shared" si="197"/>
        <v>1682.85</v>
      </c>
      <c r="I369" s="614">
        <v>2589</v>
      </c>
      <c r="J369" s="614"/>
      <c r="K369" s="614"/>
      <c r="L369" s="612"/>
      <c r="M369" s="612"/>
      <c r="N369" s="612"/>
      <c r="O369" s="626">
        <f t="shared" si="219"/>
        <v>4401.3</v>
      </c>
      <c r="P369" s="627">
        <f t="shared" si="215"/>
        <v>3663.87</v>
      </c>
      <c r="Q369" s="627">
        <f t="shared" si="216"/>
        <v>0</v>
      </c>
      <c r="R369" s="628">
        <f t="shared" si="208"/>
        <v>3663.87</v>
      </c>
      <c r="S369" s="628">
        <v>5636.72</v>
      </c>
      <c r="T369" s="628">
        <v>0</v>
      </c>
      <c r="U369" s="628">
        <f t="shared" si="209"/>
        <v>5636.72</v>
      </c>
      <c r="V369" s="624"/>
    </row>
    <row r="370" spans="1:22" s="481" customFormat="1" hidden="1" outlineLevel="1">
      <c r="A370" s="610">
        <v>307</v>
      </c>
      <c r="B370" s="610">
        <v>246</v>
      </c>
      <c r="C370" s="624" t="s">
        <v>228</v>
      </c>
      <c r="D370" s="610" t="s">
        <v>103</v>
      </c>
      <c r="E370" s="614">
        <v>1</v>
      </c>
      <c r="F370" s="625">
        <f t="shared" si="195"/>
        <v>7240</v>
      </c>
      <c r="G370" s="625">
        <f t="shared" si="196"/>
        <v>0</v>
      </c>
      <c r="H370" s="625">
        <f t="shared" si="197"/>
        <v>7240</v>
      </c>
      <c r="I370" s="614">
        <v>7240</v>
      </c>
      <c r="J370" s="614"/>
      <c r="K370" s="614"/>
      <c r="L370" s="612"/>
      <c r="M370" s="612"/>
      <c r="N370" s="612"/>
      <c r="O370" s="626">
        <f t="shared" si="219"/>
        <v>12308</v>
      </c>
      <c r="P370" s="627">
        <f t="shared" si="215"/>
        <v>15762.79</v>
      </c>
      <c r="Q370" s="627">
        <f t="shared" si="216"/>
        <v>0</v>
      </c>
      <c r="R370" s="628">
        <f t="shared" si="208"/>
        <v>15762.79</v>
      </c>
      <c r="S370" s="628">
        <v>15762.79</v>
      </c>
      <c r="T370" s="628">
        <v>0</v>
      </c>
      <c r="U370" s="628">
        <f t="shared" si="209"/>
        <v>15762.79</v>
      </c>
      <c r="V370" s="624"/>
    </row>
    <row r="371" spans="1:22" s="481" customFormat="1" hidden="1" outlineLevel="1">
      <c r="A371" s="610">
        <v>308</v>
      </c>
      <c r="B371" s="610">
        <v>247</v>
      </c>
      <c r="C371" s="624" t="s">
        <v>229</v>
      </c>
      <c r="D371" s="610" t="s">
        <v>34</v>
      </c>
      <c r="E371" s="614">
        <v>0.11</v>
      </c>
      <c r="F371" s="625">
        <f t="shared" si="195"/>
        <v>302.83</v>
      </c>
      <c r="G371" s="625">
        <f t="shared" si="196"/>
        <v>0</v>
      </c>
      <c r="H371" s="625">
        <f t="shared" si="197"/>
        <v>302.83</v>
      </c>
      <c r="I371" s="614">
        <v>2753</v>
      </c>
      <c r="J371" s="614"/>
      <c r="K371" s="614"/>
      <c r="L371" s="612"/>
      <c r="M371" s="612"/>
      <c r="N371" s="612"/>
      <c r="O371" s="626">
        <f t="shared" si="219"/>
        <v>4680.1000000000004</v>
      </c>
      <c r="P371" s="627">
        <f t="shared" si="215"/>
        <v>659.32</v>
      </c>
      <c r="Q371" s="627">
        <f t="shared" si="216"/>
        <v>0</v>
      </c>
      <c r="R371" s="628">
        <f t="shared" si="208"/>
        <v>659.32</v>
      </c>
      <c r="S371" s="628">
        <v>5993.78</v>
      </c>
      <c r="T371" s="628">
        <v>0</v>
      </c>
      <c r="U371" s="628">
        <f t="shared" si="209"/>
        <v>5993.78</v>
      </c>
      <c r="V371" s="624"/>
    </row>
    <row r="372" spans="1:22" s="481" customFormat="1" ht="28.5" hidden="1" outlineLevel="1">
      <c r="A372" s="610">
        <v>309</v>
      </c>
      <c r="B372" s="610">
        <v>248</v>
      </c>
      <c r="C372" s="624" t="s">
        <v>230</v>
      </c>
      <c r="D372" s="610" t="s">
        <v>103</v>
      </c>
      <c r="E372" s="614">
        <v>45</v>
      </c>
      <c r="F372" s="625">
        <f t="shared" si="195"/>
        <v>14670</v>
      </c>
      <c r="G372" s="625">
        <f t="shared" si="196"/>
        <v>0</v>
      </c>
      <c r="H372" s="625">
        <f t="shared" si="197"/>
        <v>14670</v>
      </c>
      <c r="I372" s="614">
        <v>326</v>
      </c>
      <c r="J372" s="614"/>
      <c r="K372" s="614"/>
      <c r="L372" s="612"/>
      <c r="M372" s="612"/>
      <c r="N372" s="612"/>
      <c r="O372" s="648">
        <f t="shared" ref="O372:O389" si="220">I372*$N$3</f>
        <v>521.6</v>
      </c>
      <c r="P372" s="627">
        <f t="shared" si="215"/>
        <v>30060.45</v>
      </c>
      <c r="Q372" s="627">
        <f t="shared" si="216"/>
        <v>0</v>
      </c>
      <c r="R372" s="628">
        <f t="shared" si="208"/>
        <v>30060.45</v>
      </c>
      <c r="S372" s="628">
        <v>668.01</v>
      </c>
      <c r="T372" s="628">
        <v>0</v>
      </c>
      <c r="U372" s="628">
        <f t="shared" si="209"/>
        <v>668.01</v>
      </c>
      <c r="V372" s="624"/>
    </row>
    <row r="373" spans="1:22" s="481" customFormat="1" ht="28.5" hidden="1" outlineLevel="1">
      <c r="A373" s="610">
        <v>310</v>
      </c>
      <c r="B373" s="610">
        <v>249</v>
      </c>
      <c r="C373" s="624" t="s">
        <v>231</v>
      </c>
      <c r="D373" s="610" t="s">
        <v>103</v>
      </c>
      <c r="E373" s="614">
        <v>25</v>
      </c>
      <c r="F373" s="625">
        <f t="shared" si="195"/>
        <v>5725</v>
      </c>
      <c r="G373" s="625">
        <f t="shared" si="196"/>
        <v>0</v>
      </c>
      <c r="H373" s="625">
        <f t="shared" si="197"/>
        <v>5725</v>
      </c>
      <c r="I373" s="614">
        <v>229</v>
      </c>
      <c r="J373" s="614"/>
      <c r="K373" s="614"/>
      <c r="L373" s="612"/>
      <c r="M373" s="612"/>
      <c r="N373" s="612"/>
      <c r="O373" s="648">
        <f t="shared" si="220"/>
        <v>366.4</v>
      </c>
      <c r="P373" s="627">
        <f t="shared" si="215"/>
        <v>11731.25</v>
      </c>
      <c r="Q373" s="627">
        <f t="shared" si="216"/>
        <v>0</v>
      </c>
      <c r="R373" s="628">
        <f t="shared" si="208"/>
        <v>11731.25</v>
      </c>
      <c r="S373" s="628">
        <v>469.25</v>
      </c>
      <c r="T373" s="628">
        <v>0</v>
      </c>
      <c r="U373" s="628">
        <f t="shared" si="209"/>
        <v>469.25</v>
      </c>
      <c r="V373" s="624"/>
    </row>
    <row r="374" spans="1:22" s="481" customFormat="1" hidden="1" outlineLevel="1">
      <c r="A374" s="610">
        <v>311</v>
      </c>
      <c r="B374" s="610">
        <v>250</v>
      </c>
      <c r="C374" s="624" t="s">
        <v>56</v>
      </c>
      <c r="D374" s="610" t="s">
        <v>26</v>
      </c>
      <c r="E374" s="614">
        <v>8.24</v>
      </c>
      <c r="F374" s="625">
        <f t="shared" si="195"/>
        <v>14519.21</v>
      </c>
      <c r="G374" s="625">
        <f t="shared" si="196"/>
        <v>0</v>
      </c>
      <c r="H374" s="625">
        <f t="shared" si="197"/>
        <v>14519.21</v>
      </c>
      <c r="I374" s="614">
        <v>1762.04</v>
      </c>
      <c r="J374" s="614"/>
      <c r="K374" s="614"/>
      <c r="L374" s="612"/>
      <c r="M374" s="612"/>
      <c r="N374" s="612"/>
      <c r="O374" s="648">
        <f t="shared" si="220"/>
        <v>2819.26</v>
      </c>
      <c r="P374" s="627">
        <f t="shared" si="215"/>
        <v>29751.43</v>
      </c>
      <c r="Q374" s="627">
        <f t="shared" si="216"/>
        <v>0</v>
      </c>
      <c r="R374" s="628">
        <f t="shared" si="208"/>
        <v>29751.43</v>
      </c>
      <c r="S374" s="628">
        <v>3610.61</v>
      </c>
      <c r="T374" s="628">
        <v>0</v>
      </c>
      <c r="U374" s="628">
        <f t="shared" si="209"/>
        <v>3610.61</v>
      </c>
      <c r="V374" s="624"/>
    </row>
    <row r="375" spans="1:22" s="481" customFormat="1" hidden="1" outlineLevel="1">
      <c r="A375" s="610">
        <v>312</v>
      </c>
      <c r="B375" s="610">
        <v>251</v>
      </c>
      <c r="C375" s="624" t="s">
        <v>218</v>
      </c>
      <c r="D375" s="610" t="s">
        <v>26</v>
      </c>
      <c r="E375" s="614">
        <v>8.24</v>
      </c>
      <c r="F375" s="625">
        <f t="shared" si="195"/>
        <v>1220.18</v>
      </c>
      <c r="G375" s="625">
        <f t="shared" si="196"/>
        <v>0</v>
      </c>
      <c r="H375" s="625">
        <f t="shared" si="197"/>
        <v>1220.18</v>
      </c>
      <c r="I375" s="614">
        <v>148.08000000000001</v>
      </c>
      <c r="J375" s="614"/>
      <c r="K375" s="614"/>
      <c r="L375" s="612"/>
      <c r="M375" s="612"/>
      <c r="N375" s="612"/>
      <c r="O375" s="648">
        <f t="shared" si="220"/>
        <v>236.93</v>
      </c>
      <c r="P375" s="627">
        <f t="shared" si="215"/>
        <v>2500.35</v>
      </c>
      <c r="Q375" s="627">
        <f t="shared" si="216"/>
        <v>0</v>
      </c>
      <c r="R375" s="628">
        <f t="shared" si="208"/>
        <v>2500.35</v>
      </c>
      <c r="S375" s="628">
        <v>303.44</v>
      </c>
      <c r="T375" s="628">
        <v>0</v>
      </c>
      <c r="U375" s="628">
        <f t="shared" si="209"/>
        <v>303.44</v>
      </c>
      <c r="V375" s="624"/>
    </row>
    <row r="376" spans="1:22" s="481" customFormat="1" hidden="1" outlineLevel="1">
      <c r="A376" s="610">
        <v>313</v>
      </c>
      <c r="B376" s="610">
        <v>252</v>
      </c>
      <c r="C376" s="624" t="s">
        <v>219</v>
      </c>
      <c r="D376" s="610" t="s">
        <v>26</v>
      </c>
      <c r="E376" s="614">
        <v>8.24</v>
      </c>
      <c r="F376" s="625">
        <f t="shared" si="195"/>
        <v>866.93</v>
      </c>
      <c r="G376" s="625">
        <f t="shared" si="196"/>
        <v>0</v>
      </c>
      <c r="H376" s="625">
        <f t="shared" si="197"/>
        <v>866.93</v>
      </c>
      <c r="I376" s="614">
        <v>105.21</v>
      </c>
      <c r="J376" s="614"/>
      <c r="K376" s="614"/>
      <c r="L376" s="612"/>
      <c r="M376" s="612"/>
      <c r="N376" s="612"/>
      <c r="O376" s="648">
        <f t="shared" si="220"/>
        <v>168.34</v>
      </c>
      <c r="P376" s="627">
        <f t="shared" si="215"/>
        <v>1776.46</v>
      </c>
      <c r="Q376" s="627">
        <f t="shared" si="216"/>
        <v>0</v>
      </c>
      <c r="R376" s="628">
        <f t="shared" si="208"/>
        <v>1776.46</v>
      </c>
      <c r="S376" s="628">
        <v>215.59</v>
      </c>
      <c r="T376" s="628">
        <v>0</v>
      </c>
      <c r="U376" s="628">
        <f t="shared" si="209"/>
        <v>215.59</v>
      </c>
      <c r="V376" s="624"/>
    </row>
    <row r="377" spans="1:22" s="481" customFormat="1" hidden="1" outlineLevel="1">
      <c r="A377" s="610">
        <v>314</v>
      </c>
      <c r="B377" s="610">
        <v>253</v>
      </c>
      <c r="C377" s="624" t="s">
        <v>232</v>
      </c>
      <c r="D377" s="610" t="s">
        <v>103</v>
      </c>
      <c r="E377" s="614">
        <v>1</v>
      </c>
      <c r="F377" s="625">
        <f t="shared" si="195"/>
        <v>11447</v>
      </c>
      <c r="G377" s="625">
        <f t="shared" si="196"/>
        <v>26800</v>
      </c>
      <c r="H377" s="625">
        <f t="shared" si="197"/>
        <v>38247</v>
      </c>
      <c r="I377" s="614">
        <v>11447</v>
      </c>
      <c r="J377" s="647">
        <v>26800</v>
      </c>
      <c r="K377" s="614"/>
      <c r="L377" s="612"/>
      <c r="M377" s="612"/>
      <c r="N377" s="612"/>
      <c r="O377" s="648">
        <f t="shared" si="220"/>
        <v>18315.2</v>
      </c>
      <c r="P377" s="627">
        <f t="shared" si="215"/>
        <v>23456.18</v>
      </c>
      <c r="Q377" s="627">
        <f t="shared" si="216"/>
        <v>34322.620000000003</v>
      </c>
      <c r="R377" s="628">
        <f t="shared" si="208"/>
        <v>57778.8</v>
      </c>
      <c r="S377" s="628">
        <v>23456.18</v>
      </c>
      <c r="T377" s="628">
        <v>34322.620000000003</v>
      </c>
      <c r="U377" s="628">
        <f t="shared" si="209"/>
        <v>57778.8</v>
      </c>
      <c r="V377" s="624" t="s">
        <v>233</v>
      </c>
    </row>
    <row r="378" spans="1:22" s="481" customFormat="1" hidden="1" outlineLevel="1">
      <c r="A378" s="610">
        <v>315</v>
      </c>
      <c r="B378" s="610">
        <v>254</v>
      </c>
      <c r="C378" s="624" t="s">
        <v>234</v>
      </c>
      <c r="D378" s="610" t="s">
        <v>34</v>
      </c>
      <c r="E378" s="614">
        <v>0.4</v>
      </c>
      <c r="F378" s="625">
        <f t="shared" si="195"/>
        <v>628.79999999999995</v>
      </c>
      <c r="G378" s="625">
        <f t="shared" si="196"/>
        <v>0</v>
      </c>
      <c r="H378" s="625">
        <f t="shared" si="197"/>
        <v>628.79999999999995</v>
      </c>
      <c r="I378" s="614">
        <v>1572</v>
      </c>
      <c r="J378" s="614"/>
      <c r="K378" s="614"/>
      <c r="L378" s="612"/>
      <c r="M378" s="612"/>
      <c r="N378" s="612"/>
      <c r="O378" s="648">
        <f t="shared" si="220"/>
        <v>2515.1999999999998</v>
      </c>
      <c r="P378" s="627">
        <f t="shared" si="215"/>
        <v>1288.48</v>
      </c>
      <c r="Q378" s="627">
        <f t="shared" si="216"/>
        <v>0</v>
      </c>
      <c r="R378" s="628">
        <f t="shared" si="208"/>
        <v>1288.48</v>
      </c>
      <c r="S378" s="628">
        <v>3221.2</v>
      </c>
      <c r="T378" s="628">
        <v>0</v>
      </c>
      <c r="U378" s="628">
        <f t="shared" si="209"/>
        <v>3221.2</v>
      </c>
      <c r="V378" s="624"/>
    </row>
    <row r="379" spans="1:22" s="481" customFormat="1" ht="57" hidden="1" outlineLevel="1">
      <c r="A379" s="610">
        <v>316</v>
      </c>
      <c r="B379" s="610">
        <v>255</v>
      </c>
      <c r="C379" s="624" t="s">
        <v>161</v>
      </c>
      <c r="D379" s="610" t="s">
        <v>31</v>
      </c>
      <c r="E379" s="614">
        <v>0.45</v>
      </c>
      <c r="F379" s="625">
        <f t="shared" si="195"/>
        <v>203.53</v>
      </c>
      <c r="G379" s="625">
        <f t="shared" si="196"/>
        <v>0</v>
      </c>
      <c r="H379" s="625">
        <f t="shared" si="197"/>
        <v>203.53</v>
      </c>
      <c r="I379" s="614">
        <v>452.28</v>
      </c>
      <c r="J379" s="614"/>
      <c r="K379" s="614"/>
      <c r="L379" s="612"/>
      <c r="M379" s="612"/>
      <c r="N379" s="612"/>
      <c r="O379" s="648">
        <f t="shared" si="220"/>
        <v>723.65</v>
      </c>
      <c r="P379" s="627">
        <f t="shared" si="215"/>
        <v>417.05</v>
      </c>
      <c r="Q379" s="627">
        <f t="shared" si="216"/>
        <v>0</v>
      </c>
      <c r="R379" s="628">
        <f t="shared" si="208"/>
        <v>417.05</v>
      </c>
      <c r="S379" s="628">
        <v>926.77</v>
      </c>
      <c r="T379" s="628">
        <v>0</v>
      </c>
      <c r="U379" s="628">
        <f t="shared" si="209"/>
        <v>926.77</v>
      </c>
      <c r="V379" s="624"/>
    </row>
    <row r="380" spans="1:22" s="481" customFormat="1" ht="28.5" hidden="1" outlineLevel="1">
      <c r="A380" s="610">
        <v>317</v>
      </c>
      <c r="B380" s="610">
        <v>256</v>
      </c>
      <c r="C380" s="624" t="s">
        <v>162</v>
      </c>
      <c r="D380" s="610" t="s">
        <v>31</v>
      </c>
      <c r="E380" s="614">
        <v>0.45</v>
      </c>
      <c r="F380" s="625">
        <f t="shared" si="195"/>
        <v>326.12</v>
      </c>
      <c r="G380" s="625">
        <f t="shared" si="196"/>
        <v>0</v>
      </c>
      <c r="H380" s="625">
        <f t="shared" si="197"/>
        <v>326.12</v>
      </c>
      <c r="I380" s="614">
        <v>724.7</v>
      </c>
      <c r="J380" s="614"/>
      <c r="K380" s="614"/>
      <c r="L380" s="612"/>
      <c r="M380" s="612"/>
      <c r="N380" s="612"/>
      <c r="O380" s="648">
        <f t="shared" si="220"/>
        <v>1159.52</v>
      </c>
      <c r="P380" s="627">
        <f t="shared" si="215"/>
        <v>668.25</v>
      </c>
      <c r="Q380" s="627">
        <f t="shared" si="216"/>
        <v>0</v>
      </c>
      <c r="R380" s="628">
        <f t="shared" si="208"/>
        <v>668.25</v>
      </c>
      <c r="S380" s="628">
        <v>1484.99</v>
      </c>
      <c r="T380" s="628">
        <v>0</v>
      </c>
      <c r="U380" s="628">
        <f t="shared" si="209"/>
        <v>1484.99</v>
      </c>
      <c r="V380" s="624"/>
    </row>
    <row r="381" spans="1:22" s="481" customFormat="1" hidden="1" outlineLevel="1">
      <c r="A381" s="610">
        <v>318</v>
      </c>
      <c r="B381" s="610">
        <v>257</v>
      </c>
      <c r="C381" s="624" t="s">
        <v>178</v>
      </c>
      <c r="D381" s="610" t="s">
        <v>31</v>
      </c>
      <c r="E381" s="614">
        <v>0.45</v>
      </c>
      <c r="F381" s="625">
        <f t="shared" si="195"/>
        <v>1991.25</v>
      </c>
      <c r="G381" s="625">
        <f t="shared" si="196"/>
        <v>0</v>
      </c>
      <c r="H381" s="687">
        <f t="shared" si="197"/>
        <v>1991.25</v>
      </c>
      <c r="I381" s="635">
        <v>4425</v>
      </c>
      <c r="J381" s="614"/>
      <c r="K381" s="614"/>
      <c r="L381" s="612"/>
      <c r="M381" s="612"/>
      <c r="N381" s="612"/>
      <c r="O381" s="632">
        <f>I381</f>
        <v>4425</v>
      </c>
      <c r="P381" s="627">
        <f t="shared" si="215"/>
        <v>2550.19</v>
      </c>
      <c r="Q381" s="627">
        <f t="shared" si="216"/>
        <v>0</v>
      </c>
      <c r="R381" s="628">
        <f t="shared" si="208"/>
        <v>2550.19</v>
      </c>
      <c r="S381" s="628">
        <v>5667.08</v>
      </c>
      <c r="T381" s="628">
        <v>0</v>
      </c>
      <c r="U381" s="628">
        <f t="shared" si="209"/>
        <v>5667.08</v>
      </c>
      <c r="V381" s="624"/>
    </row>
    <row r="382" spans="1:22" s="481" customFormat="1" ht="28.5" hidden="1" outlineLevel="1">
      <c r="A382" s="610">
        <v>319</v>
      </c>
      <c r="B382" s="610">
        <v>258</v>
      </c>
      <c r="C382" s="624" t="s">
        <v>235</v>
      </c>
      <c r="D382" s="610" t="s">
        <v>26</v>
      </c>
      <c r="E382" s="614">
        <v>1.2</v>
      </c>
      <c r="F382" s="625">
        <f t="shared" si="195"/>
        <v>616.79999999999995</v>
      </c>
      <c r="G382" s="625">
        <f t="shared" si="196"/>
        <v>0</v>
      </c>
      <c r="H382" s="625">
        <f t="shared" si="197"/>
        <v>616.79999999999995</v>
      </c>
      <c r="I382" s="614">
        <v>514</v>
      </c>
      <c r="J382" s="614"/>
      <c r="K382" s="614"/>
      <c r="L382" s="612"/>
      <c r="M382" s="612"/>
      <c r="N382" s="612"/>
      <c r="O382" s="648">
        <f t="shared" si="220"/>
        <v>822.4</v>
      </c>
      <c r="P382" s="627">
        <f t="shared" si="215"/>
        <v>1263.8900000000001</v>
      </c>
      <c r="Q382" s="627">
        <f t="shared" si="216"/>
        <v>0</v>
      </c>
      <c r="R382" s="628">
        <f t="shared" si="208"/>
        <v>1263.8900000000001</v>
      </c>
      <c r="S382" s="628">
        <v>1053.24</v>
      </c>
      <c r="T382" s="628">
        <v>0</v>
      </c>
      <c r="U382" s="628">
        <f t="shared" si="209"/>
        <v>1053.24</v>
      </c>
      <c r="V382" s="624"/>
    </row>
    <row r="383" spans="1:22" s="481" customFormat="1" ht="28.5" hidden="1" outlineLevel="1">
      <c r="A383" s="610">
        <v>320</v>
      </c>
      <c r="B383" s="610">
        <v>259</v>
      </c>
      <c r="C383" s="624" t="s">
        <v>236</v>
      </c>
      <c r="D383" s="610" t="s">
        <v>34</v>
      </c>
      <c r="E383" s="614">
        <v>1</v>
      </c>
      <c r="F383" s="625">
        <f t="shared" si="195"/>
        <v>11520</v>
      </c>
      <c r="G383" s="625">
        <f t="shared" si="196"/>
        <v>8700</v>
      </c>
      <c r="H383" s="625">
        <f t="shared" si="197"/>
        <v>20220</v>
      </c>
      <c r="I383" s="614">
        <v>11520</v>
      </c>
      <c r="J383" s="635">
        <v>8700</v>
      </c>
      <c r="K383" s="614"/>
      <c r="L383" s="612"/>
      <c r="M383" s="612"/>
      <c r="N383" s="612"/>
      <c r="O383" s="614">
        <v>11520</v>
      </c>
      <c r="P383" s="627">
        <f t="shared" si="215"/>
        <v>14753.61</v>
      </c>
      <c r="Q383" s="627">
        <f t="shared" si="216"/>
        <v>11142.05</v>
      </c>
      <c r="R383" s="628">
        <f t="shared" si="208"/>
        <v>25895.66</v>
      </c>
      <c r="S383" s="628">
        <v>14753.61</v>
      </c>
      <c r="T383" s="628">
        <v>11142.05</v>
      </c>
      <c r="U383" s="628">
        <f t="shared" si="209"/>
        <v>25895.66</v>
      </c>
      <c r="V383" s="624"/>
    </row>
    <row r="384" spans="1:22" s="481" customFormat="1" ht="28.5" hidden="1" outlineLevel="1">
      <c r="A384" s="610">
        <v>321</v>
      </c>
      <c r="B384" s="610">
        <v>260</v>
      </c>
      <c r="C384" s="624" t="s">
        <v>237</v>
      </c>
      <c r="D384" s="610" t="s">
        <v>101</v>
      </c>
      <c r="E384" s="614">
        <v>5.51</v>
      </c>
      <c r="F384" s="625">
        <f t="shared" si="195"/>
        <v>10457.98</v>
      </c>
      <c r="G384" s="625">
        <f t="shared" si="196"/>
        <v>468.35</v>
      </c>
      <c r="H384" s="625">
        <f t="shared" si="197"/>
        <v>10926.33</v>
      </c>
      <c r="I384" s="614">
        <v>1898</v>
      </c>
      <c r="J384" s="614">
        <v>85</v>
      </c>
      <c r="K384" s="614"/>
      <c r="L384" s="612"/>
      <c r="M384" s="612"/>
      <c r="N384" s="612"/>
      <c r="O384" s="648">
        <f t="shared" si="220"/>
        <v>3036.8</v>
      </c>
      <c r="P384" s="627">
        <f t="shared" si="215"/>
        <v>21429.55</v>
      </c>
      <c r="Q384" s="627">
        <f t="shared" si="216"/>
        <v>599.82000000000005</v>
      </c>
      <c r="R384" s="628">
        <f t="shared" si="208"/>
        <v>22029.37</v>
      </c>
      <c r="S384" s="628">
        <v>3889.21</v>
      </c>
      <c r="T384" s="628">
        <v>108.86</v>
      </c>
      <c r="U384" s="628">
        <f t="shared" si="209"/>
        <v>3998.07</v>
      </c>
      <c r="V384" s="624"/>
    </row>
    <row r="385" spans="1:37" s="481" customFormat="1" hidden="1" outlineLevel="1">
      <c r="A385" s="610">
        <v>322</v>
      </c>
      <c r="B385" s="610">
        <v>261</v>
      </c>
      <c r="C385" s="624" t="s">
        <v>238</v>
      </c>
      <c r="D385" s="610" t="s">
        <v>103</v>
      </c>
      <c r="E385" s="614">
        <v>25</v>
      </c>
      <c r="F385" s="625">
        <f t="shared" si="195"/>
        <v>9625</v>
      </c>
      <c r="G385" s="625">
        <f t="shared" si="196"/>
        <v>825</v>
      </c>
      <c r="H385" s="625">
        <f t="shared" si="197"/>
        <v>10450</v>
      </c>
      <c r="I385" s="614">
        <v>385</v>
      </c>
      <c r="J385" s="647">
        <v>33</v>
      </c>
      <c r="K385" s="614"/>
      <c r="L385" s="612"/>
      <c r="M385" s="612"/>
      <c r="N385" s="612"/>
      <c r="O385" s="648">
        <f t="shared" si="220"/>
        <v>616</v>
      </c>
      <c r="P385" s="627">
        <f t="shared" si="215"/>
        <v>19722.75</v>
      </c>
      <c r="Q385" s="627">
        <f t="shared" si="216"/>
        <v>1056.5</v>
      </c>
      <c r="R385" s="628">
        <f t="shared" si="208"/>
        <v>20779.25</v>
      </c>
      <c r="S385" s="628">
        <v>788.91</v>
      </c>
      <c r="T385" s="628">
        <v>42.26</v>
      </c>
      <c r="U385" s="628">
        <f t="shared" si="209"/>
        <v>831.17</v>
      </c>
      <c r="V385" s="624"/>
    </row>
    <row r="386" spans="1:37" s="481" customFormat="1" hidden="1" outlineLevel="1">
      <c r="A386" s="610">
        <v>323</v>
      </c>
      <c r="B386" s="610">
        <v>262</v>
      </c>
      <c r="C386" s="624" t="s">
        <v>239</v>
      </c>
      <c r="D386" s="610" t="s">
        <v>103</v>
      </c>
      <c r="E386" s="614">
        <v>25</v>
      </c>
      <c r="F386" s="625">
        <f t="shared" si="195"/>
        <v>26400</v>
      </c>
      <c r="G386" s="625">
        <f t="shared" si="196"/>
        <v>350</v>
      </c>
      <c r="H386" s="625">
        <f t="shared" si="197"/>
        <v>26750</v>
      </c>
      <c r="I386" s="614">
        <v>1056</v>
      </c>
      <c r="J386" s="647">
        <v>14</v>
      </c>
      <c r="K386" s="614"/>
      <c r="L386" s="612"/>
      <c r="M386" s="612"/>
      <c r="N386" s="612"/>
      <c r="O386" s="648">
        <f t="shared" si="220"/>
        <v>1689.6</v>
      </c>
      <c r="P386" s="627">
        <f t="shared" si="215"/>
        <v>54096.5</v>
      </c>
      <c r="Q386" s="627">
        <f t="shared" si="216"/>
        <v>448.25</v>
      </c>
      <c r="R386" s="628">
        <f t="shared" si="208"/>
        <v>54544.75</v>
      </c>
      <c r="S386" s="628">
        <v>2163.86</v>
      </c>
      <c r="T386" s="628">
        <v>17.93</v>
      </c>
      <c r="U386" s="628">
        <f t="shared" si="209"/>
        <v>2181.79</v>
      </c>
      <c r="V386" s="624"/>
    </row>
    <row r="387" spans="1:37" s="481" customFormat="1" ht="28.5" hidden="1" outlineLevel="1">
      <c r="A387" s="610">
        <v>324</v>
      </c>
      <c r="B387" s="610">
        <v>263</v>
      </c>
      <c r="C387" s="624" t="s">
        <v>240</v>
      </c>
      <c r="D387" s="610" t="s">
        <v>103</v>
      </c>
      <c r="E387" s="614">
        <v>25</v>
      </c>
      <c r="F387" s="625">
        <f t="shared" si="195"/>
        <v>24900</v>
      </c>
      <c r="G387" s="625">
        <f t="shared" si="196"/>
        <v>1300</v>
      </c>
      <c r="H387" s="625">
        <f t="shared" si="197"/>
        <v>26200</v>
      </c>
      <c r="I387" s="614">
        <v>996</v>
      </c>
      <c r="J387" s="647">
        <v>52</v>
      </c>
      <c r="K387" s="614"/>
      <c r="L387" s="612"/>
      <c r="M387" s="612"/>
      <c r="N387" s="612"/>
      <c r="O387" s="648">
        <f t="shared" si="220"/>
        <v>1593.6</v>
      </c>
      <c r="P387" s="627">
        <f t="shared" si="215"/>
        <v>51023</v>
      </c>
      <c r="Q387" s="627">
        <f t="shared" si="216"/>
        <v>1665</v>
      </c>
      <c r="R387" s="628">
        <f t="shared" si="208"/>
        <v>52688</v>
      </c>
      <c r="S387" s="628">
        <v>2040.92</v>
      </c>
      <c r="T387" s="628">
        <v>66.599999999999994</v>
      </c>
      <c r="U387" s="628">
        <f t="shared" si="209"/>
        <v>2107.52</v>
      </c>
      <c r="V387" s="624"/>
    </row>
    <row r="388" spans="1:37" s="481" customFormat="1" ht="28.5" hidden="1" outlineLevel="1">
      <c r="A388" s="610">
        <v>325</v>
      </c>
      <c r="B388" s="610">
        <v>264</v>
      </c>
      <c r="C388" s="624" t="s">
        <v>241</v>
      </c>
      <c r="D388" s="610" t="s">
        <v>26</v>
      </c>
      <c r="E388" s="614">
        <v>0.28999999999999998</v>
      </c>
      <c r="F388" s="625">
        <f t="shared" si="195"/>
        <v>319</v>
      </c>
      <c r="G388" s="625">
        <f t="shared" si="196"/>
        <v>121.8</v>
      </c>
      <c r="H388" s="625">
        <f t="shared" si="197"/>
        <v>440.8</v>
      </c>
      <c r="I388" s="614">
        <v>1100</v>
      </c>
      <c r="J388" s="647">
        <v>420</v>
      </c>
      <c r="K388" s="614"/>
      <c r="L388" s="612"/>
      <c r="M388" s="612"/>
      <c r="N388" s="612"/>
      <c r="O388" s="648">
        <f t="shared" si="220"/>
        <v>1760</v>
      </c>
      <c r="P388" s="627">
        <f t="shared" si="215"/>
        <v>653.66999999999996</v>
      </c>
      <c r="Q388" s="627">
        <f t="shared" si="216"/>
        <v>155.99</v>
      </c>
      <c r="R388" s="628">
        <f t="shared" si="208"/>
        <v>809.66</v>
      </c>
      <c r="S388" s="628">
        <v>2254.02</v>
      </c>
      <c r="T388" s="628">
        <v>537.89</v>
      </c>
      <c r="U388" s="628">
        <f t="shared" si="209"/>
        <v>2791.91</v>
      </c>
      <c r="V388" s="624"/>
    </row>
    <row r="389" spans="1:37" s="481" customFormat="1" hidden="1" outlineLevel="1">
      <c r="A389" s="610">
        <v>326</v>
      </c>
      <c r="B389" s="610">
        <v>265</v>
      </c>
      <c r="C389" s="624" t="s">
        <v>242</v>
      </c>
      <c r="D389" s="610" t="s">
        <v>28</v>
      </c>
      <c r="E389" s="614">
        <v>2.4</v>
      </c>
      <c r="F389" s="625">
        <f t="shared" si="195"/>
        <v>493.54</v>
      </c>
      <c r="G389" s="625">
        <f t="shared" si="196"/>
        <v>103.2</v>
      </c>
      <c r="H389" s="625">
        <f t="shared" si="197"/>
        <v>596.74</v>
      </c>
      <c r="I389" s="614">
        <v>205.64</v>
      </c>
      <c r="J389" s="647">
        <v>43</v>
      </c>
      <c r="K389" s="614"/>
      <c r="L389" s="612"/>
      <c r="M389" s="612"/>
      <c r="N389" s="612"/>
      <c r="O389" s="648">
        <f t="shared" si="220"/>
        <v>329.02</v>
      </c>
      <c r="P389" s="627">
        <f t="shared" si="215"/>
        <v>1011.29</v>
      </c>
      <c r="Q389" s="627">
        <f t="shared" si="216"/>
        <v>132.16999999999999</v>
      </c>
      <c r="R389" s="628">
        <f t="shared" si="208"/>
        <v>1143.46</v>
      </c>
      <c r="S389" s="628">
        <v>421.37</v>
      </c>
      <c r="T389" s="628">
        <v>55.07</v>
      </c>
      <c r="U389" s="628">
        <f t="shared" si="209"/>
        <v>476.44</v>
      </c>
      <c r="V389" s="624"/>
    </row>
    <row r="390" spans="1:37" s="481" customFormat="1" ht="15" hidden="1" outlineLevel="1">
      <c r="A390" s="616"/>
      <c r="B390" s="616"/>
      <c r="C390" s="617" t="s">
        <v>243</v>
      </c>
      <c r="D390" s="654"/>
      <c r="E390" s="655"/>
      <c r="F390" s="639">
        <f>SUM(F391:F400)</f>
        <v>8159370.4000000004</v>
      </c>
      <c r="G390" s="639">
        <f t="shared" ref="G390:H390" si="221">SUM(G391:G400)</f>
        <v>723080</v>
      </c>
      <c r="H390" s="639">
        <f t="shared" si="221"/>
        <v>8882450.4000000004</v>
      </c>
      <c r="I390" s="613"/>
      <c r="J390" s="613"/>
      <c r="K390" s="613"/>
      <c r="L390" s="640"/>
      <c r="M390" s="640"/>
      <c r="N390" s="640"/>
      <c r="O390" s="641"/>
      <c r="P390" s="639"/>
      <c r="Q390" s="639"/>
      <c r="R390" s="639"/>
      <c r="S390" s="628">
        <v>0</v>
      </c>
      <c r="T390" s="628">
        <v>0</v>
      </c>
      <c r="U390" s="628">
        <f t="shared" si="209"/>
        <v>0</v>
      </c>
      <c r="V390" s="643"/>
      <c r="W390" s="482"/>
      <c r="X390" s="482"/>
      <c r="Y390" s="482"/>
      <c r="Z390" s="482"/>
      <c r="AA390" s="482"/>
      <c r="AB390" s="482"/>
      <c r="AC390" s="482"/>
      <c r="AD390" s="482"/>
      <c r="AE390" s="482"/>
      <c r="AF390" s="482"/>
      <c r="AG390" s="482"/>
      <c r="AH390" s="482"/>
      <c r="AI390" s="482"/>
      <c r="AJ390" s="482"/>
      <c r="AK390" s="482"/>
    </row>
    <row r="391" spans="1:37" s="481" customFormat="1" ht="28.5" hidden="1" outlineLevel="1">
      <c r="A391" s="610">
        <v>327</v>
      </c>
      <c r="B391" s="610">
        <v>266</v>
      </c>
      <c r="C391" s="624" t="s">
        <v>244</v>
      </c>
      <c r="D391" s="610" t="s">
        <v>26</v>
      </c>
      <c r="E391" s="614">
        <v>3064.16</v>
      </c>
      <c r="F391" s="625">
        <f t="shared" ref="F391:F400" si="222">E391*I391</f>
        <v>3110122.4</v>
      </c>
      <c r="G391" s="625">
        <f t="shared" ref="G391:G400" si="223">E391*J391</f>
        <v>0</v>
      </c>
      <c r="H391" s="625">
        <f t="shared" ref="H391:H400" si="224">F391+G391</f>
        <v>3110122.4</v>
      </c>
      <c r="I391" s="614">
        <v>1015</v>
      </c>
      <c r="J391" s="614"/>
      <c r="K391" s="614"/>
      <c r="L391" s="612"/>
      <c r="M391" s="612"/>
      <c r="N391" s="612"/>
      <c r="O391" s="648">
        <f t="shared" ref="O391:O400" si="225">I391*$N$3</f>
        <v>1624</v>
      </c>
      <c r="P391" s="627">
        <f t="shared" ref="P391:P400" si="226">E391*S391</f>
        <v>6372993.1799999997</v>
      </c>
      <c r="Q391" s="627">
        <f t="shared" ref="Q391:Q400" si="227">E391*T391</f>
        <v>0</v>
      </c>
      <c r="R391" s="628">
        <f t="shared" si="208"/>
        <v>6372993.1799999997</v>
      </c>
      <c r="S391" s="628">
        <v>2079.85</v>
      </c>
      <c r="T391" s="628">
        <v>0</v>
      </c>
      <c r="U391" s="628">
        <f t="shared" si="209"/>
        <v>2079.85</v>
      </c>
      <c r="V391" s="624"/>
    </row>
    <row r="392" spans="1:37" s="481" customFormat="1" hidden="1" outlineLevel="1">
      <c r="A392" s="610">
        <v>328</v>
      </c>
      <c r="B392" s="610">
        <v>267</v>
      </c>
      <c r="C392" s="624" t="s">
        <v>245</v>
      </c>
      <c r="D392" s="610" t="s">
        <v>26</v>
      </c>
      <c r="E392" s="614">
        <v>220</v>
      </c>
      <c r="F392" s="625">
        <f t="shared" si="222"/>
        <v>387648.8</v>
      </c>
      <c r="G392" s="625">
        <f t="shared" si="223"/>
        <v>0</v>
      </c>
      <c r="H392" s="625">
        <f t="shared" si="224"/>
        <v>387648.8</v>
      </c>
      <c r="I392" s="614">
        <v>1762.04</v>
      </c>
      <c r="J392" s="614"/>
      <c r="K392" s="614"/>
      <c r="L392" s="612"/>
      <c r="M392" s="612"/>
      <c r="N392" s="612"/>
      <c r="O392" s="648">
        <f t="shared" si="225"/>
        <v>2819.26</v>
      </c>
      <c r="P392" s="627">
        <f t="shared" si="226"/>
        <v>794334.2</v>
      </c>
      <c r="Q392" s="627">
        <f t="shared" si="227"/>
        <v>0</v>
      </c>
      <c r="R392" s="628">
        <f t="shared" si="208"/>
        <v>794334.2</v>
      </c>
      <c r="S392" s="628">
        <v>3610.61</v>
      </c>
      <c r="T392" s="628">
        <v>0</v>
      </c>
      <c r="U392" s="628">
        <f t="shared" si="209"/>
        <v>3610.61</v>
      </c>
      <c r="V392" s="624"/>
    </row>
    <row r="393" spans="1:37" s="481" customFormat="1" ht="28.5" hidden="1" outlineLevel="1">
      <c r="A393" s="610">
        <v>329</v>
      </c>
      <c r="B393" s="610">
        <v>268</v>
      </c>
      <c r="C393" s="624" t="s">
        <v>246</v>
      </c>
      <c r="D393" s="610" t="s">
        <v>26</v>
      </c>
      <c r="E393" s="614">
        <v>220</v>
      </c>
      <c r="F393" s="653">
        <f t="shared" si="222"/>
        <v>146960</v>
      </c>
      <c r="G393" s="625">
        <f t="shared" si="223"/>
        <v>127600</v>
      </c>
      <c r="H393" s="625">
        <f t="shared" si="224"/>
        <v>274560</v>
      </c>
      <c r="I393" s="614">
        <v>668</v>
      </c>
      <c r="J393" s="647">
        <v>580</v>
      </c>
      <c r="K393" s="614"/>
      <c r="L393" s="612"/>
      <c r="M393" s="612"/>
      <c r="N393" s="612"/>
      <c r="O393" s="648">
        <f t="shared" si="225"/>
        <v>1068.8</v>
      </c>
      <c r="P393" s="627">
        <f t="shared" si="226"/>
        <v>301138.2</v>
      </c>
      <c r="Q393" s="627">
        <f t="shared" si="227"/>
        <v>163416</v>
      </c>
      <c r="R393" s="628">
        <f t="shared" ref="R393:R456" si="228">P393+Q393</f>
        <v>464554.2</v>
      </c>
      <c r="S393" s="628">
        <v>1368.81</v>
      </c>
      <c r="T393" s="628">
        <v>742.8</v>
      </c>
      <c r="U393" s="628">
        <f t="shared" ref="U393:U456" si="229">S393+T393</f>
        <v>2111.61</v>
      </c>
      <c r="V393" s="624" t="s">
        <v>247</v>
      </c>
    </row>
    <row r="394" spans="1:37" s="481" customFormat="1" ht="42.75" hidden="1" outlineLevel="1">
      <c r="A394" s="610">
        <v>330</v>
      </c>
      <c r="B394" s="610">
        <v>269</v>
      </c>
      <c r="C394" s="624" t="s">
        <v>248</v>
      </c>
      <c r="D394" s="610" t="s">
        <v>26</v>
      </c>
      <c r="E394" s="614">
        <v>220</v>
      </c>
      <c r="F394" s="625">
        <f t="shared" si="222"/>
        <v>23232</v>
      </c>
      <c r="G394" s="625">
        <f t="shared" si="223"/>
        <v>22440</v>
      </c>
      <c r="H394" s="625">
        <f t="shared" si="224"/>
        <v>45672</v>
      </c>
      <c r="I394" s="614">
        <v>105.6</v>
      </c>
      <c r="J394" s="647">
        <v>102</v>
      </c>
      <c r="K394" s="614"/>
      <c r="L394" s="679"/>
      <c r="M394" s="679"/>
      <c r="N394" s="679"/>
      <c r="O394" s="648">
        <f t="shared" si="225"/>
        <v>168.96</v>
      </c>
      <c r="P394" s="627">
        <f t="shared" si="226"/>
        <v>47605.8</v>
      </c>
      <c r="Q394" s="627">
        <f t="shared" si="227"/>
        <v>28738.6</v>
      </c>
      <c r="R394" s="628">
        <f t="shared" si="228"/>
        <v>76344.399999999994</v>
      </c>
      <c r="S394" s="628">
        <v>216.39</v>
      </c>
      <c r="T394" s="628">
        <v>130.63</v>
      </c>
      <c r="U394" s="628">
        <f t="shared" si="229"/>
        <v>347.02</v>
      </c>
      <c r="V394" s="680" t="s">
        <v>249</v>
      </c>
      <c r="W394" s="681"/>
    </row>
    <row r="395" spans="1:37" s="481" customFormat="1" ht="28.5" hidden="1" outlineLevel="1">
      <c r="A395" s="610">
        <v>331</v>
      </c>
      <c r="B395" s="610">
        <v>270</v>
      </c>
      <c r="C395" s="624" t="s">
        <v>250</v>
      </c>
      <c r="D395" s="610" t="s">
        <v>103</v>
      </c>
      <c r="E395" s="614">
        <v>2110</v>
      </c>
      <c r="F395" s="625">
        <f t="shared" si="222"/>
        <v>687860</v>
      </c>
      <c r="G395" s="625">
        <f t="shared" si="223"/>
        <v>0</v>
      </c>
      <c r="H395" s="625">
        <f t="shared" si="224"/>
        <v>687860</v>
      </c>
      <c r="I395" s="614">
        <v>326</v>
      </c>
      <c r="J395" s="614"/>
      <c r="K395" s="614"/>
      <c r="L395" s="612"/>
      <c r="M395" s="612"/>
      <c r="N395" s="612"/>
      <c r="O395" s="648">
        <f t="shared" si="225"/>
        <v>521.6</v>
      </c>
      <c r="P395" s="627">
        <f t="shared" si="226"/>
        <v>1409501.1</v>
      </c>
      <c r="Q395" s="627">
        <f t="shared" si="227"/>
        <v>0</v>
      </c>
      <c r="R395" s="628">
        <f t="shared" si="228"/>
        <v>1409501.1</v>
      </c>
      <c r="S395" s="628">
        <v>668.01</v>
      </c>
      <c r="T395" s="628">
        <v>0</v>
      </c>
      <c r="U395" s="628">
        <f t="shared" si="229"/>
        <v>668.01</v>
      </c>
      <c r="V395" s="624"/>
    </row>
    <row r="396" spans="1:37" s="481" customFormat="1" ht="185.25" hidden="1" outlineLevel="1">
      <c r="A396" s="610">
        <v>332</v>
      </c>
      <c r="B396" s="610">
        <v>271</v>
      </c>
      <c r="C396" s="624" t="s">
        <v>251</v>
      </c>
      <c r="D396" s="610" t="s">
        <v>26</v>
      </c>
      <c r="E396" s="614">
        <v>232</v>
      </c>
      <c r="F396" s="625">
        <f t="shared" si="222"/>
        <v>2609536</v>
      </c>
      <c r="G396" s="625">
        <f t="shared" si="223"/>
        <v>262160</v>
      </c>
      <c r="H396" s="625">
        <f t="shared" si="224"/>
        <v>2871696</v>
      </c>
      <c r="I396" s="614">
        <v>11248</v>
      </c>
      <c r="J396" s="647">
        <v>1130</v>
      </c>
      <c r="K396" s="614"/>
      <c r="L396" s="680"/>
      <c r="M396" s="680"/>
      <c r="N396" s="680"/>
      <c r="O396" s="648">
        <f t="shared" si="225"/>
        <v>17996.8</v>
      </c>
      <c r="P396" s="627">
        <f t="shared" si="226"/>
        <v>5347231.12</v>
      </c>
      <c r="Q396" s="627">
        <f t="shared" si="227"/>
        <v>335748.08</v>
      </c>
      <c r="R396" s="628">
        <f t="shared" si="228"/>
        <v>5682979.2000000002</v>
      </c>
      <c r="S396" s="628">
        <v>23048.41</v>
      </c>
      <c r="T396" s="628">
        <v>1447.19</v>
      </c>
      <c r="U396" s="628">
        <f t="shared" si="229"/>
        <v>24495.599999999999</v>
      </c>
      <c r="V396" s="680" t="s">
        <v>252</v>
      </c>
      <c r="W396" s="688"/>
    </row>
    <row r="397" spans="1:37" s="481" customFormat="1" ht="57" hidden="1" outlineLevel="1">
      <c r="A397" s="610">
        <v>333</v>
      </c>
      <c r="B397" s="610">
        <v>272</v>
      </c>
      <c r="C397" s="624" t="s">
        <v>253</v>
      </c>
      <c r="D397" s="610" t="s">
        <v>26</v>
      </c>
      <c r="E397" s="614">
        <v>232</v>
      </c>
      <c r="F397" s="625">
        <f t="shared" si="222"/>
        <v>720360</v>
      </c>
      <c r="G397" s="625">
        <f t="shared" si="223"/>
        <v>183094.39999999999</v>
      </c>
      <c r="H397" s="625">
        <f t="shared" si="224"/>
        <v>903454.4</v>
      </c>
      <c r="I397" s="614">
        <v>3105</v>
      </c>
      <c r="J397" s="647">
        <v>789.2</v>
      </c>
      <c r="K397" s="614"/>
      <c r="L397" s="612"/>
      <c r="M397" s="612"/>
      <c r="N397" s="612"/>
      <c r="O397" s="648">
        <f t="shared" si="225"/>
        <v>4968</v>
      </c>
      <c r="P397" s="627">
        <f t="shared" si="226"/>
        <v>1476097.68</v>
      </c>
      <c r="Q397" s="627">
        <f t="shared" si="227"/>
        <v>234487.04000000001</v>
      </c>
      <c r="R397" s="628">
        <f t="shared" si="228"/>
        <v>1710584.72</v>
      </c>
      <c r="S397" s="628">
        <v>6362.49</v>
      </c>
      <c r="T397" s="628">
        <v>1010.72</v>
      </c>
      <c r="U397" s="628">
        <f t="shared" si="229"/>
        <v>7373.21</v>
      </c>
      <c r="V397" s="624" t="s">
        <v>254</v>
      </c>
    </row>
    <row r="398" spans="1:37" s="481" customFormat="1" ht="42.75" hidden="1" outlineLevel="1">
      <c r="A398" s="610">
        <v>334</v>
      </c>
      <c r="B398" s="610">
        <v>273</v>
      </c>
      <c r="C398" s="624" t="s">
        <v>255</v>
      </c>
      <c r="D398" s="610" t="s">
        <v>26</v>
      </c>
      <c r="E398" s="614">
        <v>232</v>
      </c>
      <c r="F398" s="625">
        <f t="shared" si="222"/>
        <v>24499.200000000001</v>
      </c>
      <c r="G398" s="625">
        <f t="shared" si="223"/>
        <v>28675.200000000001</v>
      </c>
      <c r="H398" s="625">
        <f t="shared" si="224"/>
        <v>53174.400000000001</v>
      </c>
      <c r="I398" s="614">
        <v>105.6</v>
      </c>
      <c r="J398" s="647">
        <v>123.6</v>
      </c>
      <c r="K398" s="614"/>
      <c r="L398" s="612"/>
      <c r="M398" s="612"/>
      <c r="N398" s="612"/>
      <c r="O398" s="648">
        <f t="shared" si="225"/>
        <v>168.96</v>
      </c>
      <c r="P398" s="627">
        <f t="shared" si="226"/>
        <v>50202.48</v>
      </c>
      <c r="Q398" s="627">
        <f t="shared" si="227"/>
        <v>36723.279999999999</v>
      </c>
      <c r="R398" s="628">
        <f t="shared" si="228"/>
        <v>86925.759999999995</v>
      </c>
      <c r="S398" s="628">
        <v>216.39</v>
      </c>
      <c r="T398" s="628">
        <v>158.29</v>
      </c>
      <c r="U398" s="628">
        <f t="shared" si="229"/>
        <v>374.68</v>
      </c>
      <c r="V398" s="624" t="s">
        <v>256</v>
      </c>
    </row>
    <row r="399" spans="1:37" s="481" customFormat="1" ht="42.75" hidden="1" outlineLevel="1">
      <c r="A399" s="610">
        <v>335</v>
      </c>
      <c r="B399" s="610">
        <v>274</v>
      </c>
      <c r="C399" s="624" t="s">
        <v>257</v>
      </c>
      <c r="D399" s="610" t="s">
        <v>26</v>
      </c>
      <c r="E399" s="614">
        <v>232</v>
      </c>
      <c r="F399" s="625">
        <f t="shared" si="222"/>
        <v>361920</v>
      </c>
      <c r="G399" s="625">
        <f t="shared" si="223"/>
        <v>70110.399999999994</v>
      </c>
      <c r="H399" s="625">
        <f t="shared" si="224"/>
        <v>432030.4</v>
      </c>
      <c r="I399" s="614">
        <v>1560</v>
      </c>
      <c r="J399" s="647">
        <v>302.2</v>
      </c>
      <c r="K399" s="614"/>
      <c r="L399" s="612"/>
      <c r="M399" s="612"/>
      <c r="N399" s="612"/>
      <c r="O399" s="648">
        <f t="shared" si="225"/>
        <v>2496</v>
      </c>
      <c r="P399" s="627">
        <f t="shared" si="226"/>
        <v>741613.52</v>
      </c>
      <c r="Q399" s="627">
        <f t="shared" si="227"/>
        <v>89790.96</v>
      </c>
      <c r="R399" s="628">
        <f t="shared" si="228"/>
        <v>831404.48</v>
      </c>
      <c r="S399" s="628">
        <v>3196.61</v>
      </c>
      <c r="T399" s="628">
        <v>387.03</v>
      </c>
      <c r="U399" s="628">
        <f t="shared" si="229"/>
        <v>3583.64</v>
      </c>
      <c r="V399" s="624" t="s">
        <v>258</v>
      </c>
    </row>
    <row r="400" spans="1:37" s="481" customFormat="1" ht="28.5" hidden="1" outlineLevel="1">
      <c r="A400" s="610">
        <v>336</v>
      </c>
      <c r="B400" s="610">
        <v>275</v>
      </c>
      <c r="C400" s="624" t="s">
        <v>259</v>
      </c>
      <c r="D400" s="610" t="s">
        <v>26</v>
      </c>
      <c r="E400" s="614">
        <v>232</v>
      </c>
      <c r="F400" s="625">
        <f t="shared" si="222"/>
        <v>87232</v>
      </c>
      <c r="G400" s="625">
        <f t="shared" si="223"/>
        <v>29000</v>
      </c>
      <c r="H400" s="625">
        <f t="shared" si="224"/>
        <v>116232</v>
      </c>
      <c r="I400" s="614">
        <v>376</v>
      </c>
      <c r="J400" s="647">
        <v>125</v>
      </c>
      <c r="K400" s="614"/>
      <c r="L400" s="612"/>
      <c r="M400" s="612"/>
      <c r="N400" s="612"/>
      <c r="O400" s="648">
        <f t="shared" si="225"/>
        <v>601.6</v>
      </c>
      <c r="P400" s="627">
        <f t="shared" si="226"/>
        <v>178749.04</v>
      </c>
      <c r="Q400" s="627">
        <f t="shared" si="227"/>
        <v>37140.879999999997</v>
      </c>
      <c r="R400" s="628">
        <f t="shared" si="228"/>
        <v>215889.92000000001</v>
      </c>
      <c r="S400" s="628">
        <v>770.47</v>
      </c>
      <c r="T400" s="628">
        <v>160.09</v>
      </c>
      <c r="U400" s="628">
        <f t="shared" si="229"/>
        <v>930.56</v>
      </c>
      <c r="V400" s="624" t="s">
        <v>260</v>
      </c>
    </row>
    <row r="401" spans="1:37" s="481" customFormat="1" ht="15" hidden="1" outlineLevel="1">
      <c r="A401" s="616"/>
      <c r="B401" s="616"/>
      <c r="C401" s="617" t="s">
        <v>261</v>
      </c>
      <c r="D401" s="654"/>
      <c r="E401" s="655"/>
      <c r="F401" s="639">
        <f t="shared" ref="F401:H401" si="230">SUM(F402:F404)</f>
        <v>153046.09</v>
      </c>
      <c r="G401" s="639">
        <f t="shared" si="230"/>
        <v>0</v>
      </c>
      <c r="H401" s="639">
        <f t="shared" si="230"/>
        <v>153046.09</v>
      </c>
      <c r="I401" s="613"/>
      <c r="J401" s="613"/>
      <c r="K401" s="613"/>
      <c r="L401" s="640"/>
      <c r="M401" s="640"/>
      <c r="N401" s="640"/>
      <c r="O401" s="641"/>
      <c r="P401" s="639"/>
      <c r="Q401" s="639"/>
      <c r="R401" s="639"/>
      <c r="S401" s="628">
        <v>0</v>
      </c>
      <c r="T401" s="628">
        <v>0</v>
      </c>
      <c r="U401" s="628">
        <f t="shared" si="229"/>
        <v>0</v>
      </c>
      <c r="V401" s="643"/>
      <c r="W401" s="482"/>
      <c r="X401" s="482"/>
      <c r="Y401" s="482"/>
      <c r="Z401" s="482"/>
      <c r="AA401" s="482"/>
      <c r="AB401" s="482"/>
      <c r="AC401" s="482"/>
      <c r="AD401" s="482"/>
      <c r="AE401" s="482"/>
      <c r="AF401" s="482"/>
      <c r="AG401" s="482"/>
      <c r="AH401" s="482"/>
      <c r="AI401" s="482"/>
      <c r="AJ401" s="482"/>
      <c r="AK401" s="482"/>
    </row>
    <row r="402" spans="1:37" s="481" customFormat="1" ht="42.75" hidden="1" outlineLevel="1">
      <c r="A402" s="610">
        <v>337</v>
      </c>
      <c r="B402" s="610">
        <v>276</v>
      </c>
      <c r="C402" s="624" t="s">
        <v>262</v>
      </c>
      <c r="D402" s="610" t="s">
        <v>31</v>
      </c>
      <c r="E402" s="614">
        <v>27.32</v>
      </c>
      <c r="F402" s="625">
        <f t="shared" ref="F402:F404" si="231">E402*I402</f>
        <v>19798.8</v>
      </c>
      <c r="G402" s="625">
        <f t="shared" ref="G402:G404" si="232">E402*J402</f>
        <v>0</v>
      </c>
      <c r="H402" s="625">
        <f t="shared" ref="H402:H404" si="233">F402+G402</f>
        <v>19798.8</v>
      </c>
      <c r="I402" s="614">
        <v>724.7</v>
      </c>
      <c r="J402" s="614"/>
      <c r="K402" s="614"/>
      <c r="L402" s="612"/>
      <c r="M402" s="612"/>
      <c r="N402" s="612"/>
      <c r="O402" s="648">
        <f t="shared" ref="O402:O403" si="234">I402*$N$3</f>
        <v>1159.52</v>
      </c>
      <c r="P402" s="627">
        <f>E402*S402</f>
        <v>40569.93</v>
      </c>
      <c r="Q402" s="627">
        <f>E402*T402</f>
        <v>0</v>
      </c>
      <c r="R402" s="628">
        <f t="shared" si="228"/>
        <v>40569.93</v>
      </c>
      <c r="S402" s="628">
        <v>1484.99</v>
      </c>
      <c r="T402" s="628">
        <v>0</v>
      </c>
      <c r="U402" s="628">
        <f t="shared" si="229"/>
        <v>1484.99</v>
      </c>
      <c r="V402" s="624"/>
    </row>
    <row r="403" spans="1:37" s="481" customFormat="1" ht="57" hidden="1" outlineLevel="1">
      <c r="A403" s="610">
        <v>338</v>
      </c>
      <c r="B403" s="610">
        <v>277</v>
      </c>
      <c r="C403" s="624" t="s">
        <v>161</v>
      </c>
      <c r="D403" s="610" t="s">
        <v>31</v>
      </c>
      <c r="E403" s="614">
        <v>27.32</v>
      </c>
      <c r="F403" s="625">
        <f t="shared" si="231"/>
        <v>12356.29</v>
      </c>
      <c r="G403" s="625">
        <f t="shared" si="232"/>
        <v>0</v>
      </c>
      <c r="H403" s="625">
        <f t="shared" si="233"/>
        <v>12356.29</v>
      </c>
      <c r="I403" s="614">
        <v>452.28</v>
      </c>
      <c r="J403" s="614"/>
      <c r="K403" s="614"/>
      <c r="L403" s="612"/>
      <c r="M403" s="612"/>
      <c r="N403" s="612"/>
      <c r="O403" s="648">
        <f t="shared" si="234"/>
        <v>723.65</v>
      </c>
      <c r="P403" s="627">
        <f>E403*S403</f>
        <v>25319.360000000001</v>
      </c>
      <c r="Q403" s="627">
        <f>E403*T403</f>
        <v>0</v>
      </c>
      <c r="R403" s="628">
        <f t="shared" si="228"/>
        <v>25319.360000000001</v>
      </c>
      <c r="S403" s="628">
        <v>926.77</v>
      </c>
      <c r="T403" s="628">
        <v>0</v>
      </c>
      <c r="U403" s="628">
        <f t="shared" si="229"/>
        <v>926.77</v>
      </c>
      <c r="V403" s="624"/>
    </row>
    <row r="404" spans="1:37" s="481" customFormat="1" hidden="1" outlineLevel="1">
      <c r="A404" s="610">
        <v>339</v>
      </c>
      <c r="B404" s="610">
        <v>278</v>
      </c>
      <c r="C404" s="631" t="s">
        <v>178</v>
      </c>
      <c r="D404" s="629" t="s">
        <v>31</v>
      </c>
      <c r="E404" s="614">
        <v>27.32</v>
      </c>
      <c r="F404" s="625">
        <f t="shared" si="231"/>
        <v>120891</v>
      </c>
      <c r="G404" s="625">
        <f t="shared" si="232"/>
        <v>0</v>
      </c>
      <c r="H404" s="625">
        <f t="shared" si="233"/>
        <v>120891</v>
      </c>
      <c r="I404" s="635">
        <v>4425</v>
      </c>
      <c r="J404" s="614"/>
      <c r="K404" s="614"/>
      <c r="L404" s="612"/>
      <c r="M404" s="612"/>
      <c r="N404" s="612"/>
      <c r="O404" s="632">
        <f>I404</f>
        <v>4425</v>
      </c>
      <c r="P404" s="627">
        <f>E404*S404</f>
        <v>154824.63</v>
      </c>
      <c r="Q404" s="627">
        <f>E404*T404</f>
        <v>0</v>
      </c>
      <c r="R404" s="628">
        <f t="shared" si="228"/>
        <v>154824.63</v>
      </c>
      <c r="S404" s="628">
        <v>5667.08</v>
      </c>
      <c r="T404" s="628">
        <v>0</v>
      </c>
      <c r="U404" s="628">
        <f t="shared" si="229"/>
        <v>5667.08</v>
      </c>
      <c r="V404" s="624"/>
    </row>
    <row r="405" spans="1:37" s="481" customFormat="1" ht="90" hidden="1" outlineLevel="1">
      <c r="A405" s="610"/>
      <c r="B405" s="610"/>
      <c r="C405" s="689" t="s">
        <v>263</v>
      </c>
      <c r="D405" s="685"/>
      <c r="E405" s="686"/>
      <c r="F405" s="639">
        <f>SUM(F406:F993)</f>
        <v>2781736.49</v>
      </c>
      <c r="G405" s="639">
        <f t="shared" ref="G405:H405" si="235">SUM(G406:G993)</f>
        <v>1966691.33</v>
      </c>
      <c r="H405" s="639">
        <f t="shared" si="235"/>
        <v>4748427.82</v>
      </c>
      <c r="I405" s="614"/>
      <c r="J405" s="614"/>
      <c r="K405" s="614"/>
      <c r="L405" s="612"/>
      <c r="M405" s="612"/>
      <c r="N405" s="612"/>
      <c r="O405" s="632"/>
      <c r="P405" s="639"/>
      <c r="Q405" s="639"/>
      <c r="R405" s="639"/>
      <c r="S405" s="628">
        <v>0</v>
      </c>
      <c r="T405" s="628">
        <v>0</v>
      </c>
      <c r="U405" s="628">
        <f t="shared" si="229"/>
        <v>0</v>
      </c>
      <c r="V405" s="624"/>
    </row>
    <row r="406" spans="1:37" s="481" customFormat="1" hidden="1" outlineLevel="1">
      <c r="A406" s="610">
        <v>340</v>
      </c>
      <c r="B406" s="610">
        <v>279</v>
      </c>
      <c r="C406" s="624" t="s">
        <v>264</v>
      </c>
      <c r="D406" s="610" t="s">
        <v>34</v>
      </c>
      <c r="E406" s="614">
        <v>0.34</v>
      </c>
      <c r="F406" s="625">
        <f t="shared" ref="F406:F660" si="236">E406*I406</f>
        <v>8077.38</v>
      </c>
      <c r="G406" s="625">
        <f t="shared" ref="G406:G660" si="237">E406*J406</f>
        <v>0</v>
      </c>
      <c r="H406" s="625">
        <f t="shared" ref="H406:H660" si="238">F406+G406</f>
        <v>8077.38</v>
      </c>
      <c r="I406" s="614">
        <v>23757</v>
      </c>
      <c r="J406" s="614"/>
      <c r="K406" s="614"/>
      <c r="L406" s="612"/>
      <c r="M406" s="612"/>
      <c r="N406" s="612"/>
      <c r="O406" s="626">
        <f>I406*$L$3</f>
        <v>40386.9</v>
      </c>
      <c r="P406" s="627">
        <f t="shared" ref="P406:P469" si="239">E406*S406</f>
        <v>17585.919999999998</v>
      </c>
      <c r="Q406" s="627">
        <f t="shared" ref="Q406:Q469" si="240">E406*T406</f>
        <v>0</v>
      </c>
      <c r="R406" s="628">
        <f t="shared" si="228"/>
        <v>17585.919999999998</v>
      </c>
      <c r="S406" s="628">
        <v>51723.3</v>
      </c>
      <c r="T406" s="628">
        <v>0</v>
      </c>
      <c r="U406" s="628">
        <f t="shared" si="229"/>
        <v>51723.3</v>
      </c>
      <c r="V406" s="624"/>
    </row>
    <row r="407" spans="1:37" s="481" customFormat="1" hidden="1" outlineLevel="1">
      <c r="A407" s="610">
        <v>341</v>
      </c>
      <c r="B407" s="610">
        <v>280</v>
      </c>
      <c r="C407" s="624" t="s">
        <v>56</v>
      </c>
      <c r="D407" s="610" t="s">
        <v>26</v>
      </c>
      <c r="E407" s="614">
        <v>31.7</v>
      </c>
      <c r="F407" s="625">
        <f t="shared" si="236"/>
        <v>55856.67</v>
      </c>
      <c r="G407" s="625">
        <f t="shared" si="237"/>
        <v>0</v>
      </c>
      <c r="H407" s="625">
        <f t="shared" si="238"/>
        <v>55856.67</v>
      </c>
      <c r="I407" s="614">
        <v>1762.04</v>
      </c>
      <c r="J407" s="614"/>
      <c r="K407" s="614"/>
      <c r="L407" s="612"/>
      <c r="M407" s="612"/>
      <c r="N407" s="612"/>
      <c r="O407" s="645">
        <f t="shared" ref="O407:O414" si="241">I407*$M$3</f>
        <v>2466.86</v>
      </c>
      <c r="P407" s="627">
        <f t="shared" si="239"/>
        <v>100149.81</v>
      </c>
      <c r="Q407" s="627">
        <f t="shared" si="240"/>
        <v>0</v>
      </c>
      <c r="R407" s="628">
        <f t="shared" si="228"/>
        <v>100149.81</v>
      </c>
      <c r="S407" s="628">
        <v>3159.3</v>
      </c>
      <c r="T407" s="628">
        <v>0</v>
      </c>
      <c r="U407" s="628">
        <f t="shared" si="229"/>
        <v>3159.3</v>
      </c>
      <c r="V407" s="624"/>
    </row>
    <row r="408" spans="1:37" s="481" customFormat="1" hidden="1" outlineLevel="1">
      <c r="A408" s="610">
        <v>342</v>
      </c>
      <c r="B408" s="610">
        <v>281</v>
      </c>
      <c r="C408" s="624" t="s">
        <v>218</v>
      </c>
      <c r="D408" s="610" t="s">
        <v>26</v>
      </c>
      <c r="E408" s="614">
        <v>31.7</v>
      </c>
      <c r="F408" s="625">
        <f t="shared" si="236"/>
        <v>4694.1400000000003</v>
      </c>
      <c r="G408" s="625">
        <f t="shared" si="237"/>
        <v>0</v>
      </c>
      <c r="H408" s="625">
        <f t="shared" si="238"/>
        <v>4694.1400000000003</v>
      </c>
      <c r="I408" s="614">
        <v>148.08000000000001</v>
      </c>
      <c r="J408" s="614"/>
      <c r="K408" s="614"/>
      <c r="L408" s="612"/>
      <c r="M408" s="612"/>
      <c r="N408" s="612"/>
      <c r="O408" s="645">
        <f t="shared" si="241"/>
        <v>207.31</v>
      </c>
      <c r="P408" s="627">
        <f t="shared" si="239"/>
        <v>8416.35</v>
      </c>
      <c r="Q408" s="627">
        <f t="shared" si="240"/>
        <v>0</v>
      </c>
      <c r="R408" s="628">
        <f t="shared" si="228"/>
        <v>8416.35</v>
      </c>
      <c r="S408" s="628">
        <v>265.5</v>
      </c>
      <c r="T408" s="628">
        <v>0</v>
      </c>
      <c r="U408" s="628">
        <f t="shared" si="229"/>
        <v>265.5</v>
      </c>
      <c r="V408" s="624"/>
    </row>
    <row r="409" spans="1:37" s="481" customFormat="1" ht="42.75" hidden="1" outlineLevel="1">
      <c r="A409" s="610">
        <v>343</v>
      </c>
      <c r="B409" s="610">
        <v>282</v>
      </c>
      <c r="C409" s="624" t="s">
        <v>265</v>
      </c>
      <c r="D409" s="610" t="s">
        <v>34</v>
      </c>
      <c r="E409" s="614">
        <v>0.01</v>
      </c>
      <c r="F409" s="625">
        <f t="shared" si="236"/>
        <v>116.24</v>
      </c>
      <c r="G409" s="625">
        <f t="shared" si="237"/>
        <v>0</v>
      </c>
      <c r="H409" s="625">
        <f t="shared" si="238"/>
        <v>116.24</v>
      </c>
      <c r="I409" s="614">
        <v>11624</v>
      </c>
      <c r="J409" s="614"/>
      <c r="K409" s="614"/>
      <c r="L409" s="612"/>
      <c r="M409" s="612"/>
      <c r="N409" s="612"/>
      <c r="O409" s="645">
        <f t="shared" si="241"/>
        <v>16273.6</v>
      </c>
      <c r="P409" s="627">
        <f t="shared" si="239"/>
        <v>208.42</v>
      </c>
      <c r="Q409" s="627">
        <f t="shared" si="240"/>
        <v>0</v>
      </c>
      <c r="R409" s="628">
        <f t="shared" si="228"/>
        <v>208.42</v>
      </c>
      <c r="S409" s="628">
        <v>20841.52</v>
      </c>
      <c r="T409" s="628">
        <v>0</v>
      </c>
      <c r="U409" s="628">
        <f t="shared" si="229"/>
        <v>20841.52</v>
      </c>
      <c r="V409" s="624"/>
    </row>
    <row r="410" spans="1:37" s="481" customFormat="1" ht="28.5" hidden="1" outlineLevel="1">
      <c r="A410" s="610">
        <v>344</v>
      </c>
      <c r="B410" s="610">
        <v>283</v>
      </c>
      <c r="C410" s="624" t="s">
        <v>266</v>
      </c>
      <c r="D410" s="610" t="s">
        <v>26</v>
      </c>
      <c r="E410" s="614">
        <v>5.8</v>
      </c>
      <c r="F410" s="625">
        <f t="shared" si="236"/>
        <v>609</v>
      </c>
      <c r="G410" s="625">
        <f t="shared" si="237"/>
        <v>1339.8</v>
      </c>
      <c r="H410" s="625">
        <f t="shared" si="238"/>
        <v>1948.8</v>
      </c>
      <c r="I410" s="614">
        <v>105</v>
      </c>
      <c r="J410" s="614">
        <v>231</v>
      </c>
      <c r="K410" s="614"/>
      <c r="L410" s="612"/>
      <c r="M410" s="612"/>
      <c r="N410" s="612"/>
      <c r="O410" s="645">
        <f t="shared" si="241"/>
        <v>147</v>
      </c>
      <c r="P410" s="627">
        <f t="shared" si="239"/>
        <v>1091.9100000000001</v>
      </c>
      <c r="Q410" s="627">
        <f t="shared" si="240"/>
        <v>1715.87</v>
      </c>
      <c r="R410" s="628">
        <f t="shared" si="228"/>
        <v>2807.78</v>
      </c>
      <c r="S410" s="628">
        <v>188.26</v>
      </c>
      <c r="T410" s="628">
        <v>295.83999999999997</v>
      </c>
      <c r="U410" s="628">
        <f t="shared" si="229"/>
        <v>484.1</v>
      </c>
      <c r="V410" s="624" t="s">
        <v>267</v>
      </c>
    </row>
    <row r="411" spans="1:37" s="481" customFormat="1" ht="42.75" hidden="1" outlineLevel="1">
      <c r="A411" s="610">
        <v>345</v>
      </c>
      <c r="B411" s="610">
        <v>284</v>
      </c>
      <c r="C411" s="624" t="s">
        <v>265</v>
      </c>
      <c r="D411" s="610" t="s">
        <v>34</v>
      </c>
      <c r="E411" s="614">
        <v>0.67</v>
      </c>
      <c r="F411" s="625">
        <f t="shared" si="236"/>
        <v>7788.08</v>
      </c>
      <c r="G411" s="625">
        <f t="shared" si="237"/>
        <v>0</v>
      </c>
      <c r="H411" s="625">
        <f t="shared" si="238"/>
        <v>7788.08</v>
      </c>
      <c r="I411" s="614">
        <v>11624</v>
      </c>
      <c r="J411" s="614"/>
      <c r="K411" s="614"/>
      <c r="L411" s="612"/>
      <c r="M411" s="612"/>
      <c r="N411" s="612"/>
      <c r="O411" s="645">
        <f t="shared" si="241"/>
        <v>16273.6</v>
      </c>
      <c r="P411" s="627">
        <f t="shared" si="239"/>
        <v>13963.82</v>
      </c>
      <c r="Q411" s="627">
        <f t="shared" si="240"/>
        <v>0</v>
      </c>
      <c r="R411" s="628">
        <f t="shared" si="228"/>
        <v>13963.82</v>
      </c>
      <c r="S411" s="628">
        <v>20841.52</v>
      </c>
      <c r="T411" s="628">
        <v>0</v>
      </c>
      <c r="U411" s="628">
        <f t="shared" si="229"/>
        <v>20841.52</v>
      </c>
      <c r="V411" s="624"/>
    </row>
    <row r="412" spans="1:37" s="481" customFormat="1" ht="28.5" hidden="1" outlineLevel="1">
      <c r="A412" s="610">
        <v>346</v>
      </c>
      <c r="B412" s="610">
        <v>285</v>
      </c>
      <c r="C412" s="624" t="s">
        <v>268</v>
      </c>
      <c r="D412" s="610" t="s">
        <v>26</v>
      </c>
      <c r="E412" s="614">
        <v>6.7</v>
      </c>
      <c r="F412" s="625">
        <f t="shared" si="236"/>
        <v>21560.6</v>
      </c>
      <c r="G412" s="625">
        <f t="shared" si="237"/>
        <v>103180</v>
      </c>
      <c r="H412" s="625">
        <f t="shared" si="238"/>
        <v>124740.6</v>
      </c>
      <c r="I412" s="614">
        <v>3218</v>
      </c>
      <c r="J412" s="614">
        <v>15400</v>
      </c>
      <c r="K412" s="614"/>
      <c r="L412" s="612"/>
      <c r="M412" s="612"/>
      <c r="N412" s="612"/>
      <c r="O412" s="645">
        <f t="shared" si="241"/>
        <v>4505.2</v>
      </c>
      <c r="P412" s="627">
        <f t="shared" si="239"/>
        <v>38657.589999999997</v>
      </c>
      <c r="Q412" s="627">
        <f t="shared" si="240"/>
        <v>132142.09</v>
      </c>
      <c r="R412" s="628">
        <f t="shared" si="228"/>
        <v>170799.68</v>
      </c>
      <c r="S412" s="628">
        <v>5769.79</v>
      </c>
      <c r="T412" s="628">
        <v>19722.7</v>
      </c>
      <c r="U412" s="628">
        <f t="shared" si="229"/>
        <v>25492.49</v>
      </c>
      <c r="V412" s="624" t="s">
        <v>269</v>
      </c>
    </row>
    <row r="413" spans="1:37" s="481" customFormat="1" ht="42.75" hidden="1" outlineLevel="1">
      <c r="A413" s="610">
        <v>347</v>
      </c>
      <c r="B413" s="610">
        <v>286</v>
      </c>
      <c r="C413" s="624" t="s">
        <v>265</v>
      </c>
      <c r="D413" s="610" t="s">
        <v>34</v>
      </c>
      <c r="E413" s="614">
        <v>0.03</v>
      </c>
      <c r="F413" s="625">
        <f t="shared" si="236"/>
        <v>348.72</v>
      </c>
      <c r="G413" s="625">
        <f t="shared" si="237"/>
        <v>0</v>
      </c>
      <c r="H413" s="625">
        <f t="shared" si="238"/>
        <v>348.72</v>
      </c>
      <c r="I413" s="614">
        <v>11624</v>
      </c>
      <c r="J413" s="614"/>
      <c r="K413" s="614"/>
      <c r="L413" s="612"/>
      <c r="M413" s="612"/>
      <c r="N413" s="612"/>
      <c r="O413" s="645">
        <f t="shared" si="241"/>
        <v>16273.6</v>
      </c>
      <c r="P413" s="627">
        <f t="shared" si="239"/>
        <v>625.25</v>
      </c>
      <c r="Q413" s="627">
        <f t="shared" si="240"/>
        <v>0</v>
      </c>
      <c r="R413" s="628">
        <f t="shared" si="228"/>
        <v>625.25</v>
      </c>
      <c r="S413" s="628">
        <v>20841.52</v>
      </c>
      <c r="T413" s="628">
        <v>0</v>
      </c>
      <c r="U413" s="628">
        <f t="shared" si="229"/>
        <v>20841.52</v>
      </c>
      <c r="V413" s="624"/>
    </row>
    <row r="414" spans="1:37" s="481" customFormat="1" ht="28.5" hidden="1" outlineLevel="1">
      <c r="A414" s="610">
        <v>348</v>
      </c>
      <c r="B414" s="610">
        <v>287</v>
      </c>
      <c r="C414" s="624" t="s">
        <v>270</v>
      </c>
      <c r="D414" s="610" t="s">
        <v>26</v>
      </c>
      <c r="E414" s="614">
        <v>6.7</v>
      </c>
      <c r="F414" s="625">
        <f t="shared" si="236"/>
        <v>1909.5</v>
      </c>
      <c r="G414" s="625">
        <f t="shared" si="237"/>
        <v>7095.3</v>
      </c>
      <c r="H414" s="625">
        <f t="shared" si="238"/>
        <v>9004.7999999999993</v>
      </c>
      <c r="I414" s="614">
        <v>285</v>
      </c>
      <c r="J414" s="614">
        <v>1059</v>
      </c>
      <c r="K414" s="614"/>
      <c r="L414" s="612"/>
      <c r="M414" s="612"/>
      <c r="N414" s="612"/>
      <c r="O414" s="645">
        <f t="shared" si="241"/>
        <v>399</v>
      </c>
      <c r="P414" s="627">
        <f t="shared" si="239"/>
        <v>3423.7</v>
      </c>
      <c r="Q414" s="627">
        <f t="shared" si="240"/>
        <v>9086.94</v>
      </c>
      <c r="R414" s="628">
        <f t="shared" si="228"/>
        <v>12510.64</v>
      </c>
      <c r="S414" s="628">
        <v>511</v>
      </c>
      <c r="T414" s="628">
        <v>1356.26</v>
      </c>
      <c r="U414" s="628">
        <f t="shared" si="229"/>
        <v>1867.26</v>
      </c>
      <c r="V414" s="624" t="s">
        <v>271</v>
      </c>
    </row>
    <row r="415" spans="1:37" s="481" customFormat="1" ht="28.5" hidden="1" outlineLevel="1">
      <c r="A415" s="610"/>
      <c r="B415" s="610"/>
      <c r="C415" s="617" t="s">
        <v>272</v>
      </c>
      <c r="D415" s="685"/>
      <c r="E415" s="686"/>
      <c r="F415" s="625">
        <f t="shared" si="236"/>
        <v>0</v>
      </c>
      <c r="G415" s="625">
        <f t="shared" si="237"/>
        <v>0</v>
      </c>
      <c r="H415" s="625">
        <f t="shared" si="238"/>
        <v>0</v>
      </c>
      <c r="I415" s="614"/>
      <c r="J415" s="614"/>
      <c r="K415" s="614"/>
      <c r="L415" s="612"/>
      <c r="M415" s="612"/>
      <c r="N415" s="612"/>
      <c r="O415" s="632"/>
      <c r="P415" s="627">
        <f t="shared" si="239"/>
        <v>0</v>
      </c>
      <c r="Q415" s="627">
        <f t="shared" si="240"/>
        <v>0</v>
      </c>
      <c r="R415" s="628">
        <f t="shared" si="228"/>
        <v>0</v>
      </c>
      <c r="S415" s="628">
        <v>0</v>
      </c>
      <c r="T415" s="628">
        <v>0</v>
      </c>
      <c r="U415" s="628">
        <f t="shared" si="229"/>
        <v>0</v>
      </c>
      <c r="V415" s="624"/>
    </row>
    <row r="416" spans="1:37" s="481" customFormat="1" hidden="1" outlineLevel="1">
      <c r="A416" s="610">
        <v>349</v>
      </c>
      <c r="B416" s="610">
        <v>288</v>
      </c>
      <c r="C416" s="624" t="s">
        <v>264</v>
      </c>
      <c r="D416" s="610" t="s">
        <v>34</v>
      </c>
      <c r="E416" s="614">
        <v>0.13</v>
      </c>
      <c r="F416" s="625">
        <f t="shared" si="236"/>
        <v>3088.41</v>
      </c>
      <c r="G416" s="625">
        <f t="shared" si="237"/>
        <v>0</v>
      </c>
      <c r="H416" s="625">
        <f t="shared" si="238"/>
        <v>3088.41</v>
      </c>
      <c r="I416" s="614">
        <v>23757</v>
      </c>
      <c r="J416" s="614"/>
      <c r="K416" s="614"/>
      <c r="L416" s="612"/>
      <c r="M416" s="612"/>
      <c r="N416" s="612"/>
      <c r="O416" s="626">
        <f>I416*$L$3</f>
        <v>40386.9</v>
      </c>
      <c r="P416" s="627">
        <f t="shared" si="239"/>
        <v>6724.03</v>
      </c>
      <c r="Q416" s="627">
        <f t="shared" si="240"/>
        <v>0</v>
      </c>
      <c r="R416" s="628">
        <f t="shared" si="228"/>
        <v>6724.03</v>
      </c>
      <c r="S416" s="628">
        <v>51723.3</v>
      </c>
      <c r="T416" s="628">
        <v>0</v>
      </c>
      <c r="U416" s="628">
        <f t="shared" si="229"/>
        <v>51723.3</v>
      </c>
      <c r="V416" s="624"/>
    </row>
    <row r="417" spans="1:22" s="481" customFormat="1" hidden="1" outlineLevel="1">
      <c r="A417" s="610">
        <v>350</v>
      </c>
      <c r="B417" s="610">
        <v>289</v>
      </c>
      <c r="C417" s="624" t="s">
        <v>56</v>
      </c>
      <c r="D417" s="610" t="s">
        <v>26</v>
      </c>
      <c r="E417" s="614">
        <v>58.2</v>
      </c>
      <c r="F417" s="625">
        <f t="shared" si="236"/>
        <v>102550.73</v>
      </c>
      <c r="G417" s="625">
        <f t="shared" si="237"/>
        <v>0</v>
      </c>
      <c r="H417" s="625">
        <f t="shared" si="238"/>
        <v>102550.73</v>
      </c>
      <c r="I417" s="614">
        <v>1762.04</v>
      </c>
      <c r="J417" s="614"/>
      <c r="K417" s="614"/>
      <c r="L417" s="612"/>
      <c r="M417" s="612"/>
      <c r="N417" s="612"/>
      <c r="O417" s="645">
        <f t="shared" ref="O417:O424" si="242">I417*$M$3</f>
        <v>2466.86</v>
      </c>
      <c r="P417" s="627">
        <f t="shared" si="239"/>
        <v>183871.26</v>
      </c>
      <c r="Q417" s="627">
        <f t="shared" si="240"/>
        <v>0</v>
      </c>
      <c r="R417" s="628">
        <f t="shared" si="228"/>
        <v>183871.26</v>
      </c>
      <c r="S417" s="628">
        <v>3159.3</v>
      </c>
      <c r="T417" s="628">
        <v>0</v>
      </c>
      <c r="U417" s="628">
        <f t="shared" si="229"/>
        <v>3159.3</v>
      </c>
      <c r="V417" s="624"/>
    </row>
    <row r="418" spans="1:22" s="481" customFormat="1" hidden="1" outlineLevel="1">
      <c r="A418" s="610">
        <v>351</v>
      </c>
      <c r="B418" s="610">
        <v>290</v>
      </c>
      <c r="C418" s="624" t="s">
        <v>218</v>
      </c>
      <c r="D418" s="610" t="s">
        <v>26</v>
      </c>
      <c r="E418" s="614">
        <v>58.2</v>
      </c>
      <c r="F418" s="625">
        <f t="shared" si="236"/>
        <v>8618.26</v>
      </c>
      <c r="G418" s="625">
        <f t="shared" si="237"/>
        <v>0</v>
      </c>
      <c r="H418" s="625">
        <f t="shared" si="238"/>
        <v>8618.26</v>
      </c>
      <c r="I418" s="614">
        <v>148.08000000000001</v>
      </c>
      <c r="J418" s="614"/>
      <c r="K418" s="614"/>
      <c r="L418" s="612"/>
      <c r="M418" s="612"/>
      <c r="N418" s="612"/>
      <c r="O418" s="645">
        <f t="shared" si="242"/>
        <v>207.31</v>
      </c>
      <c r="P418" s="627">
        <f t="shared" si="239"/>
        <v>15452.1</v>
      </c>
      <c r="Q418" s="627">
        <f t="shared" si="240"/>
        <v>0</v>
      </c>
      <c r="R418" s="628">
        <f t="shared" si="228"/>
        <v>15452.1</v>
      </c>
      <c r="S418" s="628">
        <v>265.5</v>
      </c>
      <c r="T418" s="628">
        <v>0</v>
      </c>
      <c r="U418" s="628">
        <f t="shared" si="229"/>
        <v>265.5</v>
      </c>
      <c r="V418" s="624"/>
    </row>
    <row r="419" spans="1:22" s="481" customFormat="1" ht="42.75" hidden="1" outlineLevel="1">
      <c r="A419" s="610">
        <v>352</v>
      </c>
      <c r="B419" s="610">
        <v>291</v>
      </c>
      <c r="C419" s="624" t="s">
        <v>265</v>
      </c>
      <c r="D419" s="610" t="s">
        <v>34</v>
      </c>
      <c r="E419" s="614">
        <v>0.01</v>
      </c>
      <c r="F419" s="625">
        <f t="shared" si="236"/>
        <v>116.24</v>
      </c>
      <c r="G419" s="625">
        <f t="shared" si="237"/>
        <v>0</v>
      </c>
      <c r="H419" s="625">
        <f t="shared" si="238"/>
        <v>116.24</v>
      </c>
      <c r="I419" s="614">
        <v>11624</v>
      </c>
      <c r="J419" s="614"/>
      <c r="K419" s="614"/>
      <c r="L419" s="612"/>
      <c r="M419" s="612"/>
      <c r="N419" s="612"/>
      <c r="O419" s="645">
        <f t="shared" si="242"/>
        <v>16273.6</v>
      </c>
      <c r="P419" s="627">
        <f t="shared" si="239"/>
        <v>208.42</v>
      </c>
      <c r="Q419" s="627">
        <f t="shared" si="240"/>
        <v>0</v>
      </c>
      <c r="R419" s="628">
        <f t="shared" si="228"/>
        <v>208.42</v>
      </c>
      <c r="S419" s="628">
        <v>20841.52</v>
      </c>
      <c r="T419" s="628">
        <v>0</v>
      </c>
      <c r="U419" s="628">
        <f t="shared" si="229"/>
        <v>20841.52</v>
      </c>
      <c r="V419" s="624"/>
    </row>
    <row r="420" spans="1:22" s="481" customFormat="1" ht="28.5" hidden="1" outlineLevel="1">
      <c r="A420" s="610">
        <v>353</v>
      </c>
      <c r="B420" s="610">
        <v>292</v>
      </c>
      <c r="C420" s="624" t="s">
        <v>266</v>
      </c>
      <c r="D420" s="610" t="s">
        <v>26</v>
      </c>
      <c r="E420" s="614">
        <v>5.3</v>
      </c>
      <c r="F420" s="625">
        <f t="shared" si="236"/>
        <v>556.5</v>
      </c>
      <c r="G420" s="625">
        <f t="shared" si="237"/>
        <v>1224.3</v>
      </c>
      <c r="H420" s="625">
        <f t="shared" si="238"/>
        <v>1780.8</v>
      </c>
      <c r="I420" s="614">
        <v>105</v>
      </c>
      <c r="J420" s="614">
        <v>231</v>
      </c>
      <c r="K420" s="614"/>
      <c r="L420" s="612"/>
      <c r="M420" s="612"/>
      <c r="N420" s="612"/>
      <c r="O420" s="645">
        <f t="shared" si="242"/>
        <v>147</v>
      </c>
      <c r="P420" s="627">
        <f t="shared" si="239"/>
        <v>997.78</v>
      </c>
      <c r="Q420" s="627">
        <f t="shared" si="240"/>
        <v>1567.95</v>
      </c>
      <c r="R420" s="628">
        <f t="shared" si="228"/>
        <v>2565.73</v>
      </c>
      <c r="S420" s="628">
        <v>188.26</v>
      </c>
      <c r="T420" s="628">
        <v>295.83999999999997</v>
      </c>
      <c r="U420" s="628">
        <f t="shared" si="229"/>
        <v>484.1</v>
      </c>
      <c r="V420" s="624" t="s">
        <v>273</v>
      </c>
    </row>
    <row r="421" spans="1:22" s="481" customFormat="1" ht="42.75" hidden="1" outlineLevel="1">
      <c r="A421" s="610">
        <v>354</v>
      </c>
      <c r="B421" s="610">
        <v>293</v>
      </c>
      <c r="C421" s="624" t="s">
        <v>265</v>
      </c>
      <c r="D421" s="610" t="s">
        <v>34</v>
      </c>
      <c r="E421" s="614">
        <v>0.12</v>
      </c>
      <c r="F421" s="625">
        <f t="shared" si="236"/>
        <v>1394.88</v>
      </c>
      <c r="G421" s="625">
        <f t="shared" si="237"/>
        <v>0</v>
      </c>
      <c r="H421" s="625">
        <f t="shared" si="238"/>
        <v>1394.88</v>
      </c>
      <c r="I421" s="614">
        <v>11624</v>
      </c>
      <c r="J421" s="614"/>
      <c r="K421" s="614"/>
      <c r="L421" s="612"/>
      <c r="M421" s="612"/>
      <c r="N421" s="612"/>
      <c r="O421" s="645">
        <f t="shared" si="242"/>
        <v>16273.6</v>
      </c>
      <c r="P421" s="627">
        <f t="shared" si="239"/>
        <v>2500.98</v>
      </c>
      <c r="Q421" s="627">
        <f t="shared" si="240"/>
        <v>0</v>
      </c>
      <c r="R421" s="628">
        <f t="shared" si="228"/>
        <v>2500.98</v>
      </c>
      <c r="S421" s="628">
        <v>20841.52</v>
      </c>
      <c r="T421" s="628">
        <v>0</v>
      </c>
      <c r="U421" s="628">
        <f t="shared" si="229"/>
        <v>20841.52</v>
      </c>
      <c r="V421" s="624"/>
    </row>
    <row r="422" spans="1:22" s="481" customFormat="1" ht="28.5" hidden="1" outlineLevel="1">
      <c r="A422" s="610">
        <v>355</v>
      </c>
      <c r="B422" s="610">
        <v>294</v>
      </c>
      <c r="C422" s="624" t="s">
        <v>274</v>
      </c>
      <c r="D422" s="610" t="s">
        <v>26</v>
      </c>
      <c r="E422" s="614">
        <v>12.3</v>
      </c>
      <c r="F422" s="625">
        <f t="shared" si="236"/>
        <v>8216.4</v>
      </c>
      <c r="G422" s="625">
        <f t="shared" si="237"/>
        <v>37884</v>
      </c>
      <c r="H422" s="625">
        <f t="shared" si="238"/>
        <v>46100.4</v>
      </c>
      <c r="I422" s="614">
        <v>668</v>
      </c>
      <c r="J422" s="614">
        <v>3080</v>
      </c>
      <c r="K422" s="614"/>
      <c r="L422" s="612"/>
      <c r="M422" s="612"/>
      <c r="N422" s="612"/>
      <c r="O422" s="645">
        <f t="shared" si="242"/>
        <v>935.2</v>
      </c>
      <c r="P422" s="627">
        <f t="shared" si="239"/>
        <v>14731.83</v>
      </c>
      <c r="Q422" s="627">
        <f t="shared" si="240"/>
        <v>48517.84</v>
      </c>
      <c r="R422" s="628">
        <f t="shared" si="228"/>
        <v>63249.67</v>
      </c>
      <c r="S422" s="628">
        <v>1197.71</v>
      </c>
      <c r="T422" s="628">
        <v>3944.54</v>
      </c>
      <c r="U422" s="628">
        <f t="shared" si="229"/>
        <v>5142.25</v>
      </c>
      <c r="V422" s="624" t="s">
        <v>275</v>
      </c>
    </row>
    <row r="423" spans="1:22" s="481" customFormat="1" ht="42.75" hidden="1" outlineLevel="1">
      <c r="A423" s="610">
        <v>356</v>
      </c>
      <c r="B423" s="610">
        <v>295</v>
      </c>
      <c r="C423" s="624" t="s">
        <v>265</v>
      </c>
      <c r="D423" s="610" t="s">
        <v>34</v>
      </c>
      <c r="E423" s="614">
        <v>0.06</v>
      </c>
      <c r="F423" s="625">
        <f t="shared" si="236"/>
        <v>697.44</v>
      </c>
      <c r="G423" s="625">
        <f t="shared" si="237"/>
        <v>0</v>
      </c>
      <c r="H423" s="625">
        <f t="shared" si="238"/>
        <v>697.44</v>
      </c>
      <c r="I423" s="614">
        <v>11624</v>
      </c>
      <c r="J423" s="614"/>
      <c r="K423" s="614"/>
      <c r="L423" s="612"/>
      <c r="M423" s="612"/>
      <c r="N423" s="612"/>
      <c r="O423" s="645">
        <f t="shared" si="242"/>
        <v>16273.6</v>
      </c>
      <c r="P423" s="627">
        <f t="shared" si="239"/>
        <v>1250.49</v>
      </c>
      <c r="Q423" s="627">
        <f t="shared" si="240"/>
        <v>0</v>
      </c>
      <c r="R423" s="628">
        <f t="shared" si="228"/>
        <v>1250.49</v>
      </c>
      <c r="S423" s="628">
        <v>20841.52</v>
      </c>
      <c r="T423" s="628">
        <v>0</v>
      </c>
      <c r="U423" s="628">
        <f t="shared" si="229"/>
        <v>20841.52</v>
      </c>
      <c r="V423" s="624"/>
    </row>
    <row r="424" spans="1:22" s="481" customFormat="1" ht="28.5" hidden="1" outlineLevel="1">
      <c r="A424" s="610">
        <v>357</v>
      </c>
      <c r="B424" s="610">
        <v>296</v>
      </c>
      <c r="C424" s="624" t="s">
        <v>270</v>
      </c>
      <c r="D424" s="610" t="s">
        <v>26</v>
      </c>
      <c r="E424" s="614">
        <v>12.3</v>
      </c>
      <c r="F424" s="625">
        <f t="shared" si="236"/>
        <v>3505.5</v>
      </c>
      <c r="G424" s="625">
        <f t="shared" si="237"/>
        <v>13025.7</v>
      </c>
      <c r="H424" s="625">
        <f t="shared" si="238"/>
        <v>16531.2</v>
      </c>
      <c r="I424" s="614">
        <v>285</v>
      </c>
      <c r="J424" s="614">
        <v>1059</v>
      </c>
      <c r="K424" s="614"/>
      <c r="L424" s="612"/>
      <c r="M424" s="612"/>
      <c r="N424" s="612"/>
      <c r="O424" s="645">
        <f t="shared" si="242"/>
        <v>399</v>
      </c>
      <c r="P424" s="627">
        <f t="shared" si="239"/>
        <v>6285.3</v>
      </c>
      <c r="Q424" s="627">
        <f t="shared" si="240"/>
        <v>16682</v>
      </c>
      <c r="R424" s="628">
        <f t="shared" si="228"/>
        <v>22967.3</v>
      </c>
      <c r="S424" s="628">
        <v>511</v>
      </c>
      <c r="T424" s="628">
        <v>1356.26</v>
      </c>
      <c r="U424" s="628">
        <f t="shared" si="229"/>
        <v>1867.26</v>
      </c>
      <c r="V424" s="624" t="s">
        <v>276</v>
      </c>
    </row>
    <row r="425" spans="1:22" s="481" customFormat="1" hidden="1" outlineLevel="1">
      <c r="A425" s="610"/>
      <c r="B425" s="610"/>
      <c r="C425" s="617" t="s">
        <v>277</v>
      </c>
      <c r="D425" s="685"/>
      <c r="E425" s="686"/>
      <c r="F425" s="625">
        <f t="shared" si="236"/>
        <v>0</v>
      </c>
      <c r="G425" s="625">
        <f t="shared" si="237"/>
        <v>0</v>
      </c>
      <c r="H425" s="625">
        <f t="shared" si="238"/>
        <v>0</v>
      </c>
      <c r="I425" s="614"/>
      <c r="J425" s="614"/>
      <c r="K425" s="614"/>
      <c r="L425" s="612"/>
      <c r="M425" s="612"/>
      <c r="N425" s="612"/>
      <c r="O425" s="632"/>
      <c r="P425" s="627">
        <f t="shared" si="239"/>
        <v>0</v>
      </c>
      <c r="Q425" s="627">
        <f t="shared" si="240"/>
        <v>0</v>
      </c>
      <c r="R425" s="628">
        <f t="shared" si="228"/>
        <v>0</v>
      </c>
      <c r="S425" s="628">
        <v>0</v>
      </c>
      <c r="T425" s="628">
        <v>0</v>
      </c>
      <c r="U425" s="628">
        <f t="shared" si="229"/>
        <v>0</v>
      </c>
      <c r="V425" s="624"/>
    </row>
    <row r="426" spans="1:22" s="481" customFormat="1" hidden="1" outlineLevel="1">
      <c r="A426" s="610">
        <v>358</v>
      </c>
      <c r="B426" s="610">
        <v>297</v>
      </c>
      <c r="C426" s="624" t="s">
        <v>264</v>
      </c>
      <c r="D426" s="610" t="s">
        <v>34</v>
      </c>
      <c r="E426" s="614">
        <v>0.08</v>
      </c>
      <c r="F426" s="625">
        <f t="shared" si="236"/>
        <v>1900.56</v>
      </c>
      <c r="G426" s="625">
        <f t="shared" si="237"/>
        <v>0</v>
      </c>
      <c r="H426" s="625">
        <f t="shared" si="238"/>
        <v>1900.56</v>
      </c>
      <c r="I426" s="614">
        <v>23757</v>
      </c>
      <c r="J426" s="614"/>
      <c r="K426" s="614"/>
      <c r="L426" s="612"/>
      <c r="M426" s="612"/>
      <c r="N426" s="612"/>
      <c r="O426" s="626">
        <f>I426*$L$3</f>
        <v>40386.9</v>
      </c>
      <c r="P426" s="627">
        <f t="shared" si="239"/>
        <v>4137.8599999999997</v>
      </c>
      <c r="Q426" s="627">
        <f t="shared" si="240"/>
        <v>0</v>
      </c>
      <c r="R426" s="628">
        <f t="shared" si="228"/>
        <v>4137.8599999999997</v>
      </c>
      <c r="S426" s="628">
        <v>51723.3</v>
      </c>
      <c r="T426" s="628">
        <v>0</v>
      </c>
      <c r="U426" s="628">
        <f t="shared" si="229"/>
        <v>51723.3</v>
      </c>
      <c r="V426" s="624"/>
    </row>
    <row r="427" spans="1:22" s="481" customFormat="1" hidden="1" outlineLevel="1">
      <c r="A427" s="610">
        <v>359</v>
      </c>
      <c r="B427" s="610">
        <v>298</v>
      </c>
      <c r="C427" s="624" t="s">
        <v>56</v>
      </c>
      <c r="D427" s="610" t="s">
        <v>26</v>
      </c>
      <c r="E427" s="614">
        <v>7</v>
      </c>
      <c r="F427" s="625">
        <f t="shared" si="236"/>
        <v>12334.28</v>
      </c>
      <c r="G427" s="625">
        <f t="shared" si="237"/>
        <v>0</v>
      </c>
      <c r="H427" s="625">
        <f t="shared" si="238"/>
        <v>12334.28</v>
      </c>
      <c r="I427" s="614">
        <v>1762.04</v>
      </c>
      <c r="J427" s="614"/>
      <c r="K427" s="614"/>
      <c r="L427" s="612"/>
      <c r="M427" s="612"/>
      <c r="N427" s="612"/>
      <c r="O427" s="645">
        <f t="shared" ref="O427:O434" si="243">I427*$M$3</f>
        <v>2466.86</v>
      </c>
      <c r="P427" s="627">
        <f t="shared" si="239"/>
        <v>22115.1</v>
      </c>
      <c r="Q427" s="627">
        <f t="shared" si="240"/>
        <v>0</v>
      </c>
      <c r="R427" s="628">
        <f t="shared" si="228"/>
        <v>22115.1</v>
      </c>
      <c r="S427" s="628">
        <v>3159.3</v>
      </c>
      <c r="T427" s="628">
        <v>0</v>
      </c>
      <c r="U427" s="628">
        <f t="shared" si="229"/>
        <v>3159.3</v>
      </c>
      <c r="V427" s="624"/>
    </row>
    <row r="428" spans="1:22" s="481" customFormat="1" hidden="1" outlineLevel="1">
      <c r="A428" s="610">
        <v>360</v>
      </c>
      <c r="B428" s="610">
        <v>299</v>
      </c>
      <c r="C428" s="624" t="s">
        <v>218</v>
      </c>
      <c r="D428" s="610" t="s">
        <v>26</v>
      </c>
      <c r="E428" s="614">
        <v>7</v>
      </c>
      <c r="F428" s="625">
        <f t="shared" si="236"/>
        <v>1036.56</v>
      </c>
      <c r="G428" s="625">
        <f t="shared" si="237"/>
        <v>0</v>
      </c>
      <c r="H428" s="625">
        <f t="shared" si="238"/>
        <v>1036.56</v>
      </c>
      <c r="I428" s="614">
        <v>148.08000000000001</v>
      </c>
      <c r="J428" s="614"/>
      <c r="K428" s="614"/>
      <c r="L428" s="612"/>
      <c r="M428" s="612"/>
      <c r="N428" s="612"/>
      <c r="O428" s="645">
        <f t="shared" si="243"/>
        <v>207.31</v>
      </c>
      <c r="P428" s="627">
        <f t="shared" si="239"/>
        <v>1858.5</v>
      </c>
      <c r="Q428" s="627">
        <f t="shared" si="240"/>
        <v>0</v>
      </c>
      <c r="R428" s="628">
        <f t="shared" si="228"/>
        <v>1858.5</v>
      </c>
      <c r="S428" s="628">
        <v>265.5</v>
      </c>
      <c r="T428" s="628">
        <v>0</v>
      </c>
      <c r="U428" s="628">
        <f t="shared" si="229"/>
        <v>265.5</v>
      </c>
      <c r="V428" s="624"/>
    </row>
    <row r="429" spans="1:22" s="481" customFormat="1" ht="42.75" hidden="1" outlineLevel="1">
      <c r="A429" s="610">
        <v>361</v>
      </c>
      <c r="B429" s="610">
        <v>300</v>
      </c>
      <c r="C429" s="624" t="s">
        <v>265</v>
      </c>
      <c r="D429" s="610" t="s">
        <v>34</v>
      </c>
      <c r="E429" s="614">
        <v>0</v>
      </c>
      <c r="F429" s="625">
        <f t="shared" si="236"/>
        <v>0</v>
      </c>
      <c r="G429" s="625">
        <f t="shared" si="237"/>
        <v>0</v>
      </c>
      <c r="H429" s="625">
        <f t="shared" si="238"/>
        <v>0</v>
      </c>
      <c r="I429" s="614">
        <v>11624</v>
      </c>
      <c r="J429" s="614"/>
      <c r="K429" s="614"/>
      <c r="L429" s="612"/>
      <c r="M429" s="612"/>
      <c r="N429" s="612"/>
      <c r="O429" s="645">
        <f t="shared" si="243"/>
        <v>16273.6</v>
      </c>
      <c r="P429" s="627">
        <f t="shared" si="239"/>
        <v>0</v>
      </c>
      <c r="Q429" s="627">
        <f t="shared" si="240"/>
        <v>0</v>
      </c>
      <c r="R429" s="628">
        <f t="shared" si="228"/>
        <v>0</v>
      </c>
      <c r="S429" s="628">
        <v>20841.52</v>
      </c>
      <c r="T429" s="628">
        <v>0</v>
      </c>
      <c r="U429" s="628">
        <f t="shared" si="229"/>
        <v>20841.52</v>
      </c>
      <c r="V429" s="624"/>
    </row>
    <row r="430" spans="1:22" s="481" customFormat="1" ht="28.5" hidden="1" outlineLevel="1">
      <c r="A430" s="610">
        <v>362</v>
      </c>
      <c r="B430" s="610">
        <v>301</v>
      </c>
      <c r="C430" s="624" t="s">
        <v>266</v>
      </c>
      <c r="D430" s="610" t="s">
        <v>26</v>
      </c>
      <c r="E430" s="614">
        <v>1.3</v>
      </c>
      <c r="F430" s="625">
        <f t="shared" si="236"/>
        <v>136.5</v>
      </c>
      <c r="G430" s="625">
        <f t="shared" si="237"/>
        <v>300.3</v>
      </c>
      <c r="H430" s="625">
        <f t="shared" si="238"/>
        <v>436.8</v>
      </c>
      <c r="I430" s="614">
        <v>105</v>
      </c>
      <c r="J430" s="614">
        <v>231</v>
      </c>
      <c r="K430" s="614"/>
      <c r="L430" s="612"/>
      <c r="M430" s="612"/>
      <c r="N430" s="612"/>
      <c r="O430" s="645">
        <f t="shared" si="243"/>
        <v>147</v>
      </c>
      <c r="P430" s="627">
        <f t="shared" si="239"/>
        <v>244.74</v>
      </c>
      <c r="Q430" s="627">
        <f t="shared" si="240"/>
        <v>384.59</v>
      </c>
      <c r="R430" s="628">
        <f t="shared" si="228"/>
        <v>629.33000000000004</v>
      </c>
      <c r="S430" s="628">
        <v>188.26</v>
      </c>
      <c r="T430" s="628">
        <v>295.83999999999997</v>
      </c>
      <c r="U430" s="628">
        <f t="shared" si="229"/>
        <v>484.1</v>
      </c>
      <c r="V430" s="624" t="s">
        <v>278</v>
      </c>
    </row>
    <row r="431" spans="1:22" s="481" customFormat="1" ht="42.75" hidden="1" outlineLevel="1">
      <c r="A431" s="610">
        <v>363</v>
      </c>
      <c r="B431" s="610">
        <v>302</v>
      </c>
      <c r="C431" s="624" t="s">
        <v>265</v>
      </c>
      <c r="D431" s="610" t="s">
        <v>34</v>
      </c>
      <c r="E431" s="614">
        <v>0.08</v>
      </c>
      <c r="F431" s="625">
        <f t="shared" si="236"/>
        <v>929.92</v>
      </c>
      <c r="G431" s="625">
        <f t="shared" si="237"/>
        <v>0</v>
      </c>
      <c r="H431" s="625">
        <f t="shared" si="238"/>
        <v>929.92</v>
      </c>
      <c r="I431" s="614">
        <v>11624</v>
      </c>
      <c r="J431" s="614"/>
      <c r="K431" s="614"/>
      <c r="L431" s="612"/>
      <c r="M431" s="612"/>
      <c r="N431" s="612"/>
      <c r="O431" s="645">
        <f t="shared" si="243"/>
        <v>16273.6</v>
      </c>
      <c r="P431" s="627">
        <f t="shared" si="239"/>
        <v>1667.32</v>
      </c>
      <c r="Q431" s="627">
        <f t="shared" si="240"/>
        <v>0</v>
      </c>
      <c r="R431" s="628">
        <f t="shared" si="228"/>
        <v>1667.32</v>
      </c>
      <c r="S431" s="628">
        <v>20841.52</v>
      </c>
      <c r="T431" s="628">
        <v>0</v>
      </c>
      <c r="U431" s="628">
        <f t="shared" si="229"/>
        <v>20841.52</v>
      </c>
      <c r="V431" s="624"/>
    </row>
    <row r="432" spans="1:22" s="481" customFormat="1" ht="28.5" hidden="1" outlineLevel="1">
      <c r="A432" s="610">
        <v>364</v>
      </c>
      <c r="B432" s="610">
        <v>303</v>
      </c>
      <c r="C432" s="624" t="s">
        <v>268</v>
      </c>
      <c r="D432" s="610" t="s">
        <v>26</v>
      </c>
      <c r="E432" s="614">
        <v>1.5</v>
      </c>
      <c r="F432" s="625">
        <f t="shared" si="236"/>
        <v>4827</v>
      </c>
      <c r="G432" s="625">
        <f t="shared" si="237"/>
        <v>13800</v>
      </c>
      <c r="H432" s="625">
        <f t="shared" si="238"/>
        <v>18627</v>
      </c>
      <c r="I432" s="614">
        <v>3218</v>
      </c>
      <c r="J432" s="614">
        <v>9200</v>
      </c>
      <c r="K432" s="614"/>
      <c r="L432" s="612"/>
      <c r="M432" s="612"/>
      <c r="N432" s="612"/>
      <c r="O432" s="645">
        <f t="shared" si="243"/>
        <v>4505.2</v>
      </c>
      <c r="P432" s="627">
        <f t="shared" si="239"/>
        <v>8654.69</v>
      </c>
      <c r="Q432" s="627">
        <f t="shared" si="240"/>
        <v>17673.59</v>
      </c>
      <c r="R432" s="628">
        <f t="shared" si="228"/>
        <v>26328.28</v>
      </c>
      <c r="S432" s="628">
        <v>5769.79</v>
      </c>
      <c r="T432" s="628">
        <v>11782.39</v>
      </c>
      <c r="U432" s="628">
        <f t="shared" si="229"/>
        <v>17552.18</v>
      </c>
      <c r="V432" s="624" t="s">
        <v>279</v>
      </c>
    </row>
    <row r="433" spans="1:22" s="481" customFormat="1" ht="42.75" hidden="1" outlineLevel="1">
      <c r="A433" s="610">
        <v>365</v>
      </c>
      <c r="B433" s="610">
        <v>304</v>
      </c>
      <c r="C433" s="624" t="s">
        <v>265</v>
      </c>
      <c r="D433" s="610" t="s">
        <v>34</v>
      </c>
      <c r="E433" s="614">
        <v>0.01</v>
      </c>
      <c r="F433" s="625">
        <f t="shared" si="236"/>
        <v>116.24</v>
      </c>
      <c r="G433" s="625">
        <f t="shared" si="237"/>
        <v>0</v>
      </c>
      <c r="H433" s="625">
        <f t="shared" si="238"/>
        <v>116.24</v>
      </c>
      <c r="I433" s="614">
        <v>11624</v>
      </c>
      <c r="J433" s="614"/>
      <c r="K433" s="614"/>
      <c r="L433" s="612"/>
      <c r="M433" s="612"/>
      <c r="N433" s="612"/>
      <c r="O433" s="645">
        <f t="shared" si="243"/>
        <v>16273.6</v>
      </c>
      <c r="P433" s="627">
        <f t="shared" si="239"/>
        <v>208.42</v>
      </c>
      <c r="Q433" s="627">
        <f t="shared" si="240"/>
        <v>0</v>
      </c>
      <c r="R433" s="628">
        <f t="shared" si="228"/>
        <v>208.42</v>
      </c>
      <c r="S433" s="628">
        <v>20841.52</v>
      </c>
      <c r="T433" s="628">
        <v>0</v>
      </c>
      <c r="U433" s="628">
        <f t="shared" si="229"/>
        <v>20841.52</v>
      </c>
      <c r="V433" s="624"/>
    </row>
    <row r="434" spans="1:22" s="481" customFormat="1" ht="28.5" hidden="1" outlineLevel="1">
      <c r="A434" s="610">
        <v>366</v>
      </c>
      <c r="B434" s="610">
        <v>305</v>
      </c>
      <c r="C434" s="624" t="s">
        <v>270</v>
      </c>
      <c r="D434" s="610" t="s">
        <v>26</v>
      </c>
      <c r="E434" s="614">
        <v>1.5</v>
      </c>
      <c r="F434" s="625">
        <f t="shared" si="236"/>
        <v>427.5</v>
      </c>
      <c r="G434" s="625">
        <f t="shared" si="237"/>
        <v>1588.5</v>
      </c>
      <c r="H434" s="625">
        <f t="shared" si="238"/>
        <v>2016</v>
      </c>
      <c r="I434" s="614">
        <v>285</v>
      </c>
      <c r="J434" s="614">
        <v>1059</v>
      </c>
      <c r="K434" s="614"/>
      <c r="L434" s="612"/>
      <c r="M434" s="612"/>
      <c r="N434" s="612"/>
      <c r="O434" s="645">
        <f t="shared" si="243"/>
        <v>399</v>
      </c>
      <c r="P434" s="627">
        <f t="shared" si="239"/>
        <v>766.5</v>
      </c>
      <c r="Q434" s="627">
        <f t="shared" si="240"/>
        <v>2034.39</v>
      </c>
      <c r="R434" s="628">
        <f t="shared" si="228"/>
        <v>2800.89</v>
      </c>
      <c r="S434" s="628">
        <v>511</v>
      </c>
      <c r="T434" s="628">
        <v>1356.26</v>
      </c>
      <c r="U434" s="628">
        <f t="shared" si="229"/>
        <v>1867.26</v>
      </c>
      <c r="V434" s="624" t="s">
        <v>280</v>
      </c>
    </row>
    <row r="435" spans="1:22" s="481" customFormat="1" ht="28.5" hidden="1" outlineLevel="1">
      <c r="A435" s="610"/>
      <c r="B435" s="610"/>
      <c r="C435" s="617" t="s">
        <v>281</v>
      </c>
      <c r="D435" s="685"/>
      <c r="E435" s="686"/>
      <c r="F435" s="625">
        <f t="shared" si="236"/>
        <v>0</v>
      </c>
      <c r="G435" s="625">
        <f t="shared" si="237"/>
        <v>0</v>
      </c>
      <c r="H435" s="625">
        <f t="shared" si="238"/>
        <v>0</v>
      </c>
      <c r="I435" s="614"/>
      <c r="J435" s="614"/>
      <c r="K435" s="614"/>
      <c r="L435" s="612"/>
      <c r="M435" s="612"/>
      <c r="N435" s="612"/>
      <c r="O435" s="632"/>
      <c r="P435" s="627">
        <f t="shared" si="239"/>
        <v>0</v>
      </c>
      <c r="Q435" s="627">
        <f t="shared" si="240"/>
        <v>0</v>
      </c>
      <c r="R435" s="628">
        <f t="shared" si="228"/>
        <v>0</v>
      </c>
      <c r="S435" s="628">
        <v>0</v>
      </c>
      <c r="T435" s="628">
        <v>0</v>
      </c>
      <c r="U435" s="628">
        <f t="shared" si="229"/>
        <v>0</v>
      </c>
      <c r="V435" s="624"/>
    </row>
    <row r="436" spans="1:22" s="481" customFormat="1" hidden="1" outlineLevel="1">
      <c r="A436" s="610">
        <v>367</v>
      </c>
      <c r="B436" s="610">
        <v>306</v>
      </c>
      <c r="C436" s="624" t="s">
        <v>264</v>
      </c>
      <c r="D436" s="610" t="s">
        <v>34</v>
      </c>
      <c r="E436" s="614">
        <v>0.14000000000000001</v>
      </c>
      <c r="F436" s="625">
        <f t="shared" si="236"/>
        <v>3325.98</v>
      </c>
      <c r="G436" s="625">
        <f t="shared" si="237"/>
        <v>0</v>
      </c>
      <c r="H436" s="625">
        <f t="shared" si="238"/>
        <v>3325.98</v>
      </c>
      <c r="I436" s="614">
        <v>23757</v>
      </c>
      <c r="J436" s="614"/>
      <c r="K436" s="614"/>
      <c r="L436" s="612"/>
      <c r="M436" s="612"/>
      <c r="N436" s="612"/>
      <c r="O436" s="626">
        <f>I436*$L$3</f>
        <v>40386.9</v>
      </c>
      <c r="P436" s="627">
        <f t="shared" si="239"/>
        <v>7241.26</v>
      </c>
      <c r="Q436" s="627">
        <f t="shared" si="240"/>
        <v>0</v>
      </c>
      <c r="R436" s="628">
        <f t="shared" si="228"/>
        <v>7241.26</v>
      </c>
      <c r="S436" s="628">
        <v>51723.3</v>
      </c>
      <c r="T436" s="628">
        <v>0</v>
      </c>
      <c r="U436" s="628">
        <f t="shared" si="229"/>
        <v>51723.3</v>
      </c>
      <c r="V436" s="624"/>
    </row>
    <row r="437" spans="1:22" s="481" customFormat="1" hidden="1" outlineLevel="1">
      <c r="A437" s="610">
        <v>368</v>
      </c>
      <c r="B437" s="610">
        <v>307</v>
      </c>
      <c r="C437" s="624" t="s">
        <v>56</v>
      </c>
      <c r="D437" s="610" t="s">
        <v>26</v>
      </c>
      <c r="E437" s="614">
        <v>64.900000000000006</v>
      </c>
      <c r="F437" s="625">
        <f t="shared" si="236"/>
        <v>114356.4</v>
      </c>
      <c r="G437" s="625">
        <f t="shared" si="237"/>
        <v>0</v>
      </c>
      <c r="H437" s="625">
        <f t="shared" si="238"/>
        <v>114356.4</v>
      </c>
      <c r="I437" s="614">
        <v>1762.04</v>
      </c>
      <c r="J437" s="614"/>
      <c r="K437" s="614"/>
      <c r="L437" s="612"/>
      <c r="M437" s="612"/>
      <c r="N437" s="612"/>
      <c r="O437" s="645">
        <f t="shared" ref="O437:O444" si="244">I437*$M$3</f>
        <v>2466.86</v>
      </c>
      <c r="P437" s="627">
        <f t="shared" si="239"/>
        <v>205038.57</v>
      </c>
      <c r="Q437" s="627">
        <f t="shared" si="240"/>
        <v>0</v>
      </c>
      <c r="R437" s="628">
        <f t="shared" si="228"/>
        <v>205038.57</v>
      </c>
      <c r="S437" s="628">
        <v>3159.3</v>
      </c>
      <c r="T437" s="628">
        <v>0</v>
      </c>
      <c r="U437" s="628">
        <f t="shared" si="229"/>
        <v>3159.3</v>
      </c>
      <c r="V437" s="624"/>
    </row>
    <row r="438" spans="1:22" s="481" customFormat="1" hidden="1" outlineLevel="1">
      <c r="A438" s="610">
        <v>369</v>
      </c>
      <c r="B438" s="610">
        <v>308</v>
      </c>
      <c r="C438" s="624" t="s">
        <v>218</v>
      </c>
      <c r="D438" s="610" t="s">
        <v>26</v>
      </c>
      <c r="E438" s="614">
        <v>64.900000000000006</v>
      </c>
      <c r="F438" s="625">
        <f t="shared" si="236"/>
        <v>9610.39</v>
      </c>
      <c r="G438" s="625">
        <f t="shared" si="237"/>
        <v>0</v>
      </c>
      <c r="H438" s="625">
        <f t="shared" si="238"/>
        <v>9610.39</v>
      </c>
      <c r="I438" s="614">
        <v>148.08000000000001</v>
      </c>
      <c r="J438" s="614"/>
      <c r="K438" s="614"/>
      <c r="L438" s="612"/>
      <c r="M438" s="612"/>
      <c r="N438" s="612"/>
      <c r="O438" s="645">
        <f t="shared" si="244"/>
        <v>207.31</v>
      </c>
      <c r="P438" s="627">
        <f t="shared" si="239"/>
        <v>17230.95</v>
      </c>
      <c r="Q438" s="627">
        <f t="shared" si="240"/>
        <v>0</v>
      </c>
      <c r="R438" s="628">
        <f t="shared" si="228"/>
        <v>17230.95</v>
      </c>
      <c r="S438" s="628">
        <v>265.5</v>
      </c>
      <c r="T438" s="628">
        <v>0</v>
      </c>
      <c r="U438" s="628">
        <f t="shared" si="229"/>
        <v>265.5</v>
      </c>
      <c r="V438" s="624"/>
    </row>
    <row r="439" spans="1:22" s="481" customFormat="1" ht="42.75" hidden="1" outlineLevel="1">
      <c r="A439" s="610">
        <v>370</v>
      </c>
      <c r="B439" s="610">
        <v>309</v>
      </c>
      <c r="C439" s="624" t="s">
        <v>265</v>
      </c>
      <c r="D439" s="610" t="s">
        <v>34</v>
      </c>
      <c r="E439" s="614">
        <v>0.01</v>
      </c>
      <c r="F439" s="625">
        <f t="shared" si="236"/>
        <v>116.24</v>
      </c>
      <c r="G439" s="625">
        <f t="shared" si="237"/>
        <v>0</v>
      </c>
      <c r="H439" s="625">
        <f t="shared" si="238"/>
        <v>116.24</v>
      </c>
      <c r="I439" s="614">
        <v>11624</v>
      </c>
      <c r="J439" s="614"/>
      <c r="K439" s="614"/>
      <c r="L439" s="612"/>
      <c r="M439" s="612"/>
      <c r="N439" s="612"/>
      <c r="O439" s="645">
        <f t="shared" si="244"/>
        <v>16273.6</v>
      </c>
      <c r="P439" s="627">
        <f t="shared" si="239"/>
        <v>208.42</v>
      </c>
      <c r="Q439" s="627">
        <f t="shared" si="240"/>
        <v>0</v>
      </c>
      <c r="R439" s="628">
        <f t="shared" si="228"/>
        <v>208.42</v>
      </c>
      <c r="S439" s="628">
        <v>20841.52</v>
      </c>
      <c r="T439" s="628">
        <v>0</v>
      </c>
      <c r="U439" s="628">
        <f t="shared" si="229"/>
        <v>20841.52</v>
      </c>
      <c r="V439" s="624"/>
    </row>
    <row r="440" spans="1:22" s="481" customFormat="1" ht="28.5" hidden="1" outlineLevel="1">
      <c r="A440" s="610">
        <v>371</v>
      </c>
      <c r="B440" s="610">
        <v>310</v>
      </c>
      <c r="C440" s="624" t="s">
        <v>266</v>
      </c>
      <c r="D440" s="610" t="s">
        <v>26</v>
      </c>
      <c r="E440" s="614">
        <v>5.9</v>
      </c>
      <c r="F440" s="625">
        <f t="shared" si="236"/>
        <v>619.5</v>
      </c>
      <c r="G440" s="625">
        <f t="shared" si="237"/>
        <v>1362.9</v>
      </c>
      <c r="H440" s="625">
        <f t="shared" si="238"/>
        <v>1982.4</v>
      </c>
      <c r="I440" s="614">
        <v>105</v>
      </c>
      <c r="J440" s="614">
        <v>231</v>
      </c>
      <c r="K440" s="614"/>
      <c r="L440" s="612"/>
      <c r="M440" s="612"/>
      <c r="N440" s="612"/>
      <c r="O440" s="645">
        <f t="shared" si="244"/>
        <v>147</v>
      </c>
      <c r="P440" s="627">
        <f t="shared" si="239"/>
        <v>1110.73</v>
      </c>
      <c r="Q440" s="627">
        <f t="shared" si="240"/>
        <v>1745.46</v>
      </c>
      <c r="R440" s="628">
        <f t="shared" si="228"/>
        <v>2856.19</v>
      </c>
      <c r="S440" s="628">
        <v>188.26</v>
      </c>
      <c r="T440" s="628">
        <v>295.83999999999997</v>
      </c>
      <c r="U440" s="628">
        <f t="shared" si="229"/>
        <v>484.1</v>
      </c>
      <c r="V440" s="624" t="s">
        <v>282</v>
      </c>
    </row>
    <row r="441" spans="1:22" s="481" customFormat="1" ht="42.75" hidden="1" outlineLevel="1">
      <c r="A441" s="610">
        <v>372</v>
      </c>
      <c r="B441" s="610">
        <v>311</v>
      </c>
      <c r="C441" s="624" t="s">
        <v>265</v>
      </c>
      <c r="D441" s="610" t="s">
        <v>34</v>
      </c>
      <c r="E441" s="614">
        <v>0.14000000000000001</v>
      </c>
      <c r="F441" s="625">
        <f t="shared" si="236"/>
        <v>1627.36</v>
      </c>
      <c r="G441" s="625">
        <f t="shared" si="237"/>
        <v>0</v>
      </c>
      <c r="H441" s="625">
        <f t="shared" si="238"/>
        <v>1627.36</v>
      </c>
      <c r="I441" s="614">
        <v>11624</v>
      </c>
      <c r="J441" s="614"/>
      <c r="K441" s="614"/>
      <c r="L441" s="612"/>
      <c r="M441" s="612"/>
      <c r="N441" s="612"/>
      <c r="O441" s="645">
        <f t="shared" si="244"/>
        <v>16273.6</v>
      </c>
      <c r="P441" s="627">
        <f t="shared" si="239"/>
        <v>2917.81</v>
      </c>
      <c r="Q441" s="627">
        <f t="shared" si="240"/>
        <v>0</v>
      </c>
      <c r="R441" s="628">
        <f t="shared" si="228"/>
        <v>2917.81</v>
      </c>
      <c r="S441" s="628">
        <v>20841.52</v>
      </c>
      <c r="T441" s="628">
        <v>0</v>
      </c>
      <c r="U441" s="628">
        <f t="shared" si="229"/>
        <v>20841.52</v>
      </c>
      <c r="V441" s="624"/>
    </row>
    <row r="442" spans="1:22" s="481" customFormat="1" ht="28.5" hidden="1" outlineLevel="1">
      <c r="A442" s="610">
        <v>373</v>
      </c>
      <c r="B442" s="610">
        <v>312</v>
      </c>
      <c r="C442" s="624" t="s">
        <v>274</v>
      </c>
      <c r="D442" s="610" t="s">
        <v>26</v>
      </c>
      <c r="E442" s="614">
        <v>13.7</v>
      </c>
      <c r="F442" s="625">
        <f t="shared" si="236"/>
        <v>9151.6</v>
      </c>
      <c r="G442" s="625">
        <f t="shared" si="237"/>
        <v>42196</v>
      </c>
      <c r="H442" s="625">
        <f t="shared" si="238"/>
        <v>51347.6</v>
      </c>
      <c r="I442" s="614">
        <v>668</v>
      </c>
      <c r="J442" s="614">
        <v>3080</v>
      </c>
      <c r="K442" s="614"/>
      <c r="L442" s="612"/>
      <c r="M442" s="612"/>
      <c r="N442" s="612"/>
      <c r="O442" s="645">
        <f t="shared" si="244"/>
        <v>935.2</v>
      </c>
      <c r="P442" s="627">
        <f t="shared" si="239"/>
        <v>16408.63</v>
      </c>
      <c r="Q442" s="627">
        <f t="shared" si="240"/>
        <v>54040.2</v>
      </c>
      <c r="R442" s="628">
        <f t="shared" si="228"/>
        <v>70448.83</v>
      </c>
      <c r="S442" s="628">
        <v>1197.71</v>
      </c>
      <c r="T442" s="628">
        <v>3944.54</v>
      </c>
      <c r="U442" s="628">
        <f t="shared" si="229"/>
        <v>5142.25</v>
      </c>
      <c r="V442" s="624" t="s">
        <v>283</v>
      </c>
    </row>
    <row r="443" spans="1:22" s="481" customFormat="1" ht="42.75" hidden="1" outlineLevel="1">
      <c r="A443" s="610">
        <v>374</v>
      </c>
      <c r="B443" s="610">
        <v>313</v>
      </c>
      <c r="C443" s="624" t="s">
        <v>265</v>
      </c>
      <c r="D443" s="610" t="s">
        <v>34</v>
      </c>
      <c r="E443" s="614">
        <v>7.0000000000000007E-2</v>
      </c>
      <c r="F443" s="625">
        <f t="shared" si="236"/>
        <v>813.68</v>
      </c>
      <c r="G443" s="625">
        <f t="shared" si="237"/>
        <v>0</v>
      </c>
      <c r="H443" s="625">
        <f t="shared" si="238"/>
        <v>813.68</v>
      </c>
      <c r="I443" s="614">
        <v>11624</v>
      </c>
      <c r="J443" s="614"/>
      <c r="K443" s="614"/>
      <c r="L443" s="612"/>
      <c r="M443" s="612"/>
      <c r="N443" s="612"/>
      <c r="O443" s="645">
        <f t="shared" si="244"/>
        <v>16273.6</v>
      </c>
      <c r="P443" s="627">
        <f t="shared" si="239"/>
        <v>1458.91</v>
      </c>
      <c r="Q443" s="627">
        <f t="shared" si="240"/>
        <v>0</v>
      </c>
      <c r="R443" s="628">
        <f t="shared" si="228"/>
        <v>1458.91</v>
      </c>
      <c r="S443" s="628">
        <v>20841.52</v>
      </c>
      <c r="T443" s="628">
        <v>0</v>
      </c>
      <c r="U443" s="628">
        <f t="shared" si="229"/>
        <v>20841.52</v>
      </c>
      <c r="V443" s="624"/>
    </row>
    <row r="444" spans="1:22" s="481" customFormat="1" ht="28.5" hidden="1" outlineLevel="1">
      <c r="A444" s="610">
        <v>375</v>
      </c>
      <c r="B444" s="610">
        <v>314</v>
      </c>
      <c r="C444" s="624" t="s">
        <v>270</v>
      </c>
      <c r="D444" s="610" t="s">
        <v>26</v>
      </c>
      <c r="E444" s="614">
        <v>13.7</v>
      </c>
      <c r="F444" s="625">
        <f t="shared" si="236"/>
        <v>3904.5</v>
      </c>
      <c r="G444" s="625">
        <f t="shared" si="237"/>
        <v>14508.3</v>
      </c>
      <c r="H444" s="625">
        <f t="shared" si="238"/>
        <v>18412.8</v>
      </c>
      <c r="I444" s="614">
        <v>285</v>
      </c>
      <c r="J444" s="614">
        <v>1059</v>
      </c>
      <c r="K444" s="614"/>
      <c r="L444" s="612"/>
      <c r="M444" s="612"/>
      <c r="N444" s="612"/>
      <c r="O444" s="645">
        <f t="shared" si="244"/>
        <v>399</v>
      </c>
      <c r="P444" s="627">
        <f t="shared" si="239"/>
        <v>7000.7</v>
      </c>
      <c r="Q444" s="627">
        <f t="shared" si="240"/>
        <v>18580.759999999998</v>
      </c>
      <c r="R444" s="628">
        <f t="shared" si="228"/>
        <v>25581.46</v>
      </c>
      <c r="S444" s="628">
        <v>511</v>
      </c>
      <c r="T444" s="628">
        <v>1356.26</v>
      </c>
      <c r="U444" s="628">
        <f t="shared" si="229"/>
        <v>1867.26</v>
      </c>
      <c r="V444" s="624" t="s">
        <v>284</v>
      </c>
    </row>
    <row r="445" spans="1:22" s="481" customFormat="1" hidden="1" outlineLevel="1">
      <c r="A445" s="610"/>
      <c r="B445" s="610"/>
      <c r="C445" s="617" t="s">
        <v>285</v>
      </c>
      <c r="D445" s="685"/>
      <c r="E445" s="686"/>
      <c r="F445" s="625">
        <f t="shared" si="236"/>
        <v>0</v>
      </c>
      <c r="G445" s="625">
        <f t="shared" si="237"/>
        <v>0</v>
      </c>
      <c r="H445" s="625">
        <f t="shared" si="238"/>
        <v>0</v>
      </c>
      <c r="I445" s="614"/>
      <c r="J445" s="614"/>
      <c r="K445" s="614"/>
      <c r="L445" s="612"/>
      <c r="M445" s="612"/>
      <c r="N445" s="612"/>
      <c r="O445" s="632"/>
      <c r="P445" s="627">
        <f t="shared" si="239"/>
        <v>0</v>
      </c>
      <c r="Q445" s="627">
        <f t="shared" si="240"/>
        <v>0</v>
      </c>
      <c r="R445" s="628">
        <f t="shared" si="228"/>
        <v>0</v>
      </c>
      <c r="S445" s="628">
        <v>0</v>
      </c>
      <c r="T445" s="628">
        <v>0</v>
      </c>
      <c r="U445" s="628">
        <f t="shared" si="229"/>
        <v>0</v>
      </c>
      <c r="V445" s="624"/>
    </row>
    <row r="446" spans="1:22" s="481" customFormat="1" hidden="1" outlineLevel="1">
      <c r="A446" s="610">
        <v>376</v>
      </c>
      <c r="B446" s="610">
        <v>315</v>
      </c>
      <c r="C446" s="624" t="s">
        <v>264</v>
      </c>
      <c r="D446" s="610" t="s">
        <v>34</v>
      </c>
      <c r="E446" s="614">
        <v>0.11</v>
      </c>
      <c r="F446" s="625">
        <f t="shared" si="236"/>
        <v>2613.27</v>
      </c>
      <c r="G446" s="625">
        <f t="shared" si="237"/>
        <v>0</v>
      </c>
      <c r="H446" s="625">
        <f t="shared" si="238"/>
        <v>2613.27</v>
      </c>
      <c r="I446" s="614">
        <v>23757</v>
      </c>
      <c r="J446" s="614"/>
      <c r="K446" s="614"/>
      <c r="L446" s="612"/>
      <c r="M446" s="612"/>
      <c r="N446" s="612"/>
      <c r="O446" s="626">
        <f>I446*$L$3</f>
        <v>40386.9</v>
      </c>
      <c r="P446" s="627">
        <f t="shared" si="239"/>
        <v>5689.56</v>
      </c>
      <c r="Q446" s="627">
        <f t="shared" si="240"/>
        <v>0</v>
      </c>
      <c r="R446" s="628">
        <f t="shared" si="228"/>
        <v>5689.56</v>
      </c>
      <c r="S446" s="628">
        <v>51723.3</v>
      </c>
      <c r="T446" s="628">
        <v>0</v>
      </c>
      <c r="U446" s="628">
        <f t="shared" si="229"/>
        <v>51723.3</v>
      </c>
      <c r="V446" s="624"/>
    </row>
    <row r="447" spans="1:22" s="481" customFormat="1" hidden="1" outlineLevel="1">
      <c r="A447" s="610">
        <v>377</v>
      </c>
      <c r="B447" s="610">
        <v>316</v>
      </c>
      <c r="C447" s="624" t="s">
        <v>56</v>
      </c>
      <c r="D447" s="610" t="s">
        <v>26</v>
      </c>
      <c r="E447" s="614">
        <v>9.6</v>
      </c>
      <c r="F447" s="625">
        <f t="shared" si="236"/>
        <v>16915.580000000002</v>
      </c>
      <c r="G447" s="625">
        <f t="shared" si="237"/>
        <v>0</v>
      </c>
      <c r="H447" s="625">
        <f t="shared" si="238"/>
        <v>16915.580000000002</v>
      </c>
      <c r="I447" s="614">
        <v>1762.04</v>
      </c>
      <c r="J447" s="614"/>
      <c r="K447" s="614"/>
      <c r="L447" s="612"/>
      <c r="M447" s="612"/>
      <c r="N447" s="612"/>
      <c r="O447" s="645">
        <f t="shared" ref="O447:O454" si="245">I447*$M$3</f>
        <v>2466.86</v>
      </c>
      <c r="P447" s="627">
        <f t="shared" si="239"/>
        <v>30329.279999999999</v>
      </c>
      <c r="Q447" s="627">
        <f t="shared" si="240"/>
        <v>0</v>
      </c>
      <c r="R447" s="628">
        <f t="shared" si="228"/>
        <v>30329.279999999999</v>
      </c>
      <c r="S447" s="628">
        <v>3159.3</v>
      </c>
      <c r="T447" s="628">
        <v>0</v>
      </c>
      <c r="U447" s="628">
        <f t="shared" si="229"/>
        <v>3159.3</v>
      </c>
      <c r="V447" s="624"/>
    </row>
    <row r="448" spans="1:22" s="481" customFormat="1" hidden="1" outlineLevel="1">
      <c r="A448" s="610">
        <v>378</v>
      </c>
      <c r="B448" s="610">
        <v>317</v>
      </c>
      <c r="C448" s="624" t="s">
        <v>218</v>
      </c>
      <c r="D448" s="610" t="s">
        <v>26</v>
      </c>
      <c r="E448" s="614">
        <v>9.6</v>
      </c>
      <c r="F448" s="625">
        <f t="shared" si="236"/>
        <v>1421.57</v>
      </c>
      <c r="G448" s="625">
        <f t="shared" si="237"/>
        <v>0</v>
      </c>
      <c r="H448" s="625">
        <f t="shared" si="238"/>
        <v>1421.57</v>
      </c>
      <c r="I448" s="614">
        <v>148.08000000000001</v>
      </c>
      <c r="J448" s="614"/>
      <c r="K448" s="614"/>
      <c r="L448" s="612"/>
      <c r="M448" s="612"/>
      <c r="N448" s="612"/>
      <c r="O448" s="645">
        <f t="shared" si="245"/>
        <v>207.31</v>
      </c>
      <c r="P448" s="627">
        <f t="shared" si="239"/>
        <v>2548.8000000000002</v>
      </c>
      <c r="Q448" s="627">
        <f t="shared" si="240"/>
        <v>0</v>
      </c>
      <c r="R448" s="628">
        <f t="shared" si="228"/>
        <v>2548.8000000000002</v>
      </c>
      <c r="S448" s="628">
        <v>265.5</v>
      </c>
      <c r="T448" s="628">
        <v>0</v>
      </c>
      <c r="U448" s="628">
        <f t="shared" si="229"/>
        <v>265.5</v>
      </c>
      <c r="V448" s="624"/>
    </row>
    <row r="449" spans="1:22" s="481" customFormat="1" ht="42.75" hidden="1" outlineLevel="1">
      <c r="A449" s="610">
        <v>379</v>
      </c>
      <c r="B449" s="610">
        <v>318</v>
      </c>
      <c r="C449" s="624" t="s">
        <v>265</v>
      </c>
      <c r="D449" s="610" t="s">
        <v>34</v>
      </c>
      <c r="E449" s="614">
        <v>0</v>
      </c>
      <c r="F449" s="625">
        <f t="shared" si="236"/>
        <v>0</v>
      </c>
      <c r="G449" s="625">
        <f t="shared" si="237"/>
        <v>0</v>
      </c>
      <c r="H449" s="625">
        <f t="shared" si="238"/>
        <v>0</v>
      </c>
      <c r="I449" s="614">
        <v>11624</v>
      </c>
      <c r="J449" s="614"/>
      <c r="K449" s="614"/>
      <c r="L449" s="612"/>
      <c r="M449" s="612"/>
      <c r="N449" s="612"/>
      <c r="O449" s="645">
        <f t="shared" si="245"/>
        <v>16273.6</v>
      </c>
      <c r="P449" s="627">
        <f t="shared" si="239"/>
        <v>0</v>
      </c>
      <c r="Q449" s="627">
        <f t="shared" si="240"/>
        <v>0</v>
      </c>
      <c r="R449" s="628">
        <f t="shared" si="228"/>
        <v>0</v>
      </c>
      <c r="S449" s="628">
        <v>20841.52</v>
      </c>
      <c r="T449" s="628">
        <v>0</v>
      </c>
      <c r="U449" s="628">
        <f t="shared" si="229"/>
        <v>20841.52</v>
      </c>
      <c r="V449" s="624"/>
    </row>
    <row r="450" spans="1:22" s="481" customFormat="1" ht="28.5" hidden="1" outlineLevel="1">
      <c r="A450" s="610">
        <v>380</v>
      </c>
      <c r="B450" s="610">
        <v>319</v>
      </c>
      <c r="C450" s="624" t="s">
        <v>266</v>
      </c>
      <c r="D450" s="610" t="s">
        <v>26</v>
      </c>
      <c r="E450" s="614">
        <v>1.8</v>
      </c>
      <c r="F450" s="625">
        <f t="shared" si="236"/>
        <v>189</v>
      </c>
      <c r="G450" s="625">
        <f t="shared" si="237"/>
        <v>415.8</v>
      </c>
      <c r="H450" s="625">
        <f t="shared" si="238"/>
        <v>604.79999999999995</v>
      </c>
      <c r="I450" s="614">
        <v>105</v>
      </c>
      <c r="J450" s="614">
        <v>231</v>
      </c>
      <c r="K450" s="614"/>
      <c r="L450" s="612"/>
      <c r="M450" s="612"/>
      <c r="N450" s="612"/>
      <c r="O450" s="645">
        <f t="shared" si="245"/>
        <v>147</v>
      </c>
      <c r="P450" s="627">
        <f t="shared" si="239"/>
        <v>338.87</v>
      </c>
      <c r="Q450" s="627">
        <f t="shared" si="240"/>
        <v>532.51</v>
      </c>
      <c r="R450" s="628">
        <f t="shared" si="228"/>
        <v>871.38</v>
      </c>
      <c r="S450" s="628">
        <v>188.26</v>
      </c>
      <c r="T450" s="628">
        <v>295.83999999999997</v>
      </c>
      <c r="U450" s="628">
        <f t="shared" si="229"/>
        <v>484.1</v>
      </c>
      <c r="V450" s="624" t="s">
        <v>286</v>
      </c>
    </row>
    <row r="451" spans="1:22" s="481" customFormat="1" ht="42.75" hidden="1" outlineLevel="1">
      <c r="A451" s="610">
        <v>381</v>
      </c>
      <c r="B451" s="610">
        <v>320</v>
      </c>
      <c r="C451" s="624" t="s">
        <v>265</v>
      </c>
      <c r="D451" s="610" t="s">
        <v>34</v>
      </c>
      <c r="E451" s="614">
        <v>0.11</v>
      </c>
      <c r="F451" s="625">
        <f t="shared" si="236"/>
        <v>1278.6400000000001</v>
      </c>
      <c r="G451" s="625">
        <f t="shared" si="237"/>
        <v>0</v>
      </c>
      <c r="H451" s="625">
        <f t="shared" si="238"/>
        <v>1278.6400000000001</v>
      </c>
      <c r="I451" s="614">
        <v>11624</v>
      </c>
      <c r="J451" s="614"/>
      <c r="K451" s="614"/>
      <c r="L451" s="612"/>
      <c r="M451" s="612"/>
      <c r="N451" s="612"/>
      <c r="O451" s="645">
        <f t="shared" si="245"/>
        <v>16273.6</v>
      </c>
      <c r="P451" s="627">
        <f t="shared" si="239"/>
        <v>2292.5700000000002</v>
      </c>
      <c r="Q451" s="627">
        <f t="shared" si="240"/>
        <v>0</v>
      </c>
      <c r="R451" s="628">
        <f t="shared" si="228"/>
        <v>2292.5700000000002</v>
      </c>
      <c r="S451" s="628">
        <v>20841.52</v>
      </c>
      <c r="T451" s="628">
        <v>0</v>
      </c>
      <c r="U451" s="628">
        <f t="shared" si="229"/>
        <v>20841.52</v>
      </c>
      <c r="V451" s="624"/>
    </row>
    <row r="452" spans="1:22" s="481" customFormat="1" ht="28.5" hidden="1" outlineLevel="1">
      <c r="A452" s="610">
        <v>382</v>
      </c>
      <c r="B452" s="610">
        <v>321</v>
      </c>
      <c r="C452" s="624" t="s">
        <v>268</v>
      </c>
      <c r="D452" s="610" t="s">
        <v>26</v>
      </c>
      <c r="E452" s="614">
        <v>2.1</v>
      </c>
      <c r="F452" s="625">
        <f t="shared" si="236"/>
        <v>6757.8</v>
      </c>
      <c r="G452" s="625">
        <f t="shared" si="237"/>
        <v>32340</v>
      </c>
      <c r="H452" s="625">
        <f t="shared" si="238"/>
        <v>39097.800000000003</v>
      </c>
      <c r="I452" s="614">
        <v>3218</v>
      </c>
      <c r="J452" s="614">
        <v>15400</v>
      </c>
      <c r="K452" s="614"/>
      <c r="L452" s="612"/>
      <c r="M452" s="612"/>
      <c r="N452" s="612"/>
      <c r="O452" s="645">
        <f t="shared" si="245"/>
        <v>4505.2</v>
      </c>
      <c r="P452" s="627">
        <f t="shared" si="239"/>
        <v>12116.56</v>
      </c>
      <c r="Q452" s="627">
        <f t="shared" si="240"/>
        <v>41417.67</v>
      </c>
      <c r="R452" s="628">
        <f t="shared" si="228"/>
        <v>53534.23</v>
      </c>
      <c r="S452" s="628">
        <v>5769.79</v>
      </c>
      <c r="T452" s="628">
        <v>19722.7</v>
      </c>
      <c r="U452" s="628">
        <f t="shared" si="229"/>
        <v>25492.49</v>
      </c>
      <c r="V452" s="624" t="s">
        <v>287</v>
      </c>
    </row>
    <row r="453" spans="1:22" s="481" customFormat="1" ht="42.75" hidden="1" outlineLevel="1">
      <c r="A453" s="610">
        <v>383</v>
      </c>
      <c r="B453" s="610">
        <v>322</v>
      </c>
      <c r="C453" s="624" t="s">
        <v>265</v>
      </c>
      <c r="D453" s="610" t="s">
        <v>34</v>
      </c>
      <c r="E453" s="614">
        <v>0.01</v>
      </c>
      <c r="F453" s="625">
        <f t="shared" si="236"/>
        <v>116.24</v>
      </c>
      <c r="G453" s="625">
        <f t="shared" si="237"/>
        <v>0</v>
      </c>
      <c r="H453" s="625">
        <f t="shared" si="238"/>
        <v>116.24</v>
      </c>
      <c r="I453" s="614">
        <v>11624</v>
      </c>
      <c r="J453" s="614"/>
      <c r="K453" s="614"/>
      <c r="L453" s="612"/>
      <c r="M453" s="612"/>
      <c r="N453" s="612"/>
      <c r="O453" s="645">
        <f t="shared" si="245"/>
        <v>16273.6</v>
      </c>
      <c r="P453" s="627">
        <f t="shared" si="239"/>
        <v>208.42</v>
      </c>
      <c r="Q453" s="627">
        <f t="shared" si="240"/>
        <v>0</v>
      </c>
      <c r="R453" s="628">
        <f t="shared" si="228"/>
        <v>208.42</v>
      </c>
      <c r="S453" s="628">
        <v>20841.52</v>
      </c>
      <c r="T453" s="628">
        <v>0</v>
      </c>
      <c r="U453" s="628">
        <f t="shared" si="229"/>
        <v>20841.52</v>
      </c>
      <c r="V453" s="624"/>
    </row>
    <row r="454" spans="1:22" s="481" customFormat="1" ht="28.5" hidden="1" outlineLevel="1">
      <c r="A454" s="610">
        <v>384</v>
      </c>
      <c r="B454" s="610">
        <v>323</v>
      </c>
      <c r="C454" s="624" t="s">
        <v>270</v>
      </c>
      <c r="D454" s="610" t="s">
        <v>26</v>
      </c>
      <c r="E454" s="614">
        <v>2.1</v>
      </c>
      <c r="F454" s="625">
        <f t="shared" si="236"/>
        <v>598.5</v>
      </c>
      <c r="G454" s="625">
        <f t="shared" si="237"/>
        <v>2223.9</v>
      </c>
      <c r="H454" s="625">
        <f t="shared" si="238"/>
        <v>2822.4</v>
      </c>
      <c r="I454" s="614">
        <v>285</v>
      </c>
      <c r="J454" s="614">
        <v>1059</v>
      </c>
      <c r="K454" s="614"/>
      <c r="L454" s="612"/>
      <c r="M454" s="612"/>
      <c r="N454" s="612"/>
      <c r="O454" s="645">
        <f t="shared" si="245"/>
        <v>399</v>
      </c>
      <c r="P454" s="627">
        <f t="shared" si="239"/>
        <v>1073.0999999999999</v>
      </c>
      <c r="Q454" s="627">
        <f t="shared" si="240"/>
        <v>2848.15</v>
      </c>
      <c r="R454" s="628">
        <f t="shared" si="228"/>
        <v>3921.25</v>
      </c>
      <c r="S454" s="628">
        <v>511</v>
      </c>
      <c r="T454" s="628">
        <v>1356.26</v>
      </c>
      <c r="U454" s="628">
        <f t="shared" si="229"/>
        <v>1867.26</v>
      </c>
      <c r="V454" s="624" t="s">
        <v>288</v>
      </c>
    </row>
    <row r="455" spans="1:22" s="481" customFormat="1" ht="28.5" hidden="1" outlineLevel="1">
      <c r="A455" s="610"/>
      <c r="B455" s="610"/>
      <c r="C455" s="617" t="s">
        <v>289</v>
      </c>
      <c r="D455" s="685"/>
      <c r="E455" s="686"/>
      <c r="F455" s="625">
        <f t="shared" si="236"/>
        <v>0</v>
      </c>
      <c r="G455" s="625">
        <f t="shared" si="237"/>
        <v>0</v>
      </c>
      <c r="H455" s="625">
        <f t="shared" si="238"/>
        <v>0</v>
      </c>
      <c r="I455" s="614"/>
      <c r="J455" s="614"/>
      <c r="K455" s="614"/>
      <c r="L455" s="612"/>
      <c r="M455" s="612"/>
      <c r="N455" s="612"/>
      <c r="O455" s="632"/>
      <c r="P455" s="627">
        <f t="shared" si="239"/>
        <v>0</v>
      </c>
      <c r="Q455" s="627">
        <f t="shared" si="240"/>
        <v>0</v>
      </c>
      <c r="R455" s="628">
        <f t="shared" si="228"/>
        <v>0</v>
      </c>
      <c r="S455" s="628">
        <v>0</v>
      </c>
      <c r="T455" s="628">
        <v>0</v>
      </c>
      <c r="U455" s="628">
        <f t="shared" si="229"/>
        <v>0</v>
      </c>
      <c r="V455" s="624"/>
    </row>
    <row r="456" spans="1:22" s="481" customFormat="1" hidden="1" outlineLevel="1">
      <c r="A456" s="610">
        <v>385</v>
      </c>
      <c r="B456" s="610">
        <v>324</v>
      </c>
      <c r="C456" s="624" t="s">
        <v>264</v>
      </c>
      <c r="D456" s="610" t="s">
        <v>34</v>
      </c>
      <c r="E456" s="614">
        <v>0.12</v>
      </c>
      <c r="F456" s="625">
        <f t="shared" si="236"/>
        <v>2850.84</v>
      </c>
      <c r="G456" s="625">
        <f t="shared" si="237"/>
        <v>0</v>
      </c>
      <c r="H456" s="625">
        <f t="shared" si="238"/>
        <v>2850.84</v>
      </c>
      <c r="I456" s="614">
        <v>23757</v>
      </c>
      <c r="J456" s="614"/>
      <c r="K456" s="614"/>
      <c r="L456" s="612"/>
      <c r="M456" s="612"/>
      <c r="N456" s="612"/>
      <c r="O456" s="626">
        <f>I456*$L$3</f>
        <v>40386.9</v>
      </c>
      <c r="P456" s="627">
        <f t="shared" si="239"/>
        <v>6206.8</v>
      </c>
      <c r="Q456" s="627">
        <f t="shared" si="240"/>
        <v>0</v>
      </c>
      <c r="R456" s="628">
        <f t="shared" si="228"/>
        <v>6206.8</v>
      </c>
      <c r="S456" s="628">
        <v>51723.3</v>
      </c>
      <c r="T456" s="628">
        <v>0</v>
      </c>
      <c r="U456" s="628">
        <f t="shared" si="229"/>
        <v>51723.3</v>
      </c>
      <c r="V456" s="624"/>
    </row>
    <row r="457" spans="1:22" s="481" customFormat="1" hidden="1" outlineLevel="1">
      <c r="A457" s="610">
        <v>386</v>
      </c>
      <c r="B457" s="610">
        <v>325</v>
      </c>
      <c r="C457" s="624" t="s">
        <v>56</v>
      </c>
      <c r="D457" s="610" t="s">
        <v>26</v>
      </c>
      <c r="E457" s="614">
        <v>56.6</v>
      </c>
      <c r="F457" s="625">
        <f t="shared" si="236"/>
        <v>99731.46</v>
      </c>
      <c r="G457" s="625">
        <f t="shared" si="237"/>
        <v>0</v>
      </c>
      <c r="H457" s="625">
        <f t="shared" si="238"/>
        <v>99731.46</v>
      </c>
      <c r="I457" s="614">
        <v>1762.04</v>
      </c>
      <c r="J457" s="614"/>
      <c r="K457" s="614"/>
      <c r="L457" s="612"/>
      <c r="M457" s="612"/>
      <c r="N457" s="612"/>
      <c r="O457" s="645">
        <f t="shared" ref="O457:O464" si="246">I457*$M$3</f>
        <v>2466.86</v>
      </c>
      <c r="P457" s="627">
        <f t="shared" si="239"/>
        <v>178816.38</v>
      </c>
      <c r="Q457" s="627">
        <f t="shared" si="240"/>
        <v>0</v>
      </c>
      <c r="R457" s="628">
        <f t="shared" ref="R457:R520" si="247">P457+Q457</f>
        <v>178816.38</v>
      </c>
      <c r="S457" s="628">
        <v>3159.3</v>
      </c>
      <c r="T457" s="628">
        <v>0</v>
      </c>
      <c r="U457" s="628">
        <f t="shared" ref="U457:U520" si="248">S457+T457</f>
        <v>3159.3</v>
      </c>
      <c r="V457" s="624"/>
    </row>
    <row r="458" spans="1:22" s="481" customFormat="1" hidden="1" outlineLevel="1">
      <c r="A458" s="610">
        <v>387</v>
      </c>
      <c r="B458" s="610">
        <v>326</v>
      </c>
      <c r="C458" s="624" t="s">
        <v>218</v>
      </c>
      <c r="D458" s="610" t="s">
        <v>26</v>
      </c>
      <c r="E458" s="614">
        <v>56.6</v>
      </c>
      <c r="F458" s="625">
        <f t="shared" si="236"/>
        <v>8381.33</v>
      </c>
      <c r="G458" s="625">
        <f t="shared" si="237"/>
        <v>0</v>
      </c>
      <c r="H458" s="625">
        <f t="shared" si="238"/>
        <v>8381.33</v>
      </c>
      <c r="I458" s="614">
        <v>148.08000000000001</v>
      </c>
      <c r="J458" s="614"/>
      <c r="K458" s="614"/>
      <c r="L458" s="612"/>
      <c r="M458" s="612"/>
      <c r="N458" s="612"/>
      <c r="O458" s="645">
        <f t="shared" si="246"/>
        <v>207.31</v>
      </c>
      <c r="P458" s="627">
        <f t="shared" si="239"/>
        <v>15027.3</v>
      </c>
      <c r="Q458" s="627">
        <f t="shared" si="240"/>
        <v>0</v>
      </c>
      <c r="R458" s="628">
        <f t="shared" si="247"/>
        <v>15027.3</v>
      </c>
      <c r="S458" s="628">
        <v>265.5</v>
      </c>
      <c r="T458" s="628">
        <v>0</v>
      </c>
      <c r="U458" s="628">
        <f t="shared" si="248"/>
        <v>265.5</v>
      </c>
      <c r="V458" s="624"/>
    </row>
    <row r="459" spans="1:22" s="481" customFormat="1" ht="42.75" hidden="1" outlineLevel="1">
      <c r="A459" s="610">
        <v>388</v>
      </c>
      <c r="B459" s="610">
        <v>327</v>
      </c>
      <c r="C459" s="624" t="s">
        <v>265</v>
      </c>
      <c r="D459" s="610" t="s">
        <v>34</v>
      </c>
      <c r="E459" s="614">
        <v>0.01</v>
      </c>
      <c r="F459" s="625">
        <f t="shared" si="236"/>
        <v>116.24</v>
      </c>
      <c r="G459" s="625">
        <f t="shared" si="237"/>
        <v>0</v>
      </c>
      <c r="H459" s="625">
        <f t="shared" si="238"/>
        <v>116.24</v>
      </c>
      <c r="I459" s="614">
        <v>11624</v>
      </c>
      <c r="J459" s="614"/>
      <c r="K459" s="614"/>
      <c r="L459" s="612"/>
      <c r="M459" s="612"/>
      <c r="N459" s="612"/>
      <c r="O459" s="645">
        <f t="shared" si="246"/>
        <v>16273.6</v>
      </c>
      <c r="P459" s="627">
        <f t="shared" si="239"/>
        <v>208.42</v>
      </c>
      <c r="Q459" s="627">
        <f t="shared" si="240"/>
        <v>0</v>
      </c>
      <c r="R459" s="628">
        <f t="shared" si="247"/>
        <v>208.42</v>
      </c>
      <c r="S459" s="628">
        <v>20841.52</v>
      </c>
      <c r="T459" s="628">
        <v>0</v>
      </c>
      <c r="U459" s="628">
        <f t="shared" si="248"/>
        <v>20841.52</v>
      </c>
      <c r="V459" s="624"/>
    </row>
    <row r="460" spans="1:22" s="481" customFormat="1" ht="28.5" hidden="1" outlineLevel="1">
      <c r="A460" s="610">
        <v>389</v>
      </c>
      <c r="B460" s="610">
        <v>328</v>
      </c>
      <c r="C460" s="624" t="s">
        <v>266</v>
      </c>
      <c r="D460" s="610" t="s">
        <v>26</v>
      </c>
      <c r="E460" s="614">
        <v>5.0999999999999996</v>
      </c>
      <c r="F460" s="625">
        <f t="shared" si="236"/>
        <v>535.5</v>
      </c>
      <c r="G460" s="625">
        <f t="shared" si="237"/>
        <v>1178.0999999999999</v>
      </c>
      <c r="H460" s="625">
        <f t="shared" si="238"/>
        <v>1713.6</v>
      </c>
      <c r="I460" s="614">
        <v>105</v>
      </c>
      <c r="J460" s="614">
        <v>231</v>
      </c>
      <c r="K460" s="614"/>
      <c r="L460" s="612"/>
      <c r="M460" s="612"/>
      <c r="N460" s="612"/>
      <c r="O460" s="645">
        <f t="shared" si="246"/>
        <v>147</v>
      </c>
      <c r="P460" s="627">
        <f t="shared" si="239"/>
        <v>960.13</v>
      </c>
      <c r="Q460" s="627">
        <f t="shared" si="240"/>
        <v>1508.78</v>
      </c>
      <c r="R460" s="628">
        <f t="shared" si="247"/>
        <v>2468.91</v>
      </c>
      <c r="S460" s="628">
        <v>188.26</v>
      </c>
      <c r="T460" s="628">
        <v>295.83999999999997</v>
      </c>
      <c r="U460" s="628">
        <f t="shared" si="248"/>
        <v>484.1</v>
      </c>
      <c r="V460" s="624" t="s">
        <v>290</v>
      </c>
    </row>
    <row r="461" spans="1:22" s="481" customFormat="1" ht="42.75" hidden="1" outlineLevel="1">
      <c r="A461" s="610">
        <v>390</v>
      </c>
      <c r="B461" s="610">
        <v>329</v>
      </c>
      <c r="C461" s="624" t="s">
        <v>265</v>
      </c>
      <c r="D461" s="610" t="s">
        <v>34</v>
      </c>
      <c r="E461" s="614">
        <v>0.12</v>
      </c>
      <c r="F461" s="625">
        <f t="shared" si="236"/>
        <v>1394.88</v>
      </c>
      <c r="G461" s="625">
        <f t="shared" si="237"/>
        <v>0</v>
      </c>
      <c r="H461" s="625">
        <f t="shared" si="238"/>
        <v>1394.88</v>
      </c>
      <c r="I461" s="614">
        <v>11624</v>
      </c>
      <c r="J461" s="614"/>
      <c r="K461" s="614"/>
      <c r="L461" s="612"/>
      <c r="M461" s="612"/>
      <c r="N461" s="612"/>
      <c r="O461" s="645">
        <f t="shared" si="246"/>
        <v>16273.6</v>
      </c>
      <c r="P461" s="627">
        <f t="shared" si="239"/>
        <v>2500.98</v>
      </c>
      <c r="Q461" s="627">
        <f t="shared" si="240"/>
        <v>0</v>
      </c>
      <c r="R461" s="628">
        <f t="shared" si="247"/>
        <v>2500.98</v>
      </c>
      <c r="S461" s="628">
        <v>20841.52</v>
      </c>
      <c r="T461" s="628">
        <v>0</v>
      </c>
      <c r="U461" s="628">
        <f t="shared" si="248"/>
        <v>20841.52</v>
      </c>
      <c r="V461" s="624"/>
    </row>
    <row r="462" spans="1:22" s="481" customFormat="1" ht="28.5" hidden="1" outlineLevel="1">
      <c r="A462" s="610">
        <v>391</v>
      </c>
      <c r="B462" s="610">
        <v>330</v>
      </c>
      <c r="C462" s="624" t="s">
        <v>274</v>
      </c>
      <c r="D462" s="610" t="s">
        <v>26</v>
      </c>
      <c r="E462" s="614">
        <v>11.9</v>
      </c>
      <c r="F462" s="625">
        <f t="shared" si="236"/>
        <v>7949.2</v>
      </c>
      <c r="G462" s="625">
        <f t="shared" si="237"/>
        <v>36652</v>
      </c>
      <c r="H462" s="625">
        <f t="shared" si="238"/>
        <v>44601.2</v>
      </c>
      <c r="I462" s="614">
        <v>668</v>
      </c>
      <c r="J462" s="614">
        <v>3080</v>
      </c>
      <c r="K462" s="614"/>
      <c r="L462" s="612"/>
      <c r="M462" s="612"/>
      <c r="N462" s="612"/>
      <c r="O462" s="645">
        <f t="shared" si="246"/>
        <v>935.2</v>
      </c>
      <c r="P462" s="627">
        <f t="shared" si="239"/>
        <v>14252.75</v>
      </c>
      <c r="Q462" s="627">
        <f t="shared" si="240"/>
        <v>46940.03</v>
      </c>
      <c r="R462" s="628">
        <f t="shared" si="247"/>
        <v>61192.78</v>
      </c>
      <c r="S462" s="628">
        <v>1197.71</v>
      </c>
      <c r="T462" s="628">
        <v>3944.54</v>
      </c>
      <c r="U462" s="628">
        <f t="shared" si="248"/>
        <v>5142.25</v>
      </c>
      <c r="V462" s="624" t="s">
        <v>291</v>
      </c>
    </row>
    <row r="463" spans="1:22" s="481" customFormat="1" ht="42.75" hidden="1" outlineLevel="1">
      <c r="A463" s="610">
        <v>392</v>
      </c>
      <c r="B463" s="610">
        <v>331</v>
      </c>
      <c r="C463" s="624" t="s">
        <v>265</v>
      </c>
      <c r="D463" s="610" t="s">
        <v>34</v>
      </c>
      <c r="E463" s="614">
        <v>0.06</v>
      </c>
      <c r="F463" s="625">
        <f t="shared" si="236"/>
        <v>697.44</v>
      </c>
      <c r="G463" s="625">
        <f t="shared" si="237"/>
        <v>0</v>
      </c>
      <c r="H463" s="625">
        <f t="shared" si="238"/>
        <v>697.44</v>
      </c>
      <c r="I463" s="614">
        <v>11624</v>
      </c>
      <c r="J463" s="614"/>
      <c r="K463" s="614"/>
      <c r="L463" s="612"/>
      <c r="M463" s="612"/>
      <c r="N463" s="612"/>
      <c r="O463" s="645">
        <f t="shared" si="246"/>
        <v>16273.6</v>
      </c>
      <c r="P463" s="627">
        <f t="shared" si="239"/>
        <v>1250.49</v>
      </c>
      <c r="Q463" s="627">
        <f t="shared" si="240"/>
        <v>0</v>
      </c>
      <c r="R463" s="628">
        <f t="shared" si="247"/>
        <v>1250.49</v>
      </c>
      <c r="S463" s="628">
        <v>20841.52</v>
      </c>
      <c r="T463" s="628">
        <v>0</v>
      </c>
      <c r="U463" s="628">
        <f t="shared" si="248"/>
        <v>20841.52</v>
      </c>
      <c r="V463" s="624"/>
    </row>
    <row r="464" spans="1:22" s="481" customFormat="1" ht="28.5" hidden="1" outlineLevel="1">
      <c r="A464" s="610">
        <v>393</v>
      </c>
      <c r="B464" s="610">
        <v>332</v>
      </c>
      <c r="C464" s="624" t="s">
        <v>270</v>
      </c>
      <c r="D464" s="610" t="s">
        <v>26</v>
      </c>
      <c r="E464" s="614">
        <v>11.9</v>
      </c>
      <c r="F464" s="625">
        <f t="shared" si="236"/>
        <v>3391.5</v>
      </c>
      <c r="G464" s="625">
        <f t="shared" si="237"/>
        <v>12602.1</v>
      </c>
      <c r="H464" s="625">
        <f t="shared" si="238"/>
        <v>15993.6</v>
      </c>
      <c r="I464" s="614">
        <v>285</v>
      </c>
      <c r="J464" s="614">
        <v>1059</v>
      </c>
      <c r="K464" s="614"/>
      <c r="L464" s="612"/>
      <c r="M464" s="612"/>
      <c r="N464" s="612"/>
      <c r="O464" s="645">
        <f t="shared" si="246"/>
        <v>399</v>
      </c>
      <c r="P464" s="627">
        <f t="shared" si="239"/>
        <v>6080.9</v>
      </c>
      <c r="Q464" s="627">
        <f t="shared" si="240"/>
        <v>16139.49</v>
      </c>
      <c r="R464" s="628">
        <f t="shared" si="247"/>
        <v>22220.39</v>
      </c>
      <c r="S464" s="628">
        <v>511</v>
      </c>
      <c r="T464" s="628">
        <v>1356.26</v>
      </c>
      <c r="U464" s="628">
        <f t="shared" si="248"/>
        <v>1867.26</v>
      </c>
      <c r="V464" s="624" t="s">
        <v>292</v>
      </c>
    </row>
    <row r="465" spans="1:22" s="481" customFormat="1" hidden="1" outlineLevel="1">
      <c r="A465" s="610"/>
      <c r="B465" s="610"/>
      <c r="C465" s="617" t="s">
        <v>293</v>
      </c>
      <c r="D465" s="685"/>
      <c r="E465" s="686"/>
      <c r="F465" s="625">
        <f t="shared" si="236"/>
        <v>0</v>
      </c>
      <c r="G465" s="625">
        <f t="shared" si="237"/>
        <v>0</v>
      </c>
      <c r="H465" s="625">
        <f t="shared" si="238"/>
        <v>0</v>
      </c>
      <c r="I465" s="614"/>
      <c r="J465" s="614"/>
      <c r="K465" s="614"/>
      <c r="L465" s="612"/>
      <c r="M465" s="612"/>
      <c r="N465" s="612"/>
      <c r="O465" s="632"/>
      <c r="P465" s="627">
        <f t="shared" si="239"/>
        <v>0</v>
      </c>
      <c r="Q465" s="627">
        <f t="shared" si="240"/>
        <v>0</v>
      </c>
      <c r="R465" s="628">
        <f t="shared" si="247"/>
        <v>0</v>
      </c>
      <c r="S465" s="628">
        <v>0</v>
      </c>
      <c r="T465" s="628">
        <v>0</v>
      </c>
      <c r="U465" s="628">
        <f t="shared" si="248"/>
        <v>0</v>
      </c>
      <c r="V465" s="624"/>
    </row>
    <row r="466" spans="1:22" s="481" customFormat="1" hidden="1" outlineLevel="1">
      <c r="A466" s="610">
        <v>394</v>
      </c>
      <c r="B466" s="610">
        <v>333</v>
      </c>
      <c r="C466" s="624" t="s">
        <v>264</v>
      </c>
      <c r="D466" s="610" t="s">
        <v>34</v>
      </c>
      <c r="E466" s="614">
        <v>0.3</v>
      </c>
      <c r="F466" s="625">
        <f t="shared" si="236"/>
        <v>7127.1</v>
      </c>
      <c r="G466" s="625">
        <f t="shared" si="237"/>
        <v>0</v>
      </c>
      <c r="H466" s="625">
        <f t="shared" si="238"/>
        <v>7127.1</v>
      </c>
      <c r="I466" s="614">
        <v>23757</v>
      </c>
      <c r="J466" s="614"/>
      <c r="K466" s="614"/>
      <c r="L466" s="612"/>
      <c r="M466" s="612"/>
      <c r="N466" s="612"/>
      <c r="O466" s="626">
        <f>I466*$L$3</f>
        <v>40386.9</v>
      </c>
      <c r="P466" s="627">
        <f t="shared" si="239"/>
        <v>15516.99</v>
      </c>
      <c r="Q466" s="627">
        <f t="shared" si="240"/>
        <v>0</v>
      </c>
      <c r="R466" s="628">
        <f t="shared" si="247"/>
        <v>15516.99</v>
      </c>
      <c r="S466" s="628">
        <v>51723.3</v>
      </c>
      <c r="T466" s="628">
        <v>0</v>
      </c>
      <c r="U466" s="628">
        <f t="shared" si="248"/>
        <v>51723.3</v>
      </c>
      <c r="V466" s="624"/>
    </row>
    <row r="467" spans="1:22" s="481" customFormat="1" hidden="1" outlineLevel="1">
      <c r="A467" s="610">
        <v>395</v>
      </c>
      <c r="B467" s="610">
        <v>334</v>
      </c>
      <c r="C467" s="624" t="s">
        <v>56</v>
      </c>
      <c r="D467" s="610" t="s">
        <v>26</v>
      </c>
      <c r="E467" s="614">
        <v>28</v>
      </c>
      <c r="F467" s="625">
        <f t="shared" si="236"/>
        <v>49337.120000000003</v>
      </c>
      <c r="G467" s="625">
        <f t="shared" si="237"/>
        <v>0</v>
      </c>
      <c r="H467" s="625">
        <f t="shared" si="238"/>
        <v>49337.120000000003</v>
      </c>
      <c r="I467" s="614">
        <v>1762.04</v>
      </c>
      <c r="J467" s="614"/>
      <c r="K467" s="614"/>
      <c r="L467" s="612"/>
      <c r="M467" s="612"/>
      <c r="N467" s="612"/>
      <c r="O467" s="645">
        <f t="shared" ref="O467:O474" si="249">I467*$M$3</f>
        <v>2466.86</v>
      </c>
      <c r="P467" s="627">
        <f t="shared" si="239"/>
        <v>88460.4</v>
      </c>
      <c r="Q467" s="627">
        <f t="shared" si="240"/>
        <v>0</v>
      </c>
      <c r="R467" s="628">
        <f t="shared" si="247"/>
        <v>88460.4</v>
      </c>
      <c r="S467" s="628">
        <v>3159.3</v>
      </c>
      <c r="T467" s="628">
        <v>0</v>
      </c>
      <c r="U467" s="628">
        <f t="shared" si="248"/>
        <v>3159.3</v>
      </c>
      <c r="V467" s="624"/>
    </row>
    <row r="468" spans="1:22" s="481" customFormat="1" hidden="1" outlineLevel="1">
      <c r="A468" s="610">
        <v>396</v>
      </c>
      <c r="B468" s="610">
        <v>335</v>
      </c>
      <c r="C468" s="624" t="s">
        <v>218</v>
      </c>
      <c r="D468" s="610" t="s">
        <v>26</v>
      </c>
      <c r="E468" s="614">
        <v>28</v>
      </c>
      <c r="F468" s="625">
        <f t="shared" si="236"/>
        <v>4146.24</v>
      </c>
      <c r="G468" s="625">
        <f t="shared" si="237"/>
        <v>0</v>
      </c>
      <c r="H468" s="625">
        <f t="shared" si="238"/>
        <v>4146.24</v>
      </c>
      <c r="I468" s="614">
        <v>148.08000000000001</v>
      </c>
      <c r="J468" s="614"/>
      <c r="K468" s="614"/>
      <c r="L468" s="612"/>
      <c r="M468" s="612"/>
      <c r="N468" s="612"/>
      <c r="O468" s="645">
        <f t="shared" si="249"/>
        <v>207.31</v>
      </c>
      <c r="P468" s="627">
        <f t="shared" si="239"/>
        <v>7434</v>
      </c>
      <c r="Q468" s="627">
        <f t="shared" si="240"/>
        <v>0</v>
      </c>
      <c r="R468" s="628">
        <f t="shared" si="247"/>
        <v>7434</v>
      </c>
      <c r="S468" s="628">
        <v>265.5</v>
      </c>
      <c r="T468" s="628">
        <v>0</v>
      </c>
      <c r="U468" s="628">
        <f t="shared" si="248"/>
        <v>265.5</v>
      </c>
      <c r="V468" s="624"/>
    </row>
    <row r="469" spans="1:22" s="481" customFormat="1" ht="42.75" hidden="1" outlineLevel="1">
      <c r="A469" s="610">
        <v>397</v>
      </c>
      <c r="B469" s="610">
        <v>336</v>
      </c>
      <c r="C469" s="624" t="s">
        <v>265</v>
      </c>
      <c r="D469" s="610" t="s">
        <v>34</v>
      </c>
      <c r="E469" s="614">
        <v>0.01</v>
      </c>
      <c r="F469" s="625">
        <f t="shared" si="236"/>
        <v>116.24</v>
      </c>
      <c r="G469" s="625">
        <f t="shared" si="237"/>
        <v>0</v>
      </c>
      <c r="H469" s="625">
        <f t="shared" si="238"/>
        <v>116.24</v>
      </c>
      <c r="I469" s="614">
        <v>11624</v>
      </c>
      <c r="J469" s="614"/>
      <c r="K469" s="614"/>
      <c r="L469" s="612"/>
      <c r="M469" s="612"/>
      <c r="N469" s="612"/>
      <c r="O469" s="645">
        <f t="shared" si="249"/>
        <v>16273.6</v>
      </c>
      <c r="P469" s="627">
        <f t="shared" si="239"/>
        <v>208.42</v>
      </c>
      <c r="Q469" s="627">
        <f t="shared" si="240"/>
        <v>0</v>
      </c>
      <c r="R469" s="628">
        <f t="shared" si="247"/>
        <v>208.42</v>
      </c>
      <c r="S469" s="628">
        <v>20841.52</v>
      </c>
      <c r="T469" s="628">
        <v>0</v>
      </c>
      <c r="U469" s="628">
        <f t="shared" si="248"/>
        <v>20841.52</v>
      </c>
      <c r="V469" s="624"/>
    </row>
    <row r="470" spans="1:22" s="481" customFormat="1" ht="28.5" hidden="1" outlineLevel="1">
      <c r="A470" s="610">
        <v>398</v>
      </c>
      <c r="B470" s="610">
        <v>337</v>
      </c>
      <c r="C470" s="624" t="s">
        <v>266</v>
      </c>
      <c r="D470" s="610" t="s">
        <v>26</v>
      </c>
      <c r="E470" s="614">
        <v>5.0999999999999996</v>
      </c>
      <c r="F470" s="625">
        <f t="shared" si="236"/>
        <v>535.5</v>
      </c>
      <c r="G470" s="625">
        <f t="shared" si="237"/>
        <v>1178.0999999999999</v>
      </c>
      <c r="H470" s="625">
        <f t="shared" si="238"/>
        <v>1713.6</v>
      </c>
      <c r="I470" s="614">
        <v>105</v>
      </c>
      <c r="J470" s="614">
        <v>231</v>
      </c>
      <c r="K470" s="614"/>
      <c r="L470" s="612"/>
      <c r="M470" s="612"/>
      <c r="N470" s="612"/>
      <c r="O470" s="645">
        <f t="shared" si="249"/>
        <v>147</v>
      </c>
      <c r="P470" s="627">
        <f t="shared" ref="P470:P533" si="250">E470*S470</f>
        <v>960.13</v>
      </c>
      <c r="Q470" s="627">
        <f t="shared" ref="Q470:Q533" si="251">E470*T470</f>
        <v>1508.78</v>
      </c>
      <c r="R470" s="628">
        <f t="shared" si="247"/>
        <v>2468.91</v>
      </c>
      <c r="S470" s="628">
        <v>188.26</v>
      </c>
      <c r="T470" s="628">
        <v>295.83999999999997</v>
      </c>
      <c r="U470" s="628">
        <f t="shared" si="248"/>
        <v>484.1</v>
      </c>
      <c r="V470" s="624" t="s">
        <v>290</v>
      </c>
    </row>
    <row r="471" spans="1:22" s="481" customFormat="1" ht="42.75" hidden="1" outlineLevel="1">
      <c r="A471" s="610">
        <v>399</v>
      </c>
      <c r="B471" s="610">
        <v>338</v>
      </c>
      <c r="C471" s="624" t="s">
        <v>265</v>
      </c>
      <c r="D471" s="610" t="s">
        <v>34</v>
      </c>
      <c r="E471" s="614">
        <v>0.3</v>
      </c>
      <c r="F471" s="625">
        <f t="shared" si="236"/>
        <v>3487.2</v>
      </c>
      <c r="G471" s="625">
        <f t="shared" si="237"/>
        <v>0</v>
      </c>
      <c r="H471" s="625">
        <f t="shared" si="238"/>
        <v>3487.2</v>
      </c>
      <c r="I471" s="614">
        <v>11624</v>
      </c>
      <c r="J471" s="614"/>
      <c r="K471" s="614"/>
      <c r="L471" s="612"/>
      <c r="M471" s="612"/>
      <c r="N471" s="612"/>
      <c r="O471" s="645">
        <f t="shared" si="249"/>
        <v>16273.6</v>
      </c>
      <c r="P471" s="627">
        <f t="shared" si="250"/>
        <v>6252.46</v>
      </c>
      <c r="Q471" s="627">
        <f t="shared" si="251"/>
        <v>0</v>
      </c>
      <c r="R471" s="628">
        <f t="shared" si="247"/>
        <v>6252.46</v>
      </c>
      <c r="S471" s="628">
        <v>20841.52</v>
      </c>
      <c r="T471" s="628">
        <v>0</v>
      </c>
      <c r="U471" s="628">
        <f t="shared" si="248"/>
        <v>20841.52</v>
      </c>
      <c r="V471" s="624"/>
    </row>
    <row r="472" spans="1:22" s="481" customFormat="1" ht="28.5" hidden="1" outlineLevel="1">
      <c r="A472" s="610">
        <v>400</v>
      </c>
      <c r="B472" s="610">
        <v>339</v>
      </c>
      <c r="C472" s="624" t="s">
        <v>268</v>
      </c>
      <c r="D472" s="610" t="s">
        <v>26</v>
      </c>
      <c r="E472" s="614">
        <v>5.9</v>
      </c>
      <c r="F472" s="625">
        <f t="shared" si="236"/>
        <v>18986.2</v>
      </c>
      <c r="G472" s="625">
        <f t="shared" si="237"/>
        <v>90860</v>
      </c>
      <c r="H472" s="625">
        <f t="shared" si="238"/>
        <v>109846.2</v>
      </c>
      <c r="I472" s="614">
        <v>3218</v>
      </c>
      <c r="J472" s="614">
        <v>15400</v>
      </c>
      <c r="K472" s="614"/>
      <c r="L472" s="612"/>
      <c r="M472" s="612"/>
      <c r="N472" s="612"/>
      <c r="O472" s="645">
        <f t="shared" si="249"/>
        <v>4505.2</v>
      </c>
      <c r="P472" s="627">
        <f t="shared" si="250"/>
        <v>34041.760000000002</v>
      </c>
      <c r="Q472" s="627">
        <f t="shared" si="251"/>
        <v>116363.93</v>
      </c>
      <c r="R472" s="628">
        <f t="shared" si="247"/>
        <v>150405.69</v>
      </c>
      <c r="S472" s="628">
        <v>5769.79</v>
      </c>
      <c r="T472" s="628">
        <v>19722.7</v>
      </c>
      <c r="U472" s="628">
        <f t="shared" si="248"/>
        <v>25492.49</v>
      </c>
      <c r="V472" s="624" t="s">
        <v>294</v>
      </c>
    </row>
    <row r="473" spans="1:22" s="481" customFormat="1" ht="42.75" hidden="1" outlineLevel="1">
      <c r="A473" s="610">
        <v>401</v>
      </c>
      <c r="B473" s="610">
        <v>340</v>
      </c>
      <c r="C473" s="624" t="s">
        <v>265</v>
      </c>
      <c r="D473" s="610" t="s">
        <v>34</v>
      </c>
      <c r="E473" s="614">
        <v>0.03</v>
      </c>
      <c r="F473" s="625">
        <f t="shared" si="236"/>
        <v>348.72</v>
      </c>
      <c r="G473" s="625">
        <f t="shared" si="237"/>
        <v>0</v>
      </c>
      <c r="H473" s="625">
        <f t="shared" si="238"/>
        <v>348.72</v>
      </c>
      <c r="I473" s="614">
        <v>11624</v>
      </c>
      <c r="J473" s="614"/>
      <c r="K473" s="614"/>
      <c r="L473" s="612"/>
      <c r="M473" s="612"/>
      <c r="N473" s="612"/>
      <c r="O473" s="645">
        <f t="shared" si="249"/>
        <v>16273.6</v>
      </c>
      <c r="P473" s="627">
        <f t="shared" si="250"/>
        <v>625.25</v>
      </c>
      <c r="Q473" s="627">
        <f t="shared" si="251"/>
        <v>0</v>
      </c>
      <c r="R473" s="628">
        <f t="shared" si="247"/>
        <v>625.25</v>
      </c>
      <c r="S473" s="628">
        <v>20841.52</v>
      </c>
      <c r="T473" s="628">
        <v>0</v>
      </c>
      <c r="U473" s="628">
        <f t="shared" si="248"/>
        <v>20841.52</v>
      </c>
      <c r="V473" s="624"/>
    </row>
    <row r="474" spans="1:22" s="481" customFormat="1" ht="28.5" hidden="1" outlineLevel="1">
      <c r="A474" s="610">
        <v>402</v>
      </c>
      <c r="B474" s="610">
        <v>341</v>
      </c>
      <c r="C474" s="624" t="s">
        <v>270</v>
      </c>
      <c r="D474" s="610" t="s">
        <v>26</v>
      </c>
      <c r="E474" s="614">
        <v>5.9</v>
      </c>
      <c r="F474" s="625">
        <f t="shared" si="236"/>
        <v>1681.5</v>
      </c>
      <c r="G474" s="625">
        <f t="shared" si="237"/>
        <v>6248.1</v>
      </c>
      <c r="H474" s="625">
        <f t="shared" si="238"/>
        <v>7929.6</v>
      </c>
      <c r="I474" s="614">
        <v>285</v>
      </c>
      <c r="J474" s="614">
        <v>1059</v>
      </c>
      <c r="K474" s="614"/>
      <c r="L474" s="612"/>
      <c r="M474" s="612"/>
      <c r="N474" s="612"/>
      <c r="O474" s="645">
        <f t="shared" si="249"/>
        <v>399</v>
      </c>
      <c r="P474" s="627">
        <f t="shared" si="250"/>
        <v>3014.9</v>
      </c>
      <c r="Q474" s="627">
        <f t="shared" si="251"/>
        <v>8001.93</v>
      </c>
      <c r="R474" s="628">
        <f t="shared" si="247"/>
        <v>11016.83</v>
      </c>
      <c r="S474" s="628">
        <v>511</v>
      </c>
      <c r="T474" s="628">
        <v>1356.26</v>
      </c>
      <c r="U474" s="628">
        <f t="shared" si="248"/>
        <v>1867.26</v>
      </c>
      <c r="V474" s="624" t="s">
        <v>295</v>
      </c>
    </row>
    <row r="475" spans="1:22" s="481" customFormat="1" ht="28.5" hidden="1" outlineLevel="1">
      <c r="A475" s="610"/>
      <c r="B475" s="610"/>
      <c r="C475" s="617" t="s">
        <v>296</v>
      </c>
      <c r="D475" s="685"/>
      <c r="E475" s="686"/>
      <c r="F475" s="625">
        <f t="shared" si="236"/>
        <v>0</v>
      </c>
      <c r="G475" s="625">
        <f t="shared" si="237"/>
        <v>0</v>
      </c>
      <c r="H475" s="625">
        <f t="shared" si="238"/>
        <v>0</v>
      </c>
      <c r="I475" s="614"/>
      <c r="J475" s="614"/>
      <c r="K475" s="614"/>
      <c r="L475" s="612"/>
      <c r="M475" s="612"/>
      <c r="N475" s="612"/>
      <c r="O475" s="632"/>
      <c r="P475" s="627">
        <f t="shared" si="250"/>
        <v>0</v>
      </c>
      <c r="Q475" s="627">
        <f t="shared" si="251"/>
        <v>0</v>
      </c>
      <c r="R475" s="628">
        <f t="shared" si="247"/>
        <v>0</v>
      </c>
      <c r="S475" s="628">
        <v>0</v>
      </c>
      <c r="T475" s="628">
        <v>0</v>
      </c>
      <c r="U475" s="628">
        <f t="shared" si="248"/>
        <v>0</v>
      </c>
      <c r="V475" s="624"/>
    </row>
    <row r="476" spans="1:22" s="481" customFormat="1" hidden="1" outlineLevel="1">
      <c r="A476" s="610">
        <v>403</v>
      </c>
      <c r="B476" s="610">
        <v>342</v>
      </c>
      <c r="C476" s="624" t="s">
        <v>264</v>
      </c>
      <c r="D476" s="610" t="s">
        <v>34</v>
      </c>
      <c r="E476" s="614">
        <v>0.52</v>
      </c>
      <c r="F476" s="625">
        <f t="shared" si="236"/>
        <v>12353.64</v>
      </c>
      <c r="G476" s="625">
        <f t="shared" si="237"/>
        <v>0</v>
      </c>
      <c r="H476" s="625">
        <f t="shared" si="238"/>
        <v>12353.64</v>
      </c>
      <c r="I476" s="614">
        <v>23757</v>
      </c>
      <c r="J476" s="614"/>
      <c r="K476" s="614"/>
      <c r="L476" s="612"/>
      <c r="M476" s="612"/>
      <c r="N476" s="612"/>
      <c r="O476" s="626">
        <f>I476*$L$3</f>
        <v>40386.9</v>
      </c>
      <c r="P476" s="627">
        <f t="shared" si="250"/>
        <v>26896.12</v>
      </c>
      <c r="Q476" s="627">
        <f t="shared" si="251"/>
        <v>0</v>
      </c>
      <c r="R476" s="628">
        <f t="shared" si="247"/>
        <v>26896.12</v>
      </c>
      <c r="S476" s="628">
        <v>51723.3</v>
      </c>
      <c r="T476" s="628">
        <v>0</v>
      </c>
      <c r="U476" s="628">
        <f t="shared" si="248"/>
        <v>51723.3</v>
      </c>
      <c r="V476" s="624"/>
    </row>
    <row r="477" spans="1:22" s="481" customFormat="1" hidden="1" outlineLevel="1">
      <c r="A477" s="610">
        <v>404</v>
      </c>
      <c r="B477" s="610">
        <v>343</v>
      </c>
      <c r="C477" s="624" t="s">
        <v>56</v>
      </c>
      <c r="D477" s="610" t="s">
        <v>26</v>
      </c>
      <c r="E477" s="614">
        <v>243.1</v>
      </c>
      <c r="F477" s="625">
        <f t="shared" si="236"/>
        <v>428351.92</v>
      </c>
      <c r="G477" s="625">
        <f t="shared" si="237"/>
        <v>0</v>
      </c>
      <c r="H477" s="625">
        <f t="shared" si="238"/>
        <v>428351.92</v>
      </c>
      <c r="I477" s="614">
        <v>1762.04</v>
      </c>
      <c r="J477" s="614"/>
      <c r="K477" s="614"/>
      <c r="L477" s="612"/>
      <c r="M477" s="612"/>
      <c r="N477" s="612"/>
      <c r="O477" s="645">
        <f t="shared" ref="O477:O484" si="252">I477*$M$3</f>
        <v>2466.86</v>
      </c>
      <c r="P477" s="627">
        <f t="shared" si="250"/>
        <v>768025.83</v>
      </c>
      <c r="Q477" s="627">
        <f t="shared" si="251"/>
        <v>0</v>
      </c>
      <c r="R477" s="628">
        <f t="shared" si="247"/>
        <v>768025.83</v>
      </c>
      <c r="S477" s="628">
        <v>3159.3</v>
      </c>
      <c r="T477" s="628">
        <v>0</v>
      </c>
      <c r="U477" s="628">
        <f t="shared" si="248"/>
        <v>3159.3</v>
      </c>
      <c r="V477" s="624"/>
    </row>
    <row r="478" spans="1:22" s="481" customFormat="1" hidden="1" outlineLevel="1">
      <c r="A478" s="610">
        <v>405</v>
      </c>
      <c r="B478" s="610">
        <v>343</v>
      </c>
      <c r="C478" s="624" t="s">
        <v>218</v>
      </c>
      <c r="D478" s="610" t="s">
        <v>26</v>
      </c>
      <c r="E478" s="614">
        <v>243.1</v>
      </c>
      <c r="F478" s="625">
        <f t="shared" si="236"/>
        <v>35998.25</v>
      </c>
      <c r="G478" s="625">
        <f t="shared" si="237"/>
        <v>0</v>
      </c>
      <c r="H478" s="625">
        <f t="shared" si="238"/>
        <v>35998.25</v>
      </c>
      <c r="I478" s="614">
        <v>148.08000000000001</v>
      </c>
      <c r="J478" s="614"/>
      <c r="K478" s="614"/>
      <c r="L478" s="612"/>
      <c r="M478" s="612"/>
      <c r="N478" s="612"/>
      <c r="O478" s="645">
        <f t="shared" si="252"/>
        <v>207.31</v>
      </c>
      <c r="P478" s="627">
        <f t="shared" si="250"/>
        <v>64543.05</v>
      </c>
      <c r="Q478" s="627">
        <f t="shared" si="251"/>
        <v>0</v>
      </c>
      <c r="R478" s="628">
        <f t="shared" si="247"/>
        <v>64543.05</v>
      </c>
      <c r="S478" s="628">
        <v>265.5</v>
      </c>
      <c r="T478" s="628">
        <v>0</v>
      </c>
      <c r="U478" s="628">
        <f t="shared" si="248"/>
        <v>265.5</v>
      </c>
      <c r="V478" s="624"/>
    </row>
    <row r="479" spans="1:22" s="481" customFormat="1" ht="42.75" hidden="1" outlineLevel="1">
      <c r="A479" s="610">
        <v>406</v>
      </c>
      <c r="B479" s="610">
        <v>344</v>
      </c>
      <c r="C479" s="624" t="s">
        <v>265</v>
      </c>
      <c r="D479" s="610" t="s">
        <v>34</v>
      </c>
      <c r="E479" s="614">
        <v>0.02</v>
      </c>
      <c r="F479" s="625">
        <f t="shared" si="236"/>
        <v>232.48</v>
      </c>
      <c r="G479" s="625">
        <f t="shared" si="237"/>
        <v>0</v>
      </c>
      <c r="H479" s="625">
        <f t="shared" si="238"/>
        <v>232.48</v>
      </c>
      <c r="I479" s="614">
        <v>11624</v>
      </c>
      <c r="J479" s="614"/>
      <c r="K479" s="614"/>
      <c r="L479" s="612"/>
      <c r="M479" s="612"/>
      <c r="N479" s="612"/>
      <c r="O479" s="645">
        <f t="shared" si="252"/>
        <v>16273.6</v>
      </c>
      <c r="P479" s="627">
        <f t="shared" si="250"/>
        <v>416.83</v>
      </c>
      <c r="Q479" s="627">
        <f t="shared" si="251"/>
        <v>0</v>
      </c>
      <c r="R479" s="628">
        <f t="shared" si="247"/>
        <v>416.83</v>
      </c>
      <c r="S479" s="628">
        <v>20841.52</v>
      </c>
      <c r="T479" s="628">
        <v>0</v>
      </c>
      <c r="U479" s="628">
        <f t="shared" si="248"/>
        <v>20841.52</v>
      </c>
      <c r="V479" s="624"/>
    </row>
    <row r="480" spans="1:22" s="481" customFormat="1" ht="28.5" hidden="1" outlineLevel="1">
      <c r="A480" s="610">
        <v>407</v>
      </c>
      <c r="B480" s="610">
        <v>344</v>
      </c>
      <c r="C480" s="624" t="s">
        <v>266</v>
      </c>
      <c r="D480" s="610" t="s">
        <v>26</v>
      </c>
      <c r="E480" s="614">
        <v>21.9</v>
      </c>
      <c r="F480" s="625">
        <f t="shared" si="236"/>
        <v>2299.5</v>
      </c>
      <c r="G480" s="625">
        <f t="shared" si="237"/>
        <v>5058.8999999999996</v>
      </c>
      <c r="H480" s="625">
        <f t="shared" si="238"/>
        <v>7358.4</v>
      </c>
      <c r="I480" s="614">
        <v>105</v>
      </c>
      <c r="J480" s="614">
        <v>231</v>
      </c>
      <c r="K480" s="614"/>
      <c r="L480" s="612"/>
      <c r="M480" s="612"/>
      <c r="N480" s="612"/>
      <c r="O480" s="645">
        <f t="shared" si="252"/>
        <v>147</v>
      </c>
      <c r="P480" s="627">
        <f t="shared" si="250"/>
        <v>4122.8900000000003</v>
      </c>
      <c r="Q480" s="627">
        <f t="shared" si="251"/>
        <v>6478.9</v>
      </c>
      <c r="R480" s="628">
        <f t="shared" si="247"/>
        <v>10601.79</v>
      </c>
      <c r="S480" s="628">
        <v>188.26</v>
      </c>
      <c r="T480" s="628">
        <v>295.83999999999997</v>
      </c>
      <c r="U480" s="628">
        <f t="shared" si="248"/>
        <v>484.1</v>
      </c>
      <c r="V480" s="624" t="s">
        <v>297</v>
      </c>
    </row>
    <row r="481" spans="1:22" s="481" customFormat="1" ht="42.75" hidden="1" outlineLevel="1">
      <c r="A481" s="610">
        <v>408</v>
      </c>
      <c r="B481" s="610">
        <v>345</v>
      </c>
      <c r="C481" s="624" t="s">
        <v>265</v>
      </c>
      <c r="D481" s="610" t="s">
        <v>34</v>
      </c>
      <c r="E481" s="614">
        <v>0.51</v>
      </c>
      <c r="F481" s="625">
        <f t="shared" si="236"/>
        <v>5928.24</v>
      </c>
      <c r="G481" s="625">
        <f t="shared" si="237"/>
        <v>0</v>
      </c>
      <c r="H481" s="625">
        <f t="shared" si="238"/>
        <v>5928.24</v>
      </c>
      <c r="I481" s="614">
        <v>11624</v>
      </c>
      <c r="J481" s="614"/>
      <c r="K481" s="614"/>
      <c r="L481" s="612"/>
      <c r="M481" s="612"/>
      <c r="N481" s="612"/>
      <c r="O481" s="645">
        <f t="shared" si="252"/>
        <v>16273.6</v>
      </c>
      <c r="P481" s="627">
        <f t="shared" si="250"/>
        <v>10629.18</v>
      </c>
      <c r="Q481" s="627">
        <f t="shared" si="251"/>
        <v>0</v>
      </c>
      <c r="R481" s="628">
        <f t="shared" si="247"/>
        <v>10629.18</v>
      </c>
      <c r="S481" s="628">
        <v>20841.52</v>
      </c>
      <c r="T481" s="628">
        <v>0</v>
      </c>
      <c r="U481" s="628">
        <f t="shared" si="248"/>
        <v>20841.52</v>
      </c>
      <c r="V481" s="624"/>
    </row>
    <row r="482" spans="1:22" s="481" customFormat="1" ht="28.5" hidden="1" outlineLevel="1">
      <c r="A482" s="610">
        <v>409</v>
      </c>
      <c r="B482" s="610">
        <v>345</v>
      </c>
      <c r="C482" s="624" t="s">
        <v>274</v>
      </c>
      <c r="D482" s="610" t="s">
        <v>26</v>
      </c>
      <c r="E482" s="614">
        <v>51.1</v>
      </c>
      <c r="F482" s="625">
        <f t="shared" si="236"/>
        <v>34134.800000000003</v>
      </c>
      <c r="G482" s="625">
        <f t="shared" si="237"/>
        <v>157388</v>
      </c>
      <c r="H482" s="625">
        <f t="shared" si="238"/>
        <v>191522.8</v>
      </c>
      <c r="I482" s="614">
        <v>668</v>
      </c>
      <c r="J482" s="614">
        <v>3080</v>
      </c>
      <c r="K482" s="614"/>
      <c r="L482" s="612"/>
      <c r="M482" s="612"/>
      <c r="N482" s="612"/>
      <c r="O482" s="645">
        <f t="shared" si="252"/>
        <v>935.2</v>
      </c>
      <c r="P482" s="627">
        <f t="shared" si="250"/>
        <v>61202.98</v>
      </c>
      <c r="Q482" s="627">
        <f t="shared" si="251"/>
        <v>201565.99</v>
      </c>
      <c r="R482" s="628">
        <f t="shared" si="247"/>
        <v>262768.96999999997</v>
      </c>
      <c r="S482" s="628">
        <v>1197.71</v>
      </c>
      <c r="T482" s="628">
        <v>3944.54</v>
      </c>
      <c r="U482" s="628">
        <f t="shared" si="248"/>
        <v>5142.25</v>
      </c>
      <c r="V482" s="624" t="s">
        <v>298</v>
      </c>
    </row>
    <row r="483" spans="1:22" s="481" customFormat="1" ht="42.75" hidden="1" outlineLevel="1">
      <c r="A483" s="610">
        <v>410</v>
      </c>
      <c r="B483" s="610">
        <v>346</v>
      </c>
      <c r="C483" s="624" t="s">
        <v>265</v>
      </c>
      <c r="D483" s="610" t="s">
        <v>34</v>
      </c>
      <c r="E483" s="614">
        <v>0.26</v>
      </c>
      <c r="F483" s="625">
        <f t="shared" si="236"/>
        <v>3022.24</v>
      </c>
      <c r="G483" s="625">
        <f t="shared" si="237"/>
        <v>0</v>
      </c>
      <c r="H483" s="625">
        <f t="shared" si="238"/>
        <v>3022.24</v>
      </c>
      <c r="I483" s="614">
        <v>11624</v>
      </c>
      <c r="J483" s="614"/>
      <c r="K483" s="614"/>
      <c r="L483" s="612"/>
      <c r="M483" s="612"/>
      <c r="N483" s="612"/>
      <c r="O483" s="645">
        <f t="shared" si="252"/>
        <v>16273.6</v>
      </c>
      <c r="P483" s="627">
        <f t="shared" si="250"/>
        <v>5418.8</v>
      </c>
      <c r="Q483" s="627">
        <f t="shared" si="251"/>
        <v>0</v>
      </c>
      <c r="R483" s="628">
        <f t="shared" si="247"/>
        <v>5418.8</v>
      </c>
      <c r="S483" s="628">
        <v>20841.52</v>
      </c>
      <c r="T483" s="628">
        <v>0</v>
      </c>
      <c r="U483" s="628">
        <f t="shared" si="248"/>
        <v>20841.52</v>
      </c>
      <c r="V483" s="624"/>
    </row>
    <row r="484" spans="1:22" s="481" customFormat="1" ht="28.5" hidden="1" outlineLevel="1">
      <c r="A484" s="610">
        <v>411</v>
      </c>
      <c r="B484" s="610">
        <v>346</v>
      </c>
      <c r="C484" s="624" t="s">
        <v>270</v>
      </c>
      <c r="D484" s="610" t="s">
        <v>26</v>
      </c>
      <c r="E484" s="614">
        <v>51.1</v>
      </c>
      <c r="F484" s="625">
        <f t="shared" si="236"/>
        <v>14563.5</v>
      </c>
      <c r="G484" s="625">
        <f t="shared" si="237"/>
        <v>54114.9</v>
      </c>
      <c r="H484" s="625">
        <f t="shared" si="238"/>
        <v>68678.399999999994</v>
      </c>
      <c r="I484" s="614">
        <v>285</v>
      </c>
      <c r="J484" s="614">
        <v>1059</v>
      </c>
      <c r="K484" s="614"/>
      <c r="L484" s="612"/>
      <c r="M484" s="612"/>
      <c r="N484" s="612"/>
      <c r="O484" s="645">
        <f t="shared" si="252"/>
        <v>399</v>
      </c>
      <c r="P484" s="627">
        <f t="shared" si="250"/>
        <v>26112.1</v>
      </c>
      <c r="Q484" s="627">
        <f t="shared" si="251"/>
        <v>69304.89</v>
      </c>
      <c r="R484" s="628">
        <f t="shared" si="247"/>
        <v>95416.99</v>
      </c>
      <c r="S484" s="628">
        <v>511</v>
      </c>
      <c r="T484" s="628">
        <v>1356.26</v>
      </c>
      <c r="U484" s="628">
        <f t="shared" si="248"/>
        <v>1867.26</v>
      </c>
      <c r="V484" s="624" t="s">
        <v>299</v>
      </c>
    </row>
    <row r="485" spans="1:22" s="481" customFormat="1" hidden="1" outlineLevel="1">
      <c r="A485" s="610"/>
      <c r="B485" s="610"/>
      <c r="C485" s="617" t="s">
        <v>300</v>
      </c>
      <c r="D485" s="685"/>
      <c r="E485" s="686"/>
      <c r="F485" s="625">
        <f t="shared" si="236"/>
        <v>0</v>
      </c>
      <c r="G485" s="625">
        <f t="shared" si="237"/>
        <v>0</v>
      </c>
      <c r="H485" s="625">
        <f t="shared" si="238"/>
        <v>0</v>
      </c>
      <c r="I485" s="614"/>
      <c r="J485" s="614"/>
      <c r="K485" s="614"/>
      <c r="L485" s="612"/>
      <c r="M485" s="612"/>
      <c r="N485" s="612"/>
      <c r="O485" s="632"/>
      <c r="P485" s="627">
        <f t="shared" si="250"/>
        <v>0</v>
      </c>
      <c r="Q485" s="627">
        <f t="shared" si="251"/>
        <v>0</v>
      </c>
      <c r="R485" s="628">
        <f t="shared" si="247"/>
        <v>0</v>
      </c>
      <c r="S485" s="628">
        <v>0</v>
      </c>
      <c r="T485" s="628">
        <v>0</v>
      </c>
      <c r="U485" s="628">
        <f t="shared" si="248"/>
        <v>0</v>
      </c>
      <c r="V485" s="624"/>
    </row>
    <row r="486" spans="1:22" s="481" customFormat="1" hidden="1" outlineLevel="1">
      <c r="A486" s="610"/>
      <c r="B486" s="610"/>
      <c r="C486" s="617" t="s">
        <v>301</v>
      </c>
      <c r="D486" s="685"/>
      <c r="E486" s="686"/>
      <c r="F486" s="625">
        <f t="shared" si="236"/>
        <v>0</v>
      </c>
      <c r="G486" s="625">
        <f t="shared" si="237"/>
        <v>0</v>
      </c>
      <c r="H486" s="625">
        <f t="shared" si="238"/>
        <v>0</v>
      </c>
      <c r="I486" s="614"/>
      <c r="J486" s="614"/>
      <c r="K486" s="614"/>
      <c r="L486" s="612"/>
      <c r="M486" s="612"/>
      <c r="N486" s="612"/>
      <c r="O486" s="632"/>
      <c r="P486" s="627">
        <f t="shared" si="250"/>
        <v>0</v>
      </c>
      <c r="Q486" s="627">
        <f t="shared" si="251"/>
        <v>0</v>
      </c>
      <c r="R486" s="628">
        <f t="shared" si="247"/>
        <v>0</v>
      </c>
      <c r="S486" s="628">
        <v>0</v>
      </c>
      <c r="T486" s="628">
        <v>0</v>
      </c>
      <c r="U486" s="628">
        <f t="shared" si="248"/>
        <v>0</v>
      </c>
      <c r="V486" s="624"/>
    </row>
    <row r="487" spans="1:22" s="481" customFormat="1" hidden="1" outlineLevel="1">
      <c r="A487" s="610">
        <v>412</v>
      </c>
      <c r="B487" s="610">
        <v>347</v>
      </c>
      <c r="C487" s="624" t="s">
        <v>264</v>
      </c>
      <c r="D487" s="610" t="s">
        <v>34</v>
      </c>
      <c r="E487" s="614">
        <v>0.46</v>
      </c>
      <c r="F487" s="625">
        <f t="shared" si="236"/>
        <v>10928.22</v>
      </c>
      <c r="G487" s="625">
        <f t="shared" si="237"/>
        <v>0</v>
      </c>
      <c r="H487" s="625">
        <f t="shared" si="238"/>
        <v>10928.22</v>
      </c>
      <c r="I487" s="614">
        <v>23757</v>
      </c>
      <c r="J487" s="614"/>
      <c r="K487" s="614"/>
      <c r="L487" s="612"/>
      <c r="M487" s="612"/>
      <c r="N487" s="612"/>
      <c r="O487" s="626">
        <f>I487*$L$3</f>
        <v>40386.9</v>
      </c>
      <c r="P487" s="627">
        <f t="shared" si="250"/>
        <v>23792.720000000001</v>
      </c>
      <c r="Q487" s="627">
        <f t="shared" si="251"/>
        <v>0</v>
      </c>
      <c r="R487" s="628">
        <f t="shared" si="247"/>
        <v>23792.720000000001</v>
      </c>
      <c r="S487" s="628">
        <v>51723.3</v>
      </c>
      <c r="T487" s="628">
        <v>0</v>
      </c>
      <c r="U487" s="628">
        <f t="shared" si="248"/>
        <v>51723.3</v>
      </c>
      <c r="V487" s="624"/>
    </row>
    <row r="488" spans="1:22" s="481" customFormat="1" hidden="1" outlineLevel="1">
      <c r="A488" s="610">
        <v>413</v>
      </c>
      <c r="B488" s="610">
        <v>348</v>
      </c>
      <c r="C488" s="624" t="s">
        <v>56</v>
      </c>
      <c r="D488" s="610" t="s">
        <v>26</v>
      </c>
      <c r="E488" s="614">
        <v>23.8</v>
      </c>
      <c r="F488" s="625">
        <f t="shared" si="236"/>
        <v>41936.550000000003</v>
      </c>
      <c r="G488" s="625">
        <f t="shared" si="237"/>
        <v>0</v>
      </c>
      <c r="H488" s="625">
        <f t="shared" si="238"/>
        <v>41936.550000000003</v>
      </c>
      <c r="I488" s="614">
        <v>1762.04</v>
      </c>
      <c r="J488" s="614"/>
      <c r="K488" s="614"/>
      <c r="L488" s="612"/>
      <c r="M488" s="612"/>
      <c r="N488" s="612"/>
      <c r="O488" s="645">
        <f t="shared" ref="O488:O495" si="253">I488*$M$3</f>
        <v>2466.86</v>
      </c>
      <c r="P488" s="627">
        <f t="shared" si="250"/>
        <v>75191.34</v>
      </c>
      <c r="Q488" s="627">
        <f t="shared" si="251"/>
        <v>0</v>
      </c>
      <c r="R488" s="628">
        <f t="shared" si="247"/>
        <v>75191.34</v>
      </c>
      <c r="S488" s="628">
        <v>3159.3</v>
      </c>
      <c r="T488" s="628">
        <v>0</v>
      </c>
      <c r="U488" s="628">
        <f t="shared" si="248"/>
        <v>3159.3</v>
      </c>
      <c r="V488" s="624"/>
    </row>
    <row r="489" spans="1:22" s="481" customFormat="1" hidden="1" outlineLevel="1">
      <c r="A489" s="610">
        <v>414</v>
      </c>
      <c r="B489" s="610">
        <v>349</v>
      </c>
      <c r="C489" s="624" t="s">
        <v>218</v>
      </c>
      <c r="D489" s="610" t="s">
        <v>26</v>
      </c>
      <c r="E489" s="614">
        <v>23.8</v>
      </c>
      <c r="F489" s="625">
        <f t="shared" si="236"/>
        <v>3524.3</v>
      </c>
      <c r="G489" s="625">
        <f t="shared" si="237"/>
        <v>0</v>
      </c>
      <c r="H489" s="625">
        <f t="shared" si="238"/>
        <v>3524.3</v>
      </c>
      <c r="I489" s="614">
        <v>148.08000000000001</v>
      </c>
      <c r="J489" s="614"/>
      <c r="K489" s="614"/>
      <c r="L489" s="612"/>
      <c r="M489" s="612"/>
      <c r="N489" s="612"/>
      <c r="O489" s="645">
        <f t="shared" si="253"/>
        <v>207.31</v>
      </c>
      <c r="P489" s="627">
        <f t="shared" si="250"/>
        <v>6318.9</v>
      </c>
      <c r="Q489" s="627">
        <f t="shared" si="251"/>
        <v>0</v>
      </c>
      <c r="R489" s="628">
        <f t="shared" si="247"/>
        <v>6318.9</v>
      </c>
      <c r="S489" s="628">
        <v>265.5</v>
      </c>
      <c r="T489" s="628">
        <v>0</v>
      </c>
      <c r="U489" s="628">
        <f t="shared" si="248"/>
        <v>265.5</v>
      </c>
      <c r="V489" s="624"/>
    </row>
    <row r="490" spans="1:22" s="481" customFormat="1" ht="42.75" hidden="1" outlineLevel="1">
      <c r="A490" s="610">
        <v>415</v>
      </c>
      <c r="B490" s="610">
        <v>350</v>
      </c>
      <c r="C490" s="624" t="s">
        <v>265</v>
      </c>
      <c r="D490" s="610" t="s">
        <v>34</v>
      </c>
      <c r="E490" s="614">
        <v>0.04</v>
      </c>
      <c r="F490" s="625">
        <f t="shared" si="236"/>
        <v>464.96</v>
      </c>
      <c r="G490" s="625">
        <f t="shared" si="237"/>
        <v>0</v>
      </c>
      <c r="H490" s="625">
        <f t="shared" si="238"/>
        <v>464.96</v>
      </c>
      <c r="I490" s="614">
        <v>11624</v>
      </c>
      <c r="J490" s="614"/>
      <c r="K490" s="614"/>
      <c r="L490" s="612"/>
      <c r="M490" s="612"/>
      <c r="N490" s="612"/>
      <c r="O490" s="645">
        <f t="shared" si="253"/>
        <v>16273.6</v>
      </c>
      <c r="P490" s="627">
        <f t="shared" si="250"/>
        <v>833.66</v>
      </c>
      <c r="Q490" s="627">
        <f t="shared" si="251"/>
        <v>0</v>
      </c>
      <c r="R490" s="628">
        <f t="shared" si="247"/>
        <v>833.66</v>
      </c>
      <c r="S490" s="628">
        <v>20841.52</v>
      </c>
      <c r="T490" s="628">
        <v>0</v>
      </c>
      <c r="U490" s="628">
        <f t="shared" si="248"/>
        <v>20841.52</v>
      </c>
      <c r="V490" s="624"/>
    </row>
    <row r="491" spans="1:22" s="481" customFormat="1" ht="28.5" hidden="1" outlineLevel="1">
      <c r="A491" s="610">
        <v>416</v>
      </c>
      <c r="B491" s="610">
        <v>351</v>
      </c>
      <c r="C491" s="624" t="s">
        <v>266</v>
      </c>
      <c r="D491" s="610" t="s">
        <v>26</v>
      </c>
      <c r="E491" s="614">
        <v>35.700000000000003</v>
      </c>
      <c r="F491" s="625">
        <f t="shared" si="236"/>
        <v>3748.5</v>
      </c>
      <c r="G491" s="625">
        <f t="shared" si="237"/>
        <v>8246.7000000000007</v>
      </c>
      <c r="H491" s="625">
        <f t="shared" si="238"/>
        <v>11995.2</v>
      </c>
      <c r="I491" s="614">
        <v>105</v>
      </c>
      <c r="J491" s="614">
        <v>231</v>
      </c>
      <c r="K491" s="614"/>
      <c r="L491" s="612"/>
      <c r="M491" s="612"/>
      <c r="N491" s="612"/>
      <c r="O491" s="645">
        <f t="shared" si="253"/>
        <v>147</v>
      </c>
      <c r="P491" s="627">
        <f t="shared" si="250"/>
        <v>6720.88</v>
      </c>
      <c r="Q491" s="627">
        <f t="shared" si="251"/>
        <v>10561.49</v>
      </c>
      <c r="R491" s="628">
        <f t="shared" si="247"/>
        <v>17282.37</v>
      </c>
      <c r="S491" s="628">
        <v>188.26</v>
      </c>
      <c r="T491" s="628">
        <v>295.83999999999997</v>
      </c>
      <c r="U491" s="628">
        <f t="shared" si="248"/>
        <v>484.1</v>
      </c>
      <c r="V491" s="624" t="s">
        <v>302</v>
      </c>
    </row>
    <row r="492" spans="1:22" s="481" customFormat="1" ht="42.75" hidden="1" outlineLevel="1">
      <c r="A492" s="610">
        <v>417</v>
      </c>
      <c r="B492" s="610">
        <v>352</v>
      </c>
      <c r="C492" s="624" t="s">
        <v>265</v>
      </c>
      <c r="D492" s="610" t="s">
        <v>34</v>
      </c>
      <c r="E492" s="614">
        <v>0.46</v>
      </c>
      <c r="F492" s="625">
        <f t="shared" si="236"/>
        <v>5347.04</v>
      </c>
      <c r="G492" s="625">
        <f t="shared" si="237"/>
        <v>0</v>
      </c>
      <c r="H492" s="625">
        <f t="shared" si="238"/>
        <v>5347.04</v>
      </c>
      <c r="I492" s="614">
        <v>11624</v>
      </c>
      <c r="J492" s="614"/>
      <c r="K492" s="614"/>
      <c r="L492" s="612"/>
      <c r="M492" s="612"/>
      <c r="N492" s="612"/>
      <c r="O492" s="645">
        <f t="shared" si="253"/>
        <v>16273.6</v>
      </c>
      <c r="P492" s="627">
        <f t="shared" si="250"/>
        <v>9587.1</v>
      </c>
      <c r="Q492" s="627">
        <f t="shared" si="251"/>
        <v>0</v>
      </c>
      <c r="R492" s="628">
        <f t="shared" si="247"/>
        <v>9587.1</v>
      </c>
      <c r="S492" s="628">
        <v>20841.52</v>
      </c>
      <c r="T492" s="628">
        <v>0</v>
      </c>
      <c r="U492" s="628">
        <f t="shared" si="248"/>
        <v>20841.52</v>
      </c>
      <c r="V492" s="624"/>
    </row>
    <row r="493" spans="1:22" s="481" customFormat="1" ht="28.5" hidden="1" outlineLevel="1">
      <c r="A493" s="610">
        <v>418</v>
      </c>
      <c r="B493" s="610">
        <v>353</v>
      </c>
      <c r="C493" s="624" t="s">
        <v>303</v>
      </c>
      <c r="D493" s="610" t="s">
        <v>26</v>
      </c>
      <c r="E493" s="614">
        <v>4.5999999999999996</v>
      </c>
      <c r="F493" s="625">
        <f t="shared" si="236"/>
        <v>29476.799999999999</v>
      </c>
      <c r="G493" s="625">
        <f t="shared" si="237"/>
        <v>141680</v>
      </c>
      <c r="H493" s="625">
        <f t="shared" si="238"/>
        <v>171156.8</v>
      </c>
      <c r="I493" s="614">
        <v>6408</v>
      </c>
      <c r="J493" s="614">
        <v>30800</v>
      </c>
      <c r="K493" s="614"/>
      <c r="L493" s="612"/>
      <c r="M493" s="612"/>
      <c r="N493" s="612"/>
      <c r="O493" s="645">
        <f t="shared" si="253"/>
        <v>8971.2000000000007</v>
      </c>
      <c r="P493" s="627">
        <f t="shared" si="250"/>
        <v>52851.1</v>
      </c>
      <c r="Q493" s="627">
        <f t="shared" si="251"/>
        <v>181448.84</v>
      </c>
      <c r="R493" s="628">
        <f t="shared" si="247"/>
        <v>234299.94</v>
      </c>
      <c r="S493" s="628">
        <v>11489.37</v>
      </c>
      <c r="T493" s="628">
        <v>39445.4</v>
      </c>
      <c r="U493" s="628">
        <f t="shared" si="248"/>
        <v>50934.77</v>
      </c>
      <c r="V493" s="624" t="s">
        <v>304</v>
      </c>
    </row>
    <row r="494" spans="1:22" s="481" customFormat="1" ht="42.75" hidden="1" outlineLevel="1">
      <c r="A494" s="610">
        <v>419</v>
      </c>
      <c r="B494" s="610">
        <v>354</v>
      </c>
      <c r="C494" s="624" t="s">
        <v>265</v>
      </c>
      <c r="D494" s="610" t="s">
        <v>34</v>
      </c>
      <c r="E494" s="614">
        <v>0.05</v>
      </c>
      <c r="F494" s="625">
        <f t="shared" si="236"/>
        <v>581.20000000000005</v>
      </c>
      <c r="G494" s="625">
        <f t="shared" si="237"/>
        <v>0</v>
      </c>
      <c r="H494" s="625">
        <f t="shared" si="238"/>
        <v>581.20000000000005</v>
      </c>
      <c r="I494" s="614">
        <v>11624</v>
      </c>
      <c r="J494" s="614"/>
      <c r="K494" s="614"/>
      <c r="L494" s="612"/>
      <c r="M494" s="612"/>
      <c r="N494" s="612"/>
      <c r="O494" s="645">
        <f t="shared" si="253"/>
        <v>16273.6</v>
      </c>
      <c r="P494" s="627">
        <f t="shared" si="250"/>
        <v>1042.08</v>
      </c>
      <c r="Q494" s="627">
        <f t="shared" si="251"/>
        <v>0</v>
      </c>
      <c r="R494" s="628">
        <f t="shared" si="247"/>
        <v>1042.08</v>
      </c>
      <c r="S494" s="628">
        <v>20841.52</v>
      </c>
      <c r="T494" s="628">
        <v>0</v>
      </c>
      <c r="U494" s="628">
        <f t="shared" si="248"/>
        <v>20841.52</v>
      </c>
      <c r="V494" s="624"/>
    </row>
    <row r="495" spans="1:22" s="481" customFormat="1" ht="28.5" hidden="1" outlineLevel="1">
      <c r="A495" s="610">
        <v>420</v>
      </c>
      <c r="B495" s="610">
        <v>355</v>
      </c>
      <c r="C495" s="624" t="s">
        <v>270</v>
      </c>
      <c r="D495" s="610" t="s">
        <v>26</v>
      </c>
      <c r="E495" s="614">
        <v>9.1</v>
      </c>
      <c r="F495" s="625">
        <f t="shared" si="236"/>
        <v>2593.5</v>
      </c>
      <c r="G495" s="625">
        <f t="shared" si="237"/>
        <v>9636.9</v>
      </c>
      <c r="H495" s="625">
        <f t="shared" si="238"/>
        <v>12230.4</v>
      </c>
      <c r="I495" s="614">
        <v>285</v>
      </c>
      <c r="J495" s="614">
        <v>1059</v>
      </c>
      <c r="K495" s="614"/>
      <c r="L495" s="612"/>
      <c r="M495" s="612"/>
      <c r="N495" s="612"/>
      <c r="O495" s="645">
        <f t="shared" si="253"/>
        <v>399</v>
      </c>
      <c r="P495" s="627">
        <f t="shared" si="250"/>
        <v>4650.1000000000004</v>
      </c>
      <c r="Q495" s="627">
        <f t="shared" si="251"/>
        <v>12341.97</v>
      </c>
      <c r="R495" s="628">
        <f t="shared" si="247"/>
        <v>16992.07</v>
      </c>
      <c r="S495" s="628">
        <v>511</v>
      </c>
      <c r="T495" s="628">
        <v>1356.26</v>
      </c>
      <c r="U495" s="628">
        <f t="shared" si="248"/>
        <v>1867.26</v>
      </c>
      <c r="V495" s="624" t="s">
        <v>305</v>
      </c>
    </row>
    <row r="496" spans="1:22" s="481" customFormat="1" ht="28.5" hidden="1" outlineLevel="1">
      <c r="A496" s="610"/>
      <c r="B496" s="610"/>
      <c r="C496" s="617" t="s">
        <v>272</v>
      </c>
      <c r="D496" s="685"/>
      <c r="E496" s="686"/>
      <c r="F496" s="625">
        <f t="shared" si="236"/>
        <v>0</v>
      </c>
      <c r="G496" s="625">
        <f t="shared" si="237"/>
        <v>0</v>
      </c>
      <c r="H496" s="625">
        <f t="shared" si="238"/>
        <v>0</v>
      </c>
      <c r="I496" s="614"/>
      <c r="J496" s="614"/>
      <c r="K496" s="614"/>
      <c r="L496" s="612"/>
      <c r="M496" s="612"/>
      <c r="N496" s="612"/>
      <c r="O496" s="632"/>
      <c r="P496" s="627">
        <f t="shared" si="250"/>
        <v>0</v>
      </c>
      <c r="Q496" s="627">
        <f t="shared" si="251"/>
        <v>0</v>
      </c>
      <c r="R496" s="628">
        <f t="shared" si="247"/>
        <v>0</v>
      </c>
      <c r="S496" s="628">
        <v>0</v>
      </c>
      <c r="T496" s="628">
        <v>0</v>
      </c>
      <c r="U496" s="628">
        <f t="shared" si="248"/>
        <v>0</v>
      </c>
      <c r="V496" s="624"/>
    </row>
    <row r="497" spans="1:22" s="481" customFormat="1" hidden="1" outlineLevel="1">
      <c r="A497" s="610">
        <v>421</v>
      </c>
      <c r="B497" s="610">
        <v>356</v>
      </c>
      <c r="C497" s="624" t="s">
        <v>264</v>
      </c>
      <c r="D497" s="610" t="s">
        <v>34</v>
      </c>
      <c r="E497" s="614">
        <v>7.0000000000000007E-2</v>
      </c>
      <c r="F497" s="625">
        <f t="shared" si="236"/>
        <v>1662.99</v>
      </c>
      <c r="G497" s="625">
        <f t="shared" si="237"/>
        <v>0</v>
      </c>
      <c r="H497" s="625">
        <f t="shared" si="238"/>
        <v>1662.99</v>
      </c>
      <c r="I497" s="614">
        <v>23757</v>
      </c>
      <c r="J497" s="614"/>
      <c r="K497" s="614"/>
      <c r="L497" s="612"/>
      <c r="M497" s="612"/>
      <c r="N497" s="612"/>
      <c r="O497" s="626">
        <f>I497*$L$3</f>
        <v>40386.9</v>
      </c>
      <c r="P497" s="627">
        <f t="shared" si="250"/>
        <v>3620.63</v>
      </c>
      <c r="Q497" s="627">
        <f t="shared" si="251"/>
        <v>0</v>
      </c>
      <c r="R497" s="628">
        <f t="shared" si="247"/>
        <v>3620.63</v>
      </c>
      <c r="S497" s="628">
        <v>51723.3</v>
      </c>
      <c r="T497" s="628">
        <v>0</v>
      </c>
      <c r="U497" s="628">
        <f t="shared" si="248"/>
        <v>51723.3</v>
      </c>
      <c r="V497" s="624"/>
    </row>
    <row r="498" spans="1:22" s="481" customFormat="1" hidden="1" outlineLevel="1">
      <c r="A498" s="610">
        <v>422</v>
      </c>
      <c r="B498" s="610">
        <v>357</v>
      </c>
      <c r="C498" s="624" t="s">
        <v>56</v>
      </c>
      <c r="D498" s="610" t="s">
        <v>26</v>
      </c>
      <c r="E498" s="614">
        <v>18</v>
      </c>
      <c r="F498" s="625">
        <f t="shared" si="236"/>
        <v>31716.720000000001</v>
      </c>
      <c r="G498" s="625">
        <f t="shared" si="237"/>
        <v>0</v>
      </c>
      <c r="H498" s="625">
        <f t="shared" si="238"/>
        <v>31716.720000000001</v>
      </c>
      <c r="I498" s="614">
        <v>1762.04</v>
      </c>
      <c r="J498" s="614"/>
      <c r="K498" s="614"/>
      <c r="L498" s="612"/>
      <c r="M498" s="612"/>
      <c r="N498" s="612"/>
      <c r="O498" s="645">
        <f t="shared" ref="O498:O505" si="254">I498*$M$3</f>
        <v>2466.86</v>
      </c>
      <c r="P498" s="627">
        <f t="shared" si="250"/>
        <v>56867.4</v>
      </c>
      <c r="Q498" s="627">
        <f t="shared" si="251"/>
        <v>0</v>
      </c>
      <c r="R498" s="628">
        <f t="shared" si="247"/>
        <v>56867.4</v>
      </c>
      <c r="S498" s="628">
        <v>3159.3</v>
      </c>
      <c r="T498" s="628">
        <v>0</v>
      </c>
      <c r="U498" s="628">
        <f t="shared" si="248"/>
        <v>3159.3</v>
      </c>
      <c r="V498" s="624"/>
    </row>
    <row r="499" spans="1:22" s="481" customFormat="1" hidden="1" outlineLevel="1">
      <c r="A499" s="610">
        <v>423</v>
      </c>
      <c r="B499" s="610">
        <v>358</v>
      </c>
      <c r="C499" s="624" t="s">
        <v>218</v>
      </c>
      <c r="D499" s="610" t="s">
        <v>26</v>
      </c>
      <c r="E499" s="614">
        <v>18</v>
      </c>
      <c r="F499" s="625">
        <f t="shared" si="236"/>
        <v>2665.44</v>
      </c>
      <c r="G499" s="625">
        <f t="shared" si="237"/>
        <v>0</v>
      </c>
      <c r="H499" s="625">
        <f t="shared" si="238"/>
        <v>2665.44</v>
      </c>
      <c r="I499" s="614">
        <v>148.08000000000001</v>
      </c>
      <c r="J499" s="614"/>
      <c r="K499" s="614"/>
      <c r="L499" s="612"/>
      <c r="M499" s="612"/>
      <c r="N499" s="612"/>
      <c r="O499" s="645">
        <f t="shared" si="254"/>
        <v>207.31</v>
      </c>
      <c r="P499" s="627">
        <f t="shared" si="250"/>
        <v>4779</v>
      </c>
      <c r="Q499" s="627">
        <f t="shared" si="251"/>
        <v>0</v>
      </c>
      <c r="R499" s="628">
        <f t="shared" si="247"/>
        <v>4779</v>
      </c>
      <c r="S499" s="628">
        <v>265.5</v>
      </c>
      <c r="T499" s="628">
        <v>0</v>
      </c>
      <c r="U499" s="628">
        <f t="shared" si="248"/>
        <v>265.5</v>
      </c>
      <c r="V499" s="624"/>
    </row>
    <row r="500" spans="1:22" s="481" customFormat="1" ht="42.75" hidden="1" outlineLevel="1">
      <c r="A500" s="610">
        <v>424</v>
      </c>
      <c r="B500" s="610">
        <v>359</v>
      </c>
      <c r="C500" s="624" t="s">
        <v>265</v>
      </c>
      <c r="D500" s="610" t="s">
        <v>34</v>
      </c>
      <c r="E500" s="614">
        <v>0.01</v>
      </c>
      <c r="F500" s="625">
        <f t="shared" si="236"/>
        <v>116.24</v>
      </c>
      <c r="G500" s="625">
        <f t="shared" si="237"/>
        <v>0</v>
      </c>
      <c r="H500" s="625">
        <f t="shared" si="238"/>
        <v>116.24</v>
      </c>
      <c r="I500" s="614">
        <v>11624</v>
      </c>
      <c r="J500" s="614"/>
      <c r="K500" s="614"/>
      <c r="L500" s="612"/>
      <c r="M500" s="612"/>
      <c r="N500" s="612"/>
      <c r="O500" s="645">
        <f t="shared" si="254"/>
        <v>16273.6</v>
      </c>
      <c r="P500" s="627">
        <f t="shared" si="250"/>
        <v>208.42</v>
      </c>
      <c r="Q500" s="627">
        <f t="shared" si="251"/>
        <v>0</v>
      </c>
      <c r="R500" s="628">
        <f t="shared" si="247"/>
        <v>208.42</v>
      </c>
      <c r="S500" s="628">
        <v>20841.52</v>
      </c>
      <c r="T500" s="628">
        <v>0</v>
      </c>
      <c r="U500" s="628">
        <f t="shared" si="248"/>
        <v>20841.52</v>
      </c>
      <c r="V500" s="624"/>
    </row>
    <row r="501" spans="1:22" s="481" customFormat="1" ht="28.5" hidden="1" outlineLevel="1">
      <c r="A501" s="610">
        <v>425</v>
      </c>
      <c r="B501" s="610">
        <v>360</v>
      </c>
      <c r="C501" s="624" t="s">
        <v>266</v>
      </c>
      <c r="D501" s="610" t="s">
        <v>26</v>
      </c>
      <c r="E501" s="614">
        <v>9</v>
      </c>
      <c r="F501" s="625">
        <f t="shared" si="236"/>
        <v>945</v>
      </c>
      <c r="G501" s="625">
        <f t="shared" si="237"/>
        <v>2079</v>
      </c>
      <c r="H501" s="625">
        <f t="shared" si="238"/>
        <v>3024</v>
      </c>
      <c r="I501" s="614">
        <v>105</v>
      </c>
      <c r="J501" s="614">
        <v>231</v>
      </c>
      <c r="K501" s="614"/>
      <c r="L501" s="612"/>
      <c r="M501" s="612"/>
      <c r="N501" s="612"/>
      <c r="O501" s="645">
        <f t="shared" si="254"/>
        <v>147</v>
      </c>
      <c r="P501" s="627">
        <f t="shared" si="250"/>
        <v>1694.34</v>
      </c>
      <c r="Q501" s="627">
        <f t="shared" si="251"/>
        <v>2662.56</v>
      </c>
      <c r="R501" s="628">
        <f t="shared" si="247"/>
        <v>4356.8999999999996</v>
      </c>
      <c r="S501" s="628">
        <v>188.26</v>
      </c>
      <c r="T501" s="628">
        <v>295.83999999999997</v>
      </c>
      <c r="U501" s="628">
        <f t="shared" si="248"/>
        <v>484.1</v>
      </c>
      <c r="V501" s="624" t="s">
        <v>306</v>
      </c>
    </row>
    <row r="502" spans="1:22" s="481" customFormat="1" ht="42.75" hidden="1" outlineLevel="1">
      <c r="A502" s="610">
        <v>426</v>
      </c>
      <c r="B502" s="610">
        <v>361</v>
      </c>
      <c r="C502" s="624" t="s">
        <v>265</v>
      </c>
      <c r="D502" s="610" t="s">
        <v>34</v>
      </c>
      <c r="E502" s="614">
        <v>7.0000000000000007E-2</v>
      </c>
      <c r="F502" s="625">
        <f t="shared" si="236"/>
        <v>813.68</v>
      </c>
      <c r="G502" s="625">
        <f t="shared" si="237"/>
        <v>0</v>
      </c>
      <c r="H502" s="625">
        <f t="shared" si="238"/>
        <v>813.68</v>
      </c>
      <c r="I502" s="614">
        <v>11624</v>
      </c>
      <c r="J502" s="614"/>
      <c r="K502" s="614"/>
      <c r="L502" s="612"/>
      <c r="M502" s="612"/>
      <c r="N502" s="612"/>
      <c r="O502" s="645">
        <f t="shared" si="254"/>
        <v>16273.6</v>
      </c>
      <c r="P502" s="627">
        <f t="shared" si="250"/>
        <v>1458.91</v>
      </c>
      <c r="Q502" s="627">
        <f t="shared" si="251"/>
        <v>0</v>
      </c>
      <c r="R502" s="628">
        <f t="shared" si="247"/>
        <v>1458.91</v>
      </c>
      <c r="S502" s="628">
        <v>20841.52</v>
      </c>
      <c r="T502" s="628">
        <v>0</v>
      </c>
      <c r="U502" s="628">
        <f t="shared" si="248"/>
        <v>20841.52</v>
      </c>
      <c r="V502" s="624"/>
    </row>
    <row r="503" spans="1:22" s="481" customFormat="1" ht="28.5" hidden="1" outlineLevel="1">
      <c r="A503" s="610">
        <v>427</v>
      </c>
      <c r="B503" s="610">
        <v>362</v>
      </c>
      <c r="C503" s="624" t="s">
        <v>274</v>
      </c>
      <c r="D503" s="610" t="s">
        <v>26</v>
      </c>
      <c r="E503" s="614">
        <v>6.9</v>
      </c>
      <c r="F503" s="625">
        <f t="shared" si="236"/>
        <v>4609.2</v>
      </c>
      <c r="G503" s="625">
        <f t="shared" si="237"/>
        <v>21252</v>
      </c>
      <c r="H503" s="625">
        <f t="shared" si="238"/>
        <v>25861.200000000001</v>
      </c>
      <c r="I503" s="614">
        <v>668</v>
      </c>
      <c r="J503" s="614">
        <v>3080</v>
      </c>
      <c r="K503" s="614"/>
      <c r="L503" s="612"/>
      <c r="M503" s="612"/>
      <c r="N503" s="612"/>
      <c r="O503" s="645">
        <f t="shared" si="254"/>
        <v>935.2</v>
      </c>
      <c r="P503" s="627">
        <f t="shared" si="250"/>
        <v>8264.2000000000007</v>
      </c>
      <c r="Q503" s="627">
        <f t="shared" si="251"/>
        <v>27217.33</v>
      </c>
      <c r="R503" s="628">
        <f t="shared" si="247"/>
        <v>35481.53</v>
      </c>
      <c r="S503" s="628">
        <v>1197.71</v>
      </c>
      <c r="T503" s="628">
        <v>3944.54</v>
      </c>
      <c r="U503" s="628">
        <f t="shared" si="248"/>
        <v>5142.25</v>
      </c>
      <c r="V503" s="624" t="s">
        <v>307</v>
      </c>
    </row>
    <row r="504" spans="1:22" s="481" customFormat="1" ht="42.75" hidden="1" outlineLevel="1">
      <c r="A504" s="610">
        <v>428</v>
      </c>
      <c r="B504" s="610">
        <v>363</v>
      </c>
      <c r="C504" s="624" t="s">
        <v>265</v>
      </c>
      <c r="D504" s="610" t="s">
        <v>34</v>
      </c>
      <c r="E504" s="614">
        <v>0.03</v>
      </c>
      <c r="F504" s="625">
        <f t="shared" si="236"/>
        <v>348.72</v>
      </c>
      <c r="G504" s="625">
        <f t="shared" si="237"/>
        <v>0</v>
      </c>
      <c r="H504" s="625">
        <f t="shared" si="238"/>
        <v>348.72</v>
      </c>
      <c r="I504" s="614">
        <v>11624</v>
      </c>
      <c r="J504" s="614"/>
      <c r="K504" s="614"/>
      <c r="L504" s="612"/>
      <c r="M504" s="612"/>
      <c r="N504" s="612"/>
      <c r="O504" s="645">
        <f t="shared" si="254"/>
        <v>16273.6</v>
      </c>
      <c r="P504" s="627">
        <f t="shared" si="250"/>
        <v>625.25</v>
      </c>
      <c r="Q504" s="627">
        <f t="shared" si="251"/>
        <v>0</v>
      </c>
      <c r="R504" s="628">
        <f t="shared" si="247"/>
        <v>625.25</v>
      </c>
      <c r="S504" s="628">
        <v>20841.52</v>
      </c>
      <c r="T504" s="628">
        <v>0</v>
      </c>
      <c r="U504" s="628">
        <f t="shared" si="248"/>
        <v>20841.52</v>
      </c>
      <c r="V504" s="624"/>
    </row>
    <row r="505" spans="1:22" s="481" customFormat="1" ht="28.5" hidden="1" outlineLevel="1">
      <c r="A505" s="610">
        <v>429</v>
      </c>
      <c r="B505" s="610">
        <v>364</v>
      </c>
      <c r="C505" s="624" t="s">
        <v>270</v>
      </c>
      <c r="D505" s="610" t="s">
        <v>26</v>
      </c>
      <c r="E505" s="614">
        <v>6.9</v>
      </c>
      <c r="F505" s="625">
        <f t="shared" si="236"/>
        <v>1966.5</v>
      </c>
      <c r="G505" s="625">
        <f t="shared" si="237"/>
        <v>7307.1</v>
      </c>
      <c r="H505" s="625">
        <f t="shared" si="238"/>
        <v>9273.6</v>
      </c>
      <c r="I505" s="614">
        <v>285</v>
      </c>
      <c r="J505" s="614">
        <v>1059</v>
      </c>
      <c r="K505" s="614"/>
      <c r="L505" s="612"/>
      <c r="M505" s="612"/>
      <c r="N505" s="612"/>
      <c r="O505" s="645">
        <f t="shared" si="254"/>
        <v>399</v>
      </c>
      <c r="P505" s="627">
        <f t="shared" si="250"/>
        <v>3525.9</v>
      </c>
      <c r="Q505" s="627">
        <f t="shared" si="251"/>
        <v>9358.19</v>
      </c>
      <c r="R505" s="628">
        <f t="shared" si="247"/>
        <v>12884.09</v>
      </c>
      <c r="S505" s="628">
        <v>511</v>
      </c>
      <c r="T505" s="628">
        <v>1356.26</v>
      </c>
      <c r="U505" s="628">
        <f t="shared" si="248"/>
        <v>1867.26</v>
      </c>
      <c r="V505" s="624" t="s">
        <v>308</v>
      </c>
    </row>
    <row r="506" spans="1:22" s="481" customFormat="1" hidden="1" outlineLevel="1">
      <c r="A506" s="610"/>
      <c r="B506" s="610"/>
      <c r="C506" s="617" t="s">
        <v>277</v>
      </c>
      <c r="D506" s="685"/>
      <c r="E506" s="686"/>
      <c r="F506" s="625">
        <f t="shared" si="236"/>
        <v>0</v>
      </c>
      <c r="G506" s="625">
        <f t="shared" si="237"/>
        <v>0</v>
      </c>
      <c r="H506" s="625">
        <f t="shared" si="238"/>
        <v>0</v>
      </c>
      <c r="I506" s="614"/>
      <c r="J506" s="614"/>
      <c r="K506" s="614"/>
      <c r="L506" s="612"/>
      <c r="M506" s="612"/>
      <c r="N506" s="612"/>
      <c r="O506" s="632"/>
      <c r="P506" s="627">
        <f t="shared" si="250"/>
        <v>0</v>
      </c>
      <c r="Q506" s="627">
        <f t="shared" si="251"/>
        <v>0</v>
      </c>
      <c r="R506" s="628">
        <f t="shared" si="247"/>
        <v>0</v>
      </c>
      <c r="S506" s="628">
        <v>0</v>
      </c>
      <c r="T506" s="628">
        <v>0</v>
      </c>
      <c r="U506" s="628">
        <f t="shared" si="248"/>
        <v>0</v>
      </c>
      <c r="V506" s="624"/>
    </row>
    <row r="507" spans="1:22" s="481" customFormat="1" hidden="1" outlineLevel="1">
      <c r="A507" s="610">
        <v>430</v>
      </c>
      <c r="B507" s="610">
        <v>365</v>
      </c>
      <c r="C507" s="624" t="s">
        <v>264</v>
      </c>
      <c r="D507" s="610" t="s">
        <v>34</v>
      </c>
      <c r="E507" s="614">
        <v>7.0000000000000007E-2</v>
      </c>
      <c r="F507" s="625">
        <f t="shared" si="236"/>
        <v>1662.99</v>
      </c>
      <c r="G507" s="625">
        <f t="shared" si="237"/>
        <v>0</v>
      </c>
      <c r="H507" s="625">
        <f t="shared" si="238"/>
        <v>1662.99</v>
      </c>
      <c r="I507" s="614">
        <v>23757</v>
      </c>
      <c r="J507" s="614"/>
      <c r="K507" s="614"/>
      <c r="L507" s="612"/>
      <c r="M507" s="612"/>
      <c r="N507" s="612"/>
      <c r="O507" s="626">
        <f>I507*$L$3</f>
        <v>40386.9</v>
      </c>
      <c r="P507" s="627">
        <f t="shared" si="250"/>
        <v>3620.63</v>
      </c>
      <c r="Q507" s="627">
        <f t="shared" si="251"/>
        <v>0</v>
      </c>
      <c r="R507" s="628">
        <f t="shared" si="247"/>
        <v>3620.63</v>
      </c>
      <c r="S507" s="628">
        <v>51723.3</v>
      </c>
      <c r="T507" s="628">
        <v>0</v>
      </c>
      <c r="U507" s="628">
        <f t="shared" si="248"/>
        <v>51723.3</v>
      </c>
      <c r="V507" s="624"/>
    </row>
    <row r="508" spans="1:22" s="481" customFormat="1" hidden="1" outlineLevel="1">
      <c r="A508" s="610">
        <v>431</v>
      </c>
      <c r="B508" s="610">
        <v>366</v>
      </c>
      <c r="C508" s="624" t="s">
        <v>56</v>
      </c>
      <c r="D508" s="610" t="s">
        <v>26</v>
      </c>
      <c r="E508" s="614">
        <v>3.2</v>
      </c>
      <c r="F508" s="625">
        <f t="shared" si="236"/>
        <v>5638.53</v>
      </c>
      <c r="G508" s="625">
        <f t="shared" si="237"/>
        <v>0</v>
      </c>
      <c r="H508" s="625">
        <f t="shared" si="238"/>
        <v>5638.53</v>
      </c>
      <c r="I508" s="614">
        <v>1762.04</v>
      </c>
      <c r="J508" s="614"/>
      <c r="K508" s="614"/>
      <c r="L508" s="612"/>
      <c r="M508" s="612"/>
      <c r="N508" s="612"/>
      <c r="O508" s="645">
        <f t="shared" ref="O508:O515" si="255">I508*$M$3</f>
        <v>2466.86</v>
      </c>
      <c r="P508" s="627">
        <f t="shared" si="250"/>
        <v>10109.76</v>
      </c>
      <c r="Q508" s="627">
        <f t="shared" si="251"/>
        <v>0</v>
      </c>
      <c r="R508" s="628">
        <f t="shared" si="247"/>
        <v>10109.76</v>
      </c>
      <c r="S508" s="628">
        <v>3159.3</v>
      </c>
      <c r="T508" s="628">
        <v>0</v>
      </c>
      <c r="U508" s="628">
        <f t="shared" si="248"/>
        <v>3159.3</v>
      </c>
      <c r="V508" s="624"/>
    </row>
    <row r="509" spans="1:22" s="481" customFormat="1" hidden="1" outlineLevel="1">
      <c r="A509" s="610">
        <v>432</v>
      </c>
      <c r="B509" s="610">
        <v>367</v>
      </c>
      <c r="C509" s="624" t="s">
        <v>218</v>
      </c>
      <c r="D509" s="610" t="s">
        <v>26</v>
      </c>
      <c r="E509" s="614">
        <v>3.2</v>
      </c>
      <c r="F509" s="625">
        <f t="shared" si="236"/>
        <v>473.86</v>
      </c>
      <c r="G509" s="625">
        <f t="shared" si="237"/>
        <v>0</v>
      </c>
      <c r="H509" s="625">
        <f t="shared" si="238"/>
        <v>473.86</v>
      </c>
      <c r="I509" s="614">
        <v>148.08000000000001</v>
      </c>
      <c r="J509" s="614"/>
      <c r="K509" s="614"/>
      <c r="L509" s="612"/>
      <c r="M509" s="612"/>
      <c r="N509" s="612"/>
      <c r="O509" s="645">
        <f t="shared" si="255"/>
        <v>207.31</v>
      </c>
      <c r="P509" s="627">
        <f t="shared" si="250"/>
        <v>849.6</v>
      </c>
      <c r="Q509" s="627">
        <f t="shared" si="251"/>
        <v>0</v>
      </c>
      <c r="R509" s="628">
        <f t="shared" si="247"/>
        <v>849.6</v>
      </c>
      <c r="S509" s="628">
        <v>265.5</v>
      </c>
      <c r="T509" s="628">
        <v>0</v>
      </c>
      <c r="U509" s="628">
        <f t="shared" si="248"/>
        <v>265.5</v>
      </c>
      <c r="V509" s="624"/>
    </row>
    <row r="510" spans="1:22" s="481" customFormat="1" ht="42.75" hidden="1" outlineLevel="1">
      <c r="A510" s="610">
        <v>433</v>
      </c>
      <c r="B510" s="610">
        <v>368</v>
      </c>
      <c r="C510" s="624" t="s">
        <v>265</v>
      </c>
      <c r="D510" s="610" t="s">
        <v>34</v>
      </c>
      <c r="E510" s="614">
        <v>0</v>
      </c>
      <c r="F510" s="625">
        <f t="shared" si="236"/>
        <v>0</v>
      </c>
      <c r="G510" s="625">
        <f t="shared" si="237"/>
        <v>0</v>
      </c>
      <c r="H510" s="625">
        <f t="shared" si="238"/>
        <v>0</v>
      </c>
      <c r="I510" s="614">
        <v>11624</v>
      </c>
      <c r="J510" s="614"/>
      <c r="K510" s="614"/>
      <c r="L510" s="612"/>
      <c r="M510" s="612"/>
      <c r="N510" s="612"/>
      <c r="O510" s="645">
        <f t="shared" si="255"/>
        <v>16273.6</v>
      </c>
      <c r="P510" s="627">
        <f t="shared" si="250"/>
        <v>0</v>
      </c>
      <c r="Q510" s="627">
        <f t="shared" si="251"/>
        <v>0</v>
      </c>
      <c r="R510" s="628">
        <f t="shared" si="247"/>
        <v>0</v>
      </c>
      <c r="S510" s="628">
        <v>20841.52</v>
      </c>
      <c r="T510" s="628">
        <v>0</v>
      </c>
      <c r="U510" s="628">
        <f t="shared" si="248"/>
        <v>20841.52</v>
      </c>
      <c r="V510" s="624"/>
    </row>
    <row r="511" spans="1:22" s="481" customFormat="1" ht="28.5" hidden="1" outlineLevel="1">
      <c r="A511" s="610">
        <v>434</v>
      </c>
      <c r="B511" s="610">
        <v>369</v>
      </c>
      <c r="C511" s="624" t="s">
        <v>266</v>
      </c>
      <c r="D511" s="610" t="s">
        <v>26</v>
      </c>
      <c r="E511" s="614">
        <v>4.8</v>
      </c>
      <c r="F511" s="625">
        <f t="shared" si="236"/>
        <v>504</v>
      </c>
      <c r="G511" s="625">
        <f t="shared" si="237"/>
        <v>1108.8</v>
      </c>
      <c r="H511" s="625">
        <f t="shared" si="238"/>
        <v>1612.8</v>
      </c>
      <c r="I511" s="614">
        <v>105</v>
      </c>
      <c r="J511" s="614">
        <v>231</v>
      </c>
      <c r="K511" s="614"/>
      <c r="L511" s="612"/>
      <c r="M511" s="612"/>
      <c r="N511" s="612"/>
      <c r="O511" s="645">
        <f t="shared" si="255"/>
        <v>147</v>
      </c>
      <c r="P511" s="627">
        <f t="shared" si="250"/>
        <v>903.65</v>
      </c>
      <c r="Q511" s="627">
        <f t="shared" si="251"/>
        <v>1420.03</v>
      </c>
      <c r="R511" s="628">
        <f t="shared" si="247"/>
        <v>2323.6799999999998</v>
      </c>
      <c r="S511" s="628">
        <v>188.26</v>
      </c>
      <c r="T511" s="628">
        <v>295.83999999999997</v>
      </c>
      <c r="U511" s="628">
        <f t="shared" si="248"/>
        <v>484.1</v>
      </c>
      <c r="V511" s="624" t="s">
        <v>309</v>
      </c>
    </row>
    <row r="512" spans="1:22" s="481" customFormat="1" ht="42.75" hidden="1" outlineLevel="1">
      <c r="A512" s="610">
        <v>435</v>
      </c>
      <c r="B512" s="610">
        <v>370</v>
      </c>
      <c r="C512" s="624" t="s">
        <v>265</v>
      </c>
      <c r="D512" s="610" t="s">
        <v>34</v>
      </c>
      <c r="E512" s="614">
        <v>7.0000000000000007E-2</v>
      </c>
      <c r="F512" s="625">
        <f t="shared" si="236"/>
        <v>813.68</v>
      </c>
      <c r="G512" s="625">
        <f t="shared" si="237"/>
        <v>0</v>
      </c>
      <c r="H512" s="625">
        <f t="shared" si="238"/>
        <v>813.68</v>
      </c>
      <c r="I512" s="614">
        <v>11624</v>
      </c>
      <c r="J512" s="614"/>
      <c r="K512" s="614"/>
      <c r="L512" s="612"/>
      <c r="M512" s="612"/>
      <c r="N512" s="612"/>
      <c r="O512" s="645">
        <f t="shared" si="255"/>
        <v>16273.6</v>
      </c>
      <c r="P512" s="627">
        <f t="shared" si="250"/>
        <v>1458.91</v>
      </c>
      <c r="Q512" s="627">
        <f t="shared" si="251"/>
        <v>0</v>
      </c>
      <c r="R512" s="628">
        <f t="shared" si="247"/>
        <v>1458.91</v>
      </c>
      <c r="S512" s="628">
        <v>20841.52</v>
      </c>
      <c r="T512" s="628">
        <v>0</v>
      </c>
      <c r="U512" s="628">
        <f t="shared" si="248"/>
        <v>20841.52</v>
      </c>
      <c r="V512" s="624"/>
    </row>
    <row r="513" spans="1:22" s="481" customFormat="1" ht="28.5" hidden="1" outlineLevel="1">
      <c r="A513" s="610">
        <v>436</v>
      </c>
      <c r="B513" s="610">
        <v>371</v>
      </c>
      <c r="C513" s="624" t="s">
        <v>303</v>
      </c>
      <c r="D513" s="610" t="s">
        <v>26</v>
      </c>
      <c r="E513" s="614">
        <v>0.7</v>
      </c>
      <c r="F513" s="625">
        <f t="shared" si="236"/>
        <v>4485.6000000000004</v>
      </c>
      <c r="G513" s="625">
        <f t="shared" si="237"/>
        <v>21560</v>
      </c>
      <c r="H513" s="625">
        <f t="shared" si="238"/>
        <v>26045.599999999999</v>
      </c>
      <c r="I513" s="614">
        <v>6408</v>
      </c>
      <c r="J513" s="635">
        <f>30800</f>
        <v>30800</v>
      </c>
      <c r="K513" s="614"/>
      <c r="L513" s="612"/>
      <c r="M513" s="612"/>
      <c r="N513" s="612"/>
      <c r="O513" s="645">
        <f t="shared" si="255"/>
        <v>8971.2000000000007</v>
      </c>
      <c r="P513" s="627">
        <f t="shared" si="250"/>
        <v>8042.56</v>
      </c>
      <c r="Q513" s="627">
        <f t="shared" si="251"/>
        <v>27611.78</v>
      </c>
      <c r="R513" s="628">
        <f t="shared" si="247"/>
        <v>35654.339999999997</v>
      </c>
      <c r="S513" s="628">
        <v>11489.37</v>
      </c>
      <c r="T513" s="628">
        <v>39445.4</v>
      </c>
      <c r="U513" s="628">
        <f t="shared" si="248"/>
        <v>50934.77</v>
      </c>
      <c r="V513" s="624" t="s">
        <v>310</v>
      </c>
    </row>
    <row r="514" spans="1:22" s="481" customFormat="1" ht="42.75" hidden="1" outlineLevel="1">
      <c r="A514" s="610">
        <v>437</v>
      </c>
      <c r="B514" s="610">
        <v>372</v>
      </c>
      <c r="C514" s="624" t="s">
        <v>265</v>
      </c>
      <c r="D514" s="610" t="s">
        <v>34</v>
      </c>
      <c r="E514" s="614">
        <v>0.01</v>
      </c>
      <c r="F514" s="625">
        <f t="shared" si="236"/>
        <v>116.24</v>
      </c>
      <c r="G514" s="625">
        <f t="shared" si="237"/>
        <v>0</v>
      </c>
      <c r="H514" s="625">
        <f t="shared" si="238"/>
        <v>116.24</v>
      </c>
      <c r="I514" s="614">
        <v>11624</v>
      </c>
      <c r="J514" s="614"/>
      <c r="K514" s="614"/>
      <c r="L514" s="612"/>
      <c r="M514" s="612"/>
      <c r="N514" s="612"/>
      <c r="O514" s="645">
        <f t="shared" si="255"/>
        <v>16273.6</v>
      </c>
      <c r="P514" s="627">
        <f t="shared" si="250"/>
        <v>208.42</v>
      </c>
      <c r="Q514" s="627">
        <f t="shared" si="251"/>
        <v>0</v>
      </c>
      <c r="R514" s="628">
        <f t="shared" si="247"/>
        <v>208.42</v>
      </c>
      <c r="S514" s="628">
        <v>20841.52</v>
      </c>
      <c r="T514" s="628">
        <v>0</v>
      </c>
      <c r="U514" s="628">
        <f t="shared" si="248"/>
        <v>20841.52</v>
      </c>
      <c r="V514" s="624"/>
    </row>
    <row r="515" spans="1:22" s="481" customFormat="1" ht="28.5" hidden="1" outlineLevel="1">
      <c r="A515" s="610">
        <v>438</v>
      </c>
      <c r="B515" s="610">
        <v>373</v>
      </c>
      <c r="C515" s="624" t="s">
        <v>270</v>
      </c>
      <c r="D515" s="610" t="s">
        <v>26</v>
      </c>
      <c r="E515" s="614">
        <v>1.3</v>
      </c>
      <c r="F515" s="625">
        <f t="shared" si="236"/>
        <v>370.5</v>
      </c>
      <c r="G515" s="625">
        <f t="shared" si="237"/>
        <v>1376.7</v>
      </c>
      <c r="H515" s="625">
        <f t="shared" si="238"/>
        <v>1747.2</v>
      </c>
      <c r="I515" s="614">
        <v>285</v>
      </c>
      <c r="J515" s="614">
        <v>1059</v>
      </c>
      <c r="K515" s="614"/>
      <c r="L515" s="612"/>
      <c r="M515" s="612"/>
      <c r="N515" s="612"/>
      <c r="O515" s="645">
        <f t="shared" si="255"/>
        <v>399</v>
      </c>
      <c r="P515" s="627">
        <f t="shared" si="250"/>
        <v>664.3</v>
      </c>
      <c r="Q515" s="627">
        <f t="shared" si="251"/>
        <v>1763.14</v>
      </c>
      <c r="R515" s="628">
        <f t="shared" si="247"/>
        <v>2427.44</v>
      </c>
      <c r="S515" s="628">
        <v>511</v>
      </c>
      <c r="T515" s="628">
        <v>1356.26</v>
      </c>
      <c r="U515" s="628">
        <f t="shared" si="248"/>
        <v>1867.26</v>
      </c>
      <c r="V515" s="624" t="s">
        <v>311</v>
      </c>
    </row>
    <row r="516" spans="1:22" s="481" customFormat="1" ht="28.5" hidden="1" outlineLevel="1">
      <c r="A516" s="610"/>
      <c r="B516" s="610"/>
      <c r="C516" s="617" t="s">
        <v>281</v>
      </c>
      <c r="D516" s="685"/>
      <c r="E516" s="686"/>
      <c r="F516" s="625">
        <f t="shared" si="236"/>
        <v>0</v>
      </c>
      <c r="G516" s="625">
        <f t="shared" si="237"/>
        <v>0</v>
      </c>
      <c r="H516" s="625">
        <f t="shared" si="238"/>
        <v>0</v>
      </c>
      <c r="I516" s="614"/>
      <c r="J516" s="614"/>
      <c r="K516" s="614"/>
      <c r="L516" s="612"/>
      <c r="M516" s="612"/>
      <c r="N516" s="612"/>
      <c r="O516" s="632"/>
      <c r="P516" s="627">
        <f t="shared" si="250"/>
        <v>0</v>
      </c>
      <c r="Q516" s="627">
        <f t="shared" si="251"/>
        <v>0</v>
      </c>
      <c r="R516" s="628">
        <f t="shared" si="247"/>
        <v>0</v>
      </c>
      <c r="S516" s="628">
        <v>0</v>
      </c>
      <c r="T516" s="628">
        <v>0</v>
      </c>
      <c r="U516" s="628">
        <f t="shared" si="248"/>
        <v>0</v>
      </c>
      <c r="V516" s="624"/>
    </row>
    <row r="517" spans="1:22" s="481" customFormat="1" hidden="1" outlineLevel="1">
      <c r="A517" s="610">
        <v>439</v>
      </c>
      <c r="B517" s="610">
        <v>374</v>
      </c>
      <c r="C517" s="624" t="s">
        <v>264</v>
      </c>
      <c r="D517" s="610" t="s">
        <v>34</v>
      </c>
      <c r="E517" s="614">
        <v>0.18</v>
      </c>
      <c r="F517" s="625">
        <f t="shared" si="236"/>
        <v>4276.26</v>
      </c>
      <c r="G517" s="625">
        <f t="shared" si="237"/>
        <v>0</v>
      </c>
      <c r="H517" s="625">
        <f t="shared" si="238"/>
        <v>4276.26</v>
      </c>
      <c r="I517" s="614">
        <v>23757</v>
      </c>
      <c r="J517" s="614"/>
      <c r="K517" s="614"/>
      <c r="L517" s="612"/>
      <c r="M517" s="612"/>
      <c r="N517" s="612"/>
      <c r="O517" s="626">
        <f>I517*$L$3</f>
        <v>40386.9</v>
      </c>
      <c r="P517" s="627">
        <f t="shared" si="250"/>
        <v>9310.19</v>
      </c>
      <c r="Q517" s="627">
        <f t="shared" si="251"/>
        <v>0</v>
      </c>
      <c r="R517" s="628">
        <f t="shared" si="247"/>
        <v>9310.19</v>
      </c>
      <c r="S517" s="628">
        <v>51723.3</v>
      </c>
      <c r="T517" s="628">
        <v>0</v>
      </c>
      <c r="U517" s="628">
        <f t="shared" si="248"/>
        <v>51723.3</v>
      </c>
      <c r="V517" s="624"/>
    </row>
    <row r="518" spans="1:22" s="481" customFormat="1" hidden="1" outlineLevel="1">
      <c r="A518" s="610">
        <v>440</v>
      </c>
      <c r="B518" s="610">
        <v>375</v>
      </c>
      <c r="C518" s="624" t="s">
        <v>56</v>
      </c>
      <c r="D518" s="610" t="s">
        <v>26</v>
      </c>
      <c r="E518" s="614">
        <v>46</v>
      </c>
      <c r="F518" s="625">
        <f t="shared" si="236"/>
        <v>81053.84</v>
      </c>
      <c r="G518" s="625">
        <f t="shared" si="237"/>
        <v>0</v>
      </c>
      <c r="H518" s="625">
        <f t="shared" si="238"/>
        <v>81053.84</v>
      </c>
      <c r="I518" s="614">
        <v>1762.04</v>
      </c>
      <c r="J518" s="614"/>
      <c r="K518" s="614"/>
      <c r="L518" s="612"/>
      <c r="M518" s="612"/>
      <c r="N518" s="612"/>
      <c r="O518" s="645">
        <f t="shared" ref="O518:O525" si="256">I518*$M$3</f>
        <v>2466.86</v>
      </c>
      <c r="P518" s="627">
        <f t="shared" si="250"/>
        <v>145327.79999999999</v>
      </c>
      <c r="Q518" s="627">
        <f t="shared" si="251"/>
        <v>0</v>
      </c>
      <c r="R518" s="628">
        <f t="shared" si="247"/>
        <v>145327.79999999999</v>
      </c>
      <c r="S518" s="628">
        <v>3159.3</v>
      </c>
      <c r="T518" s="628">
        <v>0</v>
      </c>
      <c r="U518" s="628">
        <f t="shared" si="248"/>
        <v>3159.3</v>
      </c>
      <c r="V518" s="624"/>
    </row>
    <row r="519" spans="1:22" s="481" customFormat="1" hidden="1" outlineLevel="1">
      <c r="A519" s="610">
        <v>441</v>
      </c>
      <c r="B519" s="610">
        <v>376</v>
      </c>
      <c r="C519" s="624" t="s">
        <v>218</v>
      </c>
      <c r="D519" s="610" t="s">
        <v>26</v>
      </c>
      <c r="E519" s="614">
        <v>46</v>
      </c>
      <c r="F519" s="625">
        <f t="shared" si="236"/>
        <v>6811.68</v>
      </c>
      <c r="G519" s="625">
        <f t="shared" si="237"/>
        <v>0</v>
      </c>
      <c r="H519" s="625">
        <f t="shared" si="238"/>
        <v>6811.68</v>
      </c>
      <c r="I519" s="614">
        <v>148.08000000000001</v>
      </c>
      <c r="J519" s="614"/>
      <c r="K519" s="614"/>
      <c r="L519" s="612"/>
      <c r="M519" s="612"/>
      <c r="N519" s="612"/>
      <c r="O519" s="645">
        <f t="shared" si="256"/>
        <v>207.31</v>
      </c>
      <c r="P519" s="627">
        <f t="shared" si="250"/>
        <v>12213</v>
      </c>
      <c r="Q519" s="627">
        <f t="shared" si="251"/>
        <v>0</v>
      </c>
      <c r="R519" s="628">
        <f t="shared" si="247"/>
        <v>12213</v>
      </c>
      <c r="S519" s="628">
        <v>265.5</v>
      </c>
      <c r="T519" s="628">
        <v>0</v>
      </c>
      <c r="U519" s="628">
        <f t="shared" si="248"/>
        <v>265.5</v>
      </c>
      <c r="V519" s="624"/>
    </row>
    <row r="520" spans="1:22" s="481" customFormat="1" ht="42.75" hidden="1" outlineLevel="1">
      <c r="A520" s="610">
        <v>442</v>
      </c>
      <c r="B520" s="610">
        <v>377</v>
      </c>
      <c r="C520" s="624" t="s">
        <v>265</v>
      </c>
      <c r="D520" s="610" t="s">
        <v>34</v>
      </c>
      <c r="E520" s="614">
        <v>0.02</v>
      </c>
      <c r="F520" s="625">
        <f t="shared" si="236"/>
        <v>232.48</v>
      </c>
      <c r="G520" s="625">
        <f t="shared" si="237"/>
        <v>0</v>
      </c>
      <c r="H520" s="625">
        <f t="shared" si="238"/>
        <v>232.48</v>
      </c>
      <c r="I520" s="614">
        <v>11624</v>
      </c>
      <c r="J520" s="614"/>
      <c r="K520" s="614"/>
      <c r="L520" s="612"/>
      <c r="M520" s="612"/>
      <c r="N520" s="612"/>
      <c r="O520" s="645">
        <f t="shared" si="256"/>
        <v>16273.6</v>
      </c>
      <c r="P520" s="627">
        <f t="shared" si="250"/>
        <v>416.83</v>
      </c>
      <c r="Q520" s="627">
        <f t="shared" si="251"/>
        <v>0</v>
      </c>
      <c r="R520" s="628">
        <f t="shared" si="247"/>
        <v>416.83</v>
      </c>
      <c r="S520" s="628">
        <v>20841.52</v>
      </c>
      <c r="T520" s="628">
        <v>0</v>
      </c>
      <c r="U520" s="628">
        <f t="shared" si="248"/>
        <v>20841.52</v>
      </c>
      <c r="V520" s="624"/>
    </row>
    <row r="521" spans="1:22" s="481" customFormat="1" ht="28.5" hidden="1" outlineLevel="1">
      <c r="A521" s="610">
        <v>443</v>
      </c>
      <c r="B521" s="610">
        <v>378</v>
      </c>
      <c r="C521" s="624" t="s">
        <v>266</v>
      </c>
      <c r="D521" s="610" t="s">
        <v>26</v>
      </c>
      <c r="E521" s="614">
        <v>23</v>
      </c>
      <c r="F521" s="625">
        <f t="shared" si="236"/>
        <v>2415</v>
      </c>
      <c r="G521" s="625">
        <f t="shared" si="237"/>
        <v>5313</v>
      </c>
      <c r="H521" s="625">
        <f t="shared" si="238"/>
        <v>7728</v>
      </c>
      <c r="I521" s="614">
        <v>105</v>
      </c>
      <c r="J521" s="614">
        <v>231</v>
      </c>
      <c r="K521" s="614"/>
      <c r="L521" s="612"/>
      <c r="M521" s="612"/>
      <c r="N521" s="612"/>
      <c r="O521" s="645">
        <f t="shared" si="256"/>
        <v>147</v>
      </c>
      <c r="P521" s="627">
        <f t="shared" si="250"/>
        <v>4329.9799999999996</v>
      </c>
      <c r="Q521" s="627">
        <f t="shared" si="251"/>
        <v>6804.32</v>
      </c>
      <c r="R521" s="628">
        <f t="shared" ref="R521:R584" si="257">P521+Q521</f>
        <v>11134.3</v>
      </c>
      <c r="S521" s="628">
        <v>188.26</v>
      </c>
      <c r="T521" s="628">
        <v>295.83999999999997</v>
      </c>
      <c r="U521" s="628">
        <f t="shared" ref="U521:U584" si="258">S521+T521</f>
        <v>484.1</v>
      </c>
      <c r="V521" s="624" t="s">
        <v>312</v>
      </c>
    </row>
    <row r="522" spans="1:22" s="481" customFormat="1" ht="42.75" hidden="1" outlineLevel="1">
      <c r="A522" s="610">
        <v>444</v>
      </c>
      <c r="B522" s="610">
        <v>379</v>
      </c>
      <c r="C522" s="624" t="s">
        <v>265</v>
      </c>
      <c r="D522" s="610" t="s">
        <v>34</v>
      </c>
      <c r="E522" s="614">
        <v>0.18</v>
      </c>
      <c r="F522" s="625">
        <f t="shared" si="236"/>
        <v>2092.3200000000002</v>
      </c>
      <c r="G522" s="625">
        <f t="shared" si="237"/>
        <v>0</v>
      </c>
      <c r="H522" s="625">
        <f t="shared" si="238"/>
        <v>2092.3200000000002</v>
      </c>
      <c r="I522" s="614">
        <v>11624</v>
      </c>
      <c r="J522" s="614"/>
      <c r="K522" s="614"/>
      <c r="L522" s="612"/>
      <c r="M522" s="612"/>
      <c r="N522" s="612"/>
      <c r="O522" s="645">
        <f t="shared" si="256"/>
        <v>16273.6</v>
      </c>
      <c r="P522" s="627">
        <f t="shared" si="250"/>
        <v>3751.47</v>
      </c>
      <c r="Q522" s="627">
        <f t="shared" si="251"/>
        <v>0</v>
      </c>
      <c r="R522" s="628">
        <f t="shared" si="257"/>
        <v>3751.47</v>
      </c>
      <c r="S522" s="628">
        <v>20841.52</v>
      </c>
      <c r="T522" s="628">
        <v>0</v>
      </c>
      <c r="U522" s="628">
        <f t="shared" si="258"/>
        <v>20841.52</v>
      </c>
      <c r="V522" s="624"/>
    </row>
    <row r="523" spans="1:22" s="481" customFormat="1" ht="28.5" hidden="1" outlineLevel="1">
      <c r="A523" s="610">
        <v>445</v>
      </c>
      <c r="B523" s="610">
        <v>380</v>
      </c>
      <c r="C523" s="624" t="s">
        <v>274</v>
      </c>
      <c r="D523" s="610" t="s">
        <v>26</v>
      </c>
      <c r="E523" s="614">
        <v>17.5</v>
      </c>
      <c r="F523" s="625">
        <f t="shared" si="236"/>
        <v>11690</v>
      </c>
      <c r="G523" s="625">
        <f t="shared" si="237"/>
        <v>53900</v>
      </c>
      <c r="H523" s="625">
        <f t="shared" si="238"/>
        <v>65590</v>
      </c>
      <c r="I523" s="614">
        <v>668</v>
      </c>
      <c r="J523" s="614">
        <v>3080</v>
      </c>
      <c r="K523" s="614"/>
      <c r="L523" s="612"/>
      <c r="M523" s="612"/>
      <c r="N523" s="612"/>
      <c r="O523" s="645">
        <f t="shared" si="256"/>
        <v>935.2</v>
      </c>
      <c r="P523" s="627">
        <f t="shared" si="250"/>
        <v>20959.93</v>
      </c>
      <c r="Q523" s="627">
        <f t="shared" si="251"/>
        <v>69029.45</v>
      </c>
      <c r="R523" s="628">
        <f t="shared" si="257"/>
        <v>89989.38</v>
      </c>
      <c r="S523" s="628">
        <v>1197.71</v>
      </c>
      <c r="T523" s="628">
        <v>3944.54</v>
      </c>
      <c r="U523" s="628">
        <f t="shared" si="258"/>
        <v>5142.25</v>
      </c>
      <c r="V523" s="624" t="s">
        <v>313</v>
      </c>
    </row>
    <row r="524" spans="1:22" s="481" customFormat="1" ht="42.75" hidden="1" outlineLevel="1">
      <c r="A524" s="610">
        <v>446</v>
      </c>
      <c r="B524" s="610">
        <v>381</v>
      </c>
      <c r="C524" s="624" t="s">
        <v>265</v>
      </c>
      <c r="D524" s="610" t="s">
        <v>34</v>
      </c>
      <c r="E524" s="614">
        <v>0.09</v>
      </c>
      <c r="F524" s="625">
        <f t="shared" si="236"/>
        <v>1046.1600000000001</v>
      </c>
      <c r="G524" s="625">
        <f t="shared" si="237"/>
        <v>0</v>
      </c>
      <c r="H524" s="625">
        <f t="shared" si="238"/>
        <v>1046.1600000000001</v>
      </c>
      <c r="I524" s="614">
        <v>11624</v>
      </c>
      <c r="J524" s="614"/>
      <c r="K524" s="614"/>
      <c r="L524" s="612"/>
      <c r="M524" s="612"/>
      <c r="N524" s="612"/>
      <c r="O524" s="645">
        <f t="shared" si="256"/>
        <v>16273.6</v>
      </c>
      <c r="P524" s="627">
        <f t="shared" si="250"/>
        <v>1875.74</v>
      </c>
      <c r="Q524" s="627">
        <f t="shared" si="251"/>
        <v>0</v>
      </c>
      <c r="R524" s="628">
        <f t="shared" si="257"/>
        <v>1875.74</v>
      </c>
      <c r="S524" s="628">
        <v>20841.52</v>
      </c>
      <c r="T524" s="628">
        <v>0</v>
      </c>
      <c r="U524" s="628">
        <f t="shared" si="258"/>
        <v>20841.52</v>
      </c>
      <c r="V524" s="624"/>
    </row>
    <row r="525" spans="1:22" s="481" customFormat="1" ht="28.5" hidden="1" outlineLevel="1">
      <c r="A525" s="610">
        <v>447</v>
      </c>
      <c r="B525" s="610">
        <v>382</v>
      </c>
      <c r="C525" s="624" t="s">
        <v>270</v>
      </c>
      <c r="D525" s="610" t="s">
        <v>26</v>
      </c>
      <c r="E525" s="614">
        <v>17.5</v>
      </c>
      <c r="F525" s="625">
        <f t="shared" si="236"/>
        <v>4987.5</v>
      </c>
      <c r="G525" s="625">
        <f t="shared" si="237"/>
        <v>18532.5</v>
      </c>
      <c r="H525" s="625">
        <f t="shared" si="238"/>
        <v>23520</v>
      </c>
      <c r="I525" s="614">
        <v>285</v>
      </c>
      <c r="J525" s="614">
        <v>1059</v>
      </c>
      <c r="K525" s="614"/>
      <c r="L525" s="612"/>
      <c r="M525" s="612"/>
      <c r="N525" s="612"/>
      <c r="O525" s="645">
        <f t="shared" si="256"/>
        <v>399</v>
      </c>
      <c r="P525" s="627">
        <f t="shared" si="250"/>
        <v>8942.5</v>
      </c>
      <c r="Q525" s="627">
        <f t="shared" si="251"/>
        <v>23734.55</v>
      </c>
      <c r="R525" s="628">
        <f t="shared" si="257"/>
        <v>32677.05</v>
      </c>
      <c r="S525" s="628">
        <v>511</v>
      </c>
      <c r="T525" s="628">
        <v>1356.26</v>
      </c>
      <c r="U525" s="628">
        <f t="shared" si="258"/>
        <v>1867.26</v>
      </c>
      <c r="V525" s="624" t="s">
        <v>314</v>
      </c>
    </row>
    <row r="526" spans="1:22" s="481" customFormat="1" hidden="1" outlineLevel="1">
      <c r="A526" s="610"/>
      <c r="B526" s="610"/>
      <c r="C526" s="617" t="s">
        <v>285</v>
      </c>
      <c r="D526" s="685"/>
      <c r="E526" s="686"/>
      <c r="F526" s="625">
        <f t="shared" si="236"/>
        <v>0</v>
      </c>
      <c r="G526" s="625">
        <f t="shared" si="237"/>
        <v>0</v>
      </c>
      <c r="H526" s="625">
        <f t="shared" si="238"/>
        <v>0</v>
      </c>
      <c r="I526" s="614"/>
      <c r="J526" s="614"/>
      <c r="K526" s="614"/>
      <c r="L526" s="612"/>
      <c r="M526" s="612"/>
      <c r="N526" s="612"/>
      <c r="O526" s="632"/>
      <c r="P526" s="627">
        <f t="shared" si="250"/>
        <v>0</v>
      </c>
      <c r="Q526" s="627">
        <f t="shared" si="251"/>
        <v>0</v>
      </c>
      <c r="R526" s="628">
        <f t="shared" si="257"/>
        <v>0</v>
      </c>
      <c r="S526" s="628">
        <v>0</v>
      </c>
      <c r="T526" s="628">
        <v>0</v>
      </c>
      <c r="U526" s="628">
        <f t="shared" si="258"/>
        <v>0</v>
      </c>
      <c r="V526" s="624"/>
    </row>
    <row r="527" spans="1:22" s="481" customFormat="1" hidden="1" outlineLevel="1">
      <c r="A527" s="610">
        <v>448</v>
      </c>
      <c r="B527" s="610">
        <v>383</v>
      </c>
      <c r="C527" s="624" t="s">
        <v>264</v>
      </c>
      <c r="D527" s="610" t="s">
        <v>34</v>
      </c>
      <c r="E527" s="614">
        <v>0.12</v>
      </c>
      <c r="F527" s="625">
        <f t="shared" si="236"/>
        <v>2850.84</v>
      </c>
      <c r="G527" s="625">
        <f t="shared" si="237"/>
        <v>0</v>
      </c>
      <c r="H527" s="625">
        <f t="shared" si="238"/>
        <v>2850.84</v>
      </c>
      <c r="I527" s="614">
        <v>23757</v>
      </c>
      <c r="J527" s="614"/>
      <c r="K527" s="614"/>
      <c r="L527" s="612"/>
      <c r="M527" s="612"/>
      <c r="N527" s="612"/>
      <c r="O527" s="626">
        <f>I527*$L$3</f>
        <v>40386.9</v>
      </c>
      <c r="P527" s="627">
        <f t="shared" si="250"/>
        <v>6206.8</v>
      </c>
      <c r="Q527" s="627">
        <f t="shared" si="251"/>
        <v>0</v>
      </c>
      <c r="R527" s="628">
        <f t="shared" si="257"/>
        <v>6206.8</v>
      </c>
      <c r="S527" s="628">
        <v>51723.3</v>
      </c>
      <c r="T527" s="628">
        <v>0</v>
      </c>
      <c r="U527" s="628">
        <f t="shared" si="258"/>
        <v>51723.3</v>
      </c>
      <c r="V527" s="624"/>
    </row>
    <row r="528" spans="1:22" s="481" customFormat="1" hidden="1" outlineLevel="1">
      <c r="A528" s="610">
        <v>449</v>
      </c>
      <c r="B528" s="610">
        <v>384</v>
      </c>
      <c r="C528" s="624" t="s">
        <v>56</v>
      </c>
      <c r="D528" s="610" t="s">
        <v>26</v>
      </c>
      <c r="E528" s="614">
        <v>5.8</v>
      </c>
      <c r="F528" s="625">
        <f t="shared" si="236"/>
        <v>10219.83</v>
      </c>
      <c r="G528" s="625">
        <f t="shared" si="237"/>
        <v>0</v>
      </c>
      <c r="H528" s="625">
        <f t="shared" si="238"/>
        <v>10219.83</v>
      </c>
      <c r="I528" s="614">
        <v>1762.04</v>
      </c>
      <c r="J528" s="614"/>
      <c r="K528" s="614"/>
      <c r="L528" s="612"/>
      <c r="M528" s="612"/>
      <c r="N528" s="612"/>
      <c r="O528" s="645">
        <f t="shared" ref="O528:O535" si="259">I528*$M$3</f>
        <v>2466.86</v>
      </c>
      <c r="P528" s="627">
        <f t="shared" si="250"/>
        <v>18323.939999999999</v>
      </c>
      <c r="Q528" s="627">
        <f t="shared" si="251"/>
        <v>0</v>
      </c>
      <c r="R528" s="628">
        <f t="shared" si="257"/>
        <v>18323.939999999999</v>
      </c>
      <c r="S528" s="628">
        <v>3159.3</v>
      </c>
      <c r="T528" s="628">
        <v>0</v>
      </c>
      <c r="U528" s="628">
        <f t="shared" si="258"/>
        <v>3159.3</v>
      </c>
      <c r="V528" s="624"/>
    </row>
    <row r="529" spans="1:22" s="481" customFormat="1" hidden="1" outlineLevel="1">
      <c r="A529" s="610">
        <v>450</v>
      </c>
      <c r="B529" s="610">
        <v>385</v>
      </c>
      <c r="C529" s="624" t="s">
        <v>218</v>
      </c>
      <c r="D529" s="610" t="s">
        <v>26</v>
      </c>
      <c r="E529" s="614">
        <v>5.8</v>
      </c>
      <c r="F529" s="625">
        <f t="shared" si="236"/>
        <v>858.86</v>
      </c>
      <c r="G529" s="625">
        <f t="shared" si="237"/>
        <v>0</v>
      </c>
      <c r="H529" s="625">
        <f t="shared" si="238"/>
        <v>858.86</v>
      </c>
      <c r="I529" s="614">
        <v>148.08000000000001</v>
      </c>
      <c r="J529" s="614"/>
      <c r="K529" s="614"/>
      <c r="L529" s="612"/>
      <c r="M529" s="612"/>
      <c r="N529" s="612"/>
      <c r="O529" s="645">
        <f t="shared" si="259"/>
        <v>207.31</v>
      </c>
      <c r="P529" s="627">
        <f t="shared" si="250"/>
        <v>1539.9</v>
      </c>
      <c r="Q529" s="627">
        <f t="shared" si="251"/>
        <v>0</v>
      </c>
      <c r="R529" s="628">
        <f t="shared" si="257"/>
        <v>1539.9</v>
      </c>
      <c r="S529" s="628">
        <v>265.5</v>
      </c>
      <c r="T529" s="628">
        <v>0</v>
      </c>
      <c r="U529" s="628">
        <f t="shared" si="258"/>
        <v>265.5</v>
      </c>
      <c r="V529" s="624"/>
    </row>
    <row r="530" spans="1:22" s="481" customFormat="1" ht="42.75" hidden="1" outlineLevel="1">
      <c r="A530" s="610">
        <v>451</v>
      </c>
      <c r="B530" s="610">
        <v>386</v>
      </c>
      <c r="C530" s="624" t="s">
        <v>265</v>
      </c>
      <c r="D530" s="610" t="s">
        <v>34</v>
      </c>
      <c r="E530" s="614">
        <v>0.01</v>
      </c>
      <c r="F530" s="625">
        <f t="shared" si="236"/>
        <v>116.24</v>
      </c>
      <c r="G530" s="625">
        <f t="shared" si="237"/>
        <v>0</v>
      </c>
      <c r="H530" s="625">
        <f t="shared" si="238"/>
        <v>116.24</v>
      </c>
      <c r="I530" s="614">
        <v>11624</v>
      </c>
      <c r="J530" s="614"/>
      <c r="K530" s="614"/>
      <c r="L530" s="612"/>
      <c r="M530" s="612"/>
      <c r="N530" s="612"/>
      <c r="O530" s="645">
        <f t="shared" si="259"/>
        <v>16273.6</v>
      </c>
      <c r="P530" s="627">
        <f t="shared" si="250"/>
        <v>208.42</v>
      </c>
      <c r="Q530" s="627">
        <f t="shared" si="251"/>
        <v>0</v>
      </c>
      <c r="R530" s="628">
        <f t="shared" si="257"/>
        <v>208.42</v>
      </c>
      <c r="S530" s="628">
        <v>20841.52</v>
      </c>
      <c r="T530" s="628">
        <v>0</v>
      </c>
      <c r="U530" s="628">
        <f t="shared" si="258"/>
        <v>20841.52</v>
      </c>
      <c r="V530" s="624"/>
    </row>
    <row r="531" spans="1:22" s="481" customFormat="1" ht="28.5" hidden="1" outlineLevel="1">
      <c r="A531" s="610">
        <v>452</v>
      </c>
      <c r="B531" s="610">
        <v>387</v>
      </c>
      <c r="C531" s="624" t="s">
        <v>266</v>
      </c>
      <c r="D531" s="610" t="s">
        <v>26</v>
      </c>
      <c r="E531" s="614">
        <v>8.6999999999999993</v>
      </c>
      <c r="F531" s="625">
        <f t="shared" si="236"/>
        <v>913.5</v>
      </c>
      <c r="G531" s="625">
        <f t="shared" si="237"/>
        <v>2009.7</v>
      </c>
      <c r="H531" s="625">
        <f t="shared" si="238"/>
        <v>2923.2</v>
      </c>
      <c r="I531" s="614">
        <v>105</v>
      </c>
      <c r="J531" s="614">
        <v>231</v>
      </c>
      <c r="K531" s="614"/>
      <c r="L531" s="612"/>
      <c r="M531" s="612"/>
      <c r="N531" s="612"/>
      <c r="O531" s="645">
        <f t="shared" si="259"/>
        <v>147</v>
      </c>
      <c r="P531" s="627">
        <f t="shared" si="250"/>
        <v>1637.86</v>
      </c>
      <c r="Q531" s="627">
        <f t="shared" si="251"/>
        <v>2573.81</v>
      </c>
      <c r="R531" s="628">
        <f t="shared" si="257"/>
        <v>4211.67</v>
      </c>
      <c r="S531" s="628">
        <v>188.26</v>
      </c>
      <c r="T531" s="628">
        <v>295.83999999999997</v>
      </c>
      <c r="U531" s="628">
        <f t="shared" si="258"/>
        <v>484.1</v>
      </c>
      <c r="V531" s="624" t="s">
        <v>315</v>
      </c>
    </row>
    <row r="532" spans="1:22" s="481" customFormat="1" ht="42.75" hidden="1" outlineLevel="1">
      <c r="A532" s="610">
        <v>453</v>
      </c>
      <c r="B532" s="610">
        <v>388</v>
      </c>
      <c r="C532" s="624" t="s">
        <v>265</v>
      </c>
      <c r="D532" s="610" t="s">
        <v>34</v>
      </c>
      <c r="E532" s="614">
        <v>0.12</v>
      </c>
      <c r="F532" s="625">
        <f t="shared" si="236"/>
        <v>1394.88</v>
      </c>
      <c r="G532" s="625">
        <f t="shared" si="237"/>
        <v>0</v>
      </c>
      <c r="H532" s="625">
        <f t="shared" si="238"/>
        <v>1394.88</v>
      </c>
      <c r="I532" s="614">
        <v>11624</v>
      </c>
      <c r="J532" s="614"/>
      <c r="K532" s="614"/>
      <c r="L532" s="612"/>
      <c r="M532" s="612"/>
      <c r="N532" s="612"/>
      <c r="O532" s="645">
        <f t="shared" si="259"/>
        <v>16273.6</v>
      </c>
      <c r="P532" s="627">
        <f t="shared" si="250"/>
        <v>2500.98</v>
      </c>
      <c r="Q532" s="627">
        <f t="shared" si="251"/>
        <v>0</v>
      </c>
      <c r="R532" s="628">
        <f t="shared" si="257"/>
        <v>2500.98</v>
      </c>
      <c r="S532" s="628">
        <v>20841.52</v>
      </c>
      <c r="T532" s="628">
        <v>0</v>
      </c>
      <c r="U532" s="628">
        <f t="shared" si="258"/>
        <v>20841.52</v>
      </c>
      <c r="V532" s="624"/>
    </row>
    <row r="533" spans="1:22" s="481" customFormat="1" ht="28.5" hidden="1" outlineLevel="1">
      <c r="A533" s="610">
        <v>454</v>
      </c>
      <c r="B533" s="610">
        <v>389</v>
      </c>
      <c r="C533" s="624" t="s">
        <v>303</v>
      </c>
      <c r="D533" s="610" t="s">
        <v>26</v>
      </c>
      <c r="E533" s="614">
        <v>1.2</v>
      </c>
      <c r="F533" s="625">
        <f t="shared" si="236"/>
        <v>7689.6</v>
      </c>
      <c r="G533" s="634">
        <f t="shared" si="237"/>
        <v>36960</v>
      </c>
      <c r="H533" s="625">
        <f t="shared" si="238"/>
        <v>44649.599999999999</v>
      </c>
      <c r="I533" s="614">
        <v>6408</v>
      </c>
      <c r="J533" s="614">
        <v>30800</v>
      </c>
      <c r="K533" s="614"/>
      <c r="L533" s="612"/>
      <c r="M533" s="612"/>
      <c r="N533" s="612"/>
      <c r="O533" s="645">
        <f t="shared" si="259"/>
        <v>8971.2000000000007</v>
      </c>
      <c r="P533" s="627">
        <f t="shared" si="250"/>
        <v>13787.24</v>
      </c>
      <c r="Q533" s="627">
        <f t="shared" si="251"/>
        <v>47334.48</v>
      </c>
      <c r="R533" s="628">
        <f t="shared" si="257"/>
        <v>61121.72</v>
      </c>
      <c r="S533" s="628">
        <v>11489.37</v>
      </c>
      <c r="T533" s="628">
        <v>39445.4</v>
      </c>
      <c r="U533" s="628">
        <f t="shared" si="258"/>
        <v>50934.77</v>
      </c>
      <c r="V533" s="624" t="s">
        <v>316</v>
      </c>
    </row>
    <row r="534" spans="1:22" s="481" customFormat="1" ht="42.75" hidden="1" outlineLevel="1">
      <c r="A534" s="610">
        <v>455</v>
      </c>
      <c r="B534" s="610">
        <v>390</v>
      </c>
      <c r="C534" s="624" t="s">
        <v>265</v>
      </c>
      <c r="D534" s="610" t="s">
        <v>34</v>
      </c>
      <c r="E534" s="614">
        <v>0.01</v>
      </c>
      <c r="F534" s="625">
        <f t="shared" si="236"/>
        <v>116.24</v>
      </c>
      <c r="G534" s="625">
        <f t="shared" si="237"/>
        <v>0</v>
      </c>
      <c r="H534" s="625">
        <f t="shared" si="238"/>
        <v>116.24</v>
      </c>
      <c r="I534" s="614">
        <v>11624</v>
      </c>
      <c r="J534" s="614"/>
      <c r="K534" s="614"/>
      <c r="L534" s="612"/>
      <c r="M534" s="612"/>
      <c r="N534" s="612"/>
      <c r="O534" s="645">
        <f t="shared" si="259"/>
        <v>16273.6</v>
      </c>
      <c r="P534" s="627">
        <f t="shared" ref="P534:P597" si="260">E534*S534</f>
        <v>208.42</v>
      </c>
      <c r="Q534" s="627">
        <f t="shared" ref="Q534:Q597" si="261">E534*T534</f>
        <v>0</v>
      </c>
      <c r="R534" s="628">
        <f t="shared" si="257"/>
        <v>208.42</v>
      </c>
      <c r="S534" s="628">
        <v>20841.52</v>
      </c>
      <c r="T534" s="628">
        <v>0</v>
      </c>
      <c r="U534" s="628">
        <f t="shared" si="258"/>
        <v>20841.52</v>
      </c>
      <c r="V534" s="624"/>
    </row>
    <row r="535" spans="1:22" s="481" customFormat="1" ht="28.5" hidden="1" outlineLevel="1">
      <c r="A535" s="610">
        <v>456</v>
      </c>
      <c r="B535" s="610">
        <v>391</v>
      </c>
      <c r="C535" s="624" t="s">
        <v>270</v>
      </c>
      <c r="D535" s="610" t="s">
        <v>26</v>
      </c>
      <c r="E535" s="614">
        <v>2.2999999999999998</v>
      </c>
      <c r="F535" s="625">
        <f t="shared" si="236"/>
        <v>655.5</v>
      </c>
      <c r="G535" s="625">
        <f t="shared" si="237"/>
        <v>2435.6999999999998</v>
      </c>
      <c r="H535" s="625">
        <f t="shared" si="238"/>
        <v>3091.2</v>
      </c>
      <c r="I535" s="614">
        <v>285</v>
      </c>
      <c r="J535" s="614">
        <v>1059</v>
      </c>
      <c r="K535" s="614"/>
      <c r="L535" s="612"/>
      <c r="M535" s="612"/>
      <c r="N535" s="612"/>
      <c r="O535" s="645">
        <f t="shared" si="259"/>
        <v>399</v>
      </c>
      <c r="P535" s="627">
        <f t="shared" si="260"/>
        <v>1175.3</v>
      </c>
      <c r="Q535" s="627">
        <f t="shared" si="261"/>
        <v>3119.4</v>
      </c>
      <c r="R535" s="628">
        <f t="shared" si="257"/>
        <v>4294.7</v>
      </c>
      <c r="S535" s="628">
        <v>511</v>
      </c>
      <c r="T535" s="628">
        <v>1356.26</v>
      </c>
      <c r="U535" s="628">
        <f t="shared" si="258"/>
        <v>1867.26</v>
      </c>
      <c r="V535" s="624" t="s">
        <v>317</v>
      </c>
    </row>
    <row r="536" spans="1:22" s="481" customFormat="1" ht="28.5" hidden="1" outlineLevel="1">
      <c r="A536" s="610"/>
      <c r="B536" s="610"/>
      <c r="C536" s="617" t="s">
        <v>289</v>
      </c>
      <c r="D536" s="685"/>
      <c r="E536" s="686"/>
      <c r="F536" s="625">
        <f t="shared" si="236"/>
        <v>0</v>
      </c>
      <c r="G536" s="625">
        <f t="shared" si="237"/>
        <v>0</v>
      </c>
      <c r="H536" s="625">
        <f t="shared" si="238"/>
        <v>0</v>
      </c>
      <c r="I536" s="614"/>
      <c r="J536" s="614"/>
      <c r="K536" s="614"/>
      <c r="L536" s="612"/>
      <c r="M536" s="612"/>
      <c r="N536" s="612"/>
      <c r="O536" s="632"/>
      <c r="P536" s="627">
        <f t="shared" si="260"/>
        <v>0</v>
      </c>
      <c r="Q536" s="627">
        <f t="shared" si="261"/>
        <v>0</v>
      </c>
      <c r="R536" s="628">
        <f t="shared" si="257"/>
        <v>0</v>
      </c>
      <c r="S536" s="628">
        <v>0</v>
      </c>
      <c r="T536" s="628">
        <v>0</v>
      </c>
      <c r="U536" s="628">
        <f t="shared" si="258"/>
        <v>0</v>
      </c>
      <c r="V536" s="624"/>
    </row>
    <row r="537" spans="1:22" s="481" customFormat="1" hidden="1" outlineLevel="1">
      <c r="A537" s="610">
        <v>457</v>
      </c>
      <c r="B537" s="610">
        <v>392</v>
      </c>
      <c r="C537" s="624" t="s">
        <v>264</v>
      </c>
      <c r="D537" s="610" t="s">
        <v>34</v>
      </c>
      <c r="E537" s="614">
        <v>0.05</v>
      </c>
      <c r="F537" s="625">
        <f t="shared" si="236"/>
        <v>1187.8499999999999</v>
      </c>
      <c r="G537" s="625">
        <f t="shared" si="237"/>
        <v>0</v>
      </c>
      <c r="H537" s="625">
        <f t="shared" si="238"/>
        <v>1187.8499999999999</v>
      </c>
      <c r="I537" s="614">
        <v>23757</v>
      </c>
      <c r="J537" s="614"/>
      <c r="K537" s="614"/>
      <c r="L537" s="612"/>
      <c r="M537" s="612"/>
      <c r="N537" s="612"/>
      <c r="O537" s="626">
        <f>I537*$L$3</f>
        <v>40386.9</v>
      </c>
      <c r="P537" s="627">
        <f t="shared" si="260"/>
        <v>2586.17</v>
      </c>
      <c r="Q537" s="627">
        <f t="shared" si="261"/>
        <v>0</v>
      </c>
      <c r="R537" s="628">
        <f t="shared" si="257"/>
        <v>2586.17</v>
      </c>
      <c r="S537" s="628">
        <v>51723.3</v>
      </c>
      <c r="T537" s="628">
        <v>0</v>
      </c>
      <c r="U537" s="628">
        <f t="shared" si="258"/>
        <v>51723.3</v>
      </c>
      <c r="V537" s="624"/>
    </row>
    <row r="538" spans="1:22" s="481" customFormat="1" hidden="1" outlineLevel="1">
      <c r="A538" s="610">
        <v>458</v>
      </c>
      <c r="B538" s="610">
        <v>393</v>
      </c>
      <c r="C538" s="624" t="s">
        <v>56</v>
      </c>
      <c r="D538" s="610" t="s">
        <v>26</v>
      </c>
      <c r="E538" s="614">
        <v>12</v>
      </c>
      <c r="F538" s="625">
        <f t="shared" si="236"/>
        <v>21144.48</v>
      </c>
      <c r="G538" s="625">
        <f t="shared" si="237"/>
        <v>0</v>
      </c>
      <c r="H538" s="625">
        <f t="shared" si="238"/>
        <v>21144.48</v>
      </c>
      <c r="I538" s="614">
        <v>1762.04</v>
      </c>
      <c r="J538" s="614"/>
      <c r="K538" s="614"/>
      <c r="L538" s="612"/>
      <c r="M538" s="612"/>
      <c r="N538" s="612"/>
      <c r="O538" s="645">
        <f t="shared" ref="O538:O545" si="262">I538*$M$3</f>
        <v>2466.86</v>
      </c>
      <c r="P538" s="627">
        <f t="shared" si="260"/>
        <v>37911.599999999999</v>
      </c>
      <c r="Q538" s="627">
        <f t="shared" si="261"/>
        <v>0</v>
      </c>
      <c r="R538" s="628">
        <f t="shared" si="257"/>
        <v>37911.599999999999</v>
      </c>
      <c r="S538" s="628">
        <v>3159.3</v>
      </c>
      <c r="T538" s="628">
        <v>0</v>
      </c>
      <c r="U538" s="628">
        <f t="shared" si="258"/>
        <v>3159.3</v>
      </c>
      <c r="V538" s="624"/>
    </row>
    <row r="539" spans="1:22" s="481" customFormat="1" hidden="1" outlineLevel="1">
      <c r="A539" s="610">
        <v>459</v>
      </c>
      <c r="B539" s="610">
        <v>394</v>
      </c>
      <c r="C539" s="624" t="s">
        <v>218</v>
      </c>
      <c r="D539" s="610" t="s">
        <v>26</v>
      </c>
      <c r="E539" s="614">
        <v>12</v>
      </c>
      <c r="F539" s="625">
        <f t="shared" si="236"/>
        <v>1776.96</v>
      </c>
      <c r="G539" s="625">
        <f t="shared" si="237"/>
        <v>0</v>
      </c>
      <c r="H539" s="625">
        <f t="shared" si="238"/>
        <v>1776.96</v>
      </c>
      <c r="I539" s="614">
        <v>148.08000000000001</v>
      </c>
      <c r="J539" s="614"/>
      <c r="K539" s="614"/>
      <c r="L539" s="612"/>
      <c r="M539" s="612"/>
      <c r="N539" s="612"/>
      <c r="O539" s="645">
        <f t="shared" si="262"/>
        <v>207.31</v>
      </c>
      <c r="P539" s="627">
        <f t="shared" si="260"/>
        <v>3186</v>
      </c>
      <c r="Q539" s="627">
        <f t="shared" si="261"/>
        <v>0</v>
      </c>
      <c r="R539" s="628">
        <f t="shared" si="257"/>
        <v>3186</v>
      </c>
      <c r="S539" s="628">
        <v>265.5</v>
      </c>
      <c r="T539" s="628">
        <v>0</v>
      </c>
      <c r="U539" s="628">
        <f t="shared" si="258"/>
        <v>265.5</v>
      </c>
      <c r="V539" s="624"/>
    </row>
    <row r="540" spans="1:22" s="481" customFormat="1" ht="42.75" hidden="1" outlineLevel="1">
      <c r="A540" s="610">
        <v>460</v>
      </c>
      <c r="B540" s="610">
        <v>395</v>
      </c>
      <c r="C540" s="624" t="s">
        <v>265</v>
      </c>
      <c r="D540" s="610" t="s">
        <v>34</v>
      </c>
      <c r="E540" s="614">
        <v>0.01</v>
      </c>
      <c r="F540" s="625">
        <f t="shared" si="236"/>
        <v>116.24</v>
      </c>
      <c r="G540" s="625">
        <f t="shared" si="237"/>
        <v>0</v>
      </c>
      <c r="H540" s="625">
        <f t="shared" si="238"/>
        <v>116.24</v>
      </c>
      <c r="I540" s="614">
        <v>11624</v>
      </c>
      <c r="J540" s="614"/>
      <c r="K540" s="614"/>
      <c r="L540" s="612"/>
      <c r="M540" s="612"/>
      <c r="N540" s="612"/>
      <c r="O540" s="645">
        <f t="shared" si="262"/>
        <v>16273.6</v>
      </c>
      <c r="P540" s="627">
        <f t="shared" si="260"/>
        <v>208.42</v>
      </c>
      <c r="Q540" s="627">
        <f t="shared" si="261"/>
        <v>0</v>
      </c>
      <c r="R540" s="628">
        <f t="shared" si="257"/>
        <v>208.42</v>
      </c>
      <c r="S540" s="628">
        <v>20841.52</v>
      </c>
      <c r="T540" s="628">
        <v>0</v>
      </c>
      <c r="U540" s="628">
        <f t="shared" si="258"/>
        <v>20841.52</v>
      </c>
      <c r="V540" s="624"/>
    </row>
    <row r="541" spans="1:22" s="481" customFormat="1" ht="28.5" hidden="1" outlineLevel="1">
      <c r="A541" s="610">
        <v>461</v>
      </c>
      <c r="B541" s="610">
        <v>396</v>
      </c>
      <c r="C541" s="624" t="s">
        <v>266</v>
      </c>
      <c r="D541" s="610" t="s">
        <v>26</v>
      </c>
      <c r="E541" s="614">
        <v>6</v>
      </c>
      <c r="F541" s="625">
        <f t="shared" si="236"/>
        <v>630</v>
      </c>
      <c r="G541" s="625">
        <f t="shared" si="237"/>
        <v>1386</v>
      </c>
      <c r="H541" s="625">
        <f t="shared" si="238"/>
        <v>2016</v>
      </c>
      <c r="I541" s="614">
        <v>105</v>
      </c>
      <c r="J541" s="614">
        <v>231</v>
      </c>
      <c r="K541" s="614"/>
      <c r="L541" s="612"/>
      <c r="M541" s="612"/>
      <c r="N541" s="612"/>
      <c r="O541" s="645">
        <f t="shared" si="262"/>
        <v>147</v>
      </c>
      <c r="P541" s="627">
        <f t="shared" si="260"/>
        <v>1129.56</v>
      </c>
      <c r="Q541" s="627">
        <f t="shared" si="261"/>
        <v>1775.04</v>
      </c>
      <c r="R541" s="628">
        <f t="shared" si="257"/>
        <v>2904.6</v>
      </c>
      <c r="S541" s="628">
        <v>188.26</v>
      </c>
      <c r="T541" s="628">
        <v>295.83999999999997</v>
      </c>
      <c r="U541" s="628">
        <f t="shared" si="258"/>
        <v>484.1</v>
      </c>
      <c r="V541" s="624" t="s">
        <v>318</v>
      </c>
    </row>
    <row r="542" spans="1:22" s="481" customFormat="1" ht="42.75" hidden="1" outlineLevel="1">
      <c r="A542" s="610">
        <v>462</v>
      </c>
      <c r="B542" s="610">
        <v>397</v>
      </c>
      <c r="C542" s="624" t="s">
        <v>265</v>
      </c>
      <c r="D542" s="610" t="s">
        <v>34</v>
      </c>
      <c r="E542" s="614">
        <v>0.05</v>
      </c>
      <c r="F542" s="625">
        <f t="shared" si="236"/>
        <v>581.20000000000005</v>
      </c>
      <c r="G542" s="625">
        <f t="shared" si="237"/>
        <v>0</v>
      </c>
      <c r="H542" s="625">
        <f t="shared" si="238"/>
        <v>581.20000000000005</v>
      </c>
      <c r="I542" s="614">
        <v>11624</v>
      </c>
      <c r="J542" s="614"/>
      <c r="K542" s="614"/>
      <c r="L542" s="612"/>
      <c r="M542" s="612"/>
      <c r="N542" s="612"/>
      <c r="O542" s="645">
        <f t="shared" si="262"/>
        <v>16273.6</v>
      </c>
      <c r="P542" s="627">
        <f t="shared" si="260"/>
        <v>1042.08</v>
      </c>
      <c r="Q542" s="627">
        <f t="shared" si="261"/>
        <v>0</v>
      </c>
      <c r="R542" s="628">
        <f t="shared" si="257"/>
        <v>1042.08</v>
      </c>
      <c r="S542" s="628">
        <v>20841.52</v>
      </c>
      <c r="T542" s="628">
        <v>0</v>
      </c>
      <c r="U542" s="628">
        <f t="shared" si="258"/>
        <v>20841.52</v>
      </c>
      <c r="V542" s="624"/>
    </row>
    <row r="543" spans="1:22" s="481" customFormat="1" ht="28.5" hidden="1" outlineLevel="1">
      <c r="A543" s="610">
        <v>463</v>
      </c>
      <c r="B543" s="610">
        <v>398</v>
      </c>
      <c r="C543" s="624" t="s">
        <v>274</v>
      </c>
      <c r="D543" s="610" t="s">
        <v>26</v>
      </c>
      <c r="E543" s="614">
        <v>4.5999999999999996</v>
      </c>
      <c r="F543" s="625">
        <f t="shared" si="236"/>
        <v>3072.8</v>
      </c>
      <c r="G543" s="625">
        <f t="shared" si="237"/>
        <v>14168</v>
      </c>
      <c r="H543" s="625">
        <f t="shared" si="238"/>
        <v>17240.8</v>
      </c>
      <c r="I543" s="614">
        <v>668</v>
      </c>
      <c r="J543" s="614">
        <v>3080</v>
      </c>
      <c r="K543" s="614"/>
      <c r="L543" s="612"/>
      <c r="M543" s="612"/>
      <c r="N543" s="612"/>
      <c r="O543" s="645">
        <f t="shared" si="262"/>
        <v>935.2</v>
      </c>
      <c r="P543" s="627">
        <f t="shared" si="260"/>
        <v>5509.47</v>
      </c>
      <c r="Q543" s="627">
        <f t="shared" si="261"/>
        <v>18144.88</v>
      </c>
      <c r="R543" s="628">
        <f t="shared" si="257"/>
        <v>23654.35</v>
      </c>
      <c r="S543" s="628">
        <v>1197.71</v>
      </c>
      <c r="T543" s="628">
        <v>3944.54</v>
      </c>
      <c r="U543" s="628">
        <f t="shared" si="258"/>
        <v>5142.25</v>
      </c>
      <c r="V543" s="624" t="s">
        <v>319</v>
      </c>
    </row>
    <row r="544" spans="1:22" s="481" customFormat="1" ht="42.75" hidden="1" outlineLevel="1">
      <c r="A544" s="610">
        <v>464</v>
      </c>
      <c r="B544" s="610">
        <v>399</v>
      </c>
      <c r="C544" s="624" t="s">
        <v>265</v>
      </c>
      <c r="D544" s="610" t="s">
        <v>34</v>
      </c>
      <c r="E544" s="614">
        <v>0.02</v>
      </c>
      <c r="F544" s="625">
        <f t="shared" si="236"/>
        <v>232.48</v>
      </c>
      <c r="G544" s="625">
        <f t="shared" si="237"/>
        <v>0</v>
      </c>
      <c r="H544" s="625">
        <f t="shared" si="238"/>
        <v>232.48</v>
      </c>
      <c r="I544" s="614">
        <v>11624</v>
      </c>
      <c r="J544" s="614"/>
      <c r="K544" s="614"/>
      <c r="L544" s="612"/>
      <c r="M544" s="612"/>
      <c r="N544" s="612"/>
      <c r="O544" s="645">
        <f t="shared" si="262"/>
        <v>16273.6</v>
      </c>
      <c r="P544" s="627">
        <f t="shared" si="260"/>
        <v>416.83</v>
      </c>
      <c r="Q544" s="627">
        <f t="shared" si="261"/>
        <v>0</v>
      </c>
      <c r="R544" s="628">
        <f t="shared" si="257"/>
        <v>416.83</v>
      </c>
      <c r="S544" s="628">
        <v>20841.52</v>
      </c>
      <c r="T544" s="628">
        <v>0</v>
      </c>
      <c r="U544" s="628">
        <f t="shared" si="258"/>
        <v>20841.52</v>
      </c>
      <c r="V544" s="624"/>
    </row>
    <row r="545" spans="1:22" s="481" customFormat="1" ht="28.5" hidden="1" outlineLevel="1">
      <c r="A545" s="610">
        <v>465</v>
      </c>
      <c r="B545" s="610">
        <v>400</v>
      </c>
      <c r="C545" s="624" t="s">
        <v>270</v>
      </c>
      <c r="D545" s="610" t="s">
        <v>26</v>
      </c>
      <c r="E545" s="614">
        <v>4.5999999999999996</v>
      </c>
      <c r="F545" s="625">
        <f t="shared" si="236"/>
        <v>1311</v>
      </c>
      <c r="G545" s="625">
        <f t="shared" si="237"/>
        <v>4871.3999999999996</v>
      </c>
      <c r="H545" s="625">
        <f t="shared" si="238"/>
        <v>6182.4</v>
      </c>
      <c r="I545" s="614">
        <v>285</v>
      </c>
      <c r="J545" s="614">
        <v>1059</v>
      </c>
      <c r="K545" s="614"/>
      <c r="L545" s="612"/>
      <c r="M545" s="612"/>
      <c r="N545" s="612"/>
      <c r="O545" s="645">
        <f t="shared" si="262"/>
        <v>399</v>
      </c>
      <c r="P545" s="627">
        <f t="shared" si="260"/>
        <v>2350.6</v>
      </c>
      <c r="Q545" s="627">
        <f t="shared" si="261"/>
        <v>6238.8</v>
      </c>
      <c r="R545" s="628">
        <f t="shared" si="257"/>
        <v>8589.4</v>
      </c>
      <c r="S545" s="628">
        <v>511</v>
      </c>
      <c r="T545" s="628">
        <v>1356.26</v>
      </c>
      <c r="U545" s="628">
        <f t="shared" si="258"/>
        <v>1867.26</v>
      </c>
      <c r="V545" s="624" t="s">
        <v>320</v>
      </c>
    </row>
    <row r="546" spans="1:22" s="481" customFormat="1" ht="15" hidden="1" outlineLevel="1">
      <c r="A546" s="610"/>
      <c r="B546" s="610"/>
      <c r="C546" s="643" t="s">
        <v>293</v>
      </c>
      <c r="D546" s="685"/>
      <c r="E546" s="686"/>
      <c r="F546" s="625">
        <f t="shared" si="236"/>
        <v>0</v>
      </c>
      <c r="G546" s="625">
        <f t="shared" si="237"/>
        <v>0</v>
      </c>
      <c r="H546" s="625">
        <f t="shared" si="238"/>
        <v>0</v>
      </c>
      <c r="I546" s="614"/>
      <c r="J546" s="614"/>
      <c r="K546" s="614"/>
      <c r="L546" s="612"/>
      <c r="M546" s="612"/>
      <c r="N546" s="612"/>
      <c r="O546" s="632"/>
      <c r="P546" s="627">
        <f t="shared" si="260"/>
        <v>0</v>
      </c>
      <c r="Q546" s="627">
        <f t="shared" si="261"/>
        <v>0</v>
      </c>
      <c r="R546" s="628">
        <f t="shared" si="257"/>
        <v>0</v>
      </c>
      <c r="S546" s="628">
        <v>0</v>
      </c>
      <c r="T546" s="628">
        <v>0</v>
      </c>
      <c r="U546" s="628">
        <f t="shared" si="258"/>
        <v>0</v>
      </c>
      <c r="V546" s="624"/>
    </row>
    <row r="547" spans="1:22" s="481" customFormat="1" hidden="1" outlineLevel="1">
      <c r="A547" s="610">
        <v>466</v>
      </c>
      <c r="B547" s="610">
        <v>401</v>
      </c>
      <c r="C547" s="624" t="s">
        <v>264</v>
      </c>
      <c r="D547" s="610" t="s">
        <v>34</v>
      </c>
      <c r="E547" s="614">
        <v>0.25</v>
      </c>
      <c r="F547" s="625">
        <f t="shared" si="236"/>
        <v>5939.25</v>
      </c>
      <c r="G547" s="625">
        <f t="shared" si="237"/>
        <v>0</v>
      </c>
      <c r="H547" s="625">
        <f t="shared" si="238"/>
        <v>5939.25</v>
      </c>
      <c r="I547" s="614">
        <v>23757</v>
      </c>
      <c r="J547" s="614"/>
      <c r="K547" s="614"/>
      <c r="L547" s="612"/>
      <c r="M547" s="612"/>
      <c r="N547" s="612"/>
      <c r="O547" s="626">
        <f>I547*$L$3</f>
        <v>40386.9</v>
      </c>
      <c r="P547" s="627">
        <f t="shared" si="260"/>
        <v>12930.83</v>
      </c>
      <c r="Q547" s="627">
        <f t="shared" si="261"/>
        <v>0</v>
      </c>
      <c r="R547" s="628">
        <f t="shared" si="257"/>
        <v>12930.83</v>
      </c>
      <c r="S547" s="628">
        <v>51723.3</v>
      </c>
      <c r="T547" s="628">
        <v>0</v>
      </c>
      <c r="U547" s="628">
        <f t="shared" si="258"/>
        <v>51723.3</v>
      </c>
      <c r="V547" s="624"/>
    </row>
    <row r="548" spans="1:22" s="481" customFormat="1" hidden="1" outlineLevel="1">
      <c r="A548" s="610">
        <v>467</v>
      </c>
      <c r="B548" s="610">
        <v>402</v>
      </c>
      <c r="C548" s="624" t="s">
        <v>56</v>
      </c>
      <c r="D548" s="610" t="s">
        <v>26</v>
      </c>
      <c r="E548" s="614">
        <v>13</v>
      </c>
      <c r="F548" s="625">
        <f t="shared" si="236"/>
        <v>22906.52</v>
      </c>
      <c r="G548" s="625">
        <f t="shared" si="237"/>
        <v>0</v>
      </c>
      <c r="H548" s="625">
        <f t="shared" si="238"/>
        <v>22906.52</v>
      </c>
      <c r="I548" s="614">
        <v>1762.04</v>
      </c>
      <c r="J548" s="614"/>
      <c r="K548" s="614"/>
      <c r="L548" s="612"/>
      <c r="M548" s="612"/>
      <c r="N548" s="612"/>
      <c r="O548" s="645">
        <f t="shared" ref="O548:O555" si="263">I548*$M$3</f>
        <v>2466.86</v>
      </c>
      <c r="P548" s="627">
        <f t="shared" si="260"/>
        <v>41070.9</v>
      </c>
      <c r="Q548" s="627">
        <f t="shared" si="261"/>
        <v>0</v>
      </c>
      <c r="R548" s="628">
        <f t="shared" si="257"/>
        <v>41070.9</v>
      </c>
      <c r="S548" s="628">
        <v>3159.3</v>
      </c>
      <c r="T548" s="628">
        <v>0</v>
      </c>
      <c r="U548" s="628">
        <f t="shared" si="258"/>
        <v>3159.3</v>
      </c>
      <c r="V548" s="624"/>
    </row>
    <row r="549" spans="1:22" s="481" customFormat="1" hidden="1" outlineLevel="1">
      <c r="A549" s="610">
        <v>468</v>
      </c>
      <c r="B549" s="610">
        <v>403</v>
      </c>
      <c r="C549" s="624" t="s">
        <v>218</v>
      </c>
      <c r="D549" s="610" t="s">
        <v>26</v>
      </c>
      <c r="E549" s="614">
        <v>13</v>
      </c>
      <c r="F549" s="625">
        <f t="shared" si="236"/>
        <v>1925.04</v>
      </c>
      <c r="G549" s="625">
        <f t="shared" si="237"/>
        <v>0</v>
      </c>
      <c r="H549" s="625">
        <f t="shared" si="238"/>
        <v>1925.04</v>
      </c>
      <c r="I549" s="614">
        <v>148.08000000000001</v>
      </c>
      <c r="J549" s="614"/>
      <c r="K549" s="614"/>
      <c r="L549" s="612"/>
      <c r="M549" s="612"/>
      <c r="N549" s="612"/>
      <c r="O549" s="645">
        <f t="shared" si="263"/>
        <v>207.31</v>
      </c>
      <c r="P549" s="627">
        <f t="shared" si="260"/>
        <v>3451.5</v>
      </c>
      <c r="Q549" s="627">
        <f t="shared" si="261"/>
        <v>0</v>
      </c>
      <c r="R549" s="628">
        <f t="shared" si="257"/>
        <v>3451.5</v>
      </c>
      <c r="S549" s="628">
        <v>265.5</v>
      </c>
      <c r="T549" s="628">
        <v>0</v>
      </c>
      <c r="U549" s="628">
        <f t="shared" si="258"/>
        <v>265.5</v>
      </c>
      <c r="V549" s="624"/>
    </row>
    <row r="550" spans="1:22" s="481" customFormat="1" ht="42.75" hidden="1" outlineLevel="1">
      <c r="A550" s="610">
        <v>469</v>
      </c>
      <c r="B550" s="610">
        <v>404</v>
      </c>
      <c r="C550" s="624" t="s">
        <v>265</v>
      </c>
      <c r="D550" s="610" t="s">
        <v>34</v>
      </c>
      <c r="E550" s="614">
        <v>0.02</v>
      </c>
      <c r="F550" s="625">
        <f t="shared" si="236"/>
        <v>232.48</v>
      </c>
      <c r="G550" s="625">
        <f t="shared" si="237"/>
        <v>0</v>
      </c>
      <c r="H550" s="625">
        <f t="shared" si="238"/>
        <v>232.48</v>
      </c>
      <c r="I550" s="614">
        <v>11624</v>
      </c>
      <c r="J550" s="614"/>
      <c r="K550" s="614"/>
      <c r="L550" s="612"/>
      <c r="M550" s="612"/>
      <c r="N550" s="612"/>
      <c r="O550" s="645">
        <f t="shared" si="263"/>
        <v>16273.6</v>
      </c>
      <c r="P550" s="627">
        <f t="shared" si="260"/>
        <v>416.83</v>
      </c>
      <c r="Q550" s="627">
        <f t="shared" si="261"/>
        <v>0</v>
      </c>
      <c r="R550" s="628">
        <f t="shared" si="257"/>
        <v>416.83</v>
      </c>
      <c r="S550" s="628">
        <v>20841.52</v>
      </c>
      <c r="T550" s="628">
        <v>0</v>
      </c>
      <c r="U550" s="628">
        <f t="shared" si="258"/>
        <v>20841.52</v>
      </c>
      <c r="V550" s="624"/>
    </row>
    <row r="551" spans="1:22" s="481" customFormat="1" ht="28.5" hidden="1" outlineLevel="1">
      <c r="A551" s="610">
        <v>470</v>
      </c>
      <c r="B551" s="610">
        <v>405</v>
      </c>
      <c r="C551" s="624" t="s">
        <v>266</v>
      </c>
      <c r="D551" s="610" t="s">
        <v>26</v>
      </c>
      <c r="E551" s="614">
        <v>19.5</v>
      </c>
      <c r="F551" s="625">
        <f t="shared" si="236"/>
        <v>2047.5</v>
      </c>
      <c r="G551" s="625">
        <f t="shared" si="237"/>
        <v>4504.5</v>
      </c>
      <c r="H551" s="625">
        <f t="shared" si="238"/>
        <v>6552</v>
      </c>
      <c r="I551" s="614">
        <v>105</v>
      </c>
      <c r="J551" s="614">
        <v>231</v>
      </c>
      <c r="K551" s="614"/>
      <c r="L551" s="612"/>
      <c r="M551" s="612"/>
      <c r="N551" s="612"/>
      <c r="O551" s="645">
        <f t="shared" si="263"/>
        <v>147</v>
      </c>
      <c r="P551" s="627">
        <f t="shared" si="260"/>
        <v>3671.07</v>
      </c>
      <c r="Q551" s="627">
        <f t="shared" si="261"/>
        <v>5768.88</v>
      </c>
      <c r="R551" s="628">
        <f t="shared" si="257"/>
        <v>9439.9500000000007</v>
      </c>
      <c r="S551" s="628">
        <v>188.26</v>
      </c>
      <c r="T551" s="628">
        <v>295.83999999999997</v>
      </c>
      <c r="U551" s="628">
        <f t="shared" si="258"/>
        <v>484.1</v>
      </c>
      <c r="V551" s="624" t="s">
        <v>321</v>
      </c>
    </row>
    <row r="552" spans="1:22" s="481" customFormat="1" ht="42.75" hidden="1" outlineLevel="1">
      <c r="A552" s="610">
        <v>471</v>
      </c>
      <c r="B552" s="610">
        <v>406</v>
      </c>
      <c r="C552" s="624" t="s">
        <v>265</v>
      </c>
      <c r="D552" s="610" t="s">
        <v>34</v>
      </c>
      <c r="E552" s="614">
        <v>0.25</v>
      </c>
      <c r="F552" s="625">
        <f t="shared" si="236"/>
        <v>2906</v>
      </c>
      <c r="G552" s="625">
        <f t="shared" si="237"/>
        <v>0</v>
      </c>
      <c r="H552" s="625">
        <f t="shared" si="238"/>
        <v>2906</v>
      </c>
      <c r="I552" s="614">
        <v>11624</v>
      </c>
      <c r="J552" s="614"/>
      <c r="K552" s="614"/>
      <c r="L552" s="612"/>
      <c r="M552" s="612"/>
      <c r="N552" s="612"/>
      <c r="O552" s="645">
        <f t="shared" si="263"/>
        <v>16273.6</v>
      </c>
      <c r="P552" s="627">
        <f t="shared" si="260"/>
        <v>5210.38</v>
      </c>
      <c r="Q552" s="627">
        <f t="shared" si="261"/>
        <v>0</v>
      </c>
      <c r="R552" s="628">
        <f t="shared" si="257"/>
        <v>5210.38</v>
      </c>
      <c r="S552" s="628">
        <v>20841.52</v>
      </c>
      <c r="T552" s="628">
        <v>0</v>
      </c>
      <c r="U552" s="628">
        <f t="shared" si="258"/>
        <v>20841.52</v>
      </c>
      <c r="V552" s="624"/>
    </row>
    <row r="553" spans="1:22" s="481" customFormat="1" ht="28.5" hidden="1" outlineLevel="1">
      <c r="A553" s="610">
        <v>472</v>
      </c>
      <c r="B553" s="610">
        <v>407</v>
      </c>
      <c r="C553" s="624" t="s">
        <v>303</v>
      </c>
      <c r="D553" s="610" t="s">
        <v>26</v>
      </c>
      <c r="E553" s="614">
        <v>2.5</v>
      </c>
      <c r="F553" s="625">
        <f t="shared" si="236"/>
        <v>16020</v>
      </c>
      <c r="G553" s="625">
        <f t="shared" si="237"/>
        <v>77000</v>
      </c>
      <c r="H553" s="625">
        <f t="shared" si="238"/>
        <v>93020</v>
      </c>
      <c r="I553" s="614">
        <v>6408</v>
      </c>
      <c r="J553" s="614">
        <v>30800</v>
      </c>
      <c r="K553" s="614"/>
      <c r="L553" s="612"/>
      <c r="M553" s="612"/>
      <c r="N553" s="612"/>
      <c r="O553" s="645">
        <f t="shared" si="263"/>
        <v>8971.2000000000007</v>
      </c>
      <c r="P553" s="627">
        <f t="shared" si="260"/>
        <v>28723.43</v>
      </c>
      <c r="Q553" s="627">
        <f t="shared" si="261"/>
        <v>98613.5</v>
      </c>
      <c r="R553" s="628">
        <f t="shared" si="257"/>
        <v>127336.93</v>
      </c>
      <c r="S553" s="628">
        <v>11489.37</v>
      </c>
      <c r="T553" s="628">
        <v>39445.4</v>
      </c>
      <c r="U553" s="628">
        <f t="shared" si="258"/>
        <v>50934.77</v>
      </c>
      <c r="V553" s="624" t="s">
        <v>322</v>
      </c>
    </row>
    <row r="554" spans="1:22" s="481" customFormat="1" ht="42.75" hidden="1" outlineLevel="1">
      <c r="A554" s="610">
        <v>473</v>
      </c>
      <c r="B554" s="610">
        <v>408</v>
      </c>
      <c r="C554" s="624" t="s">
        <v>265</v>
      </c>
      <c r="D554" s="610" t="s">
        <v>34</v>
      </c>
      <c r="E554" s="614">
        <v>0.03</v>
      </c>
      <c r="F554" s="625">
        <f t="shared" si="236"/>
        <v>348.72</v>
      </c>
      <c r="G554" s="625">
        <f t="shared" si="237"/>
        <v>0</v>
      </c>
      <c r="H554" s="625">
        <f t="shared" si="238"/>
        <v>348.72</v>
      </c>
      <c r="I554" s="614">
        <v>11624</v>
      </c>
      <c r="J554" s="614"/>
      <c r="K554" s="614"/>
      <c r="L554" s="612"/>
      <c r="M554" s="612"/>
      <c r="N554" s="612"/>
      <c r="O554" s="645">
        <f t="shared" si="263"/>
        <v>16273.6</v>
      </c>
      <c r="P554" s="627">
        <f t="shared" si="260"/>
        <v>625.25</v>
      </c>
      <c r="Q554" s="627">
        <f t="shared" si="261"/>
        <v>0</v>
      </c>
      <c r="R554" s="628">
        <f t="shared" si="257"/>
        <v>625.25</v>
      </c>
      <c r="S554" s="628">
        <v>20841.52</v>
      </c>
      <c r="T554" s="628">
        <v>0</v>
      </c>
      <c r="U554" s="628">
        <f t="shared" si="258"/>
        <v>20841.52</v>
      </c>
      <c r="V554" s="624"/>
    </row>
    <row r="555" spans="1:22" s="481" customFormat="1" ht="28.5" hidden="1" outlineLevel="1">
      <c r="A555" s="610">
        <v>474</v>
      </c>
      <c r="B555" s="610">
        <v>409</v>
      </c>
      <c r="C555" s="624" t="s">
        <v>270</v>
      </c>
      <c r="D555" s="610" t="s">
        <v>26</v>
      </c>
      <c r="E555" s="614">
        <v>5</v>
      </c>
      <c r="F555" s="625">
        <f t="shared" si="236"/>
        <v>1425</v>
      </c>
      <c r="G555" s="625">
        <f t="shared" si="237"/>
        <v>5295</v>
      </c>
      <c r="H555" s="625">
        <f t="shared" si="238"/>
        <v>6720</v>
      </c>
      <c r="I555" s="614">
        <v>285</v>
      </c>
      <c r="J555" s="614">
        <v>1059</v>
      </c>
      <c r="K555" s="614"/>
      <c r="L555" s="612"/>
      <c r="M555" s="612"/>
      <c r="N555" s="612"/>
      <c r="O555" s="645">
        <f t="shared" si="263"/>
        <v>399</v>
      </c>
      <c r="P555" s="627">
        <f t="shared" si="260"/>
        <v>2555</v>
      </c>
      <c r="Q555" s="627">
        <f t="shared" si="261"/>
        <v>6781.3</v>
      </c>
      <c r="R555" s="628">
        <f t="shared" si="257"/>
        <v>9336.2999999999993</v>
      </c>
      <c r="S555" s="628">
        <v>511</v>
      </c>
      <c r="T555" s="628">
        <v>1356.26</v>
      </c>
      <c r="U555" s="628">
        <f t="shared" si="258"/>
        <v>1867.26</v>
      </c>
      <c r="V555" s="624" t="s">
        <v>323</v>
      </c>
    </row>
    <row r="556" spans="1:22" s="481" customFormat="1" ht="28.5" hidden="1" outlineLevel="1">
      <c r="A556" s="610"/>
      <c r="B556" s="610"/>
      <c r="C556" s="617" t="s">
        <v>296</v>
      </c>
      <c r="D556" s="685"/>
      <c r="E556" s="686"/>
      <c r="F556" s="625">
        <f t="shared" si="236"/>
        <v>0</v>
      </c>
      <c r="G556" s="625">
        <f t="shared" si="237"/>
        <v>0</v>
      </c>
      <c r="H556" s="625">
        <f t="shared" si="238"/>
        <v>0</v>
      </c>
      <c r="I556" s="614"/>
      <c r="J556" s="614"/>
      <c r="K556" s="614"/>
      <c r="L556" s="612"/>
      <c r="M556" s="612"/>
      <c r="N556" s="612"/>
      <c r="O556" s="632"/>
      <c r="P556" s="627">
        <f t="shared" si="260"/>
        <v>0</v>
      </c>
      <c r="Q556" s="627">
        <f t="shared" si="261"/>
        <v>0</v>
      </c>
      <c r="R556" s="628">
        <f t="shared" si="257"/>
        <v>0</v>
      </c>
      <c r="S556" s="628">
        <v>0</v>
      </c>
      <c r="T556" s="628">
        <v>0</v>
      </c>
      <c r="U556" s="628">
        <f t="shared" si="258"/>
        <v>0</v>
      </c>
      <c r="V556" s="624"/>
    </row>
    <row r="557" spans="1:22" s="481" customFormat="1" hidden="1" outlineLevel="1">
      <c r="A557" s="610">
        <v>475</v>
      </c>
      <c r="B557" s="610">
        <v>410</v>
      </c>
      <c r="C557" s="624" t="s">
        <v>264</v>
      </c>
      <c r="D557" s="610" t="s">
        <v>34</v>
      </c>
      <c r="E557" s="614">
        <v>0.22</v>
      </c>
      <c r="F557" s="625">
        <f t="shared" si="236"/>
        <v>5226.54</v>
      </c>
      <c r="G557" s="625">
        <f t="shared" si="237"/>
        <v>0</v>
      </c>
      <c r="H557" s="625">
        <f t="shared" si="238"/>
        <v>5226.54</v>
      </c>
      <c r="I557" s="614">
        <v>23757</v>
      </c>
      <c r="J557" s="614"/>
      <c r="K557" s="614"/>
      <c r="L557" s="612"/>
      <c r="M557" s="612"/>
      <c r="N557" s="612"/>
      <c r="O557" s="626">
        <f>I557*$L$3</f>
        <v>40386.9</v>
      </c>
      <c r="P557" s="627">
        <f t="shared" si="260"/>
        <v>11379.13</v>
      </c>
      <c r="Q557" s="627">
        <f t="shared" si="261"/>
        <v>0</v>
      </c>
      <c r="R557" s="628">
        <f t="shared" si="257"/>
        <v>11379.13</v>
      </c>
      <c r="S557" s="628">
        <v>51723.3</v>
      </c>
      <c r="T557" s="628">
        <v>0</v>
      </c>
      <c r="U557" s="628">
        <f t="shared" si="258"/>
        <v>51723.3</v>
      </c>
      <c r="V557" s="624"/>
    </row>
    <row r="558" spans="1:22" s="481" customFormat="1" hidden="1" outlineLevel="1">
      <c r="A558" s="610">
        <v>476</v>
      </c>
      <c r="B558" s="610">
        <v>411</v>
      </c>
      <c r="C558" s="624" t="s">
        <v>56</v>
      </c>
      <c r="D558" s="610" t="s">
        <v>26</v>
      </c>
      <c r="E558" s="614">
        <v>56.4</v>
      </c>
      <c r="F558" s="625">
        <f t="shared" si="236"/>
        <v>99379.06</v>
      </c>
      <c r="G558" s="625">
        <f t="shared" si="237"/>
        <v>0</v>
      </c>
      <c r="H558" s="625">
        <f t="shared" si="238"/>
        <v>99379.06</v>
      </c>
      <c r="I558" s="614">
        <v>1762.04</v>
      </c>
      <c r="J558" s="614"/>
      <c r="K558" s="614"/>
      <c r="L558" s="612"/>
      <c r="M558" s="612"/>
      <c r="N558" s="612"/>
      <c r="O558" s="645">
        <f t="shared" ref="O558:O565" si="264">I558*$M$3</f>
        <v>2466.86</v>
      </c>
      <c r="P558" s="627">
        <f t="shared" si="260"/>
        <v>178184.52</v>
      </c>
      <c r="Q558" s="627">
        <f t="shared" si="261"/>
        <v>0</v>
      </c>
      <c r="R558" s="628">
        <f t="shared" si="257"/>
        <v>178184.52</v>
      </c>
      <c r="S558" s="628">
        <v>3159.3</v>
      </c>
      <c r="T558" s="628">
        <v>0</v>
      </c>
      <c r="U558" s="628">
        <f t="shared" si="258"/>
        <v>3159.3</v>
      </c>
      <c r="V558" s="624"/>
    </row>
    <row r="559" spans="1:22" s="481" customFormat="1" hidden="1" outlineLevel="1">
      <c r="A559" s="610">
        <v>477</v>
      </c>
      <c r="B559" s="610">
        <v>412</v>
      </c>
      <c r="C559" s="624" t="s">
        <v>218</v>
      </c>
      <c r="D559" s="610" t="s">
        <v>26</v>
      </c>
      <c r="E559" s="614">
        <v>56.4</v>
      </c>
      <c r="F559" s="625">
        <f t="shared" si="236"/>
        <v>8351.7099999999991</v>
      </c>
      <c r="G559" s="625">
        <f t="shared" si="237"/>
        <v>0</v>
      </c>
      <c r="H559" s="625">
        <f t="shared" si="238"/>
        <v>8351.7099999999991</v>
      </c>
      <c r="I559" s="614">
        <v>148.08000000000001</v>
      </c>
      <c r="J559" s="614"/>
      <c r="K559" s="614"/>
      <c r="L559" s="612"/>
      <c r="M559" s="612"/>
      <c r="N559" s="612"/>
      <c r="O559" s="645">
        <f t="shared" si="264"/>
        <v>207.31</v>
      </c>
      <c r="P559" s="627">
        <f t="shared" si="260"/>
        <v>14974.2</v>
      </c>
      <c r="Q559" s="627">
        <f t="shared" si="261"/>
        <v>0</v>
      </c>
      <c r="R559" s="628">
        <f t="shared" si="257"/>
        <v>14974.2</v>
      </c>
      <c r="S559" s="628">
        <v>265.5</v>
      </c>
      <c r="T559" s="628">
        <v>0</v>
      </c>
      <c r="U559" s="628">
        <f t="shared" si="258"/>
        <v>265.5</v>
      </c>
      <c r="V559" s="624"/>
    </row>
    <row r="560" spans="1:22" s="481" customFormat="1" ht="42.75" hidden="1" outlineLevel="1">
      <c r="A560" s="610">
        <v>478</v>
      </c>
      <c r="B560" s="610">
        <v>413</v>
      </c>
      <c r="C560" s="624" t="s">
        <v>265</v>
      </c>
      <c r="D560" s="610" t="s">
        <v>34</v>
      </c>
      <c r="E560" s="614">
        <v>0.03</v>
      </c>
      <c r="F560" s="625">
        <f t="shared" si="236"/>
        <v>348.72</v>
      </c>
      <c r="G560" s="625">
        <f t="shared" si="237"/>
        <v>0</v>
      </c>
      <c r="H560" s="625">
        <f t="shared" si="238"/>
        <v>348.72</v>
      </c>
      <c r="I560" s="614">
        <v>11624</v>
      </c>
      <c r="J560" s="614"/>
      <c r="K560" s="614"/>
      <c r="L560" s="612"/>
      <c r="M560" s="612"/>
      <c r="N560" s="612"/>
      <c r="O560" s="645">
        <f t="shared" si="264"/>
        <v>16273.6</v>
      </c>
      <c r="P560" s="627">
        <f t="shared" si="260"/>
        <v>625.25</v>
      </c>
      <c r="Q560" s="627">
        <f t="shared" si="261"/>
        <v>0</v>
      </c>
      <c r="R560" s="628">
        <f t="shared" si="257"/>
        <v>625.25</v>
      </c>
      <c r="S560" s="628">
        <v>20841.52</v>
      </c>
      <c r="T560" s="628">
        <v>0</v>
      </c>
      <c r="U560" s="628">
        <f t="shared" si="258"/>
        <v>20841.52</v>
      </c>
      <c r="V560" s="624"/>
    </row>
    <row r="561" spans="1:22" s="481" customFormat="1" ht="28.5" hidden="1" outlineLevel="1">
      <c r="A561" s="610">
        <v>479</v>
      </c>
      <c r="B561" s="610">
        <v>414</v>
      </c>
      <c r="C561" s="624" t="s">
        <v>266</v>
      </c>
      <c r="D561" s="610" t="s">
        <v>26</v>
      </c>
      <c r="E561" s="614">
        <v>28.2</v>
      </c>
      <c r="F561" s="625">
        <f t="shared" si="236"/>
        <v>2961</v>
      </c>
      <c r="G561" s="625">
        <f t="shared" si="237"/>
        <v>6514.2</v>
      </c>
      <c r="H561" s="625">
        <f t="shared" si="238"/>
        <v>9475.2000000000007</v>
      </c>
      <c r="I561" s="614">
        <v>105</v>
      </c>
      <c r="J561" s="614">
        <v>231</v>
      </c>
      <c r="K561" s="614"/>
      <c r="L561" s="612"/>
      <c r="M561" s="612"/>
      <c r="N561" s="612"/>
      <c r="O561" s="645">
        <f t="shared" si="264"/>
        <v>147</v>
      </c>
      <c r="P561" s="627">
        <f t="shared" si="260"/>
        <v>5308.93</v>
      </c>
      <c r="Q561" s="627">
        <f t="shared" si="261"/>
        <v>8342.69</v>
      </c>
      <c r="R561" s="628">
        <f t="shared" si="257"/>
        <v>13651.62</v>
      </c>
      <c r="S561" s="628">
        <v>188.26</v>
      </c>
      <c r="T561" s="628">
        <v>295.83999999999997</v>
      </c>
      <c r="U561" s="628">
        <f t="shared" si="258"/>
        <v>484.1</v>
      </c>
      <c r="V561" s="624" t="s">
        <v>324</v>
      </c>
    </row>
    <row r="562" spans="1:22" s="481" customFormat="1" ht="42.75" hidden="1" outlineLevel="1">
      <c r="A562" s="610">
        <v>480</v>
      </c>
      <c r="B562" s="610">
        <v>415</v>
      </c>
      <c r="C562" s="624" t="s">
        <v>265</v>
      </c>
      <c r="D562" s="610" t="s">
        <v>34</v>
      </c>
      <c r="E562" s="614">
        <v>0.22</v>
      </c>
      <c r="F562" s="625">
        <f t="shared" si="236"/>
        <v>2557.2800000000002</v>
      </c>
      <c r="G562" s="625">
        <f t="shared" si="237"/>
        <v>0</v>
      </c>
      <c r="H562" s="625">
        <f t="shared" si="238"/>
        <v>2557.2800000000002</v>
      </c>
      <c r="I562" s="614">
        <v>11624</v>
      </c>
      <c r="J562" s="614"/>
      <c r="K562" s="614"/>
      <c r="L562" s="612"/>
      <c r="M562" s="612"/>
      <c r="N562" s="612"/>
      <c r="O562" s="645">
        <f t="shared" si="264"/>
        <v>16273.6</v>
      </c>
      <c r="P562" s="627">
        <f t="shared" si="260"/>
        <v>4585.13</v>
      </c>
      <c r="Q562" s="627">
        <f t="shared" si="261"/>
        <v>0</v>
      </c>
      <c r="R562" s="628">
        <f t="shared" si="257"/>
        <v>4585.13</v>
      </c>
      <c r="S562" s="628">
        <v>20841.52</v>
      </c>
      <c r="T562" s="628">
        <v>0</v>
      </c>
      <c r="U562" s="628">
        <f t="shared" si="258"/>
        <v>20841.52</v>
      </c>
      <c r="V562" s="624"/>
    </row>
    <row r="563" spans="1:22" s="481" customFormat="1" ht="28.5" hidden="1" outlineLevel="1">
      <c r="A563" s="610">
        <v>481</v>
      </c>
      <c r="B563" s="610">
        <v>416</v>
      </c>
      <c r="C563" s="624" t="s">
        <v>274</v>
      </c>
      <c r="D563" s="610" t="s">
        <v>26</v>
      </c>
      <c r="E563" s="614">
        <v>21.5</v>
      </c>
      <c r="F563" s="625">
        <f t="shared" si="236"/>
        <v>14362</v>
      </c>
      <c r="G563" s="625">
        <f t="shared" si="237"/>
        <v>66220</v>
      </c>
      <c r="H563" s="625">
        <f t="shared" si="238"/>
        <v>80582</v>
      </c>
      <c r="I563" s="614">
        <v>668</v>
      </c>
      <c r="J563" s="614">
        <v>3080</v>
      </c>
      <c r="K563" s="614"/>
      <c r="L563" s="612"/>
      <c r="M563" s="612"/>
      <c r="N563" s="612"/>
      <c r="O563" s="645">
        <f t="shared" si="264"/>
        <v>935.2</v>
      </c>
      <c r="P563" s="627">
        <f t="shared" si="260"/>
        <v>25750.77</v>
      </c>
      <c r="Q563" s="627">
        <f t="shared" si="261"/>
        <v>84807.61</v>
      </c>
      <c r="R563" s="628">
        <f t="shared" si="257"/>
        <v>110558.38</v>
      </c>
      <c r="S563" s="628">
        <v>1197.71</v>
      </c>
      <c r="T563" s="628">
        <v>3944.54</v>
      </c>
      <c r="U563" s="628">
        <f t="shared" si="258"/>
        <v>5142.25</v>
      </c>
      <c r="V563" s="624" t="s">
        <v>325</v>
      </c>
    </row>
    <row r="564" spans="1:22" s="481" customFormat="1" ht="42.75" hidden="1" outlineLevel="1">
      <c r="A564" s="610">
        <v>482</v>
      </c>
      <c r="B564" s="610">
        <v>417</v>
      </c>
      <c r="C564" s="624" t="s">
        <v>265</v>
      </c>
      <c r="D564" s="610" t="s">
        <v>34</v>
      </c>
      <c r="E564" s="614">
        <v>0.11</v>
      </c>
      <c r="F564" s="625">
        <f t="shared" si="236"/>
        <v>1278.6400000000001</v>
      </c>
      <c r="G564" s="625">
        <f t="shared" si="237"/>
        <v>0</v>
      </c>
      <c r="H564" s="625">
        <f t="shared" si="238"/>
        <v>1278.6400000000001</v>
      </c>
      <c r="I564" s="614">
        <v>11624</v>
      </c>
      <c r="J564" s="614"/>
      <c r="K564" s="614"/>
      <c r="L564" s="612"/>
      <c r="M564" s="612"/>
      <c r="N564" s="612"/>
      <c r="O564" s="645">
        <f t="shared" si="264"/>
        <v>16273.6</v>
      </c>
      <c r="P564" s="627">
        <f t="shared" si="260"/>
        <v>2292.5700000000002</v>
      </c>
      <c r="Q564" s="627">
        <f t="shared" si="261"/>
        <v>0</v>
      </c>
      <c r="R564" s="628">
        <f t="shared" si="257"/>
        <v>2292.5700000000002</v>
      </c>
      <c r="S564" s="628">
        <v>20841.52</v>
      </c>
      <c r="T564" s="628">
        <v>0</v>
      </c>
      <c r="U564" s="628">
        <f t="shared" si="258"/>
        <v>20841.52</v>
      </c>
      <c r="V564" s="624"/>
    </row>
    <row r="565" spans="1:22" s="481" customFormat="1" ht="28.5" hidden="1" outlineLevel="1">
      <c r="A565" s="610">
        <v>483</v>
      </c>
      <c r="B565" s="610">
        <v>418</v>
      </c>
      <c r="C565" s="624" t="s">
        <v>270</v>
      </c>
      <c r="D565" s="610" t="s">
        <v>26</v>
      </c>
      <c r="E565" s="614">
        <v>21.5</v>
      </c>
      <c r="F565" s="625">
        <f t="shared" si="236"/>
        <v>6127.5</v>
      </c>
      <c r="G565" s="625">
        <f t="shared" si="237"/>
        <v>22768.5</v>
      </c>
      <c r="H565" s="625">
        <f t="shared" si="238"/>
        <v>28896</v>
      </c>
      <c r="I565" s="614">
        <v>285</v>
      </c>
      <c r="J565" s="614">
        <v>1059</v>
      </c>
      <c r="K565" s="614"/>
      <c r="L565" s="612"/>
      <c r="M565" s="612"/>
      <c r="N565" s="612"/>
      <c r="O565" s="645">
        <f t="shared" si="264"/>
        <v>399</v>
      </c>
      <c r="P565" s="627">
        <f t="shared" si="260"/>
        <v>10986.5</v>
      </c>
      <c r="Q565" s="627">
        <f t="shared" si="261"/>
        <v>29159.59</v>
      </c>
      <c r="R565" s="628">
        <f t="shared" si="257"/>
        <v>40146.089999999997</v>
      </c>
      <c r="S565" s="628">
        <v>511</v>
      </c>
      <c r="T565" s="628">
        <v>1356.26</v>
      </c>
      <c r="U565" s="628">
        <f t="shared" si="258"/>
        <v>1867.26</v>
      </c>
      <c r="V565" s="624" t="s">
        <v>326</v>
      </c>
    </row>
    <row r="566" spans="1:22" s="481" customFormat="1" hidden="1" outlineLevel="1">
      <c r="A566" s="610"/>
      <c r="B566" s="610"/>
      <c r="C566" s="617" t="s">
        <v>327</v>
      </c>
      <c r="D566" s="685"/>
      <c r="E566" s="686"/>
      <c r="F566" s="625">
        <f t="shared" si="236"/>
        <v>0</v>
      </c>
      <c r="G566" s="625">
        <f t="shared" si="237"/>
        <v>0</v>
      </c>
      <c r="H566" s="625">
        <f t="shared" si="238"/>
        <v>0</v>
      </c>
      <c r="I566" s="614"/>
      <c r="J566" s="614"/>
      <c r="K566" s="614"/>
      <c r="L566" s="612"/>
      <c r="M566" s="612"/>
      <c r="N566" s="612"/>
      <c r="O566" s="632"/>
      <c r="P566" s="627">
        <f t="shared" si="260"/>
        <v>0</v>
      </c>
      <c r="Q566" s="627">
        <f t="shared" si="261"/>
        <v>0</v>
      </c>
      <c r="R566" s="628">
        <f t="shared" si="257"/>
        <v>0</v>
      </c>
      <c r="S566" s="628">
        <v>0</v>
      </c>
      <c r="T566" s="628">
        <v>0</v>
      </c>
      <c r="U566" s="628">
        <f t="shared" si="258"/>
        <v>0</v>
      </c>
      <c r="V566" s="624"/>
    </row>
    <row r="567" spans="1:22" s="481" customFormat="1" ht="28.5" hidden="1" outlineLevel="1">
      <c r="A567" s="610"/>
      <c r="B567" s="610"/>
      <c r="C567" s="617" t="s">
        <v>328</v>
      </c>
      <c r="D567" s="685"/>
      <c r="E567" s="686"/>
      <c r="F567" s="625">
        <f t="shared" si="236"/>
        <v>0</v>
      </c>
      <c r="G567" s="625">
        <f t="shared" si="237"/>
        <v>0</v>
      </c>
      <c r="H567" s="625">
        <f t="shared" si="238"/>
        <v>0</v>
      </c>
      <c r="I567" s="614"/>
      <c r="J567" s="614"/>
      <c r="K567" s="614"/>
      <c r="L567" s="612"/>
      <c r="M567" s="612"/>
      <c r="N567" s="612"/>
      <c r="O567" s="632"/>
      <c r="P567" s="627">
        <f t="shared" si="260"/>
        <v>0</v>
      </c>
      <c r="Q567" s="627">
        <f t="shared" si="261"/>
        <v>0</v>
      </c>
      <c r="R567" s="628">
        <f t="shared" si="257"/>
        <v>0</v>
      </c>
      <c r="S567" s="628">
        <v>0</v>
      </c>
      <c r="T567" s="628">
        <v>0</v>
      </c>
      <c r="U567" s="628">
        <f t="shared" si="258"/>
        <v>0</v>
      </c>
      <c r="V567" s="624"/>
    </row>
    <row r="568" spans="1:22" s="481" customFormat="1" hidden="1" outlineLevel="1">
      <c r="A568" s="610">
        <v>484</v>
      </c>
      <c r="B568" s="610">
        <v>419</v>
      </c>
      <c r="C568" s="624" t="s">
        <v>264</v>
      </c>
      <c r="D568" s="610" t="s">
        <v>34</v>
      </c>
      <c r="E568" s="614">
        <v>0.06</v>
      </c>
      <c r="F568" s="625">
        <f t="shared" si="236"/>
        <v>1425.42</v>
      </c>
      <c r="G568" s="625">
        <f t="shared" si="237"/>
        <v>0</v>
      </c>
      <c r="H568" s="625">
        <f t="shared" si="238"/>
        <v>1425.42</v>
      </c>
      <c r="I568" s="614">
        <v>23757</v>
      </c>
      <c r="J568" s="614"/>
      <c r="K568" s="614"/>
      <c r="L568" s="612"/>
      <c r="M568" s="612"/>
      <c r="N568" s="612"/>
      <c r="O568" s="626">
        <f>I568*$L$3</f>
        <v>40386.9</v>
      </c>
      <c r="P568" s="627">
        <f t="shared" si="260"/>
        <v>3103.4</v>
      </c>
      <c r="Q568" s="627">
        <f t="shared" si="261"/>
        <v>0</v>
      </c>
      <c r="R568" s="628">
        <f t="shared" si="257"/>
        <v>3103.4</v>
      </c>
      <c r="S568" s="628">
        <v>51723.3</v>
      </c>
      <c r="T568" s="628">
        <v>0</v>
      </c>
      <c r="U568" s="628">
        <f t="shared" si="258"/>
        <v>51723.3</v>
      </c>
      <c r="V568" s="624"/>
    </row>
    <row r="569" spans="1:22" s="481" customFormat="1" hidden="1" outlineLevel="1">
      <c r="A569" s="610">
        <v>485</v>
      </c>
      <c r="B569" s="610">
        <v>420</v>
      </c>
      <c r="C569" s="624" t="s">
        <v>56</v>
      </c>
      <c r="D569" s="610" t="s">
        <v>26</v>
      </c>
      <c r="E569" s="614">
        <v>3.4</v>
      </c>
      <c r="F569" s="625">
        <f t="shared" si="236"/>
        <v>5990.94</v>
      </c>
      <c r="G569" s="625">
        <f t="shared" si="237"/>
        <v>0</v>
      </c>
      <c r="H569" s="625">
        <f t="shared" si="238"/>
        <v>5990.94</v>
      </c>
      <c r="I569" s="614">
        <v>1762.04</v>
      </c>
      <c r="J569" s="614"/>
      <c r="K569" s="614"/>
      <c r="L569" s="612"/>
      <c r="M569" s="612"/>
      <c r="N569" s="612"/>
      <c r="O569" s="645">
        <f t="shared" ref="O569:O576" si="265">I569*$M$3</f>
        <v>2466.86</v>
      </c>
      <c r="P569" s="627">
        <f t="shared" si="260"/>
        <v>10741.62</v>
      </c>
      <c r="Q569" s="627">
        <f t="shared" si="261"/>
        <v>0</v>
      </c>
      <c r="R569" s="628">
        <f t="shared" si="257"/>
        <v>10741.62</v>
      </c>
      <c r="S569" s="628">
        <v>3159.3</v>
      </c>
      <c r="T569" s="628">
        <v>0</v>
      </c>
      <c r="U569" s="628">
        <f t="shared" si="258"/>
        <v>3159.3</v>
      </c>
      <c r="V569" s="624"/>
    </row>
    <row r="570" spans="1:22" s="481" customFormat="1" hidden="1" outlineLevel="1">
      <c r="A570" s="610">
        <v>486</v>
      </c>
      <c r="B570" s="610">
        <v>421</v>
      </c>
      <c r="C570" s="624" t="s">
        <v>218</v>
      </c>
      <c r="D570" s="610" t="s">
        <v>26</v>
      </c>
      <c r="E570" s="614">
        <v>3.4</v>
      </c>
      <c r="F570" s="625">
        <f t="shared" si="236"/>
        <v>503.47</v>
      </c>
      <c r="G570" s="625">
        <f t="shared" si="237"/>
        <v>0</v>
      </c>
      <c r="H570" s="625">
        <f t="shared" si="238"/>
        <v>503.47</v>
      </c>
      <c r="I570" s="614">
        <v>148.08000000000001</v>
      </c>
      <c r="J570" s="614"/>
      <c r="K570" s="614"/>
      <c r="L570" s="612"/>
      <c r="M570" s="612"/>
      <c r="N570" s="612"/>
      <c r="O570" s="645">
        <f t="shared" si="265"/>
        <v>207.31</v>
      </c>
      <c r="P570" s="627">
        <f t="shared" si="260"/>
        <v>902.7</v>
      </c>
      <c r="Q570" s="627">
        <f t="shared" si="261"/>
        <v>0</v>
      </c>
      <c r="R570" s="628">
        <f t="shared" si="257"/>
        <v>902.7</v>
      </c>
      <c r="S570" s="628">
        <v>265.5</v>
      </c>
      <c r="T570" s="628">
        <v>0</v>
      </c>
      <c r="U570" s="628">
        <f t="shared" si="258"/>
        <v>265.5</v>
      </c>
      <c r="V570" s="624"/>
    </row>
    <row r="571" spans="1:22" s="481" customFormat="1" ht="42.75" hidden="1" outlineLevel="1">
      <c r="A571" s="610">
        <v>487</v>
      </c>
      <c r="B571" s="610">
        <v>422</v>
      </c>
      <c r="C571" s="624" t="s">
        <v>265</v>
      </c>
      <c r="D571" s="610" t="s">
        <v>34</v>
      </c>
      <c r="E571" s="614">
        <v>0</v>
      </c>
      <c r="F571" s="625">
        <f t="shared" si="236"/>
        <v>0</v>
      </c>
      <c r="G571" s="625">
        <f t="shared" si="237"/>
        <v>0</v>
      </c>
      <c r="H571" s="625">
        <f t="shared" si="238"/>
        <v>0</v>
      </c>
      <c r="I571" s="614">
        <v>11624</v>
      </c>
      <c r="J571" s="614"/>
      <c r="K571" s="614"/>
      <c r="L571" s="612"/>
      <c r="M571" s="612"/>
      <c r="N571" s="612"/>
      <c r="O571" s="645">
        <f t="shared" si="265"/>
        <v>16273.6</v>
      </c>
      <c r="P571" s="627">
        <f t="shared" si="260"/>
        <v>0</v>
      </c>
      <c r="Q571" s="627">
        <f t="shared" si="261"/>
        <v>0</v>
      </c>
      <c r="R571" s="628">
        <f t="shared" si="257"/>
        <v>0</v>
      </c>
      <c r="S571" s="628">
        <v>20841.52</v>
      </c>
      <c r="T571" s="628">
        <v>0</v>
      </c>
      <c r="U571" s="628">
        <f t="shared" si="258"/>
        <v>20841.52</v>
      </c>
      <c r="V571" s="624"/>
    </row>
    <row r="572" spans="1:22" s="481" customFormat="1" ht="28.5" hidden="1" outlineLevel="1">
      <c r="A572" s="610">
        <v>488</v>
      </c>
      <c r="B572" s="610">
        <v>423</v>
      </c>
      <c r="C572" s="624" t="s">
        <v>266</v>
      </c>
      <c r="D572" s="610" t="s">
        <v>26</v>
      </c>
      <c r="E572" s="614">
        <v>1.7</v>
      </c>
      <c r="F572" s="625">
        <f t="shared" si="236"/>
        <v>178.5</v>
      </c>
      <c r="G572" s="625">
        <f t="shared" si="237"/>
        <v>392.7</v>
      </c>
      <c r="H572" s="625">
        <f t="shared" si="238"/>
        <v>571.20000000000005</v>
      </c>
      <c r="I572" s="614">
        <v>105</v>
      </c>
      <c r="J572" s="614">
        <v>231</v>
      </c>
      <c r="K572" s="614"/>
      <c r="L572" s="612"/>
      <c r="M572" s="612"/>
      <c r="N572" s="612"/>
      <c r="O572" s="645">
        <f t="shared" si="265"/>
        <v>147</v>
      </c>
      <c r="P572" s="627">
        <f t="shared" si="260"/>
        <v>320.04000000000002</v>
      </c>
      <c r="Q572" s="627">
        <f t="shared" si="261"/>
        <v>502.93</v>
      </c>
      <c r="R572" s="628">
        <f t="shared" si="257"/>
        <v>822.97</v>
      </c>
      <c r="S572" s="628">
        <v>188.26</v>
      </c>
      <c r="T572" s="628">
        <v>295.83999999999997</v>
      </c>
      <c r="U572" s="628">
        <f t="shared" si="258"/>
        <v>484.1</v>
      </c>
      <c r="V572" s="624" t="s">
        <v>329</v>
      </c>
    </row>
    <row r="573" spans="1:22" s="481" customFormat="1" ht="42.75" hidden="1" outlineLevel="1">
      <c r="A573" s="610">
        <v>489</v>
      </c>
      <c r="B573" s="610">
        <v>424</v>
      </c>
      <c r="C573" s="624" t="s">
        <v>265</v>
      </c>
      <c r="D573" s="610" t="s">
        <v>34</v>
      </c>
      <c r="E573" s="614">
        <v>0.06</v>
      </c>
      <c r="F573" s="625">
        <f t="shared" si="236"/>
        <v>697.44</v>
      </c>
      <c r="G573" s="625">
        <f t="shared" si="237"/>
        <v>0</v>
      </c>
      <c r="H573" s="625">
        <f t="shared" si="238"/>
        <v>697.44</v>
      </c>
      <c r="I573" s="614">
        <v>11624</v>
      </c>
      <c r="J573" s="614"/>
      <c r="K573" s="614"/>
      <c r="L573" s="612"/>
      <c r="M573" s="612"/>
      <c r="N573" s="612"/>
      <c r="O573" s="645">
        <f t="shared" si="265"/>
        <v>16273.6</v>
      </c>
      <c r="P573" s="627">
        <f t="shared" si="260"/>
        <v>1250.49</v>
      </c>
      <c r="Q573" s="627">
        <f t="shared" si="261"/>
        <v>0</v>
      </c>
      <c r="R573" s="628">
        <f t="shared" si="257"/>
        <v>1250.49</v>
      </c>
      <c r="S573" s="628">
        <v>20841.52</v>
      </c>
      <c r="T573" s="628">
        <v>0</v>
      </c>
      <c r="U573" s="628">
        <f t="shared" si="258"/>
        <v>20841.52</v>
      </c>
      <c r="V573" s="624"/>
    </row>
    <row r="574" spans="1:22" s="481" customFormat="1" ht="28.5" hidden="1" outlineLevel="1">
      <c r="A574" s="610">
        <v>490</v>
      </c>
      <c r="B574" s="610">
        <v>425</v>
      </c>
      <c r="C574" s="624" t="s">
        <v>330</v>
      </c>
      <c r="D574" s="610" t="s">
        <v>26</v>
      </c>
      <c r="E574" s="614">
        <v>0.7</v>
      </c>
      <c r="F574" s="625">
        <f t="shared" si="236"/>
        <v>3592.4</v>
      </c>
      <c r="G574" s="625">
        <f t="shared" si="237"/>
        <v>17248</v>
      </c>
      <c r="H574" s="625">
        <f t="shared" si="238"/>
        <v>20840.400000000001</v>
      </c>
      <c r="I574" s="614">
        <v>5132</v>
      </c>
      <c r="J574" s="614">
        <v>24640</v>
      </c>
      <c r="K574" s="614"/>
      <c r="L574" s="612"/>
      <c r="M574" s="612"/>
      <c r="N574" s="612"/>
      <c r="O574" s="645">
        <f t="shared" si="265"/>
        <v>7184.8</v>
      </c>
      <c r="P574" s="627">
        <f t="shared" si="260"/>
        <v>6441.08</v>
      </c>
      <c r="Q574" s="627">
        <f t="shared" si="261"/>
        <v>22089.42</v>
      </c>
      <c r="R574" s="628">
        <f t="shared" si="257"/>
        <v>28530.5</v>
      </c>
      <c r="S574" s="628">
        <v>9201.5400000000009</v>
      </c>
      <c r="T574" s="628">
        <v>31556.32</v>
      </c>
      <c r="U574" s="628">
        <f t="shared" si="258"/>
        <v>40757.86</v>
      </c>
      <c r="V574" s="624" t="s">
        <v>331</v>
      </c>
    </row>
    <row r="575" spans="1:22" s="481" customFormat="1" ht="42.75" hidden="1" outlineLevel="1">
      <c r="A575" s="610">
        <v>491</v>
      </c>
      <c r="B575" s="610">
        <v>426</v>
      </c>
      <c r="C575" s="624" t="s">
        <v>265</v>
      </c>
      <c r="D575" s="610" t="s">
        <v>34</v>
      </c>
      <c r="E575" s="614">
        <v>0.01</v>
      </c>
      <c r="F575" s="625">
        <f t="shared" si="236"/>
        <v>116.24</v>
      </c>
      <c r="G575" s="625">
        <f t="shared" si="237"/>
        <v>0</v>
      </c>
      <c r="H575" s="625">
        <f t="shared" si="238"/>
        <v>116.24</v>
      </c>
      <c r="I575" s="614">
        <v>11624</v>
      </c>
      <c r="J575" s="614"/>
      <c r="K575" s="614"/>
      <c r="L575" s="612"/>
      <c r="M575" s="612"/>
      <c r="N575" s="612"/>
      <c r="O575" s="645">
        <f t="shared" si="265"/>
        <v>16273.6</v>
      </c>
      <c r="P575" s="627">
        <f t="shared" si="260"/>
        <v>208.42</v>
      </c>
      <c r="Q575" s="627">
        <f t="shared" si="261"/>
        <v>0</v>
      </c>
      <c r="R575" s="628">
        <f t="shared" si="257"/>
        <v>208.42</v>
      </c>
      <c r="S575" s="628">
        <v>20841.52</v>
      </c>
      <c r="T575" s="628">
        <v>0</v>
      </c>
      <c r="U575" s="628">
        <f t="shared" si="258"/>
        <v>20841.52</v>
      </c>
      <c r="V575" s="624"/>
    </row>
    <row r="576" spans="1:22" s="481" customFormat="1" ht="28.5" hidden="1" outlineLevel="1">
      <c r="A576" s="610">
        <v>492</v>
      </c>
      <c r="B576" s="610">
        <v>427</v>
      </c>
      <c r="C576" s="624" t="s">
        <v>270</v>
      </c>
      <c r="D576" s="610" t="s">
        <v>26</v>
      </c>
      <c r="E576" s="614">
        <v>1.4</v>
      </c>
      <c r="F576" s="625">
        <f t="shared" si="236"/>
        <v>399</v>
      </c>
      <c r="G576" s="625">
        <f t="shared" si="237"/>
        <v>1482.6</v>
      </c>
      <c r="H576" s="625">
        <f t="shared" si="238"/>
        <v>1881.6</v>
      </c>
      <c r="I576" s="614">
        <v>285</v>
      </c>
      <c r="J576" s="614">
        <v>1059</v>
      </c>
      <c r="K576" s="614"/>
      <c r="L576" s="612"/>
      <c r="M576" s="612"/>
      <c r="N576" s="612"/>
      <c r="O576" s="645">
        <f t="shared" si="265"/>
        <v>399</v>
      </c>
      <c r="P576" s="627">
        <f t="shared" si="260"/>
        <v>715.4</v>
      </c>
      <c r="Q576" s="627">
        <f t="shared" si="261"/>
        <v>1898.76</v>
      </c>
      <c r="R576" s="628">
        <f t="shared" si="257"/>
        <v>2614.16</v>
      </c>
      <c r="S576" s="628">
        <v>511</v>
      </c>
      <c r="T576" s="628">
        <v>1356.26</v>
      </c>
      <c r="U576" s="628">
        <f t="shared" si="258"/>
        <v>1867.26</v>
      </c>
      <c r="V576" s="624" t="s">
        <v>332</v>
      </c>
    </row>
    <row r="577" spans="1:22" s="481" customFormat="1" ht="28.5" hidden="1" outlineLevel="1">
      <c r="A577" s="610"/>
      <c r="B577" s="610"/>
      <c r="C577" s="617" t="s">
        <v>333</v>
      </c>
      <c r="D577" s="685"/>
      <c r="E577" s="686"/>
      <c r="F577" s="625">
        <f t="shared" si="236"/>
        <v>0</v>
      </c>
      <c r="G577" s="625">
        <f t="shared" si="237"/>
        <v>0</v>
      </c>
      <c r="H577" s="625">
        <f t="shared" si="238"/>
        <v>0</v>
      </c>
      <c r="I577" s="614"/>
      <c r="J577" s="614"/>
      <c r="K577" s="614"/>
      <c r="L577" s="612"/>
      <c r="M577" s="612"/>
      <c r="N577" s="612"/>
      <c r="O577" s="632"/>
      <c r="P577" s="627">
        <f t="shared" si="260"/>
        <v>0</v>
      </c>
      <c r="Q577" s="627">
        <f t="shared" si="261"/>
        <v>0</v>
      </c>
      <c r="R577" s="628">
        <f t="shared" si="257"/>
        <v>0</v>
      </c>
      <c r="S577" s="628">
        <v>0</v>
      </c>
      <c r="T577" s="628">
        <v>0</v>
      </c>
      <c r="U577" s="628">
        <f t="shared" si="258"/>
        <v>0</v>
      </c>
      <c r="V577" s="624"/>
    </row>
    <row r="578" spans="1:22" s="481" customFormat="1" hidden="1" outlineLevel="1">
      <c r="A578" s="610">
        <v>493</v>
      </c>
      <c r="B578" s="610">
        <v>428</v>
      </c>
      <c r="C578" s="624" t="s">
        <v>264</v>
      </c>
      <c r="D578" s="610" t="s">
        <v>34</v>
      </c>
      <c r="E578" s="614">
        <v>0.31</v>
      </c>
      <c r="F578" s="625">
        <f t="shared" si="236"/>
        <v>7364.67</v>
      </c>
      <c r="G578" s="625">
        <f t="shared" si="237"/>
        <v>0</v>
      </c>
      <c r="H578" s="625">
        <f t="shared" si="238"/>
        <v>7364.67</v>
      </c>
      <c r="I578" s="614">
        <v>23757</v>
      </c>
      <c r="J578" s="614"/>
      <c r="K578" s="614"/>
      <c r="L578" s="612"/>
      <c r="M578" s="612"/>
      <c r="N578" s="612"/>
      <c r="O578" s="626">
        <f>I578*$L$3</f>
        <v>40386.9</v>
      </c>
      <c r="P578" s="627">
        <f t="shared" si="260"/>
        <v>16034.22</v>
      </c>
      <c r="Q578" s="627">
        <f t="shared" si="261"/>
        <v>0</v>
      </c>
      <c r="R578" s="628">
        <f t="shared" si="257"/>
        <v>16034.22</v>
      </c>
      <c r="S578" s="628">
        <v>51723.3</v>
      </c>
      <c r="T578" s="628">
        <v>0</v>
      </c>
      <c r="U578" s="628">
        <f t="shared" si="258"/>
        <v>51723.3</v>
      </c>
      <c r="V578" s="624"/>
    </row>
    <row r="579" spans="1:22" s="481" customFormat="1" hidden="1" outlineLevel="1">
      <c r="A579" s="610">
        <v>494</v>
      </c>
      <c r="B579" s="610">
        <v>429</v>
      </c>
      <c r="C579" s="624" t="s">
        <v>56</v>
      </c>
      <c r="D579" s="610" t="s">
        <v>26</v>
      </c>
      <c r="E579" s="614">
        <v>29.4</v>
      </c>
      <c r="F579" s="625">
        <f t="shared" si="236"/>
        <v>51803.98</v>
      </c>
      <c r="G579" s="625">
        <f t="shared" si="237"/>
        <v>0</v>
      </c>
      <c r="H579" s="625">
        <f t="shared" si="238"/>
        <v>51803.98</v>
      </c>
      <c r="I579" s="614">
        <v>1762.04</v>
      </c>
      <c r="J579" s="614"/>
      <c r="K579" s="614"/>
      <c r="L579" s="612"/>
      <c r="M579" s="612"/>
      <c r="N579" s="612"/>
      <c r="O579" s="645">
        <f t="shared" ref="O579:O586" si="266">I579*$M$3</f>
        <v>2466.86</v>
      </c>
      <c r="P579" s="627">
        <f t="shared" si="260"/>
        <v>92883.42</v>
      </c>
      <c r="Q579" s="627">
        <f t="shared" si="261"/>
        <v>0</v>
      </c>
      <c r="R579" s="628">
        <f t="shared" si="257"/>
        <v>92883.42</v>
      </c>
      <c r="S579" s="628">
        <v>3159.3</v>
      </c>
      <c r="T579" s="628">
        <v>0</v>
      </c>
      <c r="U579" s="628">
        <f t="shared" si="258"/>
        <v>3159.3</v>
      </c>
      <c r="V579" s="624"/>
    </row>
    <row r="580" spans="1:22" s="481" customFormat="1" hidden="1" outlineLevel="1">
      <c r="A580" s="610">
        <v>495</v>
      </c>
      <c r="B580" s="610">
        <v>430</v>
      </c>
      <c r="C580" s="624" t="s">
        <v>218</v>
      </c>
      <c r="D580" s="610" t="s">
        <v>26</v>
      </c>
      <c r="E580" s="614">
        <v>29.4</v>
      </c>
      <c r="F580" s="625">
        <f t="shared" si="236"/>
        <v>4353.55</v>
      </c>
      <c r="G580" s="625">
        <f t="shared" si="237"/>
        <v>0</v>
      </c>
      <c r="H580" s="625">
        <f t="shared" si="238"/>
        <v>4353.55</v>
      </c>
      <c r="I580" s="614">
        <v>148.08000000000001</v>
      </c>
      <c r="J580" s="614"/>
      <c r="K580" s="614"/>
      <c r="L580" s="612"/>
      <c r="M580" s="612"/>
      <c r="N580" s="612"/>
      <c r="O580" s="645">
        <f t="shared" si="266"/>
        <v>207.31</v>
      </c>
      <c r="P580" s="627">
        <f t="shared" si="260"/>
        <v>7805.7</v>
      </c>
      <c r="Q580" s="627">
        <f t="shared" si="261"/>
        <v>0</v>
      </c>
      <c r="R580" s="628">
        <f t="shared" si="257"/>
        <v>7805.7</v>
      </c>
      <c r="S580" s="628">
        <v>265.5</v>
      </c>
      <c r="T580" s="628">
        <v>0</v>
      </c>
      <c r="U580" s="628">
        <f t="shared" si="258"/>
        <v>265.5</v>
      </c>
      <c r="V580" s="624"/>
    </row>
    <row r="581" spans="1:22" s="481" customFormat="1" ht="42.75" hidden="1" outlineLevel="1">
      <c r="A581" s="610">
        <v>496</v>
      </c>
      <c r="B581" s="610">
        <v>431</v>
      </c>
      <c r="C581" s="624" t="s">
        <v>265</v>
      </c>
      <c r="D581" s="610" t="s">
        <v>34</v>
      </c>
      <c r="E581" s="614">
        <v>0.01</v>
      </c>
      <c r="F581" s="625">
        <f t="shared" si="236"/>
        <v>116.24</v>
      </c>
      <c r="G581" s="625">
        <f t="shared" si="237"/>
        <v>0</v>
      </c>
      <c r="H581" s="625">
        <f t="shared" si="238"/>
        <v>116.24</v>
      </c>
      <c r="I581" s="614">
        <v>11624</v>
      </c>
      <c r="J581" s="614"/>
      <c r="K581" s="614"/>
      <c r="L581" s="612"/>
      <c r="M581" s="612"/>
      <c r="N581" s="612"/>
      <c r="O581" s="645">
        <f t="shared" si="266"/>
        <v>16273.6</v>
      </c>
      <c r="P581" s="627">
        <f t="shared" si="260"/>
        <v>208.42</v>
      </c>
      <c r="Q581" s="627">
        <f t="shared" si="261"/>
        <v>0</v>
      </c>
      <c r="R581" s="628">
        <f t="shared" si="257"/>
        <v>208.42</v>
      </c>
      <c r="S581" s="628">
        <v>20841.52</v>
      </c>
      <c r="T581" s="628">
        <v>0</v>
      </c>
      <c r="U581" s="628">
        <f t="shared" si="258"/>
        <v>20841.52</v>
      </c>
      <c r="V581" s="624"/>
    </row>
    <row r="582" spans="1:22" s="481" customFormat="1" ht="28.5" hidden="1" outlineLevel="1">
      <c r="A582" s="610">
        <v>497</v>
      </c>
      <c r="B582" s="610">
        <v>432</v>
      </c>
      <c r="C582" s="624" t="s">
        <v>266</v>
      </c>
      <c r="D582" s="610" t="s">
        <v>26</v>
      </c>
      <c r="E582" s="614">
        <v>5.3</v>
      </c>
      <c r="F582" s="625">
        <f t="shared" si="236"/>
        <v>556.5</v>
      </c>
      <c r="G582" s="625">
        <f t="shared" si="237"/>
        <v>1224.3</v>
      </c>
      <c r="H582" s="625">
        <f t="shared" si="238"/>
        <v>1780.8</v>
      </c>
      <c r="I582" s="614">
        <v>105</v>
      </c>
      <c r="J582" s="614">
        <v>231</v>
      </c>
      <c r="K582" s="614"/>
      <c r="L582" s="612"/>
      <c r="M582" s="612"/>
      <c r="N582" s="612"/>
      <c r="O582" s="645">
        <f t="shared" si="266"/>
        <v>147</v>
      </c>
      <c r="P582" s="627">
        <f t="shared" si="260"/>
        <v>997.78</v>
      </c>
      <c r="Q582" s="627">
        <f t="shared" si="261"/>
        <v>1567.95</v>
      </c>
      <c r="R582" s="628">
        <f t="shared" si="257"/>
        <v>2565.73</v>
      </c>
      <c r="S582" s="628">
        <v>188.26</v>
      </c>
      <c r="T582" s="628">
        <v>295.83999999999997</v>
      </c>
      <c r="U582" s="628">
        <f t="shared" si="258"/>
        <v>484.1</v>
      </c>
      <c r="V582" s="624" t="s">
        <v>334</v>
      </c>
    </row>
    <row r="583" spans="1:22" s="481" customFormat="1" ht="42.75" hidden="1" outlineLevel="1">
      <c r="A583" s="610">
        <v>498</v>
      </c>
      <c r="B583" s="610">
        <v>433</v>
      </c>
      <c r="C583" s="624" t="s">
        <v>265</v>
      </c>
      <c r="D583" s="610" t="s">
        <v>34</v>
      </c>
      <c r="E583" s="614">
        <v>0.31</v>
      </c>
      <c r="F583" s="625">
        <f t="shared" si="236"/>
        <v>3603.44</v>
      </c>
      <c r="G583" s="625">
        <f t="shared" si="237"/>
        <v>0</v>
      </c>
      <c r="H583" s="625">
        <f t="shared" si="238"/>
        <v>3603.44</v>
      </c>
      <c r="I583" s="614">
        <v>11624</v>
      </c>
      <c r="J583" s="614"/>
      <c r="K583" s="614"/>
      <c r="L583" s="612"/>
      <c r="M583" s="612"/>
      <c r="N583" s="612"/>
      <c r="O583" s="645">
        <f t="shared" si="266"/>
        <v>16273.6</v>
      </c>
      <c r="P583" s="627">
        <f t="shared" si="260"/>
        <v>6460.87</v>
      </c>
      <c r="Q583" s="627">
        <f t="shared" si="261"/>
        <v>0</v>
      </c>
      <c r="R583" s="628">
        <f t="shared" si="257"/>
        <v>6460.87</v>
      </c>
      <c r="S583" s="628">
        <v>20841.52</v>
      </c>
      <c r="T583" s="628">
        <v>0</v>
      </c>
      <c r="U583" s="628">
        <f t="shared" si="258"/>
        <v>20841.52</v>
      </c>
      <c r="V583" s="624"/>
    </row>
    <row r="584" spans="1:22" s="481" customFormat="1" ht="28.5" hidden="1" outlineLevel="1">
      <c r="A584" s="610">
        <v>499</v>
      </c>
      <c r="B584" s="610">
        <v>434</v>
      </c>
      <c r="C584" s="624" t="s">
        <v>268</v>
      </c>
      <c r="D584" s="610" t="s">
        <v>26</v>
      </c>
      <c r="E584" s="614">
        <v>6.2</v>
      </c>
      <c r="F584" s="625">
        <f t="shared" si="236"/>
        <v>19951.599999999999</v>
      </c>
      <c r="G584" s="625">
        <f t="shared" si="237"/>
        <v>95480</v>
      </c>
      <c r="H584" s="625">
        <f t="shared" si="238"/>
        <v>115431.6</v>
      </c>
      <c r="I584" s="614">
        <v>3218</v>
      </c>
      <c r="J584" s="614">
        <v>15400</v>
      </c>
      <c r="K584" s="614"/>
      <c r="L584" s="612"/>
      <c r="M584" s="612"/>
      <c r="N584" s="612"/>
      <c r="O584" s="645">
        <f t="shared" si="266"/>
        <v>4505.2</v>
      </c>
      <c r="P584" s="627">
        <f t="shared" si="260"/>
        <v>35772.699999999997</v>
      </c>
      <c r="Q584" s="627">
        <f t="shared" si="261"/>
        <v>122280.74</v>
      </c>
      <c r="R584" s="628">
        <f t="shared" si="257"/>
        <v>158053.44</v>
      </c>
      <c r="S584" s="628">
        <v>5769.79</v>
      </c>
      <c r="T584" s="628">
        <v>19722.7</v>
      </c>
      <c r="U584" s="628">
        <f t="shared" si="258"/>
        <v>25492.49</v>
      </c>
      <c r="V584" s="624" t="s">
        <v>335</v>
      </c>
    </row>
    <row r="585" spans="1:22" s="481" customFormat="1" ht="42.75" hidden="1" outlineLevel="1">
      <c r="A585" s="610">
        <v>500</v>
      </c>
      <c r="B585" s="610">
        <v>435</v>
      </c>
      <c r="C585" s="624" t="s">
        <v>265</v>
      </c>
      <c r="D585" s="610" t="s">
        <v>34</v>
      </c>
      <c r="E585" s="614">
        <v>0.03</v>
      </c>
      <c r="F585" s="625">
        <f t="shared" si="236"/>
        <v>348.72</v>
      </c>
      <c r="G585" s="625">
        <f t="shared" si="237"/>
        <v>0</v>
      </c>
      <c r="H585" s="625">
        <f t="shared" si="238"/>
        <v>348.72</v>
      </c>
      <c r="I585" s="614">
        <v>11624</v>
      </c>
      <c r="J585" s="614"/>
      <c r="K585" s="614"/>
      <c r="L585" s="612"/>
      <c r="M585" s="612"/>
      <c r="N585" s="612"/>
      <c r="O585" s="645">
        <f t="shared" si="266"/>
        <v>16273.6</v>
      </c>
      <c r="P585" s="627">
        <f t="shared" si="260"/>
        <v>625.25</v>
      </c>
      <c r="Q585" s="627">
        <f t="shared" si="261"/>
        <v>0</v>
      </c>
      <c r="R585" s="628">
        <f t="shared" ref="R585:R648" si="267">P585+Q585</f>
        <v>625.25</v>
      </c>
      <c r="S585" s="628">
        <v>20841.52</v>
      </c>
      <c r="T585" s="628">
        <v>0</v>
      </c>
      <c r="U585" s="628">
        <f t="shared" ref="U585:U648" si="268">S585+T585</f>
        <v>20841.52</v>
      </c>
      <c r="V585" s="624"/>
    </row>
    <row r="586" spans="1:22" s="481" customFormat="1" ht="28.5" hidden="1" outlineLevel="1">
      <c r="A586" s="610">
        <v>501</v>
      </c>
      <c r="B586" s="610">
        <v>436</v>
      </c>
      <c r="C586" s="624" t="s">
        <v>270</v>
      </c>
      <c r="D586" s="610" t="s">
        <v>26</v>
      </c>
      <c r="E586" s="614">
        <v>6.2</v>
      </c>
      <c r="F586" s="625">
        <f t="shared" si="236"/>
        <v>1767</v>
      </c>
      <c r="G586" s="625">
        <f t="shared" si="237"/>
        <v>6565.8</v>
      </c>
      <c r="H586" s="625">
        <f t="shared" si="238"/>
        <v>8332.7999999999993</v>
      </c>
      <c r="I586" s="614">
        <v>285</v>
      </c>
      <c r="J586" s="614">
        <v>1059</v>
      </c>
      <c r="K586" s="614"/>
      <c r="L586" s="612"/>
      <c r="M586" s="612"/>
      <c r="N586" s="612"/>
      <c r="O586" s="645">
        <f t="shared" si="266"/>
        <v>399</v>
      </c>
      <c r="P586" s="627">
        <f t="shared" si="260"/>
        <v>3168.2</v>
      </c>
      <c r="Q586" s="627">
        <f t="shared" si="261"/>
        <v>8408.81</v>
      </c>
      <c r="R586" s="628">
        <f t="shared" si="267"/>
        <v>11577.01</v>
      </c>
      <c r="S586" s="628">
        <v>511</v>
      </c>
      <c r="T586" s="628">
        <v>1356.26</v>
      </c>
      <c r="U586" s="628">
        <f t="shared" si="268"/>
        <v>1867.26</v>
      </c>
      <c r="V586" s="624" t="s">
        <v>336</v>
      </c>
    </row>
    <row r="587" spans="1:22" s="481" customFormat="1" ht="28.5" hidden="1" outlineLevel="1">
      <c r="A587" s="610"/>
      <c r="B587" s="610"/>
      <c r="C587" s="617" t="s">
        <v>337</v>
      </c>
      <c r="D587" s="685"/>
      <c r="E587" s="686"/>
      <c r="F587" s="625">
        <f t="shared" si="236"/>
        <v>0</v>
      </c>
      <c r="G587" s="625">
        <f t="shared" si="237"/>
        <v>0</v>
      </c>
      <c r="H587" s="625">
        <f t="shared" si="238"/>
        <v>0</v>
      </c>
      <c r="I587" s="614"/>
      <c r="J587" s="614"/>
      <c r="K587" s="614"/>
      <c r="L587" s="612"/>
      <c r="M587" s="612"/>
      <c r="N587" s="612"/>
      <c r="O587" s="632"/>
      <c r="P587" s="627">
        <f t="shared" si="260"/>
        <v>0</v>
      </c>
      <c r="Q587" s="627">
        <f t="shared" si="261"/>
        <v>0</v>
      </c>
      <c r="R587" s="628">
        <f t="shared" si="267"/>
        <v>0</v>
      </c>
      <c r="S587" s="628">
        <v>0</v>
      </c>
      <c r="T587" s="628">
        <v>0</v>
      </c>
      <c r="U587" s="628">
        <f t="shared" si="268"/>
        <v>0</v>
      </c>
      <c r="V587" s="624"/>
    </row>
    <row r="588" spans="1:22" s="481" customFormat="1" hidden="1" outlineLevel="1">
      <c r="A588" s="610">
        <v>502</v>
      </c>
      <c r="B588" s="610">
        <v>437</v>
      </c>
      <c r="C588" s="624" t="s">
        <v>264</v>
      </c>
      <c r="D588" s="610" t="s">
        <v>34</v>
      </c>
      <c r="E588" s="614">
        <v>0.03</v>
      </c>
      <c r="F588" s="625">
        <f t="shared" si="236"/>
        <v>712.71</v>
      </c>
      <c r="G588" s="625">
        <f t="shared" si="237"/>
        <v>0</v>
      </c>
      <c r="H588" s="625">
        <f t="shared" si="238"/>
        <v>712.71</v>
      </c>
      <c r="I588" s="614">
        <v>23757</v>
      </c>
      <c r="J588" s="614"/>
      <c r="K588" s="614"/>
      <c r="L588" s="612"/>
      <c r="M588" s="612"/>
      <c r="N588" s="612"/>
      <c r="O588" s="626">
        <f>I588*$L$3</f>
        <v>40386.9</v>
      </c>
      <c r="P588" s="627">
        <f t="shared" si="260"/>
        <v>1551.7</v>
      </c>
      <c r="Q588" s="627">
        <f t="shared" si="261"/>
        <v>0</v>
      </c>
      <c r="R588" s="628">
        <f t="shared" si="267"/>
        <v>1551.7</v>
      </c>
      <c r="S588" s="628">
        <v>51723.3</v>
      </c>
      <c r="T588" s="628">
        <v>0</v>
      </c>
      <c r="U588" s="628">
        <f t="shared" si="268"/>
        <v>51723.3</v>
      </c>
      <c r="V588" s="624"/>
    </row>
    <row r="589" spans="1:22" s="481" customFormat="1" hidden="1" outlineLevel="1">
      <c r="A589" s="610">
        <v>503</v>
      </c>
      <c r="B589" s="610">
        <v>438</v>
      </c>
      <c r="C589" s="624" t="s">
        <v>56</v>
      </c>
      <c r="D589" s="610" t="s">
        <v>26</v>
      </c>
      <c r="E589" s="614">
        <v>1.1000000000000001</v>
      </c>
      <c r="F589" s="625">
        <f t="shared" si="236"/>
        <v>1938.24</v>
      </c>
      <c r="G589" s="625">
        <f t="shared" si="237"/>
        <v>0</v>
      </c>
      <c r="H589" s="625">
        <f t="shared" si="238"/>
        <v>1938.24</v>
      </c>
      <c r="I589" s="614">
        <v>1762.04</v>
      </c>
      <c r="J589" s="614"/>
      <c r="K589" s="614"/>
      <c r="L589" s="612"/>
      <c r="M589" s="612"/>
      <c r="N589" s="612"/>
      <c r="O589" s="645">
        <f t="shared" ref="O589:O596" si="269">I589*$M$3</f>
        <v>2466.86</v>
      </c>
      <c r="P589" s="627">
        <f t="shared" si="260"/>
        <v>3475.23</v>
      </c>
      <c r="Q589" s="627">
        <f t="shared" si="261"/>
        <v>0</v>
      </c>
      <c r="R589" s="628">
        <f t="shared" si="267"/>
        <v>3475.23</v>
      </c>
      <c r="S589" s="628">
        <v>3159.3</v>
      </c>
      <c r="T589" s="628">
        <v>0</v>
      </c>
      <c r="U589" s="628">
        <f t="shared" si="268"/>
        <v>3159.3</v>
      </c>
      <c r="V589" s="624"/>
    </row>
    <row r="590" spans="1:22" s="481" customFormat="1" hidden="1" outlineLevel="1">
      <c r="A590" s="610">
        <v>504</v>
      </c>
      <c r="B590" s="610">
        <v>439</v>
      </c>
      <c r="C590" s="624" t="s">
        <v>218</v>
      </c>
      <c r="D590" s="610" t="s">
        <v>26</v>
      </c>
      <c r="E590" s="614">
        <v>1.1000000000000001</v>
      </c>
      <c r="F590" s="625">
        <f t="shared" si="236"/>
        <v>162.88999999999999</v>
      </c>
      <c r="G590" s="625">
        <f t="shared" si="237"/>
        <v>0</v>
      </c>
      <c r="H590" s="625">
        <f t="shared" si="238"/>
        <v>162.88999999999999</v>
      </c>
      <c r="I590" s="614">
        <v>148.08000000000001</v>
      </c>
      <c r="J590" s="614"/>
      <c r="K590" s="614"/>
      <c r="L590" s="612"/>
      <c r="M590" s="612"/>
      <c r="N590" s="612"/>
      <c r="O590" s="645">
        <f t="shared" si="269"/>
        <v>207.31</v>
      </c>
      <c r="P590" s="627">
        <f t="shared" si="260"/>
        <v>292.05</v>
      </c>
      <c r="Q590" s="627">
        <f t="shared" si="261"/>
        <v>0</v>
      </c>
      <c r="R590" s="628">
        <f t="shared" si="267"/>
        <v>292.05</v>
      </c>
      <c r="S590" s="628">
        <v>265.5</v>
      </c>
      <c r="T590" s="628">
        <v>0</v>
      </c>
      <c r="U590" s="628">
        <f t="shared" si="268"/>
        <v>265.5</v>
      </c>
      <c r="V590" s="624"/>
    </row>
    <row r="591" spans="1:22" s="481" customFormat="1" ht="42.75" hidden="1" outlineLevel="1">
      <c r="A591" s="610">
        <v>505</v>
      </c>
      <c r="B591" s="610">
        <v>440</v>
      </c>
      <c r="C591" s="624" t="s">
        <v>265</v>
      </c>
      <c r="D591" s="610" t="s">
        <v>34</v>
      </c>
      <c r="E591" s="614">
        <v>0</v>
      </c>
      <c r="F591" s="625">
        <f t="shared" si="236"/>
        <v>0</v>
      </c>
      <c r="G591" s="625">
        <f t="shared" si="237"/>
        <v>0</v>
      </c>
      <c r="H591" s="625">
        <f t="shared" si="238"/>
        <v>0</v>
      </c>
      <c r="I591" s="614">
        <v>11624</v>
      </c>
      <c r="J591" s="614"/>
      <c r="K591" s="614"/>
      <c r="L591" s="612"/>
      <c r="M591" s="612"/>
      <c r="N591" s="612"/>
      <c r="O591" s="645">
        <f t="shared" si="269"/>
        <v>16273.6</v>
      </c>
      <c r="P591" s="627">
        <f t="shared" si="260"/>
        <v>0</v>
      </c>
      <c r="Q591" s="627">
        <f t="shared" si="261"/>
        <v>0</v>
      </c>
      <c r="R591" s="628">
        <f t="shared" si="267"/>
        <v>0</v>
      </c>
      <c r="S591" s="628">
        <v>20841.52</v>
      </c>
      <c r="T591" s="628">
        <v>0</v>
      </c>
      <c r="U591" s="628">
        <f t="shared" si="268"/>
        <v>20841.52</v>
      </c>
      <c r="V591" s="624"/>
    </row>
    <row r="592" spans="1:22" s="481" customFormat="1" ht="28.5" hidden="1" outlineLevel="1">
      <c r="A592" s="610">
        <v>506</v>
      </c>
      <c r="B592" s="610">
        <v>441</v>
      </c>
      <c r="C592" s="624" t="s">
        <v>266</v>
      </c>
      <c r="D592" s="610" t="s">
        <v>26</v>
      </c>
      <c r="E592" s="614">
        <v>0.6</v>
      </c>
      <c r="F592" s="625">
        <f t="shared" si="236"/>
        <v>63</v>
      </c>
      <c r="G592" s="625">
        <f t="shared" si="237"/>
        <v>138.6</v>
      </c>
      <c r="H592" s="625">
        <f t="shared" si="238"/>
        <v>201.6</v>
      </c>
      <c r="I592" s="614">
        <v>105</v>
      </c>
      <c r="J592" s="614">
        <v>231</v>
      </c>
      <c r="K592" s="614"/>
      <c r="L592" s="612"/>
      <c r="M592" s="612"/>
      <c r="N592" s="612"/>
      <c r="O592" s="645">
        <f t="shared" si="269"/>
        <v>147</v>
      </c>
      <c r="P592" s="627">
        <f t="shared" si="260"/>
        <v>112.96</v>
      </c>
      <c r="Q592" s="627">
        <f t="shared" si="261"/>
        <v>177.5</v>
      </c>
      <c r="R592" s="628">
        <f t="shared" si="267"/>
        <v>290.45999999999998</v>
      </c>
      <c r="S592" s="628">
        <v>188.26</v>
      </c>
      <c r="T592" s="628">
        <v>295.83999999999997</v>
      </c>
      <c r="U592" s="628">
        <f t="shared" si="268"/>
        <v>484.1</v>
      </c>
      <c r="V592" s="624" t="s">
        <v>338</v>
      </c>
    </row>
    <row r="593" spans="1:22" s="481" customFormat="1" ht="42.75" hidden="1" outlineLevel="1">
      <c r="A593" s="610">
        <v>507</v>
      </c>
      <c r="B593" s="610">
        <v>442</v>
      </c>
      <c r="C593" s="624" t="s">
        <v>265</v>
      </c>
      <c r="D593" s="610" t="s">
        <v>34</v>
      </c>
      <c r="E593" s="614">
        <v>0.02</v>
      </c>
      <c r="F593" s="625">
        <f t="shared" si="236"/>
        <v>232.48</v>
      </c>
      <c r="G593" s="625">
        <f t="shared" si="237"/>
        <v>0</v>
      </c>
      <c r="H593" s="625">
        <f t="shared" si="238"/>
        <v>232.48</v>
      </c>
      <c r="I593" s="614">
        <v>11624</v>
      </c>
      <c r="J593" s="614"/>
      <c r="K593" s="614"/>
      <c r="L593" s="612"/>
      <c r="M593" s="612"/>
      <c r="N593" s="612"/>
      <c r="O593" s="645">
        <f t="shared" si="269"/>
        <v>16273.6</v>
      </c>
      <c r="P593" s="627">
        <f t="shared" si="260"/>
        <v>416.83</v>
      </c>
      <c r="Q593" s="627">
        <f t="shared" si="261"/>
        <v>0</v>
      </c>
      <c r="R593" s="628">
        <f t="shared" si="267"/>
        <v>416.83</v>
      </c>
      <c r="S593" s="628">
        <v>20841.52</v>
      </c>
      <c r="T593" s="628">
        <v>0</v>
      </c>
      <c r="U593" s="628">
        <f t="shared" si="268"/>
        <v>20841.52</v>
      </c>
      <c r="V593" s="624"/>
    </row>
    <row r="594" spans="1:22" s="481" customFormat="1" ht="28.5" hidden="1" outlineLevel="1">
      <c r="A594" s="610">
        <v>508</v>
      </c>
      <c r="B594" s="610">
        <v>443</v>
      </c>
      <c r="C594" s="624" t="s">
        <v>330</v>
      </c>
      <c r="D594" s="610" t="s">
        <v>26</v>
      </c>
      <c r="E594" s="614">
        <v>0.3</v>
      </c>
      <c r="F594" s="625">
        <f t="shared" si="236"/>
        <v>1539.6</v>
      </c>
      <c r="G594" s="625">
        <f t="shared" si="237"/>
        <v>7392</v>
      </c>
      <c r="H594" s="625">
        <f t="shared" si="238"/>
        <v>8931.6</v>
      </c>
      <c r="I594" s="614">
        <v>5132</v>
      </c>
      <c r="J594" s="614">
        <v>24640</v>
      </c>
      <c r="K594" s="614"/>
      <c r="L594" s="612"/>
      <c r="M594" s="612"/>
      <c r="N594" s="612"/>
      <c r="O594" s="645">
        <f t="shared" si="269"/>
        <v>7184.8</v>
      </c>
      <c r="P594" s="627">
        <f t="shared" si="260"/>
        <v>2760.46</v>
      </c>
      <c r="Q594" s="627">
        <f t="shared" si="261"/>
        <v>9466.9</v>
      </c>
      <c r="R594" s="628">
        <f t="shared" si="267"/>
        <v>12227.36</v>
      </c>
      <c r="S594" s="628">
        <v>9201.5400000000009</v>
      </c>
      <c r="T594" s="628">
        <v>31556.32</v>
      </c>
      <c r="U594" s="628">
        <f t="shared" si="268"/>
        <v>40757.86</v>
      </c>
      <c r="V594" s="624" t="s">
        <v>339</v>
      </c>
    </row>
    <row r="595" spans="1:22" s="481" customFormat="1" ht="42.75" hidden="1" outlineLevel="1">
      <c r="A595" s="610">
        <v>509</v>
      </c>
      <c r="B595" s="610">
        <v>444</v>
      </c>
      <c r="C595" s="624" t="s">
        <v>265</v>
      </c>
      <c r="D595" s="610" t="s">
        <v>34</v>
      </c>
      <c r="E595" s="614">
        <v>0</v>
      </c>
      <c r="F595" s="625">
        <f t="shared" si="236"/>
        <v>0</v>
      </c>
      <c r="G595" s="625">
        <f t="shared" si="237"/>
        <v>0</v>
      </c>
      <c r="H595" s="625">
        <f t="shared" si="238"/>
        <v>0</v>
      </c>
      <c r="I595" s="614">
        <v>11624</v>
      </c>
      <c r="J595" s="614"/>
      <c r="K595" s="614"/>
      <c r="L595" s="612"/>
      <c r="M595" s="612"/>
      <c r="N595" s="612"/>
      <c r="O595" s="645">
        <f t="shared" si="269"/>
        <v>16273.6</v>
      </c>
      <c r="P595" s="627">
        <f t="shared" si="260"/>
        <v>0</v>
      </c>
      <c r="Q595" s="627">
        <f t="shared" si="261"/>
        <v>0</v>
      </c>
      <c r="R595" s="628">
        <f t="shared" si="267"/>
        <v>0</v>
      </c>
      <c r="S595" s="628">
        <v>20841.52</v>
      </c>
      <c r="T595" s="628">
        <v>0</v>
      </c>
      <c r="U595" s="628">
        <f t="shared" si="268"/>
        <v>20841.52</v>
      </c>
      <c r="V595" s="624"/>
    </row>
    <row r="596" spans="1:22" s="481" customFormat="1" ht="28.5" hidden="1" outlineLevel="1">
      <c r="A596" s="610">
        <v>510</v>
      </c>
      <c r="B596" s="610">
        <v>445</v>
      </c>
      <c r="C596" s="624" t="s">
        <v>270</v>
      </c>
      <c r="D596" s="610" t="s">
        <v>26</v>
      </c>
      <c r="E596" s="614">
        <v>0.5</v>
      </c>
      <c r="F596" s="625">
        <f t="shared" si="236"/>
        <v>142.5</v>
      </c>
      <c r="G596" s="625">
        <f t="shared" si="237"/>
        <v>529.5</v>
      </c>
      <c r="H596" s="625">
        <f t="shared" si="238"/>
        <v>672</v>
      </c>
      <c r="I596" s="614">
        <v>285</v>
      </c>
      <c r="J596" s="614">
        <v>1059</v>
      </c>
      <c r="K596" s="614"/>
      <c r="L596" s="612"/>
      <c r="M596" s="612"/>
      <c r="N596" s="612"/>
      <c r="O596" s="645">
        <f t="shared" si="269"/>
        <v>399</v>
      </c>
      <c r="P596" s="627">
        <f t="shared" si="260"/>
        <v>255.5</v>
      </c>
      <c r="Q596" s="627">
        <f t="shared" si="261"/>
        <v>678.13</v>
      </c>
      <c r="R596" s="628">
        <f t="shared" si="267"/>
        <v>933.63</v>
      </c>
      <c r="S596" s="628">
        <v>511</v>
      </c>
      <c r="T596" s="628">
        <v>1356.26</v>
      </c>
      <c r="U596" s="628">
        <f t="shared" si="268"/>
        <v>1867.26</v>
      </c>
      <c r="V596" s="624" t="s">
        <v>340</v>
      </c>
    </row>
    <row r="597" spans="1:22" s="481" customFormat="1" ht="28.5" hidden="1" outlineLevel="1">
      <c r="A597" s="610"/>
      <c r="B597" s="610"/>
      <c r="C597" s="617" t="s">
        <v>341</v>
      </c>
      <c r="D597" s="685"/>
      <c r="E597" s="686"/>
      <c r="F597" s="625">
        <f t="shared" si="236"/>
        <v>0</v>
      </c>
      <c r="G597" s="625">
        <f t="shared" si="237"/>
        <v>0</v>
      </c>
      <c r="H597" s="625">
        <f t="shared" si="238"/>
        <v>0</v>
      </c>
      <c r="I597" s="614"/>
      <c r="J597" s="614"/>
      <c r="K597" s="614"/>
      <c r="L597" s="612"/>
      <c r="M597" s="612"/>
      <c r="N597" s="612"/>
      <c r="O597" s="632"/>
      <c r="P597" s="627">
        <f t="shared" si="260"/>
        <v>0</v>
      </c>
      <c r="Q597" s="627">
        <f t="shared" si="261"/>
        <v>0</v>
      </c>
      <c r="R597" s="628">
        <f t="shared" si="267"/>
        <v>0</v>
      </c>
      <c r="S597" s="628">
        <v>0</v>
      </c>
      <c r="T597" s="628">
        <v>0</v>
      </c>
      <c r="U597" s="628">
        <f t="shared" si="268"/>
        <v>0</v>
      </c>
      <c r="V597" s="624"/>
    </row>
    <row r="598" spans="1:22" s="481" customFormat="1" hidden="1" outlineLevel="1">
      <c r="A598" s="610">
        <v>511</v>
      </c>
      <c r="B598" s="610">
        <v>446</v>
      </c>
      <c r="C598" s="624" t="s">
        <v>264</v>
      </c>
      <c r="D598" s="610" t="s">
        <v>34</v>
      </c>
      <c r="E598" s="614">
        <v>0.33</v>
      </c>
      <c r="F598" s="625">
        <f t="shared" si="236"/>
        <v>7839.81</v>
      </c>
      <c r="G598" s="625">
        <f t="shared" si="237"/>
        <v>0</v>
      </c>
      <c r="H598" s="625">
        <f t="shared" si="238"/>
        <v>7839.81</v>
      </c>
      <c r="I598" s="614">
        <v>23757</v>
      </c>
      <c r="J598" s="614"/>
      <c r="K598" s="614"/>
      <c r="L598" s="612"/>
      <c r="M598" s="612"/>
      <c r="N598" s="612"/>
      <c r="O598" s="626">
        <f>I598*$L$3</f>
        <v>40386.9</v>
      </c>
      <c r="P598" s="627">
        <f t="shared" ref="P598:P661" si="270">E598*S598</f>
        <v>17068.689999999999</v>
      </c>
      <c r="Q598" s="627">
        <f t="shared" ref="Q598:Q661" si="271">E598*T598</f>
        <v>0</v>
      </c>
      <c r="R598" s="628">
        <f t="shared" si="267"/>
        <v>17068.689999999999</v>
      </c>
      <c r="S598" s="628">
        <v>51723.3</v>
      </c>
      <c r="T598" s="628">
        <v>0</v>
      </c>
      <c r="U598" s="628">
        <f t="shared" si="268"/>
        <v>51723.3</v>
      </c>
      <c r="V598" s="624"/>
    </row>
    <row r="599" spans="1:22" s="481" customFormat="1" hidden="1" outlineLevel="1">
      <c r="A599" s="610">
        <v>512</v>
      </c>
      <c r="B599" s="610">
        <v>447</v>
      </c>
      <c r="C599" s="624" t="s">
        <v>56</v>
      </c>
      <c r="D599" s="610" t="s">
        <v>26</v>
      </c>
      <c r="E599" s="614">
        <v>31.1</v>
      </c>
      <c r="F599" s="625">
        <f t="shared" si="236"/>
        <v>54799.44</v>
      </c>
      <c r="G599" s="625">
        <f t="shared" si="237"/>
        <v>0</v>
      </c>
      <c r="H599" s="625">
        <f t="shared" si="238"/>
        <v>54799.44</v>
      </c>
      <c r="I599" s="614">
        <v>1762.04</v>
      </c>
      <c r="J599" s="614"/>
      <c r="K599" s="614"/>
      <c r="L599" s="612"/>
      <c r="M599" s="612"/>
      <c r="N599" s="612"/>
      <c r="O599" s="645">
        <f t="shared" ref="O599:O606" si="272">I599*$M$3</f>
        <v>2466.86</v>
      </c>
      <c r="P599" s="627">
        <f t="shared" si="270"/>
        <v>98254.23</v>
      </c>
      <c r="Q599" s="627">
        <f t="shared" si="271"/>
        <v>0</v>
      </c>
      <c r="R599" s="628">
        <f t="shared" si="267"/>
        <v>98254.23</v>
      </c>
      <c r="S599" s="628">
        <v>3159.3</v>
      </c>
      <c r="T599" s="628">
        <v>0</v>
      </c>
      <c r="U599" s="628">
        <f t="shared" si="268"/>
        <v>3159.3</v>
      </c>
      <c r="V599" s="624"/>
    </row>
    <row r="600" spans="1:22" s="481" customFormat="1" hidden="1" outlineLevel="1">
      <c r="A600" s="610">
        <v>513</v>
      </c>
      <c r="B600" s="610">
        <v>448</v>
      </c>
      <c r="C600" s="624" t="s">
        <v>218</v>
      </c>
      <c r="D600" s="610" t="s">
        <v>26</v>
      </c>
      <c r="E600" s="614">
        <v>31.1</v>
      </c>
      <c r="F600" s="625">
        <f t="shared" si="236"/>
        <v>4605.29</v>
      </c>
      <c r="G600" s="625">
        <f t="shared" si="237"/>
        <v>0</v>
      </c>
      <c r="H600" s="625">
        <f t="shared" si="238"/>
        <v>4605.29</v>
      </c>
      <c r="I600" s="614">
        <v>148.08000000000001</v>
      </c>
      <c r="J600" s="614"/>
      <c r="K600" s="614"/>
      <c r="L600" s="612"/>
      <c r="M600" s="612"/>
      <c r="N600" s="612"/>
      <c r="O600" s="645">
        <f t="shared" si="272"/>
        <v>207.31</v>
      </c>
      <c r="P600" s="627">
        <f t="shared" si="270"/>
        <v>8257.0499999999993</v>
      </c>
      <c r="Q600" s="627">
        <f t="shared" si="271"/>
        <v>0</v>
      </c>
      <c r="R600" s="628">
        <f t="shared" si="267"/>
        <v>8257.0499999999993</v>
      </c>
      <c r="S600" s="628">
        <v>265.5</v>
      </c>
      <c r="T600" s="628">
        <v>0</v>
      </c>
      <c r="U600" s="628">
        <f t="shared" si="268"/>
        <v>265.5</v>
      </c>
      <c r="V600" s="624"/>
    </row>
    <row r="601" spans="1:22" s="481" customFormat="1" ht="42.75" hidden="1" outlineLevel="1">
      <c r="A601" s="610">
        <v>514</v>
      </c>
      <c r="B601" s="610">
        <v>449</v>
      </c>
      <c r="C601" s="624" t="s">
        <v>265</v>
      </c>
      <c r="D601" s="610" t="s">
        <v>34</v>
      </c>
      <c r="E601" s="614">
        <v>0.01</v>
      </c>
      <c r="F601" s="625">
        <f t="shared" si="236"/>
        <v>116.24</v>
      </c>
      <c r="G601" s="625">
        <f t="shared" si="237"/>
        <v>0</v>
      </c>
      <c r="H601" s="625">
        <f t="shared" si="238"/>
        <v>116.24</v>
      </c>
      <c r="I601" s="614">
        <v>11624</v>
      </c>
      <c r="J601" s="614"/>
      <c r="K601" s="614"/>
      <c r="L601" s="612"/>
      <c r="M601" s="612"/>
      <c r="N601" s="612"/>
      <c r="O601" s="645">
        <f t="shared" si="272"/>
        <v>16273.6</v>
      </c>
      <c r="P601" s="627">
        <f t="shared" si="270"/>
        <v>208.42</v>
      </c>
      <c r="Q601" s="627">
        <f t="shared" si="271"/>
        <v>0</v>
      </c>
      <c r="R601" s="628">
        <f t="shared" si="267"/>
        <v>208.42</v>
      </c>
      <c r="S601" s="628">
        <v>20841.52</v>
      </c>
      <c r="T601" s="628">
        <v>0</v>
      </c>
      <c r="U601" s="628">
        <f t="shared" si="268"/>
        <v>20841.52</v>
      </c>
      <c r="V601" s="624"/>
    </row>
    <row r="602" spans="1:22" s="481" customFormat="1" ht="28.5" hidden="1" outlineLevel="1">
      <c r="A602" s="610">
        <v>515</v>
      </c>
      <c r="B602" s="610">
        <v>450</v>
      </c>
      <c r="C602" s="624" t="s">
        <v>266</v>
      </c>
      <c r="D602" s="610" t="s">
        <v>26</v>
      </c>
      <c r="E602" s="614">
        <v>5.6</v>
      </c>
      <c r="F602" s="625">
        <f t="shared" si="236"/>
        <v>588</v>
      </c>
      <c r="G602" s="625">
        <f t="shared" si="237"/>
        <v>1293.5999999999999</v>
      </c>
      <c r="H602" s="625">
        <f t="shared" si="238"/>
        <v>1881.6</v>
      </c>
      <c r="I602" s="614">
        <v>105</v>
      </c>
      <c r="J602" s="614">
        <v>231</v>
      </c>
      <c r="K602" s="614"/>
      <c r="L602" s="612"/>
      <c r="M602" s="612"/>
      <c r="N602" s="612"/>
      <c r="O602" s="645">
        <f t="shared" si="272"/>
        <v>147</v>
      </c>
      <c r="P602" s="627">
        <f t="shared" si="270"/>
        <v>1054.26</v>
      </c>
      <c r="Q602" s="627">
        <f t="shared" si="271"/>
        <v>1656.7</v>
      </c>
      <c r="R602" s="628">
        <f t="shared" si="267"/>
        <v>2710.96</v>
      </c>
      <c r="S602" s="628">
        <v>188.26</v>
      </c>
      <c r="T602" s="628">
        <v>295.83999999999997</v>
      </c>
      <c r="U602" s="628">
        <f t="shared" si="268"/>
        <v>484.1</v>
      </c>
      <c r="V602" s="624" t="s">
        <v>342</v>
      </c>
    </row>
    <row r="603" spans="1:22" s="481" customFormat="1" ht="42.75" hidden="1" outlineLevel="1">
      <c r="A603" s="610">
        <v>516</v>
      </c>
      <c r="B603" s="610">
        <v>451</v>
      </c>
      <c r="C603" s="624" t="s">
        <v>265</v>
      </c>
      <c r="D603" s="610" t="s">
        <v>34</v>
      </c>
      <c r="E603" s="614">
        <v>0.33</v>
      </c>
      <c r="F603" s="625">
        <f t="shared" si="236"/>
        <v>3835.92</v>
      </c>
      <c r="G603" s="625">
        <f t="shared" si="237"/>
        <v>0</v>
      </c>
      <c r="H603" s="625">
        <f t="shared" si="238"/>
        <v>3835.92</v>
      </c>
      <c r="I603" s="614">
        <v>11624</v>
      </c>
      <c r="J603" s="614"/>
      <c r="K603" s="614"/>
      <c r="L603" s="612"/>
      <c r="M603" s="612"/>
      <c r="N603" s="612"/>
      <c r="O603" s="645">
        <f t="shared" si="272"/>
        <v>16273.6</v>
      </c>
      <c r="P603" s="627">
        <f t="shared" si="270"/>
        <v>6877.7</v>
      </c>
      <c r="Q603" s="627">
        <f t="shared" si="271"/>
        <v>0</v>
      </c>
      <c r="R603" s="628">
        <f t="shared" si="267"/>
        <v>6877.7</v>
      </c>
      <c r="S603" s="628">
        <v>20841.52</v>
      </c>
      <c r="T603" s="628">
        <v>0</v>
      </c>
      <c r="U603" s="628">
        <f t="shared" si="268"/>
        <v>20841.52</v>
      </c>
      <c r="V603" s="624"/>
    </row>
    <row r="604" spans="1:22" s="481" customFormat="1" ht="28.5" hidden="1" outlineLevel="1">
      <c r="A604" s="610">
        <v>517</v>
      </c>
      <c r="B604" s="610">
        <v>452</v>
      </c>
      <c r="C604" s="624" t="s">
        <v>268</v>
      </c>
      <c r="D604" s="610" t="s">
        <v>26</v>
      </c>
      <c r="E604" s="614">
        <v>6.6</v>
      </c>
      <c r="F604" s="625">
        <f t="shared" si="236"/>
        <v>21238.799999999999</v>
      </c>
      <c r="G604" s="625">
        <f t="shared" si="237"/>
        <v>101640</v>
      </c>
      <c r="H604" s="625">
        <f t="shared" si="238"/>
        <v>122878.8</v>
      </c>
      <c r="I604" s="614">
        <v>3218</v>
      </c>
      <c r="J604" s="614">
        <v>15400</v>
      </c>
      <c r="K604" s="614"/>
      <c r="L604" s="612"/>
      <c r="M604" s="612"/>
      <c r="N604" s="612"/>
      <c r="O604" s="645">
        <f t="shared" si="272"/>
        <v>4505.2</v>
      </c>
      <c r="P604" s="627">
        <f t="shared" si="270"/>
        <v>38080.61</v>
      </c>
      <c r="Q604" s="627">
        <f t="shared" si="271"/>
        <v>130169.82</v>
      </c>
      <c r="R604" s="628">
        <f t="shared" si="267"/>
        <v>168250.43</v>
      </c>
      <c r="S604" s="628">
        <v>5769.79</v>
      </c>
      <c r="T604" s="628">
        <v>19722.7</v>
      </c>
      <c r="U604" s="628">
        <f t="shared" si="268"/>
        <v>25492.49</v>
      </c>
      <c r="V604" s="624" t="s">
        <v>343</v>
      </c>
    </row>
    <row r="605" spans="1:22" s="481" customFormat="1" ht="42.75" hidden="1" outlineLevel="1">
      <c r="A605" s="610">
        <v>518</v>
      </c>
      <c r="B605" s="610">
        <v>453</v>
      </c>
      <c r="C605" s="624" t="s">
        <v>265</v>
      </c>
      <c r="D605" s="610" t="s">
        <v>34</v>
      </c>
      <c r="E605" s="614">
        <v>0.03</v>
      </c>
      <c r="F605" s="625">
        <f t="shared" si="236"/>
        <v>348.72</v>
      </c>
      <c r="G605" s="625">
        <f t="shared" si="237"/>
        <v>0</v>
      </c>
      <c r="H605" s="625">
        <f t="shared" si="238"/>
        <v>348.72</v>
      </c>
      <c r="I605" s="614">
        <v>11624</v>
      </c>
      <c r="J605" s="614"/>
      <c r="K605" s="614"/>
      <c r="L605" s="612"/>
      <c r="M605" s="612"/>
      <c r="N605" s="612"/>
      <c r="O605" s="645">
        <f t="shared" si="272"/>
        <v>16273.6</v>
      </c>
      <c r="P605" s="627">
        <f t="shared" si="270"/>
        <v>625.25</v>
      </c>
      <c r="Q605" s="627">
        <f t="shared" si="271"/>
        <v>0</v>
      </c>
      <c r="R605" s="628">
        <f t="shared" si="267"/>
        <v>625.25</v>
      </c>
      <c r="S605" s="628">
        <v>20841.52</v>
      </c>
      <c r="T605" s="628">
        <v>0</v>
      </c>
      <c r="U605" s="628">
        <f t="shared" si="268"/>
        <v>20841.52</v>
      </c>
      <c r="V605" s="624"/>
    </row>
    <row r="606" spans="1:22" s="481" customFormat="1" ht="28.5" hidden="1" outlineLevel="1">
      <c r="A606" s="610">
        <v>519</v>
      </c>
      <c r="B606" s="610">
        <v>454</v>
      </c>
      <c r="C606" s="624" t="s">
        <v>270</v>
      </c>
      <c r="D606" s="610" t="s">
        <v>26</v>
      </c>
      <c r="E606" s="614">
        <v>6.6</v>
      </c>
      <c r="F606" s="625">
        <f t="shared" si="236"/>
        <v>1881</v>
      </c>
      <c r="G606" s="625">
        <f t="shared" si="237"/>
        <v>6989.4</v>
      </c>
      <c r="H606" s="625">
        <f t="shared" si="238"/>
        <v>8870.4</v>
      </c>
      <c r="I606" s="614">
        <v>285</v>
      </c>
      <c r="J606" s="614">
        <v>1059</v>
      </c>
      <c r="K606" s="614"/>
      <c r="L606" s="612"/>
      <c r="M606" s="612"/>
      <c r="N606" s="612"/>
      <c r="O606" s="645">
        <f t="shared" si="272"/>
        <v>399</v>
      </c>
      <c r="P606" s="627">
        <f t="shared" si="270"/>
        <v>3372.6</v>
      </c>
      <c r="Q606" s="627">
        <f t="shared" si="271"/>
        <v>8951.32</v>
      </c>
      <c r="R606" s="628">
        <f t="shared" si="267"/>
        <v>12323.92</v>
      </c>
      <c r="S606" s="628">
        <v>511</v>
      </c>
      <c r="T606" s="628">
        <v>1356.26</v>
      </c>
      <c r="U606" s="628">
        <f t="shared" si="268"/>
        <v>1867.26</v>
      </c>
      <c r="V606" s="624" t="s">
        <v>344</v>
      </c>
    </row>
    <row r="607" spans="1:22" s="481" customFormat="1" ht="28.5" hidden="1" outlineLevel="1">
      <c r="A607" s="610"/>
      <c r="B607" s="610"/>
      <c r="C607" s="617" t="s">
        <v>345</v>
      </c>
      <c r="D607" s="685"/>
      <c r="E607" s="686"/>
      <c r="F607" s="625">
        <f t="shared" si="236"/>
        <v>0</v>
      </c>
      <c r="G607" s="625">
        <f t="shared" si="237"/>
        <v>0</v>
      </c>
      <c r="H607" s="625">
        <f t="shared" si="238"/>
        <v>0</v>
      </c>
      <c r="I607" s="614"/>
      <c r="J607" s="614"/>
      <c r="K607" s="614"/>
      <c r="L607" s="612"/>
      <c r="M607" s="612"/>
      <c r="N607" s="612"/>
      <c r="O607" s="632"/>
      <c r="P607" s="627">
        <f t="shared" si="270"/>
        <v>0</v>
      </c>
      <c r="Q607" s="627">
        <f t="shared" si="271"/>
        <v>0</v>
      </c>
      <c r="R607" s="628">
        <f t="shared" si="267"/>
        <v>0</v>
      </c>
      <c r="S607" s="628">
        <v>0</v>
      </c>
      <c r="T607" s="628">
        <v>0</v>
      </c>
      <c r="U607" s="628">
        <f t="shared" si="268"/>
        <v>0</v>
      </c>
      <c r="V607" s="624"/>
    </row>
    <row r="608" spans="1:22" s="481" customFormat="1" hidden="1" outlineLevel="1">
      <c r="A608" s="610">
        <v>520</v>
      </c>
      <c r="B608" s="610">
        <v>455</v>
      </c>
      <c r="C608" s="624" t="s">
        <v>264</v>
      </c>
      <c r="D608" s="610" t="s">
        <v>34</v>
      </c>
      <c r="E608" s="614">
        <v>0.02</v>
      </c>
      <c r="F608" s="625">
        <f t="shared" si="236"/>
        <v>475.14</v>
      </c>
      <c r="G608" s="625">
        <f t="shared" si="237"/>
        <v>0</v>
      </c>
      <c r="H608" s="625">
        <f t="shared" si="238"/>
        <v>475.14</v>
      </c>
      <c r="I608" s="614">
        <v>23757</v>
      </c>
      <c r="J608" s="614"/>
      <c r="K608" s="614"/>
      <c r="L608" s="612"/>
      <c r="M608" s="612"/>
      <c r="N608" s="612"/>
      <c r="O608" s="626">
        <f>I608*$L$3</f>
        <v>40386.9</v>
      </c>
      <c r="P608" s="627">
        <f t="shared" si="270"/>
        <v>1034.47</v>
      </c>
      <c r="Q608" s="627">
        <f t="shared" si="271"/>
        <v>0</v>
      </c>
      <c r="R608" s="628">
        <f t="shared" si="267"/>
        <v>1034.47</v>
      </c>
      <c r="S608" s="628">
        <v>51723.3</v>
      </c>
      <c r="T608" s="628">
        <v>0</v>
      </c>
      <c r="U608" s="628">
        <f t="shared" si="268"/>
        <v>51723.3</v>
      </c>
      <c r="V608" s="624"/>
    </row>
    <row r="609" spans="1:22" s="481" customFormat="1" hidden="1" outlineLevel="1">
      <c r="A609" s="610">
        <v>521</v>
      </c>
      <c r="B609" s="610">
        <v>456</v>
      </c>
      <c r="C609" s="624" t="s">
        <v>56</v>
      </c>
      <c r="D609" s="610" t="s">
        <v>26</v>
      </c>
      <c r="E609" s="614">
        <v>0.6</v>
      </c>
      <c r="F609" s="625">
        <f t="shared" si="236"/>
        <v>1057.22</v>
      </c>
      <c r="G609" s="625">
        <f t="shared" si="237"/>
        <v>0</v>
      </c>
      <c r="H609" s="625">
        <f t="shared" si="238"/>
        <v>1057.22</v>
      </c>
      <c r="I609" s="614">
        <v>1762.04</v>
      </c>
      <c r="J609" s="614"/>
      <c r="K609" s="614"/>
      <c r="L609" s="612"/>
      <c r="M609" s="612"/>
      <c r="N609" s="612"/>
      <c r="O609" s="645">
        <f t="shared" ref="O609:O616" si="273">I609*$M$3</f>
        <v>2466.86</v>
      </c>
      <c r="P609" s="627">
        <f t="shared" si="270"/>
        <v>1895.58</v>
      </c>
      <c r="Q609" s="627">
        <f t="shared" si="271"/>
        <v>0</v>
      </c>
      <c r="R609" s="628">
        <f t="shared" si="267"/>
        <v>1895.58</v>
      </c>
      <c r="S609" s="628">
        <v>3159.3</v>
      </c>
      <c r="T609" s="628">
        <v>0</v>
      </c>
      <c r="U609" s="628">
        <f t="shared" si="268"/>
        <v>3159.3</v>
      </c>
      <c r="V609" s="624"/>
    </row>
    <row r="610" spans="1:22" s="481" customFormat="1" hidden="1" outlineLevel="1">
      <c r="A610" s="610">
        <v>522</v>
      </c>
      <c r="B610" s="610">
        <v>457</v>
      </c>
      <c r="C610" s="624" t="s">
        <v>218</v>
      </c>
      <c r="D610" s="610" t="s">
        <v>26</v>
      </c>
      <c r="E610" s="614">
        <v>0.6</v>
      </c>
      <c r="F610" s="625">
        <f t="shared" si="236"/>
        <v>88.85</v>
      </c>
      <c r="G610" s="625">
        <f t="shared" si="237"/>
        <v>0</v>
      </c>
      <c r="H610" s="625">
        <f t="shared" si="238"/>
        <v>88.85</v>
      </c>
      <c r="I610" s="614">
        <v>148.08000000000001</v>
      </c>
      <c r="J610" s="614"/>
      <c r="K610" s="614"/>
      <c r="L610" s="612"/>
      <c r="M610" s="612"/>
      <c r="N610" s="612"/>
      <c r="O610" s="645">
        <f t="shared" si="273"/>
        <v>207.31</v>
      </c>
      <c r="P610" s="627">
        <f t="shared" si="270"/>
        <v>159.30000000000001</v>
      </c>
      <c r="Q610" s="627">
        <f t="shared" si="271"/>
        <v>0</v>
      </c>
      <c r="R610" s="628">
        <f t="shared" si="267"/>
        <v>159.30000000000001</v>
      </c>
      <c r="S610" s="628">
        <v>265.5</v>
      </c>
      <c r="T610" s="628">
        <v>0</v>
      </c>
      <c r="U610" s="628">
        <f t="shared" si="268"/>
        <v>265.5</v>
      </c>
      <c r="V610" s="624"/>
    </row>
    <row r="611" spans="1:22" s="481" customFormat="1" ht="42.75" hidden="1" outlineLevel="1">
      <c r="A611" s="610">
        <v>523</v>
      </c>
      <c r="B611" s="610">
        <v>458</v>
      </c>
      <c r="C611" s="624" t="s">
        <v>265</v>
      </c>
      <c r="D611" s="610" t="s">
        <v>34</v>
      </c>
      <c r="E611" s="614">
        <v>0</v>
      </c>
      <c r="F611" s="625">
        <f t="shared" si="236"/>
        <v>0</v>
      </c>
      <c r="G611" s="625">
        <f t="shared" si="237"/>
        <v>0</v>
      </c>
      <c r="H611" s="625">
        <f t="shared" si="238"/>
        <v>0</v>
      </c>
      <c r="I611" s="614">
        <v>11624</v>
      </c>
      <c r="J611" s="614"/>
      <c r="K611" s="614"/>
      <c r="L611" s="612"/>
      <c r="M611" s="612"/>
      <c r="N611" s="612"/>
      <c r="O611" s="645">
        <f t="shared" si="273"/>
        <v>16273.6</v>
      </c>
      <c r="P611" s="627">
        <f t="shared" si="270"/>
        <v>0</v>
      </c>
      <c r="Q611" s="627">
        <f t="shared" si="271"/>
        <v>0</v>
      </c>
      <c r="R611" s="628">
        <f t="shared" si="267"/>
        <v>0</v>
      </c>
      <c r="S611" s="628">
        <v>20841.52</v>
      </c>
      <c r="T611" s="628">
        <v>0</v>
      </c>
      <c r="U611" s="628">
        <f t="shared" si="268"/>
        <v>20841.52</v>
      </c>
      <c r="V611" s="624"/>
    </row>
    <row r="612" spans="1:22" s="481" customFormat="1" ht="28.5" hidden="1" outlineLevel="1">
      <c r="A612" s="610">
        <v>524</v>
      </c>
      <c r="B612" s="610">
        <v>459</v>
      </c>
      <c r="C612" s="624" t="s">
        <v>266</v>
      </c>
      <c r="D612" s="610" t="s">
        <v>26</v>
      </c>
      <c r="E612" s="614">
        <v>0.3</v>
      </c>
      <c r="F612" s="625">
        <f t="shared" si="236"/>
        <v>31.5</v>
      </c>
      <c r="G612" s="625">
        <f t="shared" si="237"/>
        <v>69.3</v>
      </c>
      <c r="H612" s="625">
        <f t="shared" si="238"/>
        <v>100.8</v>
      </c>
      <c r="I612" s="614">
        <v>105</v>
      </c>
      <c r="J612" s="614">
        <v>231</v>
      </c>
      <c r="K612" s="614"/>
      <c r="L612" s="612"/>
      <c r="M612" s="612"/>
      <c r="N612" s="612"/>
      <c r="O612" s="645">
        <f t="shared" si="273"/>
        <v>147</v>
      </c>
      <c r="P612" s="627">
        <f t="shared" si="270"/>
        <v>56.48</v>
      </c>
      <c r="Q612" s="627">
        <f t="shared" si="271"/>
        <v>88.75</v>
      </c>
      <c r="R612" s="628">
        <f t="shared" si="267"/>
        <v>145.22999999999999</v>
      </c>
      <c r="S612" s="628">
        <v>188.26</v>
      </c>
      <c r="T612" s="628">
        <v>295.83999999999997</v>
      </c>
      <c r="U612" s="628">
        <f t="shared" si="268"/>
        <v>484.1</v>
      </c>
      <c r="V612" s="624" t="s">
        <v>346</v>
      </c>
    </row>
    <row r="613" spans="1:22" s="481" customFormat="1" ht="42.75" hidden="1" outlineLevel="1">
      <c r="A613" s="610">
        <v>525</v>
      </c>
      <c r="B613" s="610">
        <v>460</v>
      </c>
      <c r="C613" s="624" t="s">
        <v>265</v>
      </c>
      <c r="D613" s="610" t="s">
        <v>34</v>
      </c>
      <c r="E613" s="614">
        <v>0.02</v>
      </c>
      <c r="F613" s="625">
        <f t="shared" si="236"/>
        <v>232.48</v>
      </c>
      <c r="G613" s="625">
        <f t="shared" si="237"/>
        <v>0</v>
      </c>
      <c r="H613" s="625">
        <f t="shared" si="238"/>
        <v>232.48</v>
      </c>
      <c r="I613" s="614">
        <v>11624</v>
      </c>
      <c r="J613" s="614"/>
      <c r="K613" s="614"/>
      <c r="L613" s="612"/>
      <c r="M613" s="612"/>
      <c r="N613" s="612"/>
      <c r="O613" s="645">
        <f t="shared" si="273"/>
        <v>16273.6</v>
      </c>
      <c r="P613" s="627">
        <f t="shared" si="270"/>
        <v>416.83</v>
      </c>
      <c r="Q613" s="627">
        <f t="shared" si="271"/>
        <v>0</v>
      </c>
      <c r="R613" s="628">
        <f t="shared" si="267"/>
        <v>416.83</v>
      </c>
      <c r="S613" s="628">
        <v>20841.52</v>
      </c>
      <c r="T613" s="628">
        <v>0</v>
      </c>
      <c r="U613" s="628">
        <f t="shared" si="268"/>
        <v>20841.52</v>
      </c>
      <c r="V613" s="624"/>
    </row>
    <row r="614" spans="1:22" s="481" customFormat="1" ht="28.5" hidden="1" outlineLevel="1">
      <c r="A614" s="610">
        <v>526</v>
      </c>
      <c r="B614" s="610">
        <v>461</v>
      </c>
      <c r="C614" s="624" t="s">
        <v>330</v>
      </c>
      <c r="D614" s="610" t="s">
        <v>26</v>
      </c>
      <c r="E614" s="614">
        <v>0.2</v>
      </c>
      <c r="F614" s="625">
        <f t="shared" si="236"/>
        <v>1026.4000000000001</v>
      </c>
      <c r="G614" s="625">
        <f t="shared" si="237"/>
        <v>4928</v>
      </c>
      <c r="H614" s="625">
        <f t="shared" si="238"/>
        <v>5954.4</v>
      </c>
      <c r="I614" s="614">
        <v>5132</v>
      </c>
      <c r="J614" s="614">
        <v>24640</v>
      </c>
      <c r="K614" s="614"/>
      <c r="L614" s="612"/>
      <c r="M614" s="612"/>
      <c r="N614" s="612"/>
      <c r="O614" s="645">
        <f t="shared" si="273"/>
        <v>7184.8</v>
      </c>
      <c r="P614" s="627">
        <f t="shared" si="270"/>
        <v>1840.31</v>
      </c>
      <c r="Q614" s="627">
        <f t="shared" si="271"/>
        <v>6311.26</v>
      </c>
      <c r="R614" s="628">
        <f t="shared" si="267"/>
        <v>8151.57</v>
      </c>
      <c r="S614" s="628">
        <v>9201.5400000000009</v>
      </c>
      <c r="T614" s="628">
        <v>31556.32</v>
      </c>
      <c r="U614" s="628">
        <f t="shared" si="268"/>
        <v>40757.86</v>
      </c>
      <c r="V614" s="624" t="s">
        <v>347</v>
      </c>
    </row>
    <row r="615" spans="1:22" s="481" customFormat="1" ht="42.75" hidden="1" outlineLevel="1">
      <c r="A615" s="610">
        <v>527</v>
      </c>
      <c r="B615" s="610">
        <v>462</v>
      </c>
      <c r="C615" s="624" t="s">
        <v>265</v>
      </c>
      <c r="D615" s="610" t="s">
        <v>34</v>
      </c>
      <c r="E615" s="614">
        <v>0</v>
      </c>
      <c r="F615" s="625">
        <f t="shared" si="236"/>
        <v>0</v>
      </c>
      <c r="G615" s="625">
        <f t="shared" si="237"/>
        <v>0</v>
      </c>
      <c r="H615" s="625">
        <f t="shared" si="238"/>
        <v>0</v>
      </c>
      <c r="I615" s="614">
        <v>11624</v>
      </c>
      <c r="J615" s="614"/>
      <c r="K615" s="614"/>
      <c r="L615" s="612"/>
      <c r="M615" s="612"/>
      <c r="N615" s="612"/>
      <c r="O615" s="645">
        <f t="shared" si="273"/>
        <v>16273.6</v>
      </c>
      <c r="P615" s="627">
        <f t="shared" si="270"/>
        <v>0</v>
      </c>
      <c r="Q615" s="627">
        <f t="shared" si="271"/>
        <v>0</v>
      </c>
      <c r="R615" s="628">
        <f t="shared" si="267"/>
        <v>0</v>
      </c>
      <c r="S615" s="628">
        <v>20841.52</v>
      </c>
      <c r="T615" s="628">
        <v>0</v>
      </c>
      <c r="U615" s="628">
        <f t="shared" si="268"/>
        <v>20841.52</v>
      </c>
      <c r="V615" s="624"/>
    </row>
    <row r="616" spans="1:22" s="481" customFormat="1" ht="28.5" hidden="1" outlineLevel="1">
      <c r="A616" s="610">
        <v>528</v>
      </c>
      <c r="B616" s="610">
        <v>463</v>
      </c>
      <c r="C616" s="624" t="s">
        <v>270</v>
      </c>
      <c r="D616" s="610" t="s">
        <v>26</v>
      </c>
      <c r="E616" s="614">
        <v>0.3</v>
      </c>
      <c r="F616" s="625">
        <f t="shared" si="236"/>
        <v>85.5</v>
      </c>
      <c r="G616" s="625">
        <f t="shared" si="237"/>
        <v>317.7</v>
      </c>
      <c r="H616" s="625">
        <f t="shared" si="238"/>
        <v>403.2</v>
      </c>
      <c r="I616" s="614">
        <v>285</v>
      </c>
      <c r="J616" s="614">
        <v>1059</v>
      </c>
      <c r="K616" s="614"/>
      <c r="L616" s="612"/>
      <c r="M616" s="612"/>
      <c r="N616" s="612"/>
      <c r="O616" s="645">
        <f t="shared" si="273"/>
        <v>399</v>
      </c>
      <c r="P616" s="627">
        <f t="shared" si="270"/>
        <v>153.30000000000001</v>
      </c>
      <c r="Q616" s="627">
        <f t="shared" si="271"/>
        <v>406.88</v>
      </c>
      <c r="R616" s="628">
        <f t="shared" si="267"/>
        <v>560.17999999999995</v>
      </c>
      <c r="S616" s="628">
        <v>511</v>
      </c>
      <c r="T616" s="628">
        <v>1356.26</v>
      </c>
      <c r="U616" s="628">
        <f t="shared" si="268"/>
        <v>1867.26</v>
      </c>
      <c r="V616" s="624" t="s">
        <v>329</v>
      </c>
    </row>
    <row r="617" spans="1:22" s="481" customFormat="1" ht="28.5" hidden="1" outlineLevel="1">
      <c r="A617" s="610"/>
      <c r="B617" s="610"/>
      <c r="C617" s="617" t="s">
        <v>348</v>
      </c>
      <c r="D617" s="685"/>
      <c r="E617" s="686"/>
      <c r="F617" s="625">
        <f t="shared" si="236"/>
        <v>0</v>
      </c>
      <c r="G617" s="625">
        <f t="shared" si="237"/>
        <v>0</v>
      </c>
      <c r="H617" s="625">
        <f t="shared" si="238"/>
        <v>0</v>
      </c>
      <c r="I617" s="614"/>
      <c r="J617" s="614"/>
      <c r="K617" s="614"/>
      <c r="L617" s="612"/>
      <c r="M617" s="612"/>
      <c r="N617" s="612"/>
      <c r="O617" s="632"/>
      <c r="P617" s="627">
        <f t="shared" si="270"/>
        <v>0</v>
      </c>
      <c r="Q617" s="627">
        <f t="shared" si="271"/>
        <v>0</v>
      </c>
      <c r="R617" s="628">
        <f t="shared" si="267"/>
        <v>0</v>
      </c>
      <c r="S617" s="628">
        <v>0</v>
      </c>
      <c r="T617" s="628">
        <v>0</v>
      </c>
      <c r="U617" s="628">
        <f t="shared" si="268"/>
        <v>0</v>
      </c>
      <c r="V617" s="624"/>
    </row>
    <row r="618" spans="1:22" s="481" customFormat="1" hidden="1" outlineLevel="1">
      <c r="A618" s="610">
        <v>529</v>
      </c>
      <c r="B618" s="610">
        <v>464</v>
      </c>
      <c r="C618" s="624" t="s">
        <v>264</v>
      </c>
      <c r="D618" s="610" t="s">
        <v>34</v>
      </c>
      <c r="E618" s="614">
        <v>0.31</v>
      </c>
      <c r="F618" s="625">
        <f t="shared" si="236"/>
        <v>7364.67</v>
      </c>
      <c r="G618" s="625">
        <f t="shared" si="237"/>
        <v>0</v>
      </c>
      <c r="H618" s="625">
        <f t="shared" si="238"/>
        <v>7364.67</v>
      </c>
      <c r="I618" s="614">
        <v>23757</v>
      </c>
      <c r="J618" s="614"/>
      <c r="K618" s="614"/>
      <c r="L618" s="612"/>
      <c r="M618" s="612"/>
      <c r="N618" s="612"/>
      <c r="O618" s="626">
        <f>I618*$L$3</f>
        <v>40386.9</v>
      </c>
      <c r="P618" s="627">
        <f t="shared" si="270"/>
        <v>16034.22</v>
      </c>
      <c r="Q618" s="627">
        <f t="shared" si="271"/>
        <v>0</v>
      </c>
      <c r="R618" s="628">
        <f t="shared" si="267"/>
        <v>16034.22</v>
      </c>
      <c r="S618" s="628">
        <v>51723.3</v>
      </c>
      <c r="T618" s="628">
        <v>0</v>
      </c>
      <c r="U618" s="628">
        <f t="shared" si="268"/>
        <v>51723.3</v>
      </c>
      <c r="V618" s="624"/>
    </row>
    <row r="619" spans="1:22" s="481" customFormat="1" hidden="1" outlineLevel="1">
      <c r="A619" s="610">
        <v>530</v>
      </c>
      <c r="B619" s="610">
        <v>465</v>
      </c>
      <c r="C619" s="624" t="s">
        <v>56</v>
      </c>
      <c r="D619" s="610" t="s">
        <v>26</v>
      </c>
      <c r="E619" s="614">
        <v>29</v>
      </c>
      <c r="F619" s="625">
        <f t="shared" si="236"/>
        <v>51099.16</v>
      </c>
      <c r="G619" s="625">
        <f t="shared" si="237"/>
        <v>0</v>
      </c>
      <c r="H619" s="625">
        <f t="shared" si="238"/>
        <v>51099.16</v>
      </c>
      <c r="I619" s="614">
        <v>1762.04</v>
      </c>
      <c r="J619" s="614"/>
      <c r="K619" s="614"/>
      <c r="L619" s="612"/>
      <c r="M619" s="612"/>
      <c r="N619" s="612"/>
      <c r="O619" s="645">
        <f t="shared" ref="O619:O626" si="274">I619*$M$3</f>
        <v>2466.86</v>
      </c>
      <c r="P619" s="627">
        <f t="shared" si="270"/>
        <v>91619.7</v>
      </c>
      <c r="Q619" s="627">
        <f t="shared" si="271"/>
        <v>0</v>
      </c>
      <c r="R619" s="628">
        <f t="shared" si="267"/>
        <v>91619.7</v>
      </c>
      <c r="S619" s="628">
        <v>3159.3</v>
      </c>
      <c r="T619" s="628">
        <v>0</v>
      </c>
      <c r="U619" s="628">
        <f t="shared" si="268"/>
        <v>3159.3</v>
      </c>
      <c r="V619" s="624"/>
    </row>
    <row r="620" spans="1:22" s="481" customFormat="1" hidden="1" outlineLevel="1">
      <c r="A620" s="610">
        <v>531</v>
      </c>
      <c r="B620" s="610">
        <v>466</v>
      </c>
      <c r="C620" s="624" t="s">
        <v>218</v>
      </c>
      <c r="D620" s="610" t="s">
        <v>26</v>
      </c>
      <c r="E620" s="614">
        <v>29</v>
      </c>
      <c r="F620" s="625">
        <f t="shared" si="236"/>
        <v>4294.32</v>
      </c>
      <c r="G620" s="625">
        <f t="shared" si="237"/>
        <v>0</v>
      </c>
      <c r="H620" s="625">
        <f t="shared" si="238"/>
        <v>4294.32</v>
      </c>
      <c r="I620" s="614">
        <v>148.08000000000001</v>
      </c>
      <c r="J620" s="614"/>
      <c r="K620" s="614"/>
      <c r="L620" s="612"/>
      <c r="M620" s="612"/>
      <c r="N620" s="612"/>
      <c r="O620" s="645">
        <f t="shared" si="274"/>
        <v>207.31</v>
      </c>
      <c r="P620" s="627">
        <f t="shared" si="270"/>
        <v>7699.5</v>
      </c>
      <c r="Q620" s="627">
        <f t="shared" si="271"/>
        <v>0</v>
      </c>
      <c r="R620" s="628">
        <f t="shared" si="267"/>
        <v>7699.5</v>
      </c>
      <c r="S620" s="628">
        <v>265.5</v>
      </c>
      <c r="T620" s="628">
        <v>0</v>
      </c>
      <c r="U620" s="628">
        <f t="shared" si="268"/>
        <v>265.5</v>
      </c>
      <c r="V620" s="624"/>
    </row>
    <row r="621" spans="1:22" s="481" customFormat="1" ht="42.75" hidden="1" outlineLevel="1">
      <c r="A621" s="610">
        <v>532</v>
      </c>
      <c r="B621" s="610">
        <v>467</v>
      </c>
      <c r="C621" s="624" t="s">
        <v>265</v>
      </c>
      <c r="D621" s="610" t="s">
        <v>34</v>
      </c>
      <c r="E621" s="614">
        <v>0.01</v>
      </c>
      <c r="F621" s="625">
        <f t="shared" si="236"/>
        <v>116.24</v>
      </c>
      <c r="G621" s="625">
        <f t="shared" si="237"/>
        <v>0</v>
      </c>
      <c r="H621" s="625">
        <f t="shared" si="238"/>
        <v>116.24</v>
      </c>
      <c r="I621" s="614">
        <v>11624</v>
      </c>
      <c r="J621" s="614"/>
      <c r="K621" s="614"/>
      <c r="L621" s="612"/>
      <c r="M621" s="612"/>
      <c r="N621" s="612"/>
      <c r="O621" s="645">
        <f t="shared" si="274"/>
        <v>16273.6</v>
      </c>
      <c r="P621" s="627">
        <f t="shared" si="270"/>
        <v>208.42</v>
      </c>
      <c r="Q621" s="627">
        <f t="shared" si="271"/>
        <v>0</v>
      </c>
      <c r="R621" s="628">
        <f t="shared" si="267"/>
        <v>208.42</v>
      </c>
      <c r="S621" s="628">
        <v>20841.52</v>
      </c>
      <c r="T621" s="628">
        <v>0</v>
      </c>
      <c r="U621" s="628">
        <f t="shared" si="268"/>
        <v>20841.52</v>
      </c>
      <c r="V621" s="624"/>
    </row>
    <row r="622" spans="1:22" s="481" customFormat="1" ht="28.5" hidden="1" outlineLevel="1">
      <c r="A622" s="610">
        <v>533</v>
      </c>
      <c r="B622" s="610">
        <v>468</v>
      </c>
      <c r="C622" s="624" t="s">
        <v>266</v>
      </c>
      <c r="D622" s="610" t="s">
        <v>26</v>
      </c>
      <c r="E622" s="614">
        <v>5.3</v>
      </c>
      <c r="F622" s="625">
        <f t="shared" si="236"/>
        <v>556.5</v>
      </c>
      <c r="G622" s="625">
        <f t="shared" si="237"/>
        <v>1224.3</v>
      </c>
      <c r="H622" s="625">
        <f t="shared" si="238"/>
        <v>1780.8</v>
      </c>
      <c r="I622" s="614">
        <v>105</v>
      </c>
      <c r="J622" s="614">
        <v>231</v>
      </c>
      <c r="K622" s="614"/>
      <c r="L622" s="612"/>
      <c r="M622" s="612"/>
      <c r="N622" s="612"/>
      <c r="O622" s="645">
        <f t="shared" si="274"/>
        <v>147</v>
      </c>
      <c r="P622" s="627">
        <f t="shared" si="270"/>
        <v>997.78</v>
      </c>
      <c r="Q622" s="627">
        <f t="shared" si="271"/>
        <v>1567.95</v>
      </c>
      <c r="R622" s="628">
        <f t="shared" si="267"/>
        <v>2565.73</v>
      </c>
      <c r="S622" s="628">
        <v>188.26</v>
      </c>
      <c r="T622" s="628">
        <v>295.83999999999997</v>
      </c>
      <c r="U622" s="628">
        <f t="shared" si="268"/>
        <v>484.1</v>
      </c>
      <c r="V622" s="624" t="s">
        <v>349</v>
      </c>
    </row>
    <row r="623" spans="1:22" s="481" customFormat="1" ht="42.75" hidden="1" outlineLevel="1">
      <c r="A623" s="610">
        <v>534</v>
      </c>
      <c r="B623" s="610">
        <v>469</v>
      </c>
      <c r="C623" s="624" t="s">
        <v>265</v>
      </c>
      <c r="D623" s="610" t="s">
        <v>34</v>
      </c>
      <c r="E623" s="614">
        <v>0.31</v>
      </c>
      <c r="F623" s="625">
        <f t="shared" si="236"/>
        <v>3603.44</v>
      </c>
      <c r="G623" s="625">
        <f t="shared" si="237"/>
        <v>0</v>
      </c>
      <c r="H623" s="625">
        <f t="shared" si="238"/>
        <v>3603.44</v>
      </c>
      <c r="I623" s="614">
        <v>11624</v>
      </c>
      <c r="J623" s="614"/>
      <c r="K623" s="614"/>
      <c r="L623" s="612"/>
      <c r="M623" s="612"/>
      <c r="N623" s="612"/>
      <c r="O623" s="645">
        <f t="shared" si="274"/>
        <v>16273.6</v>
      </c>
      <c r="P623" s="627">
        <f t="shared" si="270"/>
        <v>6460.87</v>
      </c>
      <c r="Q623" s="627">
        <f t="shared" si="271"/>
        <v>0</v>
      </c>
      <c r="R623" s="628">
        <f t="shared" si="267"/>
        <v>6460.87</v>
      </c>
      <c r="S623" s="628">
        <v>20841.52</v>
      </c>
      <c r="T623" s="628">
        <v>0</v>
      </c>
      <c r="U623" s="628">
        <f t="shared" si="268"/>
        <v>20841.52</v>
      </c>
      <c r="V623" s="624"/>
    </row>
    <row r="624" spans="1:22" s="481" customFormat="1" ht="28.5" hidden="1" outlineLevel="1">
      <c r="A624" s="610">
        <v>535</v>
      </c>
      <c r="B624" s="610">
        <v>470</v>
      </c>
      <c r="C624" s="624" t="s">
        <v>268</v>
      </c>
      <c r="D624" s="610" t="s">
        <v>26</v>
      </c>
      <c r="E624" s="614">
        <v>6.1</v>
      </c>
      <c r="F624" s="625">
        <f t="shared" si="236"/>
        <v>19629.8</v>
      </c>
      <c r="G624" s="625">
        <f t="shared" si="237"/>
        <v>93940</v>
      </c>
      <c r="H624" s="625">
        <f t="shared" si="238"/>
        <v>113569.8</v>
      </c>
      <c r="I624" s="614">
        <v>3218</v>
      </c>
      <c r="J624" s="614">
        <v>15400</v>
      </c>
      <c r="K624" s="614"/>
      <c r="L624" s="612"/>
      <c r="M624" s="612"/>
      <c r="N624" s="612"/>
      <c r="O624" s="645">
        <f t="shared" si="274"/>
        <v>4505.2</v>
      </c>
      <c r="P624" s="627">
        <f t="shared" si="270"/>
        <v>35195.72</v>
      </c>
      <c r="Q624" s="627">
        <f t="shared" si="271"/>
        <v>120308.47</v>
      </c>
      <c r="R624" s="628">
        <f t="shared" si="267"/>
        <v>155504.19</v>
      </c>
      <c r="S624" s="628">
        <v>5769.79</v>
      </c>
      <c r="T624" s="628">
        <v>19722.7</v>
      </c>
      <c r="U624" s="628">
        <f t="shared" si="268"/>
        <v>25492.49</v>
      </c>
      <c r="V624" s="624" t="s">
        <v>350</v>
      </c>
    </row>
    <row r="625" spans="1:22" s="481" customFormat="1" ht="42.75" hidden="1" outlineLevel="1">
      <c r="A625" s="610">
        <v>536</v>
      </c>
      <c r="B625" s="610">
        <v>471</v>
      </c>
      <c r="C625" s="624" t="s">
        <v>265</v>
      </c>
      <c r="D625" s="610" t="s">
        <v>34</v>
      </c>
      <c r="E625" s="614">
        <v>0.03</v>
      </c>
      <c r="F625" s="625">
        <f t="shared" si="236"/>
        <v>348.72</v>
      </c>
      <c r="G625" s="625">
        <f t="shared" si="237"/>
        <v>0</v>
      </c>
      <c r="H625" s="625">
        <f t="shared" si="238"/>
        <v>348.72</v>
      </c>
      <c r="I625" s="614">
        <v>11624</v>
      </c>
      <c r="J625" s="614"/>
      <c r="K625" s="614"/>
      <c r="L625" s="612"/>
      <c r="M625" s="612"/>
      <c r="N625" s="612"/>
      <c r="O625" s="645">
        <f t="shared" si="274"/>
        <v>16273.6</v>
      </c>
      <c r="P625" s="627">
        <f t="shared" si="270"/>
        <v>625.25</v>
      </c>
      <c r="Q625" s="627">
        <f t="shared" si="271"/>
        <v>0</v>
      </c>
      <c r="R625" s="628">
        <f t="shared" si="267"/>
        <v>625.25</v>
      </c>
      <c r="S625" s="628">
        <v>20841.52</v>
      </c>
      <c r="T625" s="628">
        <v>0</v>
      </c>
      <c r="U625" s="628">
        <f t="shared" si="268"/>
        <v>20841.52</v>
      </c>
      <c r="V625" s="624"/>
    </row>
    <row r="626" spans="1:22" s="481" customFormat="1" ht="28.5" hidden="1" outlineLevel="1">
      <c r="A626" s="610">
        <v>537</v>
      </c>
      <c r="B626" s="610">
        <v>472</v>
      </c>
      <c r="C626" s="624" t="s">
        <v>270</v>
      </c>
      <c r="D626" s="610" t="s">
        <v>26</v>
      </c>
      <c r="E626" s="614">
        <v>6.1</v>
      </c>
      <c r="F626" s="625">
        <f t="shared" si="236"/>
        <v>1738.5</v>
      </c>
      <c r="G626" s="625">
        <f t="shared" si="237"/>
        <v>6459.9</v>
      </c>
      <c r="H626" s="625">
        <f t="shared" si="238"/>
        <v>8198.4</v>
      </c>
      <c r="I626" s="614">
        <v>285</v>
      </c>
      <c r="J626" s="614">
        <v>1059</v>
      </c>
      <c r="K626" s="614"/>
      <c r="L626" s="612"/>
      <c r="M626" s="612"/>
      <c r="N626" s="612"/>
      <c r="O626" s="645">
        <f t="shared" si="274"/>
        <v>399</v>
      </c>
      <c r="P626" s="627">
        <f t="shared" si="270"/>
        <v>3117.1</v>
      </c>
      <c r="Q626" s="627">
        <f t="shared" si="271"/>
        <v>8273.19</v>
      </c>
      <c r="R626" s="628">
        <f t="shared" si="267"/>
        <v>11390.29</v>
      </c>
      <c r="S626" s="628">
        <v>511</v>
      </c>
      <c r="T626" s="628">
        <v>1356.26</v>
      </c>
      <c r="U626" s="628">
        <f t="shared" si="268"/>
        <v>1867.26</v>
      </c>
      <c r="V626" s="624" t="s">
        <v>351</v>
      </c>
    </row>
    <row r="627" spans="1:22" s="481" customFormat="1" ht="28.5" hidden="1" outlineLevel="1">
      <c r="A627" s="610"/>
      <c r="B627" s="610"/>
      <c r="C627" s="617" t="s">
        <v>352</v>
      </c>
      <c r="D627" s="685"/>
      <c r="E627" s="686"/>
      <c r="F627" s="625">
        <f t="shared" si="236"/>
        <v>0</v>
      </c>
      <c r="G627" s="625">
        <f t="shared" si="237"/>
        <v>0</v>
      </c>
      <c r="H627" s="625">
        <f t="shared" si="238"/>
        <v>0</v>
      </c>
      <c r="I627" s="614"/>
      <c r="J627" s="614"/>
      <c r="K627" s="614"/>
      <c r="L627" s="612"/>
      <c r="M627" s="612"/>
      <c r="N627" s="612"/>
      <c r="O627" s="632"/>
      <c r="P627" s="627">
        <f t="shared" si="270"/>
        <v>0</v>
      </c>
      <c r="Q627" s="627">
        <f t="shared" si="271"/>
        <v>0</v>
      </c>
      <c r="R627" s="628">
        <f t="shared" si="267"/>
        <v>0</v>
      </c>
      <c r="S627" s="628">
        <v>0</v>
      </c>
      <c r="T627" s="628">
        <v>0</v>
      </c>
      <c r="U627" s="628">
        <f t="shared" si="268"/>
        <v>0</v>
      </c>
      <c r="V627" s="624"/>
    </row>
    <row r="628" spans="1:22" s="481" customFormat="1" hidden="1" outlineLevel="1">
      <c r="A628" s="610">
        <v>538</v>
      </c>
      <c r="B628" s="610">
        <v>473</v>
      </c>
      <c r="C628" s="624" t="s">
        <v>264</v>
      </c>
      <c r="D628" s="610" t="s">
        <v>34</v>
      </c>
      <c r="E628" s="614">
        <v>0.02</v>
      </c>
      <c r="F628" s="625">
        <f t="shared" si="236"/>
        <v>475.14</v>
      </c>
      <c r="G628" s="625">
        <f t="shared" si="237"/>
        <v>0</v>
      </c>
      <c r="H628" s="625">
        <f t="shared" si="238"/>
        <v>475.14</v>
      </c>
      <c r="I628" s="614">
        <v>23757</v>
      </c>
      <c r="J628" s="614"/>
      <c r="K628" s="614"/>
      <c r="L628" s="612"/>
      <c r="M628" s="612"/>
      <c r="N628" s="612"/>
      <c r="O628" s="626">
        <f>I628*$L$3</f>
        <v>40386.9</v>
      </c>
      <c r="P628" s="627">
        <f t="shared" si="270"/>
        <v>1034.47</v>
      </c>
      <c r="Q628" s="627">
        <f t="shared" si="271"/>
        <v>0</v>
      </c>
      <c r="R628" s="628">
        <f t="shared" si="267"/>
        <v>1034.47</v>
      </c>
      <c r="S628" s="628">
        <v>51723.3</v>
      </c>
      <c r="T628" s="628">
        <v>0</v>
      </c>
      <c r="U628" s="628">
        <f t="shared" si="268"/>
        <v>51723.3</v>
      </c>
      <c r="V628" s="624"/>
    </row>
    <row r="629" spans="1:22" s="481" customFormat="1" hidden="1" outlineLevel="1">
      <c r="A629" s="610">
        <v>539</v>
      </c>
      <c r="B629" s="610">
        <v>474</v>
      </c>
      <c r="C629" s="624" t="s">
        <v>56</v>
      </c>
      <c r="D629" s="610" t="s">
        <v>26</v>
      </c>
      <c r="E629" s="614">
        <v>0.6</v>
      </c>
      <c r="F629" s="625">
        <f t="shared" si="236"/>
        <v>1057.22</v>
      </c>
      <c r="G629" s="625">
        <f t="shared" si="237"/>
        <v>0</v>
      </c>
      <c r="H629" s="625">
        <f t="shared" si="238"/>
        <v>1057.22</v>
      </c>
      <c r="I629" s="614">
        <v>1762.04</v>
      </c>
      <c r="J629" s="614"/>
      <c r="K629" s="614"/>
      <c r="L629" s="612"/>
      <c r="M629" s="612"/>
      <c r="N629" s="612"/>
      <c r="O629" s="645">
        <f t="shared" ref="O629:O636" si="275">I629*$M$3</f>
        <v>2466.86</v>
      </c>
      <c r="P629" s="627">
        <f t="shared" si="270"/>
        <v>1895.58</v>
      </c>
      <c r="Q629" s="627">
        <f t="shared" si="271"/>
        <v>0</v>
      </c>
      <c r="R629" s="628">
        <f t="shared" si="267"/>
        <v>1895.58</v>
      </c>
      <c r="S629" s="628">
        <v>3159.3</v>
      </c>
      <c r="T629" s="628">
        <v>0</v>
      </c>
      <c r="U629" s="628">
        <f t="shared" si="268"/>
        <v>3159.3</v>
      </c>
      <c r="V629" s="624"/>
    </row>
    <row r="630" spans="1:22" s="481" customFormat="1" hidden="1" outlineLevel="1">
      <c r="A630" s="610">
        <v>540</v>
      </c>
      <c r="B630" s="610">
        <v>475</v>
      </c>
      <c r="C630" s="624" t="s">
        <v>218</v>
      </c>
      <c r="D630" s="610" t="s">
        <v>26</v>
      </c>
      <c r="E630" s="614">
        <v>0.6</v>
      </c>
      <c r="F630" s="625">
        <f t="shared" si="236"/>
        <v>88.85</v>
      </c>
      <c r="G630" s="625">
        <f t="shared" si="237"/>
        <v>0</v>
      </c>
      <c r="H630" s="625">
        <f t="shared" si="238"/>
        <v>88.85</v>
      </c>
      <c r="I630" s="614">
        <v>148.08000000000001</v>
      </c>
      <c r="J630" s="614"/>
      <c r="K630" s="614"/>
      <c r="L630" s="612"/>
      <c r="M630" s="612"/>
      <c r="N630" s="612"/>
      <c r="O630" s="645">
        <f t="shared" si="275"/>
        <v>207.31</v>
      </c>
      <c r="P630" s="627">
        <f t="shared" si="270"/>
        <v>159.30000000000001</v>
      </c>
      <c r="Q630" s="627">
        <f t="shared" si="271"/>
        <v>0</v>
      </c>
      <c r="R630" s="628">
        <f t="shared" si="267"/>
        <v>159.30000000000001</v>
      </c>
      <c r="S630" s="628">
        <v>265.5</v>
      </c>
      <c r="T630" s="628">
        <v>0</v>
      </c>
      <c r="U630" s="628">
        <f t="shared" si="268"/>
        <v>265.5</v>
      </c>
      <c r="V630" s="624"/>
    </row>
    <row r="631" spans="1:22" s="481" customFormat="1" ht="42.75" hidden="1" outlineLevel="1">
      <c r="A631" s="610">
        <v>541</v>
      </c>
      <c r="B631" s="610">
        <v>476</v>
      </c>
      <c r="C631" s="624" t="s">
        <v>265</v>
      </c>
      <c r="D631" s="610" t="s">
        <v>34</v>
      </c>
      <c r="E631" s="614">
        <v>0</v>
      </c>
      <c r="F631" s="625">
        <f t="shared" si="236"/>
        <v>0</v>
      </c>
      <c r="G631" s="625">
        <f t="shared" si="237"/>
        <v>0</v>
      </c>
      <c r="H631" s="625">
        <f t="shared" si="238"/>
        <v>0</v>
      </c>
      <c r="I631" s="614">
        <v>11624</v>
      </c>
      <c r="J631" s="614"/>
      <c r="K631" s="614"/>
      <c r="L631" s="612"/>
      <c r="M631" s="612"/>
      <c r="N631" s="612"/>
      <c r="O631" s="645">
        <f t="shared" si="275"/>
        <v>16273.6</v>
      </c>
      <c r="P631" s="627">
        <f t="shared" si="270"/>
        <v>0</v>
      </c>
      <c r="Q631" s="627">
        <f t="shared" si="271"/>
        <v>0</v>
      </c>
      <c r="R631" s="628">
        <f t="shared" si="267"/>
        <v>0</v>
      </c>
      <c r="S631" s="628">
        <v>20841.52</v>
      </c>
      <c r="T631" s="628">
        <v>0</v>
      </c>
      <c r="U631" s="628">
        <f t="shared" si="268"/>
        <v>20841.52</v>
      </c>
      <c r="V631" s="624"/>
    </row>
    <row r="632" spans="1:22" s="481" customFormat="1" ht="28.5" hidden="1" outlineLevel="1">
      <c r="A632" s="610">
        <v>542</v>
      </c>
      <c r="B632" s="610">
        <v>477</v>
      </c>
      <c r="C632" s="624" t="s">
        <v>266</v>
      </c>
      <c r="D632" s="610" t="s">
        <v>26</v>
      </c>
      <c r="E632" s="614">
        <v>0.3</v>
      </c>
      <c r="F632" s="625">
        <f t="shared" si="236"/>
        <v>31.5</v>
      </c>
      <c r="G632" s="625">
        <f t="shared" si="237"/>
        <v>69.3</v>
      </c>
      <c r="H632" s="625">
        <f t="shared" si="238"/>
        <v>100.8</v>
      </c>
      <c r="I632" s="614">
        <v>105</v>
      </c>
      <c r="J632" s="614">
        <v>231</v>
      </c>
      <c r="K632" s="614"/>
      <c r="L632" s="612"/>
      <c r="M632" s="612"/>
      <c r="N632" s="612"/>
      <c r="O632" s="645">
        <f t="shared" si="275"/>
        <v>147</v>
      </c>
      <c r="P632" s="627">
        <f t="shared" si="270"/>
        <v>56.48</v>
      </c>
      <c r="Q632" s="627">
        <f t="shared" si="271"/>
        <v>88.75</v>
      </c>
      <c r="R632" s="628">
        <f t="shared" si="267"/>
        <v>145.22999999999999</v>
      </c>
      <c r="S632" s="628">
        <v>188.26</v>
      </c>
      <c r="T632" s="628">
        <v>295.83999999999997</v>
      </c>
      <c r="U632" s="628">
        <f t="shared" si="268"/>
        <v>484.1</v>
      </c>
      <c r="V632" s="624" t="s">
        <v>346</v>
      </c>
    </row>
    <row r="633" spans="1:22" s="481" customFormat="1" ht="42.75" hidden="1" outlineLevel="1">
      <c r="A633" s="610">
        <v>543</v>
      </c>
      <c r="B633" s="610">
        <v>478</v>
      </c>
      <c r="C633" s="624" t="s">
        <v>265</v>
      </c>
      <c r="D633" s="610" t="s">
        <v>34</v>
      </c>
      <c r="E633" s="614">
        <v>0.02</v>
      </c>
      <c r="F633" s="625">
        <f t="shared" si="236"/>
        <v>232.48</v>
      </c>
      <c r="G633" s="625">
        <f t="shared" si="237"/>
        <v>0</v>
      </c>
      <c r="H633" s="625">
        <f t="shared" si="238"/>
        <v>232.48</v>
      </c>
      <c r="I633" s="614">
        <v>11624</v>
      </c>
      <c r="J633" s="614"/>
      <c r="K633" s="614"/>
      <c r="L633" s="612"/>
      <c r="M633" s="612"/>
      <c r="N633" s="612"/>
      <c r="O633" s="645">
        <f t="shared" si="275"/>
        <v>16273.6</v>
      </c>
      <c r="P633" s="627">
        <f t="shared" si="270"/>
        <v>416.83</v>
      </c>
      <c r="Q633" s="627">
        <f t="shared" si="271"/>
        <v>0</v>
      </c>
      <c r="R633" s="628">
        <f t="shared" si="267"/>
        <v>416.83</v>
      </c>
      <c r="S633" s="628">
        <v>20841.52</v>
      </c>
      <c r="T633" s="628">
        <v>0</v>
      </c>
      <c r="U633" s="628">
        <f t="shared" si="268"/>
        <v>20841.52</v>
      </c>
      <c r="V633" s="624"/>
    </row>
    <row r="634" spans="1:22" s="481" customFormat="1" ht="28.5" hidden="1" outlineLevel="1">
      <c r="A634" s="610">
        <v>544</v>
      </c>
      <c r="B634" s="610">
        <v>479</v>
      </c>
      <c r="C634" s="624" t="s">
        <v>330</v>
      </c>
      <c r="D634" s="610" t="s">
        <v>26</v>
      </c>
      <c r="E634" s="614">
        <v>0.2</v>
      </c>
      <c r="F634" s="625">
        <f t="shared" si="236"/>
        <v>1026.4000000000001</v>
      </c>
      <c r="G634" s="625">
        <f t="shared" si="237"/>
        <v>4928</v>
      </c>
      <c r="H634" s="625">
        <f t="shared" si="238"/>
        <v>5954.4</v>
      </c>
      <c r="I634" s="614">
        <v>5132</v>
      </c>
      <c r="J634" s="614">
        <v>24640</v>
      </c>
      <c r="K634" s="614"/>
      <c r="L634" s="612"/>
      <c r="M634" s="612"/>
      <c r="N634" s="612"/>
      <c r="O634" s="645">
        <f t="shared" si="275"/>
        <v>7184.8</v>
      </c>
      <c r="P634" s="627">
        <f t="shared" si="270"/>
        <v>1840.31</v>
      </c>
      <c r="Q634" s="627">
        <f t="shared" si="271"/>
        <v>6311.26</v>
      </c>
      <c r="R634" s="628">
        <f t="shared" si="267"/>
        <v>8151.57</v>
      </c>
      <c r="S634" s="628">
        <v>9201.5400000000009</v>
      </c>
      <c r="T634" s="628">
        <v>31556.32</v>
      </c>
      <c r="U634" s="628">
        <f t="shared" si="268"/>
        <v>40757.86</v>
      </c>
      <c r="V634" s="624" t="s">
        <v>347</v>
      </c>
    </row>
    <row r="635" spans="1:22" s="481" customFormat="1" ht="42.75" hidden="1" outlineLevel="1">
      <c r="A635" s="610">
        <v>545</v>
      </c>
      <c r="B635" s="610">
        <v>480</v>
      </c>
      <c r="C635" s="624" t="s">
        <v>265</v>
      </c>
      <c r="D635" s="610" t="s">
        <v>34</v>
      </c>
      <c r="E635" s="614">
        <v>0</v>
      </c>
      <c r="F635" s="625">
        <f t="shared" si="236"/>
        <v>0</v>
      </c>
      <c r="G635" s="625">
        <f t="shared" si="237"/>
        <v>0</v>
      </c>
      <c r="H635" s="625">
        <f t="shared" si="238"/>
        <v>0</v>
      </c>
      <c r="I635" s="614">
        <v>11624</v>
      </c>
      <c r="J635" s="614"/>
      <c r="K635" s="614"/>
      <c r="L635" s="612"/>
      <c r="M635" s="612"/>
      <c r="N635" s="612"/>
      <c r="O635" s="645">
        <f t="shared" si="275"/>
        <v>16273.6</v>
      </c>
      <c r="P635" s="627">
        <f t="shared" si="270"/>
        <v>0</v>
      </c>
      <c r="Q635" s="627">
        <f t="shared" si="271"/>
        <v>0</v>
      </c>
      <c r="R635" s="628">
        <f t="shared" si="267"/>
        <v>0</v>
      </c>
      <c r="S635" s="628">
        <v>20841.52</v>
      </c>
      <c r="T635" s="628">
        <v>0</v>
      </c>
      <c r="U635" s="628">
        <f t="shared" si="268"/>
        <v>20841.52</v>
      </c>
      <c r="V635" s="624"/>
    </row>
    <row r="636" spans="1:22" s="481" customFormat="1" ht="28.5" hidden="1" outlineLevel="1">
      <c r="A636" s="610">
        <v>546</v>
      </c>
      <c r="B636" s="610">
        <v>481</v>
      </c>
      <c r="C636" s="624" t="s">
        <v>270</v>
      </c>
      <c r="D636" s="610" t="s">
        <v>26</v>
      </c>
      <c r="E636" s="614">
        <v>0.3</v>
      </c>
      <c r="F636" s="625">
        <f t="shared" si="236"/>
        <v>85.5</v>
      </c>
      <c r="G636" s="625">
        <f t="shared" si="237"/>
        <v>317.7</v>
      </c>
      <c r="H636" s="625">
        <f t="shared" si="238"/>
        <v>403.2</v>
      </c>
      <c r="I636" s="614">
        <v>285</v>
      </c>
      <c r="J636" s="614">
        <v>1059</v>
      </c>
      <c r="K636" s="614"/>
      <c r="L636" s="612"/>
      <c r="M636" s="612"/>
      <c r="N636" s="612"/>
      <c r="O636" s="645">
        <f t="shared" si="275"/>
        <v>399</v>
      </c>
      <c r="P636" s="627">
        <f t="shared" si="270"/>
        <v>153.30000000000001</v>
      </c>
      <c r="Q636" s="627">
        <f t="shared" si="271"/>
        <v>406.88</v>
      </c>
      <c r="R636" s="628">
        <f t="shared" si="267"/>
        <v>560.17999999999995</v>
      </c>
      <c r="S636" s="628">
        <v>511</v>
      </c>
      <c r="T636" s="628">
        <v>1356.26</v>
      </c>
      <c r="U636" s="628">
        <f t="shared" si="268"/>
        <v>1867.26</v>
      </c>
      <c r="V636" s="624" t="s">
        <v>329</v>
      </c>
    </row>
    <row r="637" spans="1:22" s="481" customFormat="1" ht="28.5" hidden="1" outlineLevel="1">
      <c r="A637" s="610"/>
      <c r="B637" s="610"/>
      <c r="C637" s="617" t="s">
        <v>353</v>
      </c>
      <c r="D637" s="685"/>
      <c r="E637" s="686"/>
      <c r="F637" s="625">
        <f t="shared" si="236"/>
        <v>0</v>
      </c>
      <c r="G637" s="625">
        <f t="shared" si="237"/>
        <v>0</v>
      </c>
      <c r="H637" s="625">
        <f t="shared" si="238"/>
        <v>0</v>
      </c>
      <c r="I637" s="614"/>
      <c r="J637" s="614"/>
      <c r="K637" s="614"/>
      <c r="L637" s="612"/>
      <c r="M637" s="612"/>
      <c r="N637" s="612"/>
      <c r="O637" s="632"/>
      <c r="P637" s="627">
        <f t="shared" si="270"/>
        <v>0</v>
      </c>
      <c r="Q637" s="627">
        <f t="shared" si="271"/>
        <v>0</v>
      </c>
      <c r="R637" s="628">
        <f t="shared" si="267"/>
        <v>0</v>
      </c>
      <c r="S637" s="628">
        <v>0</v>
      </c>
      <c r="T637" s="628">
        <v>0</v>
      </c>
      <c r="U637" s="628">
        <f t="shared" si="268"/>
        <v>0</v>
      </c>
      <c r="V637" s="624"/>
    </row>
    <row r="638" spans="1:22" s="481" customFormat="1" hidden="1" outlineLevel="1">
      <c r="A638" s="610">
        <v>547</v>
      </c>
      <c r="B638" s="610">
        <v>482</v>
      </c>
      <c r="C638" s="624" t="s">
        <v>264</v>
      </c>
      <c r="D638" s="610" t="s">
        <v>34</v>
      </c>
      <c r="E638" s="614">
        <v>0.41</v>
      </c>
      <c r="F638" s="625">
        <f t="shared" si="236"/>
        <v>9740.3700000000008</v>
      </c>
      <c r="G638" s="625">
        <f t="shared" si="237"/>
        <v>0</v>
      </c>
      <c r="H638" s="625">
        <f t="shared" si="238"/>
        <v>9740.3700000000008</v>
      </c>
      <c r="I638" s="614">
        <v>23757</v>
      </c>
      <c r="J638" s="614"/>
      <c r="K638" s="614"/>
      <c r="L638" s="612"/>
      <c r="M638" s="612"/>
      <c r="N638" s="612"/>
      <c r="O638" s="626">
        <f>I638*$L$3</f>
        <v>40386.9</v>
      </c>
      <c r="P638" s="627">
        <f t="shared" si="270"/>
        <v>21206.55</v>
      </c>
      <c r="Q638" s="627">
        <f t="shared" si="271"/>
        <v>0</v>
      </c>
      <c r="R638" s="628">
        <f t="shared" si="267"/>
        <v>21206.55</v>
      </c>
      <c r="S638" s="628">
        <v>51723.3</v>
      </c>
      <c r="T638" s="628">
        <v>0</v>
      </c>
      <c r="U638" s="628">
        <f t="shared" si="268"/>
        <v>51723.3</v>
      </c>
      <c r="V638" s="624"/>
    </row>
    <row r="639" spans="1:22" s="481" customFormat="1" hidden="1" outlineLevel="1">
      <c r="A639" s="610">
        <v>548</v>
      </c>
      <c r="B639" s="610">
        <v>483</v>
      </c>
      <c r="C639" s="624" t="s">
        <v>56</v>
      </c>
      <c r="D639" s="610" t="s">
        <v>26</v>
      </c>
      <c r="E639" s="614">
        <v>38.1</v>
      </c>
      <c r="F639" s="625">
        <f t="shared" si="236"/>
        <v>67133.72</v>
      </c>
      <c r="G639" s="625">
        <f t="shared" si="237"/>
        <v>0</v>
      </c>
      <c r="H639" s="625">
        <f t="shared" si="238"/>
        <v>67133.72</v>
      </c>
      <c r="I639" s="614">
        <v>1762.04</v>
      </c>
      <c r="J639" s="614"/>
      <c r="K639" s="614"/>
      <c r="L639" s="612"/>
      <c r="M639" s="612"/>
      <c r="N639" s="612"/>
      <c r="O639" s="645">
        <f t="shared" ref="O639:O646" si="276">I639*$M$3</f>
        <v>2466.86</v>
      </c>
      <c r="P639" s="627">
        <f t="shared" si="270"/>
        <v>120369.33</v>
      </c>
      <c r="Q639" s="627">
        <f t="shared" si="271"/>
        <v>0</v>
      </c>
      <c r="R639" s="628">
        <f t="shared" si="267"/>
        <v>120369.33</v>
      </c>
      <c r="S639" s="628">
        <v>3159.3</v>
      </c>
      <c r="T639" s="628">
        <v>0</v>
      </c>
      <c r="U639" s="628">
        <f t="shared" si="268"/>
        <v>3159.3</v>
      </c>
      <c r="V639" s="624"/>
    </row>
    <row r="640" spans="1:22" s="481" customFormat="1" hidden="1" outlineLevel="1">
      <c r="A640" s="610">
        <v>549</v>
      </c>
      <c r="B640" s="610">
        <v>484</v>
      </c>
      <c r="C640" s="624" t="s">
        <v>218</v>
      </c>
      <c r="D640" s="610" t="s">
        <v>26</v>
      </c>
      <c r="E640" s="614">
        <v>38.1</v>
      </c>
      <c r="F640" s="625">
        <f t="shared" si="236"/>
        <v>5641.85</v>
      </c>
      <c r="G640" s="625">
        <f t="shared" si="237"/>
        <v>0</v>
      </c>
      <c r="H640" s="625">
        <f t="shared" si="238"/>
        <v>5641.85</v>
      </c>
      <c r="I640" s="614">
        <v>148.08000000000001</v>
      </c>
      <c r="J640" s="614"/>
      <c r="K640" s="614"/>
      <c r="L640" s="612"/>
      <c r="M640" s="612"/>
      <c r="N640" s="612"/>
      <c r="O640" s="645">
        <f t="shared" si="276"/>
        <v>207.31</v>
      </c>
      <c r="P640" s="627">
        <f t="shared" si="270"/>
        <v>10115.549999999999</v>
      </c>
      <c r="Q640" s="627">
        <f t="shared" si="271"/>
        <v>0</v>
      </c>
      <c r="R640" s="628">
        <f t="shared" si="267"/>
        <v>10115.549999999999</v>
      </c>
      <c r="S640" s="628">
        <v>265.5</v>
      </c>
      <c r="T640" s="628">
        <v>0</v>
      </c>
      <c r="U640" s="628">
        <f t="shared" si="268"/>
        <v>265.5</v>
      </c>
      <c r="V640" s="624"/>
    </row>
    <row r="641" spans="1:23" s="481" customFormat="1" ht="42.75" hidden="1" outlineLevel="1">
      <c r="A641" s="610">
        <v>550</v>
      </c>
      <c r="B641" s="610">
        <v>485</v>
      </c>
      <c r="C641" s="624" t="s">
        <v>265</v>
      </c>
      <c r="D641" s="610" t="s">
        <v>34</v>
      </c>
      <c r="E641" s="614">
        <v>0.01</v>
      </c>
      <c r="F641" s="625">
        <f t="shared" si="236"/>
        <v>116.24</v>
      </c>
      <c r="G641" s="625">
        <f t="shared" si="237"/>
        <v>0</v>
      </c>
      <c r="H641" s="625">
        <f t="shared" si="238"/>
        <v>116.24</v>
      </c>
      <c r="I641" s="614">
        <v>11624</v>
      </c>
      <c r="J641" s="614"/>
      <c r="K641" s="614"/>
      <c r="L641" s="612"/>
      <c r="M641" s="612"/>
      <c r="N641" s="612"/>
      <c r="O641" s="645">
        <f t="shared" si="276"/>
        <v>16273.6</v>
      </c>
      <c r="P641" s="627">
        <f t="shared" si="270"/>
        <v>208.42</v>
      </c>
      <c r="Q641" s="627">
        <f t="shared" si="271"/>
        <v>0</v>
      </c>
      <c r="R641" s="628">
        <f t="shared" si="267"/>
        <v>208.42</v>
      </c>
      <c r="S641" s="628">
        <v>20841.52</v>
      </c>
      <c r="T641" s="628">
        <v>0</v>
      </c>
      <c r="U641" s="628">
        <f t="shared" si="268"/>
        <v>20841.52</v>
      </c>
      <c r="V641" s="624"/>
    </row>
    <row r="642" spans="1:23" s="481" customFormat="1" ht="28.5" hidden="1" outlineLevel="1">
      <c r="A642" s="610">
        <v>551</v>
      </c>
      <c r="B642" s="610">
        <v>486</v>
      </c>
      <c r="C642" s="624" t="s">
        <v>266</v>
      </c>
      <c r="D642" s="610" t="s">
        <v>26</v>
      </c>
      <c r="E642" s="614">
        <v>6.9</v>
      </c>
      <c r="F642" s="625">
        <f t="shared" si="236"/>
        <v>724.5</v>
      </c>
      <c r="G642" s="625">
        <f t="shared" si="237"/>
        <v>1593.9</v>
      </c>
      <c r="H642" s="625">
        <f t="shared" si="238"/>
        <v>2318.4</v>
      </c>
      <c r="I642" s="614">
        <v>105</v>
      </c>
      <c r="J642" s="614">
        <v>231</v>
      </c>
      <c r="K642" s="614"/>
      <c r="L642" s="679"/>
      <c r="M642" s="679"/>
      <c r="N642" s="679"/>
      <c r="O642" s="645">
        <f t="shared" si="276"/>
        <v>147</v>
      </c>
      <c r="P642" s="627">
        <f t="shared" si="270"/>
        <v>1298.99</v>
      </c>
      <c r="Q642" s="627">
        <f t="shared" si="271"/>
        <v>2041.3</v>
      </c>
      <c r="R642" s="628">
        <f t="shared" si="267"/>
        <v>3340.29</v>
      </c>
      <c r="S642" s="628">
        <v>188.26</v>
      </c>
      <c r="T642" s="628">
        <v>295.83999999999997</v>
      </c>
      <c r="U642" s="628">
        <f t="shared" si="268"/>
        <v>484.1</v>
      </c>
      <c r="V642" s="680" t="s">
        <v>354</v>
      </c>
      <c r="W642" s="681"/>
    </row>
    <row r="643" spans="1:23" s="481" customFormat="1" ht="42.75" hidden="1" outlineLevel="1">
      <c r="A643" s="610">
        <v>552</v>
      </c>
      <c r="B643" s="610">
        <v>487</v>
      </c>
      <c r="C643" s="624" t="s">
        <v>265</v>
      </c>
      <c r="D643" s="610" t="s">
        <v>34</v>
      </c>
      <c r="E643" s="614">
        <v>0.26</v>
      </c>
      <c r="F643" s="625">
        <f t="shared" si="236"/>
        <v>3022.24</v>
      </c>
      <c r="G643" s="625">
        <f t="shared" si="237"/>
        <v>0</v>
      </c>
      <c r="H643" s="625">
        <f t="shared" si="238"/>
        <v>3022.24</v>
      </c>
      <c r="I643" s="614">
        <v>11624</v>
      </c>
      <c r="J643" s="614"/>
      <c r="K643" s="614"/>
      <c r="L643" s="679"/>
      <c r="M643" s="679"/>
      <c r="N643" s="679"/>
      <c r="O643" s="645">
        <f t="shared" si="276"/>
        <v>16273.6</v>
      </c>
      <c r="P643" s="627">
        <f t="shared" si="270"/>
        <v>5418.8</v>
      </c>
      <c r="Q643" s="627">
        <f t="shared" si="271"/>
        <v>0</v>
      </c>
      <c r="R643" s="628">
        <f t="shared" si="267"/>
        <v>5418.8</v>
      </c>
      <c r="S643" s="628">
        <v>20841.52</v>
      </c>
      <c r="T643" s="628">
        <v>0</v>
      </c>
      <c r="U643" s="628">
        <f t="shared" si="268"/>
        <v>20841.52</v>
      </c>
      <c r="V643" s="680"/>
      <c r="W643" s="681"/>
    </row>
    <row r="644" spans="1:23" s="481" customFormat="1" ht="28.5" hidden="1" outlineLevel="1">
      <c r="A644" s="610">
        <v>553</v>
      </c>
      <c r="B644" s="610">
        <v>488</v>
      </c>
      <c r="C644" s="624" t="s">
        <v>268</v>
      </c>
      <c r="D644" s="610" t="s">
        <v>26</v>
      </c>
      <c r="E644" s="614">
        <v>8.1</v>
      </c>
      <c r="F644" s="625">
        <f t="shared" si="236"/>
        <v>26065.8</v>
      </c>
      <c r="G644" s="625">
        <f t="shared" si="237"/>
        <v>124740</v>
      </c>
      <c r="H644" s="625">
        <f t="shared" si="238"/>
        <v>150805.79999999999</v>
      </c>
      <c r="I644" s="614">
        <v>3218</v>
      </c>
      <c r="J644" s="614">
        <v>15400</v>
      </c>
      <c r="K644" s="614"/>
      <c r="L644" s="679"/>
      <c r="M644" s="679"/>
      <c r="N644" s="679"/>
      <c r="O644" s="645">
        <f t="shared" si="276"/>
        <v>4505.2</v>
      </c>
      <c r="P644" s="627">
        <f t="shared" si="270"/>
        <v>46735.3</v>
      </c>
      <c r="Q644" s="627">
        <f t="shared" si="271"/>
        <v>159753.87</v>
      </c>
      <c r="R644" s="628">
        <f t="shared" si="267"/>
        <v>206489.17</v>
      </c>
      <c r="S644" s="628">
        <v>5769.79</v>
      </c>
      <c r="T644" s="628">
        <v>19722.7</v>
      </c>
      <c r="U644" s="628">
        <f t="shared" si="268"/>
        <v>25492.49</v>
      </c>
      <c r="V644" s="680" t="s">
        <v>355</v>
      </c>
      <c r="W644" s="681"/>
    </row>
    <row r="645" spans="1:23" s="481" customFormat="1" ht="42.75" hidden="1" outlineLevel="1">
      <c r="A645" s="610">
        <v>554</v>
      </c>
      <c r="B645" s="610">
        <v>489</v>
      </c>
      <c r="C645" s="624" t="s">
        <v>265</v>
      </c>
      <c r="D645" s="610" t="s">
        <v>34</v>
      </c>
      <c r="E645" s="614">
        <v>0.04</v>
      </c>
      <c r="F645" s="625">
        <f t="shared" si="236"/>
        <v>464.96</v>
      </c>
      <c r="G645" s="625">
        <f t="shared" si="237"/>
        <v>0</v>
      </c>
      <c r="H645" s="625">
        <f t="shared" si="238"/>
        <v>464.96</v>
      </c>
      <c r="I645" s="614">
        <v>11624</v>
      </c>
      <c r="J645" s="614"/>
      <c r="K645" s="614"/>
      <c r="L645" s="679"/>
      <c r="M645" s="679"/>
      <c r="N645" s="679"/>
      <c r="O645" s="645">
        <f t="shared" si="276"/>
        <v>16273.6</v>
      </c>
      <c r="P645" s="627">
        <f t="shared" si="270"/>
        <v>833.66</v>
      </c>
      <c r="Q645" s="627">
        <f t="shared" si="271"/>
        <v>0</v>
      </c>
      <c r="R645" s="628">
        <f t="shared" si="267"/>
        <v>833.66</v>
      </c>
      <c r="S645" s="628">
        <v>20841.52</v>
      </c>
      <c r="T645" s="628">
        <v>0</v>
      </c>
      <c r="U645" s="628">
        <f t="shared" si="268"/>
        <v>20841.52</v>
      </c>
      <c r="V645" s="680"/>
      <c r="W645" s="681"/>
    </row>
    <row r="646" spans="1:23" s="481" customFormat="1" ht="28.5" hidden="1" outlineLevel="1">
      <c r="A646" s="610">
        <v>555</v>
      </c>
      <c r="B646" s="610">
        <v>490</v>
      </c>
      <c r="C646" s="624" t="s">
        <v>270</v>
      </c>
      <c r="D646" s="610" t="s">
        <v>26</v>
      </c>
      <c r="E646" s="614">
        <v>8.1</v>
      </c>
      <c r="F646" s="625">
        <f t="shared" si="236"/>
        <v>2308.5</v>
      </c>
      <c r="G646" s="625">
        <f t="shared" si="237"/>
        <v>8577.9</v>
      </c>
      <c r="H646" s="625">
        <f t="shared" si="238"/>
        <v>10886.4</v>
      </c>
      <c r="I646" s="614">
        <v>285</v>
      </c>
      <c r="J646" s="614">
        <v>1059</v>
      </c>
      <c r="K646" s="614"/>
      <c r="L646" s="679"/>
      <c r="M646" s="679"/>
      <c r="N646" s="679"/>
      <c r="O646" s="645">
        <f t="shared" si="276"/>
        <v>399</v>
      </c>
      <c r="P646" s="627">
        <f t="shared" si="270"/>
        <v>4139.1000000000004</v>
      </c>
      <c r="Q646" s="627">
        <f t="shared" si="271"/>
        <v>10985.71</v>
      </c>
      <c r="R646" s="628">
        <f t="shared" si="267"/>
        <v>15124.81</v>
      </c>
      <c r="S646" s="628">
        <v>511</v>
      </c>
      <c r="T646" s="628">
        <v>1356.26</v>
      </c>
      <c r="U646" s="628">
        <f t="shared" si="268"/>
        <v>1867.26</v>
      </c>
      <c r="V646" s="680" t="s">
        <v>356</v>
      </c>
      <c r="W646" s="681"/>
    </row>
    <row r="647" spans="1:23" s="481" customFormat="1" hidden="1" outlineLevel="1">
      <c r="A647" s="610"/>
      <c r="B647" s="610"/>
      <c r="C647" s="617" t="s">
        <v>357</v>
      </c>
      <c r="D647" s="685"/>
      <c r="E647" s="686"/>
      <c r="F647" s="625">
        <f t="shared" si="236"/>
        <v>0</v>
      </c>
      <c r="G647" s="625">
        <f t="shared" si="237"/>
        <v>0</v>
      </c>
      <c r="H647" s="625">
        <f t="shared" si="238"/>
        <v>0</v>
      </c>
      <c r="I647" s="614"/>
      <c r="J647" s="614"/>
      <c r="K647" s="614"/>
      <c r="L647" s="679"/>
      <c r="M647" s="679"/>
      <c r="N647" s="679"/>
      <c r="O647" s="690"/>
      <c r="P647" s="627">
        <f t="shared" si="270"/>
        <v>0</v>
      </c>
      <c r="Q647" s="627">
        <f t="shared" si="271"/>
        <v>0</v>
      </c>
      <c r="R647" s="628">
        <f t="shared" si="267"/>
        <v>0</v>
      </c>
      <c r="S647" s="628">
        <v>0</v>
      </c>
      <c r="T647" s="628">
        <v>0</v>
      </c>
      <c r="U647" s="628">
        <f t="shared" si="268"/>
        <v>0</v>
      </c>
      <c r="V647" s="680"/>
      <c r="W647" s="681"/>
    </row>
    <row r="648" spans="1:23" s="481" customFormat="1" ht="28.5" hidden="1" outlineLevel="1">
      <c r="A648" s="610"/>
      <c r="B648" s="610"/>
      <c r="C648" s="617" t="s">
        <v>358</v>
      </c>
      <c r="D648" s="685"/>
      <c r="E648" s="686"/>
      <c r="F648" s="625">
        <f t="shared" si="236"/>
        <v>0</v>
      </c>
      <c r="G648" s="625">
        <f t="shared" si="237"/>
        <v>0</v>
      </c>
      <c r="H648" s="625">
        <f t="shared" si="238"/>
        <v>0</v>
      </c>
      <c r="I648" s="614"/>
      <c r="J648" s="614"/>
      <c r="K648" s="614"/>
      <c r="L648" s="679"/>
      <c r="M648" s="679"/>
      <c r="N648" s="679"/>
      <c r="O648" s="690"/>
      <c r="P648" s="627">
        <f t="shared" si="270"/>
        <v>0</v>
      </c>
      <c r="Q648" s="627">
        <f t="shared" si="271"/>
        <v>0</v>
      </c>
      <c r="R648" s="628">
        <f t="shared" si="267"/>
        <v>0</v>
      </c>
      <c r="S648" s="628">
        <v>0</v>
      </c>
      <c r="T648" s="628">
        <v>0</v>
      </c>
      <c r="U648" s="628">
        <f t="shared" si="268"/>
        <v>0</v>
      </c>
      <c r="V648" s="680"/>
      <c r="W648" s="681"/>
    </row>
    <row r="649" spans="1:23" s="481" customFormat="1" hidden="1" outlineLevel="1">
      <c r="A649" s="610">
        <v>556</v>
      </c>
      <c r="B649" s="610">
        <v>491</v>
      </c>
      <c r="C649" s="624" t="s">
        <v>264</v>
      </c>
      <c r="D649" s="610" t="s">
        <v>34</v>
      </c>
      <c r="E649" s="614">
        <v>0.03</v>
      </c>
      <c r="F649" s="625">
        <f t="shared" si="236"/>
        <v>712.71</v>
      </c>
      <c r="G649" s="625">
        <f t="shared" si="237"/>
        <v>0</v>
      </c>
      <c r="H649" s="625">
        <f t="shared" si="238"/>
        <v>712.71</v>
      </c>
      <c r="I649" s="614">
        <v>23757</v>
      </c>
      <c r="J649" s="614"/>
      <c r="K649" s="614"/>
      <c r="L649" s="612"/>
      <c r="M649" s="612"/>
      <c r="N649" s="612"/>
      <c r="O649" s="626">
        <f>I649*$L$3</f>
        <v>40386.9</v>
      </c>
      <c r="P649" s="627">
        <f t="shared" si="270"/>
        <v>1551.7</v>
      </c>
      <c r="Q649" s="627">
        <f t="shared" si="271"/>
        <v>0</v>
      </c>
      <c r="R649" s="628">
        <f t="shared" ref="R649:R712" si="277">P649+Q649</f>
        <v>1551.7</v>
      </c>
      <c r="S649" s="628">
        <v>51723.3</v>
      </c>
      <c r="T649" s="628">
        <v>0</v>
      </c>
      <c r="U649" s="628">
        <f t="shared" ref="U649:U712" si="278">S649+T649</f>
        <v>51723.3</v>
      </c>
      <c r="V649" s="624"/>
    </row>
    <row r="650" spans="1:23" s="481" customFormat="1" hidden="1" outlineLevel="1">
      <c r="A650" s="610">
        <v>557</v>
      </c>
      <c r="B650" s="610">
        <v>492</v>
      </c>
      <c r="C650" s="624" t="s">
        <v>56</v>
      </c>
      <c r="D650" s="610" t="s">
        <v>26</v>
      </c>
      <c r="E650" s="614">
        <v>1.1000000000000001</v>
      </c>
      <c r="F650" s="625">
        <f t="shared" si="236"/>
        <v>1938.24</v>
      </c>
      <c r="G650" s="625">
        <f t="shared" si="237"/>
        <v>0</v>
      </c>
      <c r="H650" s="625">
        <f t="shared" si="238"/>
        <v>1938.24</v>
      </c>
      <c r="I650" s="614">
        <v>1762.04</v>
      </c>
      <c r="J650" s="614"/>
      <c r="K650" s="614"/>
      <c r="L650" s="612"/>
      <c r="M650" s="612"/>
      <c r="N650" s="612"/>
      <c r="O650" s="648">
        <f t="shared" ref="O650:O657" si="279">I650*$N$3</f>
        <v>2819.26</v>
      </c>
      <c r="P650" s="627">
        <f t="shared" si="270"/>
        <v>3971.67</v>
      </c>
      <c r="Q650" s="627">
        <f t="shared" si="271"/>
        <v>0</v>
      </c>
      <c r="R650" s="628">
        <f t="shared" si="277"/>
        <v>3971.67</v>
      </c>
      <c r="S650" s="628">
        <v>3610.61</v>
      </c>
      <c r="T650" s="628">
        <v>0</v>
      </c>
      <c r="U650" s="628">
        <f t="shared" si="278"/>
        <v>3610.61</v>
      </c>
      <c r="V650" s="624"/>
    </row>
    <row r="651" spans="1:23" s="481" customFormat="1" hidden="1" outlineLevel="1">
      <c r="A651" s="610">
        <v>558</v>
      </c>
      <c r="B651" s="610">
        <v>493</v>
      </c>
      <c r="C651" s="624" t="s">
        <v>218</v>
      </c>
      <c r="D651" s="610" t="s">
        <v>26</v>
      </c>
      <c r="E651" s="614">
        <v>1.1000000000000001</v>
      </c>
      <c r="F651" s="625">
        <f t="shared" si="236"/>
        <v>162.88999999999999</v>
      </c>
      <c r="G651" s="625">
        <f t="shared" si="237"/>
        <v>0</v>
      </c>
      <c r="H651" s="625">
        <f t="shared" si="238"/>
        <v>162.88999999999999</v>
      </c>
      <c r="I651" s="614">
        <v>148.08000000000001</v>
      </c>
      <c r="J651" s="614"/>
      <c r="K651" s="614"/>
      <c r="L651" s="612"/>
      <c r="M651" s="612"/>
      <c r="N651" s="612"/>
      <c r="O651" s="648">
        <f t="shared" si="279"/>
        <v>236.93</v>
      </c>
      <c r="P651" s="627">
        <f t="shared" si="270"/>
        <v>333.78</v>
      </c>
      <c r="Q651" s="627">
        <f t="shared" si="271"/>
        <v>0</v>
      </c>
      <c r="R651" s="628">
        <f t="shared" si="277"/>
        <v>333.78</v>
      </c>
      <c r="S651" s="628">
        <v>303.44</v>
      </c>
      <c r="T651" s="628">
        <v>0</v>
      </c>
      <c r="U651" s="628">
        <f t="shared" si="278"/>
        <v>303.44</v>
      </c>
      <c r="V651" s="624"/>
    </row>
    <row r="652" spans="1:23" s="481" customFormat="1" ht="42.75" hidden="1" outlineLevel="1">
      <c r="A652" s="610">
        <v>559</v>
      </c>
      <c r="B652" s="610">
        <v>494</v>
      </c>
      <c r="C652" s="624" t="s">
        <v>265</v>
      </c>
      <c r="D652" s="610" t="s">
        <v>34</v>
      </c>
      <c r="E652" s="614">
        <v>0</v>
      </c>
      <c r="F652" s="625">
        <f t="shared" si="236"/>
        <v>0</v>
      </c>
      <c r="G652" s="625">
        <f t="shared" si="237"/>
        <v>0</v>
      </c>
      <c r="H652" s="625">
        <f t="shared" si="238"/>
        <v>0</v>
      </c>
      <c r="I652" s="614">
        <v>11624</v>
      </c>
      <c r="J652" s="614"/>
      <c r="K652" s="614"/>
      <c r="L652" s="612"/>
      <c r="M652" s="612"/>
      <c r="N652" s="612"/>
      <c r="O652" s="648">
        <f t="shared" si="279"/>
        <v>18598.400000000001</v>
      </c>
      <c r="P652" s="627">
        <f t="shared" si="270"/>
        <v>0</v>
      </c>
      <c r="Q652" s="627">
        <f t="shared" si="271"/>
        <v>0</v>
      </c>
      <c r="R652" s="628">
        <f t="shared" si="277"/>
        <v>0</v>
      </c>
      <c r="S652" s="628">
        <v>23818.880000000001</v>
      </c>
      <c r="T652" s="628">
        <v>0</v>
      </c>
      <c r="U652" s="628">
        <f t="shared" si="278"/>
        <v>23818.880000000001</v>
      </c>
      <c r="V652" s="624"/>
    </row>
    <row r="653" spans="1:23" s="481" customFormat="1" ht="28.5" hidden="1" outlineLevel="1">
      <c r="A653" s="610">
        <v>560</v>
      </c>
      <c r="B653" s="610">
        <v>495</v>
      </c>
      <c r="C653" s="624" t="s">
        <v>266</v>
      </c>
      <c r="D653" s="610" t="s">
        <v>26</v>
      </c>
      <c r="E653" s="614">
        <v>0.6</v>
      </c>
      <c r="F653" s="625">
        <f t="shared" si="236"/>
        <v>63</v>
      </c>
      <c r="G653" s="625">
        <f t="shared" si="237"/>
        <v>138.6</v>
      </c>
      <c r="H653" s="625">
        <f t="shared" si="238"/>
        <v>201.6</v>
      </c>
      <c r="I653" s="614">
        <v>105</v>
      </c>
      <c r="J653" s="614">
        <v>231</v>
      </c>
      <c r="K653" s="614"/>
      <c r="L653" s="612"/>
      <c r="M653" s="612"/>
      <c r="N653" s="612"/>
      <c r="O653" s="648">
        <f t="shared" si="279"/>
        <v>168</v>
      </c>
      <c r="P653" s="627">
        <f t="shared" si="270"/>
        <v>129.1</v>
      </c>
      <c r="Q653" s="627">
        <f t="shared" si="271"/>
        <v>177.5</v>
      </c>
      <c r="R653" s="628">
        <f t="shared" si="277"/>
        <v>306.60000000000002</v>
      </c>
      <c r="S653" s="628">
        <v>215.16</v>
      </c>
      <c r="T653" s="628">
        <v>295.83999999999997</v>
      </c>
      <c r="U653" s="628">
        <f t="shared" si="278"/>
        <v>511</v>
      </c>
      <c r="V653" s="624" t="s">
        <v>338</v>
      </c>
    </row>
    <row r="654" spans="1:23" s="481" customFormat="1" ht="42.75" hidden="1" outlineLevel="1">
      <c r="A654" s="610">
        <v>561</v>
      </c>
      <c r="B654" s="610">
        <v>496</v>
      </c>
      <c r="C654" s="624" t="s">
        <v>265</v>
      </c>
      <c r="D654" s="610" t="s">
        <v>34</v>
      </c>
      <c r="E654" s="614">
        <v>0.02</v>
      </c>
      <c r="F654" s="625">
        <f t="shared" si="236"/>
        <v>232.48</v>
      </c>
      <c r="G654" s="625">
        <f t="shared" si="237"/>
        <v>0</v>
      </c>
      <c r="H654" s="625">
        <f t="shared" si="238"/>
        <v>232.48</v>
      </c>
      <c r="I654" s="614">
        <v>11624</v>
      </c>
      <c r="J654" s="614"/>
      <c r="K654" s="614"/>
      <c r="L654" s="612"/>
      <c r="M654" s="612"/>
      <c r="N654" s="612"/>
      <c r="O654" s="648">
        <f t="shared" si="279"/>
        <v>18598.400000000001</v>
      </c>
      <c r="P654" s="627">
        <f t="shared" si="270"/>
        <v>476.38</v>
      </c>
      <c r="Q654" s="627">
        <f t="shared" si="271"/>
        <v>0</v>
      </c>
      <c r="R654" s="628">
        <f t="shared" si="277"/>
        <v>476.38</v>
      </c>
      <c r="S654" s="628">
        <v>23818.880000000001</v>
      </c>
      <c r="T654" s="628">
        <v>0</v>
      </c>
      <c r="U654" s="628">
        <f t="shared" si="278"/>
        <v>23818.880000000001</v>
      </c>
      <c r="V654" s="624"/>
    </row>
    <row r="655" spans="1:23" s="481" customFormat="1" ht="28.5" hidden="1" outlineLevel="1">
      <c r="A655" s="610">
        <v>562</v>
      </c>
      <c r="B655" s="610">
        <v>497</v>
      </c>
      <c r="C655" s="624" t="s">
        <v>330</v>
      </c>
      <c r="D655" s="610" t="s">
        <v>26</v>
      </c>
      <c r="E655" s="614">
        <v>0.3</v>
      </c>
      <c r="F655" s="625">
        <f t="shared" si="236"/>
        <v>1539.6</v>
      </c>
      <c r="G655" s="625">
        <f t="shared" si="237"/>
        <v>7392</v>
      </c>
      <c r="H655" s="625">
        <f t="shared" si="238"/>
        <v>8931.6</v>
      </c>
      <c r="I655" s="614">
        <v>5132</v>
      </c>
      <c r="J655" s="614">
        <v>24640</v>
      </c>
      <c r="K655" s="614"/>
      <c r="L655" s="612"/>
      <c r="M655" s="612"/>
      <c r="N655" s="612"/>
      <c r="O655" s="648">
        <f t="shared" si="279"/>
        <v>8211.2000000000007</v>
      </c>
      <c r="P655" s="627">
        <f t="shared" si="270"/>
        <v>3154.81</v>
      </c>
      <c r="Q655" s="627">
        <f t="shared" si="271"/>
        <v>9466.9</v>
      </c>
      <c r="R655" s="628">
        <f t="shared" si="277"/>
        <v>12621.71</v>
      </c>
      <c r="S655" s="628">
        <v>10516.04</v>
      </c>
      <c r="T655" s="628">
        <v>31556.32</v>
      </c>
      <c r="U655" s="628">
        <f t="shared" si="278"/>
        <v>42072.36</v>
      </c>
      <c r="V655" s="624" t="s">
        <v>339</v>
      </c>
    </row>
    <row r="656" spans="1:23" s="481" customFormat="1" ht="42.75" hidden="1" outlineLevel="1">
      <c r="A656" s="610">
        <v>563</v>
      </c>
      <c r="B656" s="610">
        <v>498</v>
      </c>
      <c r="C656" s="624" t="s">
        <v>265</v>
      </c>
      <c r="D656" s="610" t="s">
        <v>34</v>
      </c>
      <c r="E656" s="614">
        <v>0</v>
      </c>
      <c r="F656" s="625">
        <f t="shared" si="236"/>
        <v>0</v>
      </c>
      <c r="G656" s="625">
        <f t="shared" si="237"/>
        <v>0</v>
      </c>
      <c r="H656" s="625">
        <f t="shared" si="238"/>
        <v>0</v>
      </c>
      <c r="I656" s="614">
        <v>11624</v>
      </c>
      <c r="J656" s="614"/>
      <c r="K656" s="614"/>
      <c r="L656" s="612"/>
      <c r="M656" s="612"/>
      <c r="N656" s="612"/>
      <c r="O656" s="648">
        <f t="shared" si="279"/>
        <v>18598.400000000001</v>
      </c>
      <c r="P656" s="627">
        <f t="shared" si="270"/>
        <v>0</v>
      </c>
      <c r="Q656" s="627">
        <f t="shared" si="271"/>
        <v>0</v>
      </c>
      <c r="R656" s="628">
        <f t="shared" si="277"/>
        <v>0</v>
      </c>
      <c r="S656" s="628">
        <v>23818.880000000001</v>
      </c>
      <c r="T656" s="628">
        <v>0</v>
      </c>
      <c r="U656" s="628">
        <f t="shared" si="278"/>
        <v>23818.880000000001</v>
      </c>
      <c r="V656" s="624"/>
    </row>
    <row r="657" spans="1:22" s="481" customFormat="1" ht="28.5" hidden="1" outlineLevel="1">
      <c r="A657" s="610">
        <v>564</v>
      </c>
      <c r="B657" s="610">
        <v>499</v>
      </c>
      <c r="C657" s="624" t="s">
        <v>270</v>
      </c>
      <c r="D657" s="610" t="s">
        <v>26</v>
      </c>
      <c r="E657" s="614">
        <v>0.5</v>
      </c>
      <c r="F657" s="625">
        <f t="shared" si="236"/>
        <v>142.5</v>
      </c>
      <c r="G657" s="625">
        <f t="shared" si="237"/>
        <v>529.5</v>
      </c>
      <c r="H657" s="625">
        <f t="shared" si="238"/>
        <v>672</v>
      </c>
      <c r="I657" s="614">
        <v>285</v>
      </c>
      <c r="J657" s="614">
        <v>1059</v>
      </c>
      <c r="K657" s="614"/>
      <c r="L657" s="612"/>
      <c r="M657" s="612"/>
      <c r="N657" s="612"/>
      <c r="O657" s="648">
        <f t="shared" si="279"/>
        <v>456</v>
      </c>
      <c r="P657" s="627">
        <f t="shared" si="270"/>
        <v>292</v>
      </c>
      <c r="Q657" s="627">
        <f t="shared" si="271"/>
        <v>678.13</v>
      </c>
      <c r="R657" s="628">
        <f t="shared" si="277"/>
        <v>970.13</v>
      </c>
      <c r="S657" s="628">
        <v>584</v>
      </c>
      <c r="T657" s="628">
        <v>1356.26</v>
      </c>
      <c r="U657" s="628">
        <f t="shared" si="278"/>
        <v>1940.26</v>
      </c>
      <c r="V657" s="624" t="s">
        <v>340</v>
      </c>
    </row>
    <row r="658" spans="1:22" s="481" customFormat="1" ht="28.5" hidden="1" outlineLevel="1">
      <c r="A658" s="610"/>
      <c r="B658" s="610"/>
      <c r="C658" s="611" t="s">
        <v>359</v>
      </c>
      <c r="D658" s="610"/>
      <c r="E658" s="614"/>
      <c r="F658" s="625">
        <f t="shared" si="236"/>
        <v>0</v>
      </c>
      <c r="G658" s="625">
        <f t="shared" si="237"/>
        <v>0</v>
      </c>
      <c r="H658" s="625">
        <f t="shared" si="238"/>
        <v>0</v>
      </c>
      <c r="I658" s="614"/>
      <c r="J658" s="614"/>
      <c r="K658" s="614"/>
      <c r="L658" s="612"/>
      <c r="M658" s="612"/>
      <c r="N658" s="612"/>
      <c r="O658" s="632"/>
      <c r="P658" s="627">
        <f t="shared" si="270"/>
        <v>0</v>
      </c>
      <c r="Q658" s="627">
        <f t="shared" si="271"/>
        <v>0</v>
      </c>
      <c r="R658" s="628">
        <f t="shared" si="277"/>
        <v>0</v>
      </c>
      <c r="S658" s="628">
        <v>0</v>
      </c>
      <c r="T658" s="628">
        <v>0</v>
      </c>
      <c r="U658" s="628">
        <f t="shared" si="278"/>
        <v>0</v>
      </c>
      <c r="V658" s="624"/>
    </row>
    <row r="659" spans="1:22" s="481" customFormat="1" ht="28.5" hidden="1" outlineLevel="1">
      <c r="A659" s="610"/>
      <c r="B659" s="610"/>
      <c r="C659" s="611" t="s">
        <v>360</v>
      </c>
      <c r="D659" s="610"/>
      <c r="E659" s="614"/>
      <c r="F659" s="625">
        <f t="shared" si="236"/>
        <v>0</v>
      </c>
      <c r="G659" s="625">
        <f t="shared" si="237"/>
        <v>0</v>
      </c>
      <c r="H659" s="625">
        <f t="shared" si="238"/>
        <v>0</v>
      </c>
      <c r="I659" s="614"/>
      <c r="J659" s="614"/>
      <c r="K659" s="614"/>
      <c r="L659" s="612"/>
      <c r="M659" s="612"/>
      <c r="N659" s="612"/>
      <c r="O659" s="632"/>
      <c r="P659" s="627">
        <f t="shared" si="270"/>
        <v>0</v>
      </c>
      <c r="Q659" s="627">
        <f t="shared" si="271"/>
        <v>0</v>
      </c>
      <c r="R659" s="628">
        <f t="shared" si="277"/>
        <v>0</v>
      </c>
      <c r="S659" s="628">
        <v>0</v>
      </c>
      <c r="T659" s="628">
        <v>0</v>
      </c>
      <c r="U659" s="628">
        <f t="shared" si="278"/>
        <v>0</v>
      </c>
      <c r="V659" s="624"/>
    </row>
    <row r="660" spans="1:22" s="481" customFormat="1" hidden="1" outlineLevel="1">
      <c r="A660" s="610">
        <v>565</v>
      </c>
      <c r="B660" s="610">
        <v>500</v>
      </c>
      <c r="C660" s="624" t="s">
        <v>264</v>
      </c>
      <c r="D660" s="610" t="s">
        <v>34</v>
      </c>
      <c r="E660" s="614">
        <v>0.02</v>
      </c>
      <c r="F660" s="625">
        <f t="shared" si="236"/>
        <v>475.14</v>
      </c>
      <c r="G660" s="625">
        <f t="shared" si="237"/>
        <v>0</v>
      </c>
      <c r="H660" s="625">
        <f t="shared" si="238"/>
        <v>475.14</v>
      </c>
      <c r="I660" s="614">
        <v>23757</v>
      </c>
      <c r="J660" s="614"/>
      <c r="K660" s="614"/>
      <c r="L660" s="612"/>
      <c r="M660" s="612"/>
      <c r="N660" s="612"/>
      <c r="O660" s="626">
        <f>I660*$L$3</f>
        <v>40386.9</v>
      </c>
      <c r="P660" s="627">
        <f t="shared" si="270"/>
        <v>1034.47</v>
      </c>
      <c r="Q660" s="627">
        <f t="shared" si="271"/>
        <v>0</v>
      </c>
      <c r="R660" s="628">
        <f t="shared" si="277"/>
        <v>1034.47</v>
      </c>
      <c r="S660" s="628">
        <v>51723.3</v>
      </c>
      <c r="T660" s="628">
        <v>0</v>
      </c>
      <c r="U660" s="628">
        <f t="shared" si="278"/>
        <v>51723.3</v>
      </c>
      <c r="V660" s="624"/>
    </row>
    <row r="661" spans="1:22" s="481" customFormat="1" hidden="1" outlineLevel="1">
      <c r="A661" s="610">
        <v>566</v>
      </c>
      <c r="B661" s="610">
        <v>501</v>
      </c>
      <c r="C661" s="624" t="s">
        <v>56</v>
      </c>
      <c r="D661" s="610" t="s">
        <v>26</v>
      </c>
      <c r="E661" s="614">
        <v>8.6999999999999993</v>
      </c>
      <c r="F661" s="625">
        <f t="shared" ref="F661:F915" si="280">E661*I661</f>
        <v>15329.75</v>
      </c>
      <c r="G661" s="625">
        <f t="shared" ref="G661:G915" si="281">E661*J661</f>
        <v>0</v>
      </c>
      <c r="H661" s="625">
        <f t="shared" ref="H661:H915" si="282">F661+G661</f>
        <v>15329.75</v>
      </c>
      <c r="I661" s="614">
        <v>1762.04</v>
      </c>
      <c r="J661" s="614"/>
      <c r="K661" s="614"/>
      <c r="L661" s="612"/>
      <c r="M661" s="612"/>
      <c r="N661" s="612"/>
      <c r="O661" s="648">
        <f t="shared" ref="O661:O668" si="283">I661*$N$3</f>
        <v>2819.26</v>
      </c>
      <c r="P661" s="627">
        <f t="shared" si="270"/>
        <v>31412.31</v>
      </c>
      <c r="Q661" s="627">
        <f t="shared" si="271"/>
        <v>0</v>
      </c>
      <c r="R661" s="628">
        <f t="shared" si="277"/>
        <v>31412.31</v>
      </c>
      <c r="S661" s="628">
        <v>3610.61</v>
      </c>
      <c r="T661" s="628">
        <v>0</v>
      </c>
      <c r="U661" s="628">
        <f t="shared" si="278"/>
        <v>3610.61</v>
      </c>
      <c r="V661" s="624"/>
    </row>
    <row r="662" spans="1:22" s="481" customFormat="1" hidden="1" outlineLevel="1">
      <c r="A662" s="610">
        <v>567</v>
      </c>
      <c r="B662" s="610">
        <v>502</v>
      </c>
      <c r="C662" s="624" t="s">
        <v>218</v>
      </c>
      <c r="D662" s="610" t="s">
        <v>26</v>
      </c>
      <c r="E662" s="614">
        <v>8.6999999999999993</v>
      </c>
      <c r="F662" s="625">
        <f t="shared" si="280"/>
        <v>1288.3</v>
      </c>
      <c r="G662" s="625">
        <f t="shared" si="281"/>
        <v>0</v>
      </c>
      <c r="H662" s="625">
        <f t="shared" si="282"/>
        <v>1288.3</v>
      </c>
      <c r="I662" s="614">
        <v>148.08000000000001</v>
      </c>
      <c r="J662" s="614"/>
      <c r="K662" s="614"/>
      <c r="L662" s="612"/>
      <c r="M662" s="612"/>
      <c r="N662" s="612"/>
      <c r="O662" s="648">
        <f t="shared" si="283"/>
        <v>236.93</v>
      </c>
      <c r="P662" s="627">
        <f t="shared" ref="P662:P725" si="284">E662*S662</f>
        <v>2639.93</v>
      </c>
      <c r="Q662" s="627">
        <f t="shared" ref="Q662:Q725" si="285">E662*T662</f>
        <v>0</v>
      </c>
      <c r="R662" s="628">
        <f t="shared" si="277"/>
        <v>2639.93</v>
      </c>
      <c r="S662" s="628">
        <v>303.44</v>
      </c>
      <c r="T662" s="628">
        <v>0</v>
      </c>
      <c r="U662" s="628">
        <f t="shared" si="278"/>
        <v>303.44</v>
      </c>
      <c r="V662" s="624"/>
    </row>
    <row r="663" spans="1:22" s="481" customFormat="1" ht="42.75" hidden="1" outlineLevel="1">
      <c r="A663" s="610">
        <v>568</v>
      </c>
      <c r="B663" s="610">
        <v>503</v>
      </c>
      <c r="C663" s="624" t="s">
        <v>265</v>
      </c>
      <c r="D663" s="610" t="s">
        <v>34</v>
      </c>
      <c r="E663" s="614">
        <v>0</v>
      </c>
      <c r="F663" s="625">
        <f t="shared" si="280"/>
        <v>0</v>
      </c>
      <c r="G663" s="625">
        <f t="shared" si="281"/>
        <v>0</v>
      </c>
      <c r="H663" s="625">
        <f t="shared" si="282"/>
        <v>0</v>
      </c>
      <c r="I663" s="614">
        <v>11624</v>
      </c>
      <c r="J663" s="614"/>
      <c r="K663" s="614"/>
      <c r="L663" s="612"/>
      <c r="M663" s="612"/>
      <c r="N663" s="612"/>
      <c r="O663" s="648">
        <f t="shared" si="283"/>
        <v>18598.400000000001</v>
      </c>
      <c r="P663" s="627">
        <f t="shared" si="284"/>
        <v>0</v>
      </c>
      <c r="Q663" s="627">
        <f t="shared" si="285"/>
        <v>0</v>
      </c>
      <c r="R663" s="628">
        <f t="shared" si="277"/>
        <v>0</v>
      </c>
      <c r="S663" s="628">
        <v>23818.880000000001</v>
      </c>
      <c r="T663" s="628">
        <v>0</v>
      </c>
      <c r="U663" s="628">
        <f t="shared" si="278"/>
        <v>23818.880000000001</v>
      </c>
      <c r="V663" s="624"/>
    </row>
    <row r="664" spans="1:22" s="481" customFormat="1" ht="28.5" hidden="1" outlineLevel="1">
      <c r="A664" s="610">
        <v>569</v>
      </c>
      <c r="B664" s="610">
        <v>504</v>
      </c>
      <c r="C664" s="624" t="s">
        <v>266</v>
      </c>
      <c r="D664" s="610" t="s">
        <v>26</v>
      </c>
      <c r="E664" s="614">
        <v>0.8</v>
      </c>
      <c r="F664" s="625">
        <f t="shared" si="280"/>
        <v>84</v>
      </c>
      <c r="G664" s="625">
        <f t="shared" si="281"/>
        <v>184.8</v>
      </c>
      <c r="H664" s="625">
        <f t="shared" si="282"/>
        <v>268.8</v>
      </c>
      <c r="I664" s="614">
        <v>105</v>
      </c>
      <c r="J664" s="614">
        <v>231</v>
      </c>
      <c r="K664" s="614"/>
      <c r="L664" s="612"/>
      <c r="M664" s="612"/>
      <c r="N664" s="612"/>
      <c r="O664" s="648">
        <f t="shared" si="283"/>
        <v>168</v>
      </c>
      <c r="P664" s="627">
        <f t="shared" si="284"/>
        <v>172.13</v>
      </c>
      <c r="Q664" s="627">
        <f t="shared" si="285"/>
        <v>236.67</v>
      </c>
      <c r="R664" s="628">
        <f t="shared" si="277"/>
        <v>408.8</v>
      </c>
      <c r="S664" s="628">
        <v>215.16</v>
      </c>
      <c r="T664" s="628">
        <v>295.83999999999997</v>
      </c>
      <c r="U664" s="628">
        <f t="shared" si="278"/>
        <v>511</v>
      </c>
      <c r="V664" s="624" t="s">
        <v>361</v>
      </c>
    </row>
    <row r="665" spans="1:22" s="481" customFormat="1" ht="42.75" hidden="1" outlineLevel="1">
      <c r="A665" s="610">
        <v>570</v>
      </c>
      <c r="B665" s="610">
        <v>505</v>
      </c>
      <c r="C665" s="624" t="s">
        <v>265</v>
      </c>
      <c r="D665" s="610" t="s">
        <v>34</v>
      </c>
      <c r="E665" s="614">
        <v>0.02</v>
      </c>
      <c r="F665" s="625">
        <f t="shared" si="280"/>
        <v>232.48</v>
      </c>
      <c r="G665" s="625">
        <f t="shared" si="281"/>
        <v>0</v>
      </c>
      <c r="H665" s="625">
        <f t="shared" si="282"/>
        <v>232.48</v>
      </c>
      <c r="I665" s="614">
        <v>11624</v>
      </c>
      <c r="J665" s="614"/>
      <c r="K665" s="614"/>
      <c r="L665" s="612"/>
      <c r="M665" s="612"/>
      <c r="N665" s="612"/>
      <c r="O665" s="648">
        <f t="shared" si="283"/>
        <v>18598.400000000001</v>
      </c>
      <c r="P665" s="627">
        <f t="shared" si="284"/>
        <v>476.38</v>
      </c>
      <c r="Q665" s="627">
        <f t="shared" si="285"/>
        <v>0</v>
      </c>
      <c r="R665" s="628">
        <f t="shared" si="277"/>
        <v>476.38</v>
      </c>
      <c r="S665" s="628">
        <v>23818.880000000001</v>
      </c>
      <c r="T665" s="628">
        <v>0</v>
      </c>
      <c r="U665" s="628">
        <f t="shared" si="278"/>
        <v>23818.880000000001</v>
      </c>
      <c r="V665" s="624"/>
    </row>
    <row r="666" spans="1:22" s="481" customFormat="1" ht="28.5" hidden="1" outlineLevel="1">
      <c r="A666" s="610">
        <v>571</v>
      </c>
      <c r="B666" s="610">
        <v>506</v>
      </c>
      <c r="C666" s="624" t="s">
        <v>274</v>
      </c>
      <c r="D666" s="610" t="s">
        <v>26</v>
      </c>
      <c r="E666" s="614">
        <v>1.9</v>
      </c>
      <c r="F666" s="625">
        <f t="shared" si="280"/>
        <v>1269.2</v>
      </c>
      <c r="G666" s="625">
        <f t="shared" si="281"/>
        <v>5852</v>
      </c>
      <c r="H666" s="625">
        <f t="shared" si="282"/>
        <v>7121.2</v>
      </c>
      <c r="I666" s="614">
        <v>668</v>
      </c>
      <c r="J666" s="614">
        <v>3080</v>
      </c>
      <c r="K666" s="614"/>
      <c r="L666" s="612"/>
      <c r="M666" s="612"/>
      <c r="N666" s="612"/>
      <c r="O666" s="648">
        <f t="shared" si="283"/>
        <v>1068.8</v>
      </c>
      <c r="P666" s="627">
        <f t="shared" si="284"/>
        <v>2600.7399999999998</v>
      </c>
      <c r="Q666" s="627">
        <f t="shared" si="285"/>
        <v>7494.63</v>
      </c>
      <c r="R666" s="628">
        <f t="shared" si="277"/>
        <v>10095.370000000001</v>
      </c>
      <c r="S666" s="628">
        <v>1368.81</v>
      </c>
      <c r="T666" s="628">
        <v>3944.54</v>
      </c>
      <c r="U666" s="628">
        <f t="shared" si="278"/>
        <v>5313.35</v>
      </c>
      <c r="V666" s="624" t="s">
        <v>362</v>
      </c>
    </row>
    <row r="667" spans="1:22" s="481" customFormat="1" ht="42.75" hidden="1" outlineLevel="1">
      <c r="A667" s="610">
        <v>572</v>
      </c>
      <c r="B667" s="610">
        <v>507</v>
      </c>
      <c r="C667" s="624" t="s">
        <v>265</v>
      </c>
      <c r="D667" s="610" t="s">
        <v>34</v>
      </c>
      <c r="E667" s="614">
        <v>0.01</v>
      </c>
      <c r="F667" s="625">
        <f t="shared" si="280"/>
        <v>116.24</v>
      </c>
      <c r="G667" s="625">
        <f t="shared" si="281"/>
        <v>0</v>
      </c>
      <c r="H667" s="625">
        <f t="shared" si="282"/>
        <v>116.24</v>
      </c>
      <c r="I667" s="614">
        <v>11624</v>
      </c>
      <c r="J667" s="614"/>
      <c r="K667" s="614"/>
      <c r="L667" s="612"/>
      <c r="M667" s="612"/>
      <c r="N667" s="612"/>
      <c r="O667" s="648">
        <f t="shared" si="283"/>
        <v>18598.400000000001</v>
      </c>
      <c r="P667" s="627">
        <f t="shared" si="284"/>
        <v>238.19</v>
      </c>
      <c r="Q667" s="627">
        <f t="shared" si="285"/>
        <v>0</v>
      </c>
      <c r="R667" s="628">
        <f t="shared" si="277"/>
        <v>238.19</v>
      </c>
      <c r="S667" s="628">
        <v>23818.880000000001</v>
      </c>
      <c r="T667" s="628">
        <v>0</v>
      </c>
      <c r="U667" s="628">
        <f t="shared" si="278"/>
        <v>23818.880000000001</v>
      </c>
      <c r="V667" s="624"/>
    </row>
    <row r="668" spans="1:22" s="481" customFormat="1" ht="28.5" hidden="1" outlineLevel="1">
      <c r="A668" s="610">
        <v>573</v>
      </c>
      <c r="B668" s="610">
        <v>508</v>
      </c>
      <c r="C668" s="624" t="s">
        <v>270</v>
      </c>
      <c r="D668" s="610" t="s">
        <v>26</v>
      </c>
      <c r="E668" s="614">
        <v>1.9</v>
      </c>
      <c r="F668" s="625">
        <f t="shared" si="280"/>
        <v>541.5</v>
      </c>
      <c r="G668" s="625">
        <f t="shared" si="281"/>
        <v>2012.1</v>
      </c>
      <c r="H668" s="625">
        <f t="shared" si="282"/>
        <v>2553.6</v>
      </c>
      <c r="I668" s="614">
        <v>285</v>
      </c>
      <c r="J668" s="614">
        <v>1059</v>
      </c>
      <c r="K668" s="614"/>
      <c r="L668" s="612"/>
      <c r="M668" s="612"/>
      <c r="N668" s="612"/>
      <c r="O668" s="648">
        <f t="shared" si="283"/>
        <v>456</v>
      </c>
      <c r="P668" s="627">
        <f t="shared" si="284"/>
        <v>1109.5999999999999</v>
      </c>
      <c r="Q668" s="627">
        <f t="shared" si="285"/>
        <v>2576.89</v>
      </c>
      <c r="R668" s="628">
        <f t="shared" si="277"/>
        <v>3686.49</v>
      </c>
      <c r="S668" s="628">
        <v>584</v>
      </c>
      <c r="T668" s="628">
        <v>1356.26</v>
      </c>
      <c r="U668" s="628">
        <f t="shared" si="278"/>
        <v>1940.26</v>
      </c>
      <c r="V668" s="624" t="s">
        <v>363</v>
      </c>
    </row>
    <row r="669" spans="1:22" s="481" customFormat="1" ht="28.5" hidden="1" outlineLevel="1">
      <c r="A669" s="610"/>
      <c r="B669" s="610"/>
      <c r="C669" s="611" t="s">
        <v>364</v>
      </c>
      <c r="D669" s="610"/>
      <c r="E669" s="614"/>
      <c r="F669" s="625">
        <f t="shared" si="280"/>
        <v>0</v>
      </c>
      <c r="G669" s="625">
        <f t="shared" si="281"/>
        <v>0</v>
      </c>
      <c r="H669" s="625">
        <f t="shared" si="282"/>
        <v>0</v>
      </c>
      <c r="I669" s="614"/>
      <c r="J669" s="614"/>
      <c r="K669" s="614"/>
      <c r="L669" s="612"/>
      <c r="M669" s="612"/>
      <c r="N669" s="612"/>
      <c r="O669" s="632"/>
      <c r="P669" s="627">
        <f t="shared" si="284"/>
        <v>0</v>
      </c>
      <c r="Q669" s="627">
        <f t="shared" si="285"/>
        <v>0</v>
      </c>
      <c r="R669" s="628">
        <f t="shared" si="277"/>
        <v>0</v>
      </c>
      <c r="S669" s="628">
        <v>0</v>
      </c>
      <c r="T669" s="628">
        <v>0</v>
      </c>
      <c r="U669" s="628">
        <f t="shared" si="278"/>
        <v>0</v>
      </c>
      <c r="V669" s="624"/>
    </row>
    <row r="670" spans="1:22" s="481" customFormat="1" hidden="1" outlineLevel="1">
      <c r="A670" s="610">
        <v>574</v>
      </c>
      <c r="B670" s="610">
        <v>509</v>
      </c>
      <c r="C670" s="624" t="s">
        <v>264</v>
      </c>
      <c r="D670" s="610" t="s">
        <v>34</v>
      </c>
      <c r="E670" s="614">
        <v>0.01</v>
      </c>
      <c r="F670" s="625">
        <f t="shared" si="280"/>
        <v>237.57</v>
      </c>
      <c r="G670" s="625">
        <f t="shared" si="281"/>
        <v>0</v>
      </c>
      <c r="H670" s="625">
        <f t="shared" si="282"/>
        <v>237.57</v>
      </c>
      <c r="I670" s="614">
        <v>23757</v>
      </c>
      <c r="J670" s="614"/>
      <c r="K670" s="614"/>
      <c r="L670" s="612"/>
      <c r="M670" s="612"/>
      <c r="N670" s="612"/>
      <c r="O670" s="626">
        <f>I670*$L$3</f>
        <v>40386.9</v>
      </c>
      <c r="P670" s="627">
        <f t="shared" si="284"/>
        <v>517.23</v>
      </c>
      <c r="Q670" s="627">
        <f t="shared" si="285"/>
        <v>0</v>
      </c>
      <c r="R670" s="628">
        <f t="shared" si="277"/>
        <v>517.23</v>
      </c>
      <c r="S670" s="628">
        <v>51723.3</v>
      </c>
      <c r="T670" s="628">
        <v>0</v>
      </c>
      <c r="U670" s="628">
        <f t="shared" si="278"/>
        <v>51723.3</v>
      </c>
      <c r="V670" s="624"/>
    </row>
    <row r="671" spans="1:22" s="481" customFormat="1" hidden="1" outlineLevel="1">
      <c r="A671" s="610">
        <v>575</v>
      </c>
      <c r="B671" s="610">
        <v>510</v>
      </c>
      <c r="C671" s="624" t="s">
        <v>56</v>
      </c>
      <c r="D671" s="610" t="s">
        <v>26</v>
      </c>
      <c r="E671" s="614">
        <v>0.2</v>
      </c>
      <c r="F671" s="625">
        <f t="shared" si="280"/>
        <v>352.41</v>
      </c>
      <c r="G671" s="625">
        <f t="shared" si="281"/>
        <v>0</v>
      </c>
      <c r="H671" s="625">
        <f t="shared" si="282"/>
        <v>352.41</v>
      </c>
      <c r="I671" s="614">
        <v>1762.04</v>
      </c>
      <c r="J671" s="614"/>
      <c r="K671" s="614"/>
      <c r="L671" s="612"/>
      <c r="M671" s="612"/>
      <c r="N671" s="612"/>
      <c r="O671" s="648">
        <f t="shared" ref="O671:O678" si="286">I671*$N$3</f>
        <v>2819.26</v>
      </c>
      <c r="P671" s="627">
        <f t="shared" si="284"/>
        <v>722.12</v>
      </c>
      <c r="Q671" s="627">
        <f t="shared" si="285"/>
        <v>0</v>
      </c>
      <c r="R671" s="628">
        <f t="shared" si="277"/>
        <v>722.12</v>
      </c>
      <c r="S671" s="628">
        <v>3610.61</v>
      </c>
      <c r="T671" s="628">
        <v>0</v>
      </c>
      <c r="U671" s="628">
        <f t="shared" si="278"/>
        <v>3610.61</v>
      </c>
      <c r="V671" s="624"/>
    </row>
    <row r="672" spans="1:22" s="481" customFormat="1" hidden="1" outlineLevel="1">
      <c r="A672" s="610">
        <v>576</v>
      </c>
      <c r="B672" s="610">
        <v>511</v>
      </c>
      <c r="C672" s="624" t="s">
        <v>218</v>
      </c>
      <c r="D672" s="610" t="s">
        <v>26</v>
      </c>
      <c r="E672" s="614">
        <v>0.2</v>
      </c>
      <c r="F672" s="625">
        <f t="shared" si="280"/>
        <v>29.62</v>
      </c>
      <c r="G672" s="625">
        <f t="shared" si="281"/>
        <v>0</v>
      </c>
      <c r="H672" s="625">
        <f t="shared" si="282"/>
        <v>29.62</v>
      </c>
      <c r="I672" s="614">
        <v>148.08000000000001</v>
      </c>
      <c r="J672" s="614"/>
      <c r="K672" s="614"/>
      <c r="L672" s="612"/>
      <c r="M672" s="612"/>
      <c r="N672" s="612"/>
      <c r="O672" s="648">
        <f t="shared" si="286"/>
        <v>236.93</v>
      </c>
      <c r="P672" s="627">
        <f t="shared" si="284"/>
        <v>60.69</v>
      </c>
      <c r="Q672" s="627">
        <f t="shared" si="285"/>
        <v>0</v>
      </c>
      <c r="R672" s="628">
        <f t="shared" si="277"/>
        <v>60.69</v>
      </c>
      <c r="S672" s="628">
        <v>303.44</v>
      </c>
      <c r="T672" s="628">
        <v>0</v>
      </c>
      <c r="U672" s="628">
        <f t="shared" si="278"/>
        <v>303.44</v>
      </c>
      <c r="V672" s="624"/>
    </row>
    <row r="673" spans="1:22" s="481" customFormat="1" ht="42.75" hidden="1" outlineLevel="1">
      <c r="A673" s="610">
        <v>577</v>
      </c>
      <c r="B673" s="610">
        <v>512</v>
      </c>
      <c r="C673" s="624" t="s">
        <v>265</v>
      </c>
      <c r="D673" s="610" t="s">
        <v>34</v>
      </c>
      <c r="E673" s="614">
        <v>0</v>
      </c>
      <c r="F673" s="625">
        <f t="shared" si="280"/>
        <v>0</v>
      </c>
      <c r="G673" s="625">
        <f t="shared" si="281"/>
        <v>0</v>
      </c>
      <c r="H673" s="625">
        <f t="shared" si="282"/>
        <v>0</v>
      </c>
      <c r="I673" s="614">
        <v>11624</v>
      </c>
      <c r="J673" s="614"/>
      <c r="K673" s="614"/>
      <c r="L673" s="612"/>
      <c r="M673" s="612"/>
      <c r="N673" s="612"/>
      <c r="O673" s="648">
        <f t="shared" si="286"/>
        <v>18598.400000000001</v>
      </c>
      <c r="P673" s="627">
        <f t="shared" si="284"/>
        <v>0</v>
      </c>
      <c r="Q673" s="627">
        <f t="shared" si="285"/>
        <v>0</v>
      </c>
      <c r="R673" s="628">
        <f t="shared" si="277"/>
        <v>0</v>
      </c>
      <c r="S673" s="628">
        <v>23818.880000000001</v>
      </c>
      <c r="T673" s="628">
        <v>0</v>
      </c>
      <c r="U673" s="628">
        <f t="shared" si="278"/>
        <v>23818.880000000001</v>
      </c>
      <c r="V673" s="624"/>
    </row>
    <row r="674" spans="1:22" s="481" customFormat="1" ht="28.5" hidden="1" outlineLevel="1">
      <c r="A674" s="610">
        <v>578</v>
      </c>
      <c r="B674" s="610">
        <v>513</v>
      </c>
      <c r="C674" s="624" t="s">
        <v>266</v>
      </c>
      <c r="D674" s="610" t="s">
        <v>26</v>
      </c>
      <c r="E674" s="614">
        <v>0.6</v>
      </c>
      <c r="F674" s="625">
        <f t="shared" si="280"/>
        <v>63</v>
      </c>
      <c r="G674" s="625">
        <f t="shared" si="281"/>
        <v>138.6</v>
      </c>
      <c r="H674" s="625">
        <f t="shared" si="282"/>
        <v>201.6</v>
      </c>
      <c r="I674" s="614">
        <v>105</v>
      </c>
      <c r="J674" s="614">
        <v>231</v>
      </c>
      <c r="K674" s="614"/>
      <c r="L674" s="612"/>
      <c r="M674" s="612"/>
      <c r="N674" s="612"/>
      <c r="O674" s="648">
        <f t="shared" si="286"/>
        <v>168</v>
      </c>
      <c r="P674" s="627">
        <f t="shared" si="284"/>
        <v>129.1</v>
      </c>
      <c r="Q674" s="627">
        <f t="shared" si="285"/>
        <v>177.5</v>
      </c>
      <c r="R674" s="628">
        <f t="shared" si="277"/>
        <v>306.60000000000002</v>
      </c>
      <c r="S674" s="628">
        <v>215.16</v>
      </c>
      <c r="T674" s="628">
        <v>295.83999999999997</v>
      </c>
      <c r="U674" s="628">
        <f t="shared" si="278"/>
        <v>511</v>
      </c>
      <c r="V674" s="624" t="s">
        <v>338</v>
      </c>
    </row>
    <row r="675" spans="1:22" s="481" customFormat="1" ht="42.75" hidden="1" outlineLevel="1">
      <c r="A675" s="610">
        <v>579</v>
      </c>
      <c r="B675" s="610">
        <v>514</v>
      </c>
      <c r="C675" s="624" t="s">
        <v>265</v>
      </c>
      <c r="D675" s="610" t="s">
        <v>34</v>
      </c>
      <c r="E675" s="614">
        <v>0.01</v>
      </c>
      <c r="F675" s="625">
        <f t="shared" si="280"/>
        <v>116.24</v>
      </c>
      <c r="G675" s="625">
        <f t="shared" si="281"/>
        <v>0</v>
      </c>
      <c r="H675" s="625">
        <f t="shared" si="282"/>
        <v>116.24</v>
      </c>
      <c r="I675" s="614">
        <v>11624</v>
      </c>
      <c r="J675" s="614"/>
      <c r="K675" s="614"/>
      <c r="L675" s="612"/>
      <c r="M675" s="612"/>
      <c r="N675" s="612"/>
      <c r="O675" s="648">
        <f t="shared" si="286"/>
        <v>18598.400000000001</v>
      </c>
      <c r="P675" s="627">
        <f t="shared" si="284"/>
        <v>238.19</v>
      </c>
      <c r="Q675" s="627">
        <f t="shared" si="285"/>
        <v>0</v>
      </c>
      <c r="R675" s="628">
        <f t="shared" si="277"/>
        <v>238.19</v>
      </c>
      <c r="S675" s="628">
        <v>23818.880000000001</v>
      </c>
      <c r="T675" s="628">
        <v>0</v>
      </c>
      <c r="U675" s="628">
        <f t="shared" si="278"/>
        <v>23818.880000000001</v>
      </c>
      <c r="V675" s="624"/>
    </row>
    <row r="676" spans="1:22" s="481" customFormat="1" ht="28.5" hidden="1" outlineLevel="1">
      <c r="A676" s="610">
        <v>580</v>
      </c>
      <c r="B676" s="610">
        <v>515</v>
      </c>
      <c r="C676" s="624" t="s">
        <v>330</v>
      </c>
      <c r="D676" s="610" t="s">
        <v>26</v>
      </c>
      <c r="E676" s="614">
        <v>0.1</v>
      </c>
      <c r="F676" s="625">
        <f t="shared" si="280"/>
        <v>513.20000000000005</v>
      </c>
      <c r="G676" s="625">
        <f t="shared" si="281"/>
        <v>2464</v>
      </c>
      <c r="H676" s="625">
        <f t="shared" si="282"/>
        <v>2977.2</v>
      </c>
      <c r="I676" s="614">
        <v>5132</v>
      </c>
      <c r="J676" s="614">
        <v>24640</v>
      </c>
      <c r="K676" s="614"/>
      <c r="L676" s="612"/>
      <c r="M676" s="612"/>
      <c r="N676" s="612"/>
      <c r="O676" s="648">
        <f t="shared" si="286"/>
        <v>8211.2000000000007</v>
      </c>
      <c r="P676" s="627">
        <f t="shared" si="284"/>
        <v>1051.5999999999999</v>
      </c>
      <c r="Q676" s="627">
        <f t="shared" si="285"/>
        <v>3155.63</v>
      </c>
      <c r="R676" s="628">
        <f t="shared" si="277"/>
        <v>4207.2299999999996</v>
      </c>
      <c r="S676" s="628">
        <v>10516.04</v>
      </c>
      <c r="T676" s="628">
        <v>31556.32</v>
      </c>
      <c r="U676" s="628">
        <f t="shared" si="278"/>
        <v>42072.36</v>
      </c>
      <c r="V676" s="624" t="s">
        <v>365</v>
      </c>
    </row>
    <row r="677" spans="1:22" s="481" customFormat="1" ht="42.75" hidden="1" outlineLevel="1">
      <c r="A677" s="610">
        <v>581</v>
      </c>
      <c r="B677" s="610">
        <v>516</v>
      </c>
      <c r="C677" s="624" t="s">
        <v>265</v>
      </c>
      <c r="D677" s="610" t="s">
        <v>34</v>
      </c>
      <c r="E677" s="614">
        <v>0</v>
      </c>
      <c r="F677" s="625">
        <f t="shared" si="280"/>
        <v>0</v>
      </c>
      <c r="G677" s="625">
        <f t="shared" si="281"/>
        <v>0</v>
      </c>
      <c r="H677" s="625">
        <f t="shared" si="282"/>
        <v>0</v>
      </c>
      <c r="I677" s="614">
        <v>11624</v>
      </c>
      <c r="J677" s="614"/>
      <c r="K677" s="614"/>
      <c r="L677" s="612"/>
      <c r="M677" s="612"/>
      <c r="N677" s="612"/>
      <c r="O677" s="648">
        <f t="shared" si="286"/>
        <v>18598.400000000001</v>
      </c>
      <c r="P677" s="627">
        <f t="shared" si="284"/>
        <v>0</v>
      </c>
      <c r="Q677" s="627">
        <f t="shared" si="285"/>
        <v>0</v>
      </c>
      <c r="R677" s="628">
        <f t="shared" si="277"/>
        <v>0</v>
      </c>
      <c r="S677" s="628">
        <v>23818.880000000001</v>
      </c>
      <c r="T677" s="628">
        <v>0</v>
      </c>
      <c r="U677" s="628">
        <f t="shared" si="278"/>
        <v>23818.880000000001</v>
      </c>
      <c r="V677" s="624"/>
    </row>
    <row r="678" spans="1:22" s="481" customFormat="1" ht="28.5" hidden="1" outlineLevel="1">
      <c r="A678" s="610">
        <v>582</v>
      </c>
      <c r="B678" s="610">
        <v>517</v>
      </c>
      <c r="C678" s="624" t="s">
        <v>270</v>
      </c>
      <c r="D678" s="610" t="s">
        <v>26</v>
      </c>
      <c r="E678" s="614">
        <v>0.2</v>
      </c>
      <c r="F678" s="625">
        <f t="shared" si="280"/>
        <v>57</v>
      </c>
      <c r="G678" s="625">
        <f t="shared" si="281"/>
        <v>211.8</v>
      </c>
      <c r="H678" s="625">
        <f t="shared" si="282"/>
        <v>268.8</v>
      </c>
      <c r="I678" s="614">
        <v>285</v>
      </c>
      <c r="J678" s="614">
        <v>1059</v>
      </c>
      <c r="K678" s="614"/>
      <c r="L678" s="612"/>
      <c r="M678" s="612"/>
      <c r="N678" s="612"/>
      <c r="O678" s="648">
        <f t="shared" si="286"/>
        <v>456</v>
      </c>
      <c r="P678" s="627">
        <f t="shared" si="284"/>
        <v>116.8</v>
      </c>
      <c r="Q678" s="627">
        <f t="shared" si="285"/>
        <v>271.25</v>
      </c>
      <c r="R678" s="628">
        <f t="shared" si="277"/>
        <v>388.05</v>
      </c>
      <c r="S678" s="628">
        <v>584</v>
      </c>
      <c r="T678" s="628">
        <v>1356.26</v>
      </c>
      <c r="U678" s="628">
        <f t="shared" si="278"/>
        <v>1940.26</v>
      </c>
      <c r="V678" s="624" t="s">
        <v>366</v>
      </c>
    </row>
    <row r="679" spans="1:22" s="481" customFormat="1" ht="28.5" hidden="1" outlineLevel="1">
      <c r="A679" s="610"/>
      <c r="B679" s="610"/>
      <c r="C679" s="611" t="s">
        <v>367</v>
      </c>
      <c r="D679" s="610"/>
      <c r="E679" s="614"/>
      <c r="F679" s="625">
        <f t="shared" si="280"/>
        <v>0</v>
      </c>
      <c r="G679" s="625">
        <f t="shared" si="281"/>
        <v>0</v>
      </c>
      <c r="H679" s="625">
        <f t="shared" si="282"/>
        <v>0</v>
      </c>
      <c r="I679" s="614"/>
      <c r="J679" s="614"/>
      <c r="K679" s="614"/>
      <c r="L679" s="612"/>
      <c r="M679" s="612"/>
      <c r="N679" s="612"/>
      <c r="O679" s="632"/>
      <c r="P679" s="627">
        <f t="shared" si="284"/>
        <v>0</v>
      </c>
      <c r="Q679" s="627">
        <f t="shared" si="285"/>
        <v>0</v>
      </c>
      <c r="R679" s="628">
        <f t="shared" si="277"/>
        <v>0</v>
      </c>
      <c r="S679" s="628">
        <v>0</v>
      </c>
      <c r="T679" s="628">
        <v>0</v>
      </c>
      <c r="U679" s="628">
        <f t="shared" si="278"/>
        <v>0</v>
      </c>
      <c r="V679" s="624"/>
    </row>
    <row r="680" spans="1:22" s="481" customFormat="1" hidden="1" outlineLevel="1">
      <c r="A680" s="610">
        <v>583</v>
      </c>
      <c r="B680" s="610">
        <v>518</v>
      </c>
      <c r="C680" s="624" t="s">
        <v>264</v>
      </c>
      <c r="D680" s="610" t="s">
        <v>34</v>
      </c>
      <c r="E680" s="614">
        <v>0.03</v>
      </c>
      <c r="F680" s="625">
        <f t="shared" si="280"/>
        <v>712.71</v>
      </c>
      <c r="G680" s="625">
        <f t="shared" si="281"/>
        <v>0</v>
      </c>
      <c r="H680" s="625">
        <f t="shared" si="282"/>
        <v>712.71</v>
      </c>
      <c r="I680" s="614">
        <v>23757</v>
      </c>
      <c r="J680" s="614"/>
      <c r="K680" s="614"/>
      <c r="L680" s="612"/>
      <c r="M680" s="612"/>
      <c r="N680" s="612"/>
      <c r="O680" s="626">
        <f>I680*$L$3</f>
        <v>40386.9</v>
      </c>
      <c r="P680" s="627">
        <f t="shared" si="284"/>
        <v>1551.7</v>
      </c>
      <c r="Q680" s="627">
        <f t="shared" si="285"/>
        <v>0</v>
      </c>
      <c r="R680" s="628">
        <f t="shared" si="277"/>
        <v>1551.7</v>
      </c>
      <c r="S680" s="628">
        <v>51723.3</v>
      </c>
      <c r="T680" s="628">
        <v>0</v>
      </c>
      <c r="U680" s="628">
        <f t="shared" si="278"/>
        <v>51723.3</v>
      </c>
      <c r="V680" s="624"/>
    </row>
    <row r="681" spans="1:22" s="481" customFormat="1" hidden="1" outlineLevel="1">
      <c r="A681" s="610">
        <v>584</v>
      </c>
      <c r="B681" s="610">
        <v>519</v>
      </c>
      <c r="C681" s="624" t="s">
        <v>56</v>
      </c>
      <c r="D681" s="610" t="s">
        <v>26</v>
      </c>
      <c r="E681" s="614">
        <v>13.6</v>
      </c>
      <c r="F681" s="625">
        <f t="shared" si="280"/>
        <v>23963.74</v>
      </c>
      <c r="G681" s="625">
        <f t="shared" si="281"/>
        <v>0</v>
      </c>
      <c r="H681" s="625">
        <f t="shared" si="282"/>
        <v>23963.74</v>
      </c>
      <c r="I681" s="614">
        <v>1762.04</v>
      </c>
      <c r="J681" s="614"/>
      <c r="K681" s="614"/>
      <c r="L681" s="612"/>
      <c r="M681" s="612"/>
      <c r="N681" s="612"/>
      <c r="O681" s="648">
        <f t="shared" ref="O681:O688" si="287">I681*$N$3</f>
        <v>2819.26</v>
      </c>
      <c r="P681" s="627">
        <f t="shared" si="284"/>
        <v>49104.3</v>
      </c>
      <c r="Q681" s="627">
        <f t="shared" si="285"/>
        <v>0</v>
      </c>
      <c r="R681" s="628">
        <f t="shared" si="277"/>
        <v>49104.3</v>
      </c>
      <c r="S681" s="628">
        <v>3610.61</v>
      </c>
      <c r="T681" s="628">
        <v>0</v>
      </c>
      <c r="U681" s="628">
        <f t="shared" si="278"/>
        <v>3610.61</v>
      </c>
      <c r="V681" s="624"/>
    </row>
    <row r="682" spans="1:22" s="481" customFormat="1" hidden="1" outlineLevel="1">
      <c r="A682" s="610">
        <v>585</v>
      </c>
      <c r="B682" s="610">
        <v>520</v>
      </c>
      <c r="C682" s="624" t="s">
        <v>218</v>
      </c>
      <c r="D682" s="610" t="s">
        <v>26</v>
      </c>
      <c r="E682" s="614">
        <v>13.6</v>
      </c>
      <c r="F682" s="625">
        <f t="shared" si="280"/>
        <v>2013.89</v>
      </c>
      <c r="G682" s="625">
        <f t="shared" si="281"/>
        <v>0</v>
      </c>
      <c r="H682" s="625">
        <f t="shared" si="282"/>
        <v>2013.89</v>
      </c>
      <c r="I682" s="614">
        <v>148.08000000000001</v>
      </c>
      <c r="J682" s="614"/>
      <c r="K682" s="614"/>
      <c r="L682" s="612"/>
      <c r="M682" s="612"/>
      <c r="N682" s="612"/>
      <c r="O682" s="648">
        <f t="shared" si="287"/>
        <v>236.93</v>
      </c>
      <c r="P682" s="627">
        <f t="shared" si="284"/>
        <v>4126.78</v>
      </c>
      <c r="Q682" s="627">
        <f t="shared" si="285"/>
        <v>0</v>
      </c>
      <c r="R682" s="628">
        <f t="shared" si="277"/>
        <v>4126.78</v>
      </c>
      <c r="S682" s="628">
        <v>303.44</v>
      </c>
      <c r="T682" s="628">
        <v>0</v>
      </c>
      <c r="U682" s="628">
        <f t="shared" si="278"/>
        <v>303.44</v>
      </c>
      <c r="V682" s="624"/>
    </row>
    <row r="683" spans="1:22" s="481" customFormat="1" ht="42.75" hidden="1" outlineLevel="1">
      <c r="A683" s="610">
        <v>586</v>
      </c>
      <c r="B683" s="610">
        <v>521</v>
      </c>
      <c r="C683" s="624" t="s">
        <v>265</v>
      </c>
      <c r="D683" s="610" t="s">
        <v>34</v>
      </c>
      <c r="E683" s="614">
        <v>0</v>
      </c>
      <c r="F683" s="625">
        <f t="shared" si="280"/>
        <v>0</v>
      </c>
      <c r="G683" s="625">
        <f t="shared" si="281"/>
        <v>0</v>
      </c>
      <c r="H683" s="625">
        <f t="shared" si="282"/>
        <v>0</v>
      </c>
      <c r="I683" s="614">
        <v>11624</v>
      </c>
      <c r="J683" s="614"/>
      <c r="K683" s="614"/>
      <c r="L683" s="612"/>
      <c r="M683" s="612"/>
      <c r="N683" s="612"/>
      <c r="O683" s="648">
        <f t="shared" si="287"/>
        <v>18598.400000000001</v>
      </c>
      <c r="P683" s="627">
        <f t="shared" si="284"/>
        <v>0</v>
      </c>
      <c r="Q683" s="627">
        <f t="shared" si="285"/>
        <v>0</v>
      </c>
      <c r="R683" s="628">
        <f t="shared" si="277"/>
        <v>0</v>
      </c>
      <c r="S683" s="628">
        <v>23818.880000000001</v>
      </c>
      <c r="T683" s="628">
        <v>0</v>
      </c>
      <c r="U683" s="628">
        <f t="shared" si="278"/>
        <v>23818.880000000001</v>
      </c>
      <c r="V683" s="624"/>
    </row>
    <row r="684" spans="1:22" s="481" customFormat="1" ht="28.5" hidden="1" outlineLevel="1">
      <c r="A684" s="610">
        <v>587</v>
      </c>
      <c r="B684" s="610">
        <v>522</v>
      </c>
      <c r="C684" s="624" t="s">
        <v>266</v>
      </c>
      <c r="D684" s="610" t="s">
        <v>26</v>
      </c>
      <c r="E684" s="614">
        <v>1.2</v>
      </c>
      <c r="F684" s="625">
        <f t="shared" si="280"/>
        <v>126</v>
      </c>
      <c r="G684" s="625">
        <f t="shared" si="281"/>
        <v>277.2</v>
      </c>
      <c r="H684" s="625">
        <f t="shared" si="282"/>
        <v>403.2</v>
      </c>
      <c r="I684" s="614">
        <v>105</v>
      </c>
      <c r="J684" s="614">
        <v>231</v>
      </c>
      <c r="K684" s="614"/>
      <c r="L684" s="612"/>
      <c r="M684" s="612"/>
      <c r="N684" s="612"/>
      <c r="O684" s="648">
        <f t="shared" si="287"/>
        <v>168</v>
      </c>
      <c r="P684" s="627">
        <f t="shared" si="284"/>
        <v>258.19</v>
      </c>
      <c r="Q684" s="627">
        <f t="shared" si="285"/>
        <v>355.01</v>
      </c>
      <c r="R684" s="628">
        <f t="shared" si="277"/>
        <v>613.20000000000005</v>
      </c>
      <c r="S684" s="628">
        <v>215.16</v>
      </c>
      <c r="T684" s="628">
        <v>295.83999999999997</v>
      </c>
      <c r="U684" s="628">
        <f t="shared" si="278"/>
        <v>511</v>
      </c>
      <c r="V684" s="624" t="s">
        <v>368</v>
      </c>
    </row>
    <row r="685" spans="1:22" s="481" customFormat="1" ht="42.75" hidden="1" outlineLevel="1">
      <c r="A685" s="610">
        <v>588</v>
      </c>
      <c r="B685" s="610">
        <v>523</v>
      </c>
      <c r="C685" s="624" t="s">
        <v>265</v>
      </c>
      <c r="D685" s="610" t="s">
        <v>34</v>
      </c>
      <c r="E685" s="614">
        <v>0.03</v>
      </c>
      <c r="F685" s="625">
        <f t="shared" si="280"/>
        <v>348.72</v>
      </c>
      <c r="G685" s="625">
        <f t="shared" si="281"/>
        <v>0</v>
      </c>
      <c r="H685" s="625">
        <f t="shared" si="282"/>
        <v>348.72</v>
      </c>
      <c r="I685" s="614">
        <v>11624</v>
      </c>
      <c r="J685" s="614"/>
      <c r="K685" s="614"/>
      <c r="L685" s="612"/>
      <c r="M685" s="612"/>
      <c r="N685" s="612"/>
      <c r="O685" s="648">
        <f t="shared" si="287"/>
        <v>18598.400000000001</v>
      </c>
      <c r="P685" s="627">
        <f t="shared" si="284"/>
        <v>714.57</v>
      </c>
      <c r="Q685" s="627">
        <f t="shared" si="285"/>
        <v>0</v>
      </c>
      <c r="R685" s="628">
        <f t="shared" si="277"/>
        <v>714.57</v>
      </c>
      <c r="S685" s="628">
        <v>23818.880000000001</v>
      </c>
      <c r="T685" s="628">
        <v>0</v>
      </c>
      <c r="U685" s="628">
        <f t="shared" si="278"/>
        <v>23818.880000000001</v>
      </c>
      <c r="V685" s="624"/>
    </row>
    <row r="686" spans="1:22" s="481" customFormat="1" ht="28.5" hidden="1" outlineLevel="1">
      <c r="A686" s="610">
        <v>589</v>
      </c>
      <c r="B686" s="610">
        <v>524</v>
      </c>
      <c r="C686" s="624" t="s">
        <v>274</v>
      </c>
      <c r="D686" s="610" t="s">
        <v>26</v>
      </c>
      <c r="E686" s="614">
        <v>2.8</v>
      </c>
      <c r="F686" s="625">
        <f t="shared" si="280"/>
        <v>1870.4</v>
      </c>
      <c r="G686" s="625">
        <f t="shared" si="281"/>
        <v>8624</v>
      </c>
      <c r="H686" s="625">
        <f t="shared" si="282"/>
        <v>10494.4</v>
      </c>
      <c r="I686" s="614">
        <v>668</v>
      </c>
      <c r="J686" s="614">
        <v>3080</v>
      </c>
      <c r="K686" s="614"/>
      <c r="L686" s="612"/>
      <c r="M686" s="612"/>
      <c r="N686" s="612"/>
      <c r="O686" s="648">
        <f t="shared" si="287"/>
        <v>1068.8</v>
      </c>
      <c r="P686" s="627">
        <f t="shared" si="284"/>
        <v>3832.67</v>
      </c>
      <c r="Q686" s="627">
        <f t="shared" si="285"/>
        <v>11044.71</v>
      </c>
      <c r="R686" s="628">
        <f t="shared" si="277"/>
        <v>14877.38</v>
      </c>
      <c r="S686" s="628">
        <v>1368.81</v>
      </c>
      <c r="T686" s="628">
        <v>3944.54</v>
      </c>
      <c r="U686" s="628">
        <f t="shared" si="278"/>
        <v>5313.35</v>
      </c>
      <c r="V686" s="624" t="s">
        <v>369</v>
      </c>
    </row>
    <row r="687" spans="1:22" s="481" customFormat="1" ht="42.75" hidden="1" outlineLevel="1">
      <c r="A687" s="610">
        <v>590</v>
      </c>
      <c r="B687" s="610">
        <v>525</v>
      </c>
      <c r="C687" s="624" t="s">
        <v>265</v>
      </c>
      <c r="D687" s="610" t="s">
        <v>34</v>
      </c>
      <c r="E687" s="614">
        <v>0.01</v>
      </c>
      <c r="F687" s="625">
        <f t="shared" si="280"/>
        <v>116.24</v>
      </c>
      <c r="G687" s="625">
        <f t="shared" si="281"/>
        <v>0</v>
      </c>
      <c r="H687" s="625">
        <f t="shared" si="282"/>
        <v>116.24</v>
      </c>
      <c r="I687" s="614">
        <v>11624</v>
      </c>
      <c r="J687" s="614"/>
      <c r="K687" s="614"/>
      <c r="L687" s="612"/>
      <c r="M687" s="612"/>
      <c r="N687" s="612"/>
      <c r="O687" s="648">
        <f t="shared" si="287"/>
        <v>18598.400000000001</v>
      </c>
      <c r="P687" s="627">
        <f t="shared" si="284"/>
        <v>238.19</v>
      </c>
      <c r="Q687" s="627">
        <f t="shared" si="285"/>
        <v>0</v>
      </c>
      <c r="R687" s="628">
        <f t="shared" si="277"/>
        <v>238.19</v>
      </c>
      <c r="S687" s="628">
        <v>23818.880000000001</v>
      </c>
      <c r="T687" s="628">
        <v>0</v>
      </c>
      <c r="U687" s="628">
        <f t="shared" si="278"/>
        <v>23818.880000000001</v>
      </c>
      <c r="V687" s="624"/>
    </row>
    <row r="688" spans="1:22" s="481" customFormat="1" ht="28.5" hidden="1" outlineLevel="1">
      <c r="A688" s="610">
        <v>591</v>
      </c>
      <c r="B688" s="610">
        <v>526</v>
      </c>
      <c r="C688" s="624" t="s">
        <v>270</v>
      </c>
      <c r="D688" s="610" t="s">
        <v>26</v>
      </c>
      <c r="E688" s="614">
        <v>2.8</v>
      </c>
      <c r="F688" s="625">
        <f t="shared" si="280"/>
        <v>798</v>
      </c>
      <c r="G688" s="625">
        <f t="shared" si="281"/>
        <v>2965.2</v>
      </c>
      <c r="H688" s="625">
        <f t="shared" si="282"/>
        <v>3763.2</v>
      </c>
      <c r="I688" s="614">
        <v>285</v>
      </c>
      <c r="J688" s="614">
        <v>1059</v>
      </c>
      <c r="K688" s="614"/>
      <c r="L688" s="612"/>
      <c r="M688" s="612"/>
      <c r="N688" s="612"/>
      <c r="O688" s="648">
        <f t="shared" si="287"/>
        <v>456</v>
      </c>
      <c r="P688" s="627">
        <f t="shared" si="284"/>
        <v>1635.2</v>
      </c>
      <c r="Q688" s="627">
        <f t="shared" si="285"/>
        <v>3797.53</v>
      </c>
      <c r="R688" s="628">
        <f t="shared" si="277"/>
        <v>5432.73</v>
      </c>
      <c r="S688" s="628">
        <v>584</v>
      </c>
      <c r="T688" s="628">
        <v>1356.26</v>
      </c>
      <c r="U688" s="628">
        <f t="shared" si="278"/>
        <v>1940.26</v>
      </c>
      <c r="V688" s="624" t="s">
        <v>370</v>
      </c>
    </row>
    <row r="689" spans="1:22" s="481" customFormat="1" ht="28.5" hidden="1" outlineLevel="1">
      <c r="A689" s="610">
        <v>592</v>
      </c>
      <c r="B689" s="610"/>
      <c r="C689" s="611" t="s">
        <v>371</v>
      </c>
      <c r="D689" s="610"/>
      <c r="E689" s="614"/>
      <c r="F689" s="625">
        <f t="shared" si="280"/>
        <v>0</v>
      </c>
      <c r="G689" s="625">
        <f t="shared" si="281"/>
        <v>0</v>
      </c>
      <c r="H689" s="625">
        <f t="shared" si="282"/>
        <v>0</v>
      </c>
      <c r="I689" s="614"/>
      <c r="J689" s="614"/>
      <c r="K689" s="614"/>
      <c r="L689" s="612"/>
      <c r="M689" s="612"/>
      <c r="N689" s="612"/>
      <c r="O689" s="632"/>
      <c r="P689" s="627">
        <f t="shared" si="284"/>
        <v>0</v>
      </c>
      <c r="Q689" s="627">
        <f t="shared" si="285"/>
        <v>0</v>
      </c>
      <c r="R689" s="628">
        <f t="shared" si="277"/>
        <v>0</v>
      </c>
      <c r="S689" s="628">
        <v>0</v>
      </c>
      <c r="T689" s="628">
        <v>0</v>
      </c>
      <c r="U689" s="628">
        <f t="shared" si="278"/>
        <v>0</v>
      </c>
      <c r="V689" s="624"/>
    </row>
    <row r="690" spans="1:22" s="481" customFormat="1" hidden="1" outlineLevel="1">
      <c r="A690" s="610">
        <v>593</v>
      </c>
      <c r="B690" s="610">
        <v>527</v>
      </c>
      <c r="C690" s="624" t="s">
        <v>264</v>
      </c>
      <c r="D690" s="610" t="s">
        <v>34</v>
      </c>
      <c r="E690" s="614">
        <v>0.03</v>
      </c>
      <c r="F690" s="625">
        <f t="shared" si="280"/>
        <v>712.71</v>
      </c>
      <c r="G690" s="625">
        <f t="shared" si="281"/>
        <v>0</v>
      </c>
      <c r="H690" s="625">
        <f t="shared" si="282"/>
        <v>712.71</v>
      </c>
      <c r="I690" s="614">
        <v>23757</v>
      </c>
      <c r="J690" s="614"/>
      <c r="K690" s="614"/>
      <c r="L690" s="612"/>
      <c r="M690" s="612"/>
      <c r="N690" s="612"/>
      <c r="O690" s="626">
        <f>I690*$L$3</f>
        <v>40386.9</v>
      </c>
      <c r="P690" s="627">
        <f t="shared" si="284"/>
        <v>1551.7</v>
      </c>
      <c r="Q690" s="627">
        <f t="shared" si="285"/>
        <v>0</v>
      </c>
      <c r="R690" s="628">
        <f t="shared" si="277"/>
        <v>1551.7</v>
      </c>
      <c r="S690" s="628">
        <v>51723.3</v>
      </c>
      <c r="T690" s="628">
        <v>0</v>
      </c>
      <c r="U690" s="628">
        <f t="shared" si="278"/>
        <v>51723.3</v>
      </c>
      <c r="V690" s="624"/>
    </row>
    <row r="691" spans="1:22" s="481" customFormat="1" hidden="1" outlineLevel="1">
      <c r="A691" s="610">
        <v>594</v>
      </c>
      <c r="B691" s="610">
        <v>528</v>
      </c>
      <c r="C691" s="624" t="s">
        <v>56</v>
      </c>
      <c r="D691" s="610" t="s">
        <v>26</v>
      </c>
      <c r="E691" s="614">
        <v>13.8</v>
      </c>
      <c r="F691" s="625">
        <f t="shared" si="280"/>
        <v>24316.15</v>
      </c>
      <c r="G691" s="625">
        <f t="shared" si="281"/>
        <v>0</v>
      </c>
      <c r="H691" s="625">
        <f t="shared" si="282"/>
        <v>24316.15</v>
      </c>
      <c r="I691" s="614">
        <v>1762.04</v>
      </c>
      <c r="J691" s="614"/>
      <c r="K691" s="614"/>
      <c r="L691" s="612"/>
      <c r="M691" s="612"/>
      <c r="N691" s="612"/>
      <c r="O691" s="648">
        <f t="shared" ref="O691:O698" si="288">I691*$N$3</f>
        <v>2819.26</v>
      </c>
      <c r="P691" s="627">
        <f t="shared" si="284"/>
        <v>49826.42</v>
      </c>
      <c r="Q691" s="627">
        <f t="shared" si="285"/>
        <v>0</v>
      </c>
      <c r="R691" s="628">
        <f t="shared" si="277"/>
        <v>49826.42</v>
      </c>
      <c r="S691" s="628">
        <v>3610.61</v>
      </c>
      <c r="T691" s="628">
        <v>0</v>
      </c>
      <c r="U691" s="628">
        <f t="shared" si="278"/>
        <v>3610.61</v>
      </c>
      <c r="V691" s="624"/>
    </row>
    <row r="692" spans="1:22" s="481" customFormat="1" hidden="1" outlineLevel="1">
      <c r="A692" s="610">
        <v>595</v>
      </c>
      <c r="B692" s="610">
        <v>529</v>
      </c>
      <c r="C692" s="624" t="s">
        <v>218</v>
      </c>
      <c r="D692" s="610" t="s">
        <v>26</v>
      </c>
      <c r="E692" s="614">
        <v>13.8</v>
      </c>
      <c r="F692" s="625">
        <f t="shared" si="280"/>
        <v>2043.5</v>
      </c>
      <c r="G692" s="625">
        <f t="shared" si="281"/>
        <v>0</v>
      </c>
      <c r="H692" s="625">
        <f t="shared" si="282"/>
        <v>2043.5</v>
      </c>
      <c r="I692" s="614">
        <v>148.08000000000001</v>
      </c>
      <c r="J692" s="614"/>
      <c r="K692" s="614"/>
      <c r="L692" s="612"/>
      <c r="M692" s="612"/>
      <c r="N692" s="612"/>
      <c r="O692" s="648">
        <f t="shared" si="288"/>
        <v>236.93</v>
      </c>
      <c r="P692" s="627">
        <f t="shared" si="284"/>
        <v>4187.47</v>
      </c>
      <c r="Q692" s="627">
        <f t="shared" si="285"/>
        <v>0</v>
      </c>
      <c r="R692" s="628">
        <f t="shared" si="277"/>
        <v>4187.47</v>
      </c>
      <c r="S692" s="628">
        <v>303.44</v>
      </c>
      <c r="T692" s="628">
        <v>0</v>
      </c>
      <c r="U692" s="628">
        <f t="shared" si="278"/>
        <v>303.44</v>
      </c>
      <c r="V692" s="624"/>
    </row>
    <row r="693" spans="1:22" s="481" customFormat="1" ht="42.75" hidden="1" outlineLevel="1">
      <c r="A693" s="610">
        <v>596</v>
      </c>
      <c r="B693" s="610">
        <v>530</v>
      </c>
      <c r="C693" s="624" t="s">
        <v>265</v>
      </c>
      <c r="D693" s="610" t="s">
        <v>34</v>
      </c>
      <c r="E693" s="614">
        <v>0</v>
      </c>
      <c r="F693" s="625">
        <f t="shared" si="280"/>
        <v>0</v>
      </c>
      <c r="G693" s="625">
        <f t="shared" si="281"/>
        <v>0</v>
      </c>
      <c r="H693" s="625">
        <f t="shared" si="282"/>
        <v>0</v>
      </c>
      <c r="I693" s="614">
        <v>11624</v>
      </c>
      <c r="J693" s="614"/>
      <c r="K693" s="614"/>
      <c r="L693" s="612"/>
      <c r="M693" s="612"/>
      <c r="N693" s="612"/>
      <c r="O693" s="648">
        <f t="shared" si="288"/>
        <v>18598.400000000001</v>
      </c>
      <c r="P693" s="627">
        <f t="shared" si="284"/>
        <v>0</v>
      </c>
      <c r="Q693" s="627">
        <f t="shared" si="285"/>
        <v>0</v>
      </c>
      <c r="R693" s="628">
        <f t="shared" si="277"/>
        <v>0</v>
      </c>
      <c r="S693" s="628">
        <v>23818.880000000001</v>
      </c>
      <c r="T693" s="628">
        <v>0</v>
      </c>
      <c r="U693" s="628">
        <f t="shared" si="278"/>
        <v>23818.880000000001</v>
      </c>
      <c r="V693" s="624"/>
    </row>
    <row r="694" spans="1:22" s="481" customFormat="1" ht="28.5" hidden="1" outlineLevel="1">
      <c r="A694" s="610">
        <v>597</v>
      </c>
      <c r="B694" s="610">
        <v>531</v>
      </c>
      <c r="C694" s="624" t="s">
        <v>266</v>
      </c>
      <c r="D694" s="610" t="s">
        <v>26</v>
      </c>
      <c r="E694" s="614">
        <v>1.4</v>
      </c>
      <c r="F694" s="625">
        <f t="shared" si="280"/>
        <v>147</v>
      </c>
      <c r="G694" s="625">
        <f t="shared" si="281"/>
        <v>323.39999999999998</v>
      </c>
      <c r="H694" s="625">
        <f t="shared" si="282"/>
        <v>470.4</v>
      </c>
      <c r="I694" s="614">
        <v>105</v>
      </c>
      <c r="J694" s="614">
        <v>231</v>
      </c>
      <c r="K694" s="614"/>
      <c r="L694" s="612"/>
      <c r="M694" s="612"/>
      <c r="N694" s="612"/>
      <c r="O694" s="648">
        <f t="shared" si="288"/>
        <v>168</v>
      </c>
      <c r="P694" s="627">
        <f t="shared" si="284"/>
        <v>301.22000000000003</v>
      </c>
      <c r="Q694" s="627">
        <f t="shared" si="285"/>
        <v>414.18</v>
      </c>
      <c r="R694" s="628">
        <f t="shared" si="277"/>
        <v>715.4</v>
      </c>
      <c r="S694" s="628">
        <v>215.16</v>
      </c>
      <c r="T694" s="628">
        <v>295.83999999999997</v>
      </c>
      <c r="U694" s="628">
        <f t="shared" si="278"/>
        <v>511</v>
      </c>
      <c r="V694" s="624" t="s">
        <v>372</v>
      </c>
    </row>
    <row r="695" spans="1:22" s="481" customFormat="1" ht="42.75" hidden="1" outlineLevel="1">
      <c r="A695" s="610">
        <v>598</v>
      </c>
      <c r="B695" s="610">
        <v>532</v>
      </c>
      <c r="C695" s="624" t="s">
        <v>265</v>
      </c>
      <c r="D695" s="610" t="s">
        <v>34</v>
      </c>
      <c r="E695" s="614">
        <v>0.03</v>
      </c>
      <c r="F695" s="625">
        <f t="shared" si="280"/>
        <v>348.72</v>
      </c>
      <c r="G695" s="625">
        <f t="shared" si="281"/>
        <v>0</v>
      </c>
      <c r="H695" s="625">
        <f t="shared" si="282"/>
        <v>348.72</v>
      </c>
      <c r="I695" s="614">
        <v>11624</v>
      </c>
      <c r="J695" s="614"/>
      <c r="K695" s="614"/>
      <c r="L695" s="612"/>
      <c r="M695" s="612"/>
      <c r="N695" s="612"/>
      <c r="O695" s="648">
        <f t="shared" si="288"/>
        <v>18598.400000000001</v>
      </c>
      <c r="P695" s="627">
        <f t="shared" si="284"/>
        <v>714.57</v>
      </c>
      <c r="Q695" s="627">
        <f t="shared" si="285"/>
        <v>0</v>
      </c>
      <c r="R695" s="628">
        <f t="shared" si="277"/>
        <v>714.57</v>
      </c>
      <c r="S695" s="628">
        <v>23818.880000000001</v>
      </c>
      <c r="T695" s="628">
        <v>0</v>
      </c>
      <c r="U695" s="628">
        <f t="shared" si="278"/>
        <v>23818.880000000001</v>
      </c>
      <c r="V695" s="624"/>
    </row>
    <row r="696" spans="1:22" s="481" customFormat="1" ht="28.5" hidden="1" outlineLevel="1">
      <c r="A696" s="610">
        <v>599</v>
      </c>
      <c r="B696" s="610">
        <v>533</v>
      </c>
      <c r="C696" s="624" t="s">
        <v>274</v>
      </c>
      <c r="D696" s="610" t="s">
        <v>26</v>
      </c>
      <c r="E696" s="614">
        <v>3</v>
      </c>
      <c r="F696" s="625">
        <f t="shared" si="280"/>
        <v>2004</v>
      </c>
      <c r="G696" s="625">
        <f t="shared" si="281"/>
        <v>9240</v>
      </c>
      <c r="H696" s="625">
        <f t="shared" si="282"/>
        <v>11244</v>
      </c>
      <c r="I696" s="614">
        <v>668</v>
      </c>
      <c r="J696" s="614">
        <v>3080</v>
      </c>
      <c r="K696" s="614"/>
      <c r="L696" s="612"/>
      <c r="M696" s="612"/>
      <c r="N696" s="612"/>
      <c r="O696" s="648">
        <f t="shared" si="288"/>
        <v>1068.8</v>
      </c>
      <c r="P696" s="627">
        <f t="shared" si="284"/>
        <v>4106.43</v>
      </c>
      <c r="Q696" s="627">
        <f t="shared" si="285"/>
        <v>11833.62</v>
      </c>
      <c r="R696" s="628">
        <f t="shared" si="277"/>
        <v>15940.05</v>
      </c>
      <c r="S696" s="628">
        <v>1368.81</v>
      </c>
      <c r="T696" s="628">
        <v>3944.54</v>
      </c>
      <c r="U696" s="628">
        <f t="shared" si="278"/>
        <v>5313.35</v>
      </c>
      <c r="V696" s="624" t="s">
        <v>373</v>
      </c>
    </row>
    <row r="697" spans="1:22" s="481" customFormat="1" ht="42.75" hidden="1" outlineLevel="1">
      <c r="A697" s="610">
        <v>600</v>
      </c>
      <c r="B697" s="610">
        <v>534</v>
      </c>
      <c r="C697" s="624" t="s">
        <v>265</v>
      </c>
      <c r="D697" s="610" t="s">
        <v>34</v>
      </c>
      <c r="E697" s="614">
        <v>0.02</v>
      </c>
      <c r="F697" s="625">
        <f t="shared" si="280"/>
        <v>232.48</v>
      </c>
      <c r="G697" s="625">
        <f t="shared" si="281"/>
        <v>0</v>
      </c>
      <c r="H697" s="625">
        <f t="shared" si="282"/>
        <v>232.48</v>
      </c>
      <c r="I697" s="614">
        <v>11624</v>
      </c>
      <c r="J697" s="614"/>
      <c r="K697" s="614"/>
      <c r="L697" s="612"/>
      <c r="M697" s="612"/>
      <c r="N697" s="612"/>
      <c r="O697" s="648">
        <f t="shared" si="288"/>
        <v>18598.400000000001</v>
      </c>
      <c r="P697" s="627">
        <f t="shared" si="284"/>
        <v>476.38</v>
      </c>
      <c r="Q697" s="627">
        <f t="shared" si="285"/>
        <v>0</v>
      </c>
      <c r="R697" s="628">
        <f t="shared" si="277"/>
        <v>476.38</v>
      </c>
      <c r="S697" s="628">
        <v>23818.880000000001</v>
      </c>
      <c r="T697" s="628">
        <v>0</v>
      </c>
      <c r="U697" s="628">
        <f t="shared" si="278"/>
        <v>23818.880000000001</v>
      </c>
      <c r="V697" s="624"/>
    </row>
    <row r="698" spans="1:22" s="481" customFormat="1" ht="28.5" hidden="1" outlineLevel="1">
      <c r="A698" s="610">
        <v>601</v>
      </c>
      <c r="B698" s="610">
        <v>535</v>
      </c>
      <c r="C698" s="624" t="s">
        <v>270</v>
      </c>
      <c r="D698" s="610" t="s">
        <v>26</v>
      </c>
      <c r="E698" s="614">
        <v>3</v>
      </c>
      <c r="F698" s="625">
        <f t="shared" si="280"/>
        <v>855</v>
      </c>
      <c r="G698" s="625">
        <f t="shared" si="281"/>
        <v>3177</v>
      </c>
      <c r="H698" s="625">
        <f t="shared" si="282"/>
        <v>4032</v>
      </c>
      <c r="I698" s="614">
        <v>285</v>
      </c>
      <c r="J698" s="614">
        <v>1059</v>
      </c>
      <c r="K698" s="614"/>
      <c r="L698" s="612"/>
      <c r="M698" s="612"/>
      <c r="N698" s="612"/>
      <c r="O698" s="648">
        <f t="shared" si="288"/>
        <v>456</v>
      </c>
      <c r="P698" s="627">
        <f t="shared" si="284"/>
        <v>1752</v>
      </c>
      <c r="Q698" s="627">
        <f t="shared" si="285"/>
        <v>4068.78</v>
      </c>
      <c r="R698" s="628">
        <f t="shared" si="277"/>
        <v>5820.78</v>
      </c>
      <c r="S698" s="628">
        <v>584</v>
      </c>
      <c r="T698" s="628">
        <v>1356.26</v>
      </c>
      <c r="U698" s="628">
        <f t="shared" si="278"/>
        <v>1940.26</v>
      </c>
      <c r="V698" s="624" t="s">
        <v>374</v>
      </c>
    </row>
    <row r="699" spans="1:22" s="481" customFormat="1" ht="28.5" hidden="1" outlineLevel="1">
      <c r="A699" s="610"/>
      <c r="B699" s="610"/>
      <c r="C699" s="611" t="s">
        <v>375</v>
      </c>
      <c r="D699" s="610"/>
      <c r="E699" s="614"/>
      <c r="F699" s="625">
        <f t="shared" si="280"/>
        <v>0</v>
      </c>
      <c r="G699" s="625">
        <f t="shared" si="281"/>
        <v>0</v>
      </c>
      <c r="H699" s="625">
        <f t="shared" si="282"/>
        <v>0</v>
      </c>
      <c r="I699" s="614"/>
      <c r="J699" s="614"/>
      <c r="K699" s="614"/>
      <c r="L699" s="612"/>
      <c r="M699" s="612"/>
      <c r="N699" s="612"/>
      <c r="O699" s="632"/>
      <c r="P699" s="627">
        <f t="shared" si="284"/>
        <v>0</v>
      </c>
      <c r="Q699" s="627">
        <f t="shared" si="285"/>
        <v>0</v>
      </c>
      <c r="R699" s="628">
        <f t="shared" si="277"/>
        <v>0</v>
      </c>
      <c r="S699" s="628">
        <v>0</v>
      </c>
      <c r="T699" s="628">
        <v>0</v>
      </c>
      <c r="U699" s="628">
        <f t="shared" si="278"/>
        <v>0</v>
      </c>
      <c r="V699" s="624"/>
    </row>
    <row r="700" spans="1:22" s="481" customFormat="1" hidden="1" outlineLevel="1">
      <c r="A700" s="610">
        <v>602</v>
      </c>
      <c r="B700" s="610">
        <v>536</v>
      </c>
      <c r="C700" s="624" t="s">
        <v>264</v>
      </c>
      <c r="D700" s="610" t="s">
        <v>34</v>
      </c>
      <c r="E700" s="614">
        <v>0.03</v>
      </c>
      <c r="F700" s="625">
        <f t="shared" si="280"/>
        <v>712.71</v>
      </c>
      <c r="G700" s="625">
        <f t="shared" si="281"/>
        <v>0</v>
      </c>
      <c r="H700" s="625">
        <f t="shared" si="282"/>
        <v>712.71</v>
      </c>
      <c r="I700" s="614">
        <v>23757</v>
      </c>
      <c r="J700" s="614"/>
      <c r="K700" s="614"/>
      <c r="L700" s="612"/>
      <c r="M700" s="612"/>
      <c r="N700" s="612"/>
      <c r="O700" s="626">
        <f>I700*$L$3</f>
        <v>40386.9</v>
      </c>
      <c r="P700" s="627">
        <f t="shared" si="284"/>
        <v>1551.7</v>
      </c>
      <c r="Q700" s="627">
        <f t="shared" si="285"/>
        <v>0</v>
      </c>
      <c r="R700" s="628">
        <f t="shared" si="277"/>
        <v>1551.7</v>
      </c>
      <c r="S700" s="628">
        <v>51723.3</v>
      </c>
      <c r="T700" s="628">
        <v>0</v>
      </c>
      <c r="U700" s="628">
        <f t="shared" si="278"/>
        <v>51723.3</v>
      </c>
      <c r="V700" s="624"/>
    </row>
    <row r="701" spans="1:22" s="481" customFormat="1" hidden="1" outlineLevel="1">
      <c r="A701" s="610">
        <v>603</v>
      </c>
      <c r="B701" s="610">
        <v>537</v>
      </c>
      <c r="C701" s="624" t="s">
        <v>56</v>
      </c>
      <c r="D701" s="610" t="s">
        <v>26</v>
      </c>
      <c r="E701" s="614">
        <v>13.8</v>
      </c>
      <c r="F701" s="625">
        <f t="shared" si="280"/>
        <v>24316.15</v>
      </c>
      <c r="G701" s="625">
        <f t="shared" si="281"/>
        <v>0</v>
      </c>
      <c r="H701" s="625">
        <f t="shared" si="282"/>
        <v>24316.15</v>
      </c>
      <c r="I701" s="614">
        <v>1762.04</v>
      </c>
      <c r="J701" s="614"/>
      <c r="K701" s="614"/>
      <c r="L701" s="612"/>
      <c r="M701" s="612"/>
      <c r="N701" s="612"/>
      <c r="O701" s="648">
        <f t="shared" ref="O701:O708" si="289">I701*$N$3</f>
        <v>2819.26</v>
      </c>
      <c r="P701" s="627">
        <f t="shared" si="284"/>
        <v>49826.42</v>
      </c>
      <c r="Q701" s="627">
        <f t="shared" si="285"/>
        <v>0</v>
      </c>
      <c r="R701" s="628">
        <f t="shared" si="277"/>
        <v>49826.42</v>
      </c>
      <c r="S701" s="628">
        <v>3610.61</v>
      </c>
      <c r="T701" s="628">
        <v>0</v>
      </c>
      <c r="U701" s="628">
        <f t="shared" si="278"/>
        <v>3610.61</v>
      </c>
      <c r="V701" s="624"/>
    </row>
    <row r="702" spans="1:22" s="481" customFormat="1" hidden="1" outlineLevel="1">
      <c r="A702" s="610">
        <v>604</v>
      </c>
      <c r="B702" s="610">
        <v>538</v>
      </c>
      <c r="C702" s="624" t="s">
        <v>218</v>
      </c>
      <c r="D702" s="610" t="s">
        <v>26</v>
      </c>
      <c r="E702" s="614">
        <v>13.8</v>
      </c>
      <c r="F702" s="625">
        <f t="shared" si="280"/>
        <v>2043.5</v>
      </c>
      <c r="G702" s="625">
        <f t="shared" si="281"/>
        <v>0</v>
      </c>
      <c r="H702" s="625">
        <f t="shared" si="282"/>
        <v>2043.5</v>
      </c>
      <c r="I702" s="614">
        <v>148.08000000000001</v>
      </c>
      <c r="J702" s="614"/>
      <c r="K702" s="614"/>
      <c r="L702" s="612"/>
      <c r="M702" s="612"/>
      <c r="N702" s="612"/>
      <c r="O702" s="648">
        <f t="shared" si="289"/>
        <v>236.93</v>
      </c>
      <c r="P702" s="627">
        <f t="shared" si="284"/>
        <v>4187.47</v>
      </c>
      <c r="Q702" s="627">
        <f t="shared" si="285"/>
        <v>0</v>
      </c>
      <c r="R702" s="628">
        <f t="shared" si="277"/>
        <v>4187.47</v>
      </c>
      <c r="S702" s="628">
        <v>303.44</v>
      </c>
      <c r="T702" s="628">
        <v>0</v>
      </c>
      <c r="U702" s="628">
        <f t="shared" si="278"/>
        <v>303.44</v>
      </c>
      <c r="V702" s="624"/>
    </row>
    <row r="703" spans="1:22" s="481" customFormat="1" ht="42.75" hidden="1" outlineLevel="1">
      <c r="A703" s="610">
        <v>605</v>
      </c>
      <c r="B703" s="610">
        <v>539</v>
      </c>
      <c r="C703" s="624" t="s">
        <v>265</v>
      </c>
      <c r="D703" s="610" t="s">
        <v>34</v>
      </c>
      <c r="E703" s="691">
        <v>1.4E-3</v>
      </c>
      <c r="F703" s="625">
        <f t="shared" si="280"/>
        <v>16.27</v>
      </c>
      <c r="G703" s="625">
        <f t="shared" si="281"/>
        <v>0</v>
      </c>
      <c r="H703" s="625">
        <f t="shared" si="282"/>
        <v>16.27</v>
      </c>
      <c r="I703" s="614">
        <v>11624</v>
      </c>
      <c r="J703" s="614"/>
      <c r="K703" s="614"/>
      <c r="L703" s="612"/>
      <c r="M703" s="612"/>
      <c r="N703" s="612"/>
      <c r="O703" s="648">
        <f t="shared" si="289"/>
        <v>18598.400000000001</v>
      </c>
      <c r="P703" s="627">
        <f t="shared" si="284"/>
        <v>33.35</v>
      </c>
      <c r="Q703" s="627">
        <f t="shared" si="285"/>
        <v>0</v>
      </c>
      <c r="R703" s="628">
        <f t="shared" si="277"/>
        <v>33.35</v>
      </c>
      <c r="S703" s="628">
        <v>23818.880000000001</v>
      </c>
      <c r="T703" s="628">
        <v>0</v>
      </c>
      <c r="U703" s="628">
        <f t="shared" si="278"/>
        <v>23818.880000000001</v>
      </c>
      <c r="V703" s="624"/>
    </row>
    <row r="704" spans="1:22" s="481" customFormat="1" ht="28.5" hidden="1" outlineLevel="1">
      <c r="A704" s="610">
        <v>606</v>
      </c>
      <c r="B704" s="610">
        <v>540</v>
      </c>
      <c r="C704" s="624" t="s">
        <v>266</v>
      </c>
      <c r="D704" s="610" t="s">
        <v>26</v>
      </c>
      <c r="E704" s="614">
        <v>1.4</v>
      </c>
      <c r="F704" s="625">
        <f t="shared" si="280"/>
        <v>147</v>
      </c>
      <c r="G704" s="625">
        <f t="shared" si="281"/>
        <v>323.39999999999998</v>
      </c>
      <c r="H704" s="625">
        <f t="shared" si="282"/>
        <v>470.4</v>
      </c>
      <c r="I704" s="614">
        <v>105</v>
      </c>
      <c r="J704" s="614">
        <v>231</v>
      </c>
      <c r="K704" s="614"/>
      <c r="L704" s="612"/>
      <c r="M704" s="612"/>
      <c r="N704" s="612"/>
      <c r="O704" s="648">
        <f t="shared" si="289"/>
        <v>168</v>
      </c>
      <c r="P704" s="627">
        <f t="shared" si="284"/>
        <v>301.22000000000003</v>
      </c>
      <c r="Q704" s="627">
        <f t="shared" si="285"/>
        <v>414.18</v>
      </c>
      <c r="R704" s="628">
        <f t="shared" si="277"/>
        <v>715.4</v>
      </c>
      <c r="S704" s="628">
        <v>215.16</v>
      </c>
      <c r="T704" s="628">
        <v>295.83999999999997</v>
      </c>
      <c r="U704" s="628">
        <f t="shared" si="278"/>
        <v>511</v>
      </c>
      <c r="V704" s="624" t="s">
        <v>372</v>
      </c>
    </row>
    <row r="705" spans="1:22" s="481" customFormat="1" ht="42.75" hidden="1" outlineLevel="1">
      <c r="A705" s="610">
        <v>607</v>
      </c>
      <c r="B705" s="610">
        <v>541</v>
      </c>
      <c r="C705" s="624" t="s">
        <v>265</v>
      </c>
      <c r="D705" s="610" t="s">
        <v>34</v>
      </c>
      <c r="E705" s="614">
        <v>0.03</v>
      </c>
      <c r="F705" s="625">
        <f t="shared" si="280"/>
        <v>348.72</v>
      </c>
      <c r="G705" s="625">
        <f t="shared" si="281"/>
        <v>0</v>
      </c>
      <c r="H705" s="625">
        <f t="shared" si="282"/>
        <v>348.72</v>
      </c>
      <c r="I705" s="614">
        <v>11624</v>
      </c>
      <c r="J705" s="614"/>
      <c r="K705" s="614"/>
      <c r="L705" s="612"/>
      <c r="M705" s="612"/>
      <c r="N705" s="612"/>
      <c r="O705" s="648">
        <f t="shared" si="289"/>
        <v>18598.400000000001</v>
      </c>
      <c r="P705" s="627">
        <f t="shared" si="284"/>
        <v>714.57</v>
      </c>
      <c r="Q705" s="627">
        <f t="shared" si="285"/>
        <v>0</v>
      </c>
      <c r="R705" s="628">
        <f t="shared" si="277"/>
        <v>714.57</v>
      </c>
      <c r="S705" s="628">
        <v>23818.880000000001</v>
      </c>
      <c r="T705" s="628">
        <v>0</v>
      </c>
      <c r="U705" s="628">
        <f t="shared" si="278"/>
        <v>23818.880000000001</v>
      </c>
      <c r="V705" s="624"/>
    </row>
    <row r="706" spans="1:22" s="481" customFormat="1" ht="28.5" hidden="1" outlineLevel="1">
      <c r="A706" s="610">
        <v>608</v>
      </c>
      <c r="B706" s="610">
        <v>542</v>
      </c>
      <c r="C706" s="624" t="s">
        <v>274</v>
      </c>
      <c r="D706" s="610" t="s">
        <v>26</v>
      </c>
      <c r="E706" s="614">
        <v>3</v>
      </c>
      <c r="F706" s="625">
        <f t="shared" si="280"/>
        <v>2004</v>
      </c>
      <c r="G706" s="625">
        <f t="shared" si="281"/>
        <v>9240</v>
      </c>
      <c r="H706" s="625">
        <f t="shared" si="282"/>
        <v>11244</v>
      </c>
      <c r="I706" s="614">
        <v>668</v>
      </c>
      <c r="J706" s="614">
        <v>3080</v>
      </c>
      <c r="K706" s="614"/>
      <c r="L706" s="612"/>
      <c r="M706" s="612"/>
      <c r="N706" s="612"/>
      <c r="O706" s="648">
        <f t="shared" si="289"/>
        <v>1068.8</v>
      </c>
      <c r="P706" s="627">
        <f t="shared" si="284"/>
        <v>4106.43</v>
      </c>
      <c r="Q706" s="627">
        <f t="shared" si="285"/>
        <v>11833.62</v>
      </c>
      <c r="R706" s="628">
        <f t="shared" si="277"/>
        <v>15940.05</v>
      </c>
      <c r="S706" s="628">
        <v>1368.81</v>
      </c>
      <c r="T706" s="628">
        <v>3944.54</v>
      </c>
      <c r="U706" s="628">
        <f t="shared" si="278"/>
        <v>5313.35</v>
      </c>
      <c r="V706" s="624" t="s">
        <v>373</v>
      </c>
    </row>
    <row r="707" spans="1:22" s="481" customFormat="1" ht="42.75" hidden="1" outlineLevel="1">
      <c r="A707" s="610">
        <v>609</v>
      </c>
      <c r="B707" s="610">
        <v>543</v>
      </c>
      <c r="C707" s="624" t="s">
        <v>265</v>
      </c>
      <c r="D707" s="610" t="s">
        <v>34</v>
      </c>
      <c r="E707" s="614">
        <v>0.02</v>
      </c>
      <c r="F707" s="625">
        <f t="shared" si="280"/>
        <v>232.48</v>
      </c>
      <c r="G707" s="625">
        <f t="shared" si="281"/>
        <v>0</v>
      </c>
      <c r="H707" s="625">
        <f t="shared" si="282"/>
        <v>232.48</v>
      </c>
      <c r="I707" s="614">
        <v>11624</v>
      </c>
      <c r="J707" s="614"/>
      <c r="K707" s="614"/>
      <c r="L707" s="612"/>
      <c r="M707" s="612"/>
      <c r="N707" s="612"/>
      <c r="O707" s="648">
        <f t="shared" si="289"/>
        <v>18598.400000000001</v>
      </c>
      <c r="P707" s="627">
        <f t="shared" si="284"/>
        <v>476.38</v>
      </c>
      <c r="Q707" s="627">
        <f t="shared" si="285"/>
        <v>0</v>
      </c>
      <c r="R707" s="628">
        <f t="shared" si="277"/>
        <v>476.38</v>
      </c>
      <c r="S707" s="628">
        <v>23818.880000000001</v>
      </c>
      <c r="T707" s="628">
        <v>0</v>
      </c>
      <c r="U707" s="628">
        <f t="shared" si="278"/>
        <v>23818.880000000001</v>
      </c>
      <c r="V707" s="624"/>
    </row>
    <row r="708" spans="1:22" s="481" customFormat="1" ht="28.5" hidden="1" outlineLevel="1">
      <c r="A708" s="610">
        <v>610</v>
      </c>
      <c r="B708" s="610">
        <v>544</v>
      </c>
      <c r="C708" s="624" t="s">
        <v>270</v>
      </c>
      <c r="D708" s="610" t="s">
        <v>26</v>
      </c>
      <c r="E708" s="614">
        <v>3</v>
      </c>
      <c r="F708" s="625">
        <f t="shared" si="280"/>
        <v>855</v>
      </c>
      <c r="G708" s="625">
        <f t="shared" si="281"/>
        <v>3177</v>
      </c>
      <c r="H708" s="625">
        <f t="shared" si="282"/>
        <v>4032</v>
      </c>
      <c r="I708" s="614">
        <v>285</v>
      </c>
      <c r="J708" s="614">
        <v>1059</v>
      </c>
      <c r="K708" s="614"/>
      <c r="L708" s="612"/>
      <c r="M708" s="612"/>
      <c r="N708" s="612"/>
      <c r="O708" s="648">
        <f t="shared" si="289"/>
        <v>456</v>
      </c>
      <c r="P708" s="627">
        <f t="shared" si="284"/>
        <v>1752</v>
      </c>
      <c r="Q708" s="627">
        <f t="shared" si="285"/>
        <v>4068.78</v>
      </c>
      <c r="R708" s="628">
        <f t="shared" si="277"/>
        <v>5820.78</v>
      </c>
      <c r="S708" s="628">
        <v>584</v>
      </c>
      <c r="T708" s="628">
        <v>1356.26</v>
      </c>
      <c r="U708" s="628">
        <f t="shared" si="278"/>
        <v>1940.26</v>
      </c>
      <c r="V708" s="624" t="s">
        <v>374</v>
      </c>
    </row>
    <row r="709" spans="1:22" s="481" customFormat="1" ht="28.5" hidden="1" outlineLevel="1">
      <c r="A709" s="610"/>
      <c r="B709" s="610"/>
      <c r="C709" s="611" t="s">
        <v>376</v>
      </c>
      <c r="D709" s="610"/>
      <c r="E709" s="614"/>
      <c r="F709" s="625">
        <f t="shared" si="280"/>
        <v>0</v>
      </c>
      <c r="G709" s="625">
        <f t="shared" si="281"/>
        <v>0</v>
      </c>
      <c r="H709" s="625">
        <f t="shared" si="282"/>
        <v>0</v>
      </c>
      <c r="I709" s="614"/>
      <c r="J709" s="614"/>
      <c r="K709" s="614"/>
      <c r="L709" s="612"/>
      <c r="M709" s="612"/>
      <c r="N709" s="612"/>
      <c r="O709" s="632"/>
      <c r="P709" s="627">
        <f t="shared" si="284"/>
        <v>0</v>
      </c>
      <c r="Q709" s="627">
        <f t="shared" si="285"/>
        <v>0</v>
      </c>
      <c r="R709" s="628">
        <f t="shared" si="277"/>
        <v>0</v>
      </c>
      <c r="S709" s="628">
        <v>0</v>
      </c>
      <c r="T709" s="628">
        <v>0</v>
      </c>
      <c r="U709" s="628">
        <f t="shared" si="278"/>
        <v>0</v>
      </c>
      <c r="V709" s="624"/>
    </row>
    <row r="710" spans="1:22" s="481" customFormat="1" hidden="1" outlineLevel="1">
      <c r="A710" s="610">
        <v>611</v>
      </c>
      <c r="B710" s="610">
        <v>545</v>
      </c>
      <c r="C710" s="624" t="s">
        <v>264</v>
      </c>
      <c r="D710" s="610" t="s">
        <v>34</v>
      </c>
      <c r="E710" s="614">
        <v>0.03</v>
      </c>
      <c r="F710" s="625">
        <f t="shared" si="280"/>
        <v>712.71</v>
      </c>
      <c r="G710" s="625">
        <f t="shared" si="281"/>
        <v>0</v>
      </c>
      <c r="H710" s="625">
        <f t="shared" si="282"/>
        <v>712.71</v>
      </c>
      <c r="I710" s="614">
        <v>23757</v>
      </c>
      <c r="J710" s="614"/>
      <c r="K710" s="614"/>
      <c r="L710" s="612"/>
      <c r="M710" s="612"/>
      <c r="N710" s="612"/>
      <c r="O710" s="626">
        <f>I710*$L$3</f>
        <v>40386.9</v>
      </c>
      <c r="P710" s="627">
        <f t="shared" si="284"/>
        <v>1551.7</v>
      </c>
      <c r="Q710" s="627">
        <f t="shared" si="285"/>
        <v>0</v>
      </c>
      <c r="R710" s="628">
        <f t="shared" si="277"/>
        <v>1551.7</v>
      </c>
      <c r="S710" s="628">
        <v>51723.3</v>
      </c>
      <c r="T710" s="628">
        <v>0</v>
      </c>
      <c r="U710" s="628">
        <f t="shared" si="278"/>
        <v>51723.3</v>
      </c>
      <c r="V710" s="624"/>
    </row>
    <row r="711" spans="1:22" s="481" customFormat="1" hidden="1" outlineLevel="1">
      <c r="A711" s="610">
        <v>612</v>
      </c>
      <c r="B711" s="610">
        <v>546</v>
      </c>
      <c r="C711" s="624" t="s">
        <v>56</v>
      </c>
      <c r="D711" s="610" t="s">
        <v>26</v>
      </c>
      <c r="E711" s="614">
        <v>13.8</v>
      </c>
      <c r="F711" s="625">
        <f t="shared" si="280"/>
        <v>24316.15</v>
      </c>
      <c r="G711" s="625">
        <f t="shared" si="281"/>
        <v>0</v>
      </c>
      <c r="H711" s="625">
        <f t="shared" si="282"/>
        <v>24316.15</v>
      </c>
      <c r="I711" s="614">
        <v>1762.04</v>
      </c>
      <c r="J711" s="614"/>
      <c r="K711" s="614"/>
      <c r="L711" s="612"/>
      <c r="M711" s="612"/>
      <c r="N711" s="612"/>
      <c r="O711" s="648">
        <f t="shared" ref="O711:O718" si="290">I711*$N$3</f>
        <v>2819.26</v>
      </c>
      <c r="P711" s="627">
        <f t="shared" si="284"/>
        <v>49826.42</v>
      </c>
      <c r="Q711" s="627">
        <f t="shared" si="285"/>
        <v>0</v>
      </c>
      <c r="R711" s="628">
        <f t="shared" si="277"/>
        <v>49826.42</v>
      </c>
      <c r="S711" s="628">
        <v>3610.61</v>
      </c>
      <c r="T711" s="628">
        <v>0</v>
      </c>
      <c r="U711" s="628">
        <f t="shared" si="278"/>
        <v>3610.61</v>
      </c>
      <c r="V711" s="624"/>
    </row>
    <row r="712" spans="1:22" s="481" customFormat="1" hidden="1" outlineLevel="1">
      <c r="A712" s="610">
        <v>613</v>
      </c>
      <c r="B712" s="610">
        <v>547</v>
      </c>
      <c r="C712" s="624" t="s">
        <v>218</v>
      </c>
      <c r="D712" s="610" t="s">
        <v>26</v>
      </c>
      <c r="E712" s="614">
        <v>13.8</v>
      </c>
      <c r="F712" s="625">
        <f t="shared" si="280"/>
        <v>2043.5</v>
      </c>
      <c r="G712" s="625">
        <f t="shared" si="281"/>
        <v>0</v>
      </c>
      <c r="H712" s="625">
        <f t="shared" si="282"/>
        <v>2043.5</v>
      </c>
      <c r="I712" s="614">
        <v>148.08000000000001</v>
      </c>
      <c r="J712" s="614"/>
      <c r="K712" s="614"/>
      <c r="L712" s="612"/>
      <c r="M712" s="612"/>
      <c r="N712" s="612"/>
      <c r="O712" s="648">
        <f t="shared" si="290"/>
        <v>236.93</v>
      </c>
      <c r="P712" s="627">
        <f t="shared" si="284"/>
        <v>4187.47</v>
      </c>
      <c r="Q712" s="627">
        <f t="shared" si="285"/>
        <v>0</v>
      </c>
      <c r="R712" s="628">
        <f t="shared" si="277"/>
        <v>4187.47</v>
      </c>
      <c r="S712" s="628">
        <v>303.44</v>
      </c>
      <c r="T712" s="628">
        <v>0</v>
      </c>
      <c r="U712" s="628">
        <f t="shared" si="278"/>
        <v>303.44</v>
      </c>
      <c r="V712" s="624"/>
    </row>
    <row r="713" spans="1:22" s="481" customFormat="1" ht="42.75" hidden="1" outlineLevel="1">
      <c r="A713" s="610">
        <v>614</v>
      </c>
      <c r="B713" s="610">
        <v>548</v>
      </c>
      <c r="C713" s="624" t="s">
        <v>265</v>
      </c>
      <c r="D713" s="610" t="s">
        <v>34</v>
      </c>
      <c r="E713" s="614">
        <v>0</v>
      </c>
      <c r="F713" s="625">
        <f t="shared" si="280"/>
        <v>0</v>
      </c>
      <c r="G713" s="625">
        <f t="shared" si="281"/>
        <v>0</v>
      </c>
      <c r="H713" s="625">
        <f t="shared" si="282"/>
        <v>0</v>
      </c>
      <c r="I713" s="614">
        <v>11624</v>
      </c>
      <c r="J713" s="614"/>
      <c r="K713" s="614"/>
      <c r="L713" s="612"/>
      <c r="M713" s="612"/>
      <c r="N713" s="612"/>
      <c r="O713" s="648">
        <f t="shared" si="290"/>
        <v>18598.400000000001</v>
      </c>
      <c r="P713" s="627">
        <f t="shared" si="284"/>
        <v>0</v>
      </c>
      <c r="Q713" s="627">
        <f t="shared" si="285"/>
        <v>0</v>
      </c>
      <c r="R713" s="628">
        <f t="shared" ref="R713:R776" si="291">P713+Q713</f>
        <v>0</v>
      </c>
      <c r="S713" s="628">
        <v>23818.880000000001</v>
      </c>
      <c r="T713" s="628">
        <v>0</v>
      </c>
      <c r="U713" s="628">
        <f t="shared" ref="U713:U776" si="292">S713+T713</f>
        <v>23818.880000000001</v>
      </c>
      <c r="V713" s="624"/>
    </row>
    <row r="714" spans="1:22" s="481" customFormat="1" ht="28.5" hidden="1" outlineLevel="1">
      <c r="A714" s="610">
        <v>615</v>
      </c>
      <c r="B714" s="610">
        <v>549</v>
      </c>
      <c r="C714" s="624" t="s">
        <v>266</v>
      </c>
      <c r="D714" s="610" t="s">
        <v>26</v>
      </c>
      <c r="E714" s="614">
        <v>1.4</v>
      </c>
      <c r="F714" s="625">
        <f t="shared" si="280"/>
        <v>147</v>
      </c>
      <c r="G714" s="625">
        <f t="shared" si="281"/>
        <v>323.39999999999998</v>
      </c>
      <c r="H714" s="625">
        <f t="shared" si="282"/>
        <v>470.4</v>
      </c>
      <c r="I714" s="614">
        <v>105</v>
      </c>
      <c r="J714" s="614">
        <v>231</v>
      </c>
      <c r="K714" s="614"/>
      <c r="L714" s="612"/>
      <c r="M714" s="612"/>
      <c r="N714" s="612"/>
      <c r="O714" s="648">
        <f t="shared" si="290"/>
        <v>168</v>
      </c>
      <c r="P714" s="627">
        <f t="shared" si="284"/>
        <v>301.22000000000003</v>
      </c>
      <c r="Q714" s="627">
        <f t="shared" si="285"/>
        <v>414.18</v>
      </c>
      <c r="R714" s="628">
        <f t="shared" si="291"/>
        <v>715.4</v>
      </c>
      <c r="S714" s="628">
        <v>215.16</v>
      </c>
      <c r="T714" s="628">
        <v>295.83999999999997</v>
      </c>
      <c r="U714" s="628">
        <f t="shared" si="292"/>
        <v>511</v>
      </c>
      <c r="V714" s="624" t="s">
        <v>372</v>
      </c>
    </row>
    <row r="715" spans="1:22" s="481" customFormat="1" ht="42.75" hidden="1" outlineLevel="1">
      <c r="A715" s="610">
        <v>616</v>
      </c>
      <c r="B715" s="610">
        <v>550</v>
      </c>
      <c r="C715" s="624" t="s">
        <v>265</v>
      </c>
      <c r="D715" s="610" t="s">
        <v>34</v>
      </c>
      <c r="E715" s="614">
        <v>0.03</v>
      </c>
      <c r="F715" s="625">
        <f t="shared" si="280"/>
        <v>348.72</v>
      </c>
      <c r="G715" s="625">
        <f t="shared" si="281"/>
        <v>0</v>
      </c>
      <c r="H715" s="625">
        <f t="shared" si="282"/>
        <v>348.72</v>
      </c>
      <c r="I715" s="614">
        <v>11624</v>
      </c>
      <c r="J715" s="614"/>
      <c r="K715" s="614"/>
      <c r="L715" s="612"/>
      <c r="M715" s="612"/>
      <c r="N715" s="612"/>
      <c r="O715" s="648">
        <f t="shared" si="290"/>
        <v>18598.400000000001</v>
      </c>
      <c r="P715" s="627">
        <f t="shared" si="284"/>
        <v>714.57</v>
      </c>
      <c r="Q715" s="627">
        <f t="shared" si="285"/>
        <v>0</v>
      </c>
      <c r="R715" s="628">
        <f t="shared" si="291"/>
        <v>714.57</v>
      </c>
      <c r="S715" s="628">
        <v>23818.880000000001</v>
      </c>
      <c r="T715" s="628">
        <v>0</v>
      </c>
      <c r="U715" s="628">
        <f t="shared" si="292"/>
        <v>23818.880000000001</v>
      </c>
      <c r="V715" s="624"/>
    </row>
    <row r="716" spans="1:22" s="481" customFormat="1" ht="28.5" hidden="1" outlineLevel="1">
      <c r="A716" s="610">
        <v>617</v>
      </c>
      <c r="B716" s="610">
        <v>551</v>
      </c>
      <c r="C716" s="624" t="s">
        <v>274</v>
      </c>
      <c r="D716" s="610" t="s">
        <v>26</v>
      </c>
      <c r="E716" s="614">
        <v>3</v>
      </c>
      <c r="F716" s="625">
        <f t="shared" si="280"/>
        <v>2004</v>
      </c>
      <c r="G716" s="625">
        <f t="shared" si="281"/>
        <v>9240</v>
      </c>
      <c r="H716" s="625">
        <f t="shared" si="282"/>
        <v>11244</v>
      </c>
      <c r="I716" s="614">
        <v>668</v>
      </c>
      <c r="J716" s="614">
        <v>3080</v>
      </c>
      <c r="K716" s="614"/>
      <c r="L716" s="612"/>
      <c r="M716" s="612"/>
      <c r="N716" s="612"/>
      <c r="O716" s="648">
        <f t="shared" si="290"/>
        <v>1068.8</v>
      </c>
      <c r="P716" s="627">
        <f t="shared" si="284"/>
        <v>4106.43</v>
      </c>
      <c r="Q716" s="627">
        <f t="shared" si="285"/>
        <v>11833.62</v>
      </c>
      <c r="R716" s="628">
        <f t="shared" si="291"/>
        <v>15940.05</v>
      </c>
      <c r="S716" s="628">
        <v>1368.81</v>
      </c>
      <c r="T716" s="628">
        <v>3944.54</v>
      </c>
      <c r="U716" s="628">
        <f t="shared" si="292"/>
        <v>5313.35</v>
      </c>
      <c r="V716" s="624" t="s">
        <v>373</v>
      </c>
    </row>
    <row r="717" spans="1:22" s="481" customFormat="1" ht="42.75" hidden="1" outlineLevel="1">
      <c r="A717" s="610">
        <v>618</v>
      </c>
      <c r="B717" s="610">
        <v>552</v>
      </c>
      <c r="C717" s="624" t="s">
        <v>265</v>
      </c>
      <c r="D717" s="610" t="s">
        <v>34</v>
      </c>
      <c r="E717" s="614">
        <v>0.02</v>
      </c>
      <c r="F717" s="625">
        <f t="shared" si="280"/>
        <v>232.48</v>
      </c>
      <c r="G717" s="625">
        <f t="shared" si="281"/>
        <v>0</v>
      </c>
      <c r="H717" s="625">
        <f t="shared" si="282"/>
        <v>232.48</v>
      </c>
      <c r="I717" s="614">
        <v>11624</v>
      </c>
      <c r="J717" s="614"/>
      <c r="K717" s="614"/>
      <c r="L717" s="612"/>
      <c r="M717" s="612"/>
      <c r="N717" s="612"/>
      <c r="O717" s="648">
        <f t="shared" si="290"/>
        <v>18598.400000000001</v>
      </c>
      <c r="P717" s="627">
        <f t="shared" si="284"/>
        <v>476.38</v>
      </c>
      <c r="Q717" s="627">
        <f t="shared" si="285"/>
        <v>0</v>
      </c>
      <c r="R717" s="628">
        <f t="shared" si="291"/>
        <v>476.38</v>
      </c>
      <c r="S717" s="628">
        <v>23818.880000000001</v>
      </c>
      <c r="T717" s="628">
        <v>0</v>
      </c>
      <c r="U717" s="628">
        <f t="shared" si="292"/>
        <v>23818.880000000001</v>
      </c>
      <c r="V717" s="624"/>
    </row>
    <row r="718" spans="1:22" s="481" customFormat="1" ht="28.5" hidden="1" outlineLevel="1">
      <c r="A718" s="610">
        <v>619</v>
      </c>
      <c r="B718" s="610">
        <v>553</v>
      </c>
      <c r="C718" s="624" t="s">
        <v>270</v>
      </c>
      <c r="D718" s="610" t="s">
        <v>26</v>
      </c>
      <c r="E718" s="614">
        <v>3</v>
      </c>
      <c r="F718" s="625">
        <f t="shared" si="280"/>
        <v>855</v>
      </c>
      <c r="G718" s="625">
        <f t="shared" si="281"/>
        <v>3177</v>
      </c>
      <c r="H718" s="625">
        <f t="shared" si="282"/>
        <v>4032</v>
      </c>
      <c r="I718" s="614">
        <v>285</v>
      </c>
      <c r="J718" s="614">
        <v>1059</v>
      </c>
      <c r="K718" s="614"/>
      <c r="L718" s="612"/>
      <c r="M718" s="612"/>
      <c r="N718" s="612"/>
      <c r="O718" s="648">
        <f t="shared" si="290"/>
        <v>456</v>
      </c>
      <c r="P718" s="627">
        <f t="shared" si="284"/>
        <v>1752</v>
      </c>
      <c r="Q718" s="627">
        <f t="shared" si="285"/>
        <v>4068.78</v>
      </c>
      <c r="R718" s="628">
        <f t="shared" si="291"/>
        <v>5820.78</v>
      </c>
      <c r="S718" s="628">
        <v>584</v>
      </c>
      <c r="T718" s="628">
        <v>1356.26</v>
      </c>
      <c r="U718" s="628">
        <f t="shared" si="292"/>
        <v>1940.26</v>
      </c>
      <c r="V718" s="624" t="s">
        <v>374</v>
      </c>
    </row>
    <row r="719" spans="1:22" s="481" customFormat="1" ht="28.5" hidden="1" outlineLevel="1">
      <c r="A719" s="610"/>
      <c r="B719" s="610"/>
      <c r="C719" s="611" t="s">
        <v>377</v>
      </c>
      <c r="D719" s="610"/>
      <c r="E719" s="614"/>
      <c r="F719" s="625">
        <f t="shared" si="280"/>
        <v>0</v>
      </c>
      <c r="G719" s="625">
        <f t="shared" si="281"/>
        <v>0</v>
      </c>
      <c r="H719" s="625">
        <f t="shared" si="282"/>
        <v>0</v>
      </c>
      <c r="I719" s="614"/>
      <c r="J719" s="614"/>
      <c r="K719" s="614"/>
      <c r="L719" s="612"/>
      <c r="M719" s="612"/>
      <c r="N719" s="612"/>
      <c r="O719" s="632"/>
      <c r="P719" s="627">
        <f t="shared" si="284"/>
        <v>0</v>
      </c>
      <c r="Q719" s="627">
        <f t="shared" si="285"/>
        <v>0</v>
      </c>
      <c r="R719" s="628">
        <f t="shared" si="291"/>
        <v>0</v>
      </c>
      <c r="S719" s="628">
        <v>0</v>
      </c>
      <c r="T719" s="628">
        <v>0</v>
      </c>
      <c r="U719" s="628">
        <f t="shared" si="292"/>
        <v>0</v>
      </c>
      <c r="V719" s="624"/>
    </row>
    <row r="720" spans="1:22" s="481" customFormat="1" ht="28.5" hidden="1" outlineLevel="1">
      <c r="A720" s="610"/>
      <c r="B720" s="610"/>
      <c r="C720" s="611" t="s">
        <v>360</v>
      </c>
      <c r="D720" s="610"/>
      <c r="E720" s="614"/>
      <c r="F720" s="625">
        <f t="shared" si="280"/>
        <v>0</v>
      </c>
      <c r="G720" s="625">
        <f t="shared" si="281"/>
        <v>0</v>
      </c>
      <c r="H720" s="625">
        <f t="shared" si="282"/>
        <v>0</v>
      </c>
      <c r="I720" s="614"/>
      <c r="J720" s="614"/>
      <c r="K720" s="614"/>
      <c r="L720" s="612"/>
      <c r="M720" s="612"/>
      <c r="N720" s="612"/>
      <c r="O720" s="632"/>
      <c r="P720" s="627">
        <f t="shared" si="284"/>
        <v>0</v>
      </c>
      <c r="Q720" s="627">
        <f t="shared" si="285"/>
        <v>0</v>
      </c>
      <c r="R720" s="628">
        <f t="shared" si="291"/>
        <v>0</v>
      </c>
      <c r="S720" s="628">
        <v>0</v>
      </c>
      <c r="T720" s="628">
        <v>0</v>
      </c>
      <c r="U720" s="628">
        <f t="shared" si="292"/>
        <v>0</v>
      </c>
      <c r="V720" s="624"/>
    </row>
    <row r="721" spans="1:22" s="481" customFormat="1" hidden="1" outlineLevel="1">
      <c r="A721" s="610">
        <v>620</v>
      </c>
      <c r="B721" s="610">
        <v>554</v>
      </c>
      <c r="C721" s="624" t="s">
        <v>264</v>
      </c>
      <c r="D721" s="610" t="s">
        <v>34</v>
      </c>
      <c r="E721" s="614">
        <v>0.02</v>
      </c>
      <c r="F721" s="625">
        <f t="shared" si="280"/>
        <v>475.14</v>
      </c>
      <c r="G721" s="625">
        <f t="shared" si="281"/>
        <v>0</v>
      </c>
      <c r="H721" s="625">
        <f t="shared" si="282"/>
        <v>475.14</v>
      </c>
      <c r="I721" s="614">
        <v>23757</v>
      </c>
      <c r="J721" s="614"/>
      <c r="K721" s="614"/>
      <c r="L721" s="612"/>
      <c r="M721" s="612"/>
      <c r="N721" s="612"/>
      <c r="O721" s="626">
        <f>I721*$L$3</f>
        <v>40386.9</v>
      </c>
      <c r="P721" s="627">
        <f t="shared" si="284"/>
        <v>1034.47</v>
      </c>
      <c r="Q721" s="627">
        <f t="shared" si="285"/>
        <v>0</v>
      </c>
      <c r="R721" s="628">
        <f t="shared" si="291"/>
        <v>1034.47</v>
      </c>
      <c r="S721" s="628">
        <v>51723.3</v>
      </c>
      <c r="T721" s="628">
        <v>0</v>
      </c>
      <c r="U721" s="628">
        <f t="shared" si="292"/>
        <v>51723.3</v>
      </c>
      <c r="V721" s="624"/>
    </row>
    <row r="722" spans="1:22" s="481" customFormat="1" hidden="1" outlineLevel="1">
      <c r="A722" s="610">
        <v>621</v>
      </c>
      <c r="B722" s="610">
        <v>555</v>
      </c>
      <c r="C722" s="624" t="s">
        <v>56</v>
      </c>
      <c r="D722" s="610" t="s">
        <v>26</v>
      </c>
      <c r="E722" s="614">
        <v>7.8</v>
      </c>
      <c r="F722" s="625">
        <f t="shared" si="280"/>
        <v>13743.91</v>
      </c>
      <c r="G722" s="625">
        <f t="shared" si="281"/>
        <v>0</v>
      </c>
      <c r="H722" s="625">
        <f t="shared" si="282"/>
        <v>13743.91</v>
      </c>
      <c r="I722" s="614">
        <v>1762.04</v>
      </c>
      <c r="J722" s="614"/>
      <c r="K722" s="614"/>
      <c r="L722" s="612"/>
      <c r="M722" s="612"/>
      <c r="N722" s="612"/>
      <c r="O722" s="648">
        <f t="shared" ref="O722:O729" si="293">I722*$N$3</f>
        <v>2819.26</v>
      </c>
      <c r="P722" s="627">
        <f t="shared" si="284"/>
        <v>28162.76</v>
      </c>
      <c r="Q722" s="627">
        <f t="shared" si="285"/>
        <v>0</v>
      </c>
      <c r="R722" s="628">
        <f t="shared" si="291"/>
        <v>28162.76</v>
      </c>
      <c r="S722" s="628">
        <v>3610.61</v>
      </c>
      <c r="T722" s="628">
        <v>0</v>
      </c>
      <c r="U722" s="628">
        <f t="shared" si="292"/>
        <v>3610.61</v>
      </c>
      <c r="V722" s="624"/>
    </row>
    <row r="723" spans="1:22" s="481" customFormat="1" hidden="1" outlineLevel="1">
      <c r="A723" s="610">
        <v>622</v>
      </c>
      <c r="B723" s="610">
        <v>556</v>
      </c>
      <c r="C723" s="624" t="s">
        <v>218</v>
      </c>
      <c r="D723" s="610" t="s">
        <v>26</v>
      </c>
      <c r="E723" s="614">
        <v>7.8</v>
      </c>
      <c r="F723" s="625">
        <f t="shared" si="280"/>
        <v>1155.02</v>
      </c>
      <c r="G723" s="625">
        <f t="shared" si="281"/>
        <v>0</v>
      </c>
      <c r="H723" s="625">
        <f t="shared" si="282"/>
        <v>1155.02</v>
      </c>
      <c r="I723" s="614">
        <v>148.08000000000001</v>
      </c>
      <c r="J723" s="614"/>
      <c r="K723" s="614"/>
      <c r="L723" s="612"/>
      <c r="M723" s="612"/>
      <c r="N723" s="612"/>
      <c r="O723" s="648">
        <f t="shared" si="293"/>
        <v>236.93</v>
      </c>
      <c r="P723" s="627">
        <f t="shared" si="284"/>
        <v>2366.83</v>
      </c>
      <c r="Q723" s="627">
        <f t="shared" si="285"/>
        <v>0</v>
      </c>
      <c r="R723" s="628">
        <f t="shared" si="291"/>
        <v>2366.83</v>
      </c>
      <c r="S723" s="628">
        <v>303.44</v>
      </c>
      <c r="T723" s="628">
        <v>0</v>
      </c>
      <c r="U723" s="628">
        <f t="shared" si="292"/>
        <v>303.44</v>
      </c>
      <c r="V723" s="624"/>
    </row>
    <row r="724" spans="1:22" s="481" customFormat="1" ht="42.75" hidden="1" outlineLevel="1">
      <c r="A724" s="610">
        <v>623</v>
      </c>
      <c r="B724" s="610">
        <v>557</v>
      </c>
      <c r="C724" s="624" t="s">
        <v>265</v>
      </c>
      <c r="D724" s="610" t="s">
        <v>34</v>
      </c>
      <c r="E724" s="614">
        <v>0</v>
      </c>
      <c r="F724" s="625">
        <f t="shared" si="280"/>
        <v>0</v>
      </c>
      <c r="G724" s="625">
        <f t="shared" si="281"/>
        <v>0</v>
      </c>
      <c r="H724" s="625">
        <f t="shared" si="282"/>
        <v>0</v>
      </c>
      <c r="I724" s="614">
        <v>11624</v>
      </c>
      <c r="J724" s="614"/>
      <c r="K724" s="614"/>
      <c r="L724" s="612"/>
      <c r="M724" s="612"/>
      <c r="N724" s="612"/>
      <c r="O724" s="648">
        <f t="shared" si="293"/>
        <v>18598.400000000001</v>
      </c>
      <c r="P724" s="627">
        <f t="shared" si="284"/>
        <v>0</v>
      </c>
      <c r="Q724" s="627">
        <f t="shared" si="285"/>
        <v>0</v>
      </c>
      <c r="R724" s="628">
        <f t="shared" si="291"/>
        <v>0</v>
      </c>
      <c r="S724" s="628">
        <v>23818.880000000001</v>
      </c>
      <c r="T724" s="628">
        <v>0</v>
      </c>
      <c r="U724" s="628">
        <f t="shared" si="292"/>
        <v>23818.880000000001</v>
      </c>
      <c r="V724" s="624"/>
    </row>
    <row r="725" spans="1:22" s="481" customFormat="1" ht="28.5" hidden="1" outlineLevel="1">
      <c r="A725" s="610">
        <v>624</v>
      </c>
      <c r="B725" s="610">
        <v>558</v>
      </c>
      <c r="C725" s="624" t="s">
        <v>266</v>
      </c>
      <c r="D725" s="610" t="s">
        <v>26</v>
      </c>
      <c r="E725" s="614">
        <v>0.8</v>
      </c>
      <c r="F725" s="625">
        <f t="shared" si="280"/>
        <v>84</v>
      </c>
      <c r="G725" s="625">
        <f t="shared" si="281"/>
        <v>184.8</v>
      </c>
      <c r="H725" s="625">
        <f t="shared" si="282"/>
        <v>268.8</v>
      </c>
      <c r="I725" s="614">
        <v>105</v>
      </c>
      <c r="J725" s="614">
        <v>231</v>
      </c>
      <c r="K725" s="614"/>
      <c r="L725" s="612"/>
      <c r="M725" s="612"/>
      <c r="N725" s="612"/>
      <c r="O725" s="648">
        <f t="shared" si="293"/>
        <v>168</v>
      </c>
      <c r="P725" s="627">
        <f t="shared" si="284"/>
        <v>172.13</v>
      </c>
      <c r="Q725" s="627">
        <f t="shared" si="285"/>
        <v>236.67</v>
      </c>
      <c r="R725" s="628">
        <f t="shared" si="291"/>
        <v>408.8</v>
      </c>
      <c r="S725" s="628">
        <v>215.16</v>
      </c>
      <c r="T725" s="628">
        <v>295.83999999999997</v>
      </c>
      <c r="U725" s="628">
        <f t="shared" si="292"/>
        <v>511</v>
      </c>
      <c r="V725" s="624" t="s">
        <v>361</v>
      </c>
    </row>
    <row r="726" spans="1:22" s="481" customFormat="1" ht="42.75" hidden="1" outlineLevel="1">
      <c r="A726" s="610">
        <v>625</v>
      </c>
      <c r="B726" s="610">
        <v>559</v>
      </c>
      <c r="C726" s="624" t="s">
        <v>265</v>
      </c>
      <c r="D726" s="610" t="s">
        <v>34</v>
      </c>
      <c r="E726" s="614">
        <v>0.02</v>
      </c>
      <c r="F726" s="625">
        <f t="shared" si="280"/>
        <v>232.48</v>
      </c>
      <c r="G726" s="625">
        <f t="shared" si="281"/>
        <v>0</v>
      </c>
      <c r="H726" s="625">
        <f t="shared" si="282"/>
        <v>232.48</v>
      </c>
      <c r="I726" s="614">
        <v>11624</v>
      </c>
      <c r="J726" s="614"/>
      <c r="K726" s="614"/>
      <c r="L726" s="612"/>
      <c r="M726" s="612"/>
      <c r="N726" s="612"/>
      <c r="O726" s="648">
        <f t="shared" si="293"/>
        <v>18598.400000000001</v>
      </c>
      <c r="P726" s="627">
        <f t="shared" ref="P726:P789" si="294">E726*S726</f>
        <v>476.38</v>
      </c>
      <c r="Q726" s="627">
        <f t="shared" ref="Q726:Q789" si="295">E726*T726</f>
        <v>0</v>
      </c>
      <c r="R726" s="628">
        <f t="shared" si="291"/>
        <v>476.38</v>
      </c>
      <c r="S726" s="628">
        <v>23818.880000000001</v>
      </c>
      <c r="T726" s="628">
        <v>0</v>
      </c>
      <c r="U726" s="628">
        <f t="shared" si="292"/>
        <v>23818.880000000001</v>
      </c>
      <c r="V726" s="624"/>
    </row>
    <row r="727" spans="1:22" s="481" customFormat="1" ht="28.5" hidden="1" outlineLevel="1">
      <c r="A727" s="610">
        <v>626</v>
      </c>
      <c r="B727" s="610">
        <v>560</v>
      </c>
      <c r="C727" s="624" t="s">
        <v>274</v>
      </c>
      <c r="D727" s="610" t="s">
        <v>26</v>
      </c>
      <c r="E727" s="614">
        <v>1.7</v>
      </c>
      <c r="F727" s="625">
        <f t="shared" si="280"/>
        <v>1135.5999999999999</v>
      </c>
      <c r="G727" s="625">
        <f t="shared" si="281"/>
        <v>5236</v>
      </c>
      <c r="H727" s="625">
        <f t="shared" si="282"/>
        <v>6371.6</v>
      </c>
      <c r="I727" s="614">
        <v>668</v>
      </c>
      <c r="J727" s="614">
        <v>3080</v>
      </c>
      <c r="K727" s="614"/>
      <c r="L727" s="612"/>
      <c r="M727" s="612"/>
      <c r="N727" s="612"/>
      <c r="O727" s="648">
        <f t="shared" si="293"/>
        <v>1068.8</v>
      </c>
      <c r="P727" s="627">
        <f t="shared" si="294"/>
        <v>2326.98</v>
      </c>
      <c r="Q727" s="627">
        <f t="shared" si="295"/>
        <v>6705.72</v>
      </c>
      <c r="R727" s="628">
        <f t="shared" si="291"/>
        <v>9032.7000000000007</v>
      </c>
      <c r="S727" s="628">
        <v>1368.81</v>
      </c>
      <c r="T727" s="628">
        <v>3944.54</v>
      </c>
      <c r="U727" s="628">
        <f t="shared" si="292"/>
        <v>5313.35</v>
      </c>
      <c r="V727" s="624" t="s">
        <v>378</v>
      </c>
    </row>
    <row r="728" spans="1:22" s="481" customFormat="1" ht="42.75" hidden="1" outlineLevel="1">
      <c r="A728" s="610">
        <v>627</v>
      </c>
      <c r="B728" s="610">
        <v>561</v>
      </c>
      <c r="C728" s="624" t="s">
        <v>265</v>
      </c>
      <c r="D728" s="610" t="s">
        <v>34</v>
      </c>
      <c r="E728" s="614">
        <v>0.01</v>
      </c>
      <c r="F728" s="625">
        <f t="shared" si="280"/>
        <v>116.24</v>
      </c>
      <c r="G728" s="625">
        <f t="shared" si="281"/>
        <v>0</v>
      </c>
      <c r="H728" s="625">
        <f t="shared" si="282"/>
        <v>116.24</v>
      </c>
      <c r="I728" s="614">
        <v>11624</v>
      </c>
      <c r="J728" s="614"/>
      <c r="K728" s="614"/>
      <c r="L728" s="612"/>
      <c r="M728" s="612"/>
      <c r="N728" s="612"/>
      <c r="O728" s="648">
        <f t="shared" si="293"/>
        <v>18598.400000000001</v>
      </c>
      <c r="P728" s="627">
        <f t="shared" si="294"/>
        <v>238.19</v>
      </c>
      <c r="Q728" s="627">
        <f t="shared" si="295"/>
        <v>0</v>
      </c>
      <c r="R728" s="628">
        <f t="shared" si="291"/>
        <v>238.19</v>
      </c>
      <c r="S728" s="628">
        <v>23818.880000000001</v>
      </c>
      <c r="T728" s="628">
        <v>0</v>
      </c>
      <c r="U728" s="628">
        <f t="shared" si="292"/>
        <v>23818.880000000001</v>
      </c>
      <c r="V728" s="624"/>
    </row>
    <row r="729" spans="1:22" s="481" customFormat="1" ht="28.5" hidden="1" outlineLevel="1">
      <c r="A729" s="610">
        <v>628</v>
      </c>
      <c r="B729" s="610">
        <v>562</v>
      </c>
      <c r="C729" s="624" t="s">
        <v>270</v>
      </c>
      <c r="D729" s="610" t="s">
        <v>26</v>
      </c>
      <c r="E729" s="614">
        <v>1.7</v>
      </c>
      <c r="F729" s="625">
        <f t="shared" si="280"/>
        <v>484.5</v>
      </c>
      <c r="G729" s="625">
        <f t="shared" si="281"/>
        <v>1800.3</v>
      </c>
      <c r="H729" s="625">
        <f t="shared" si="282"/>
        <v>2284.8000000000002</v>
      </c>
      <c r="I729" s="614">
        <v>285</v>
      </c>
      <c r="J729" s="614">
        <v>1059</v>
      </c>
      <c r="K729" s="614"/>
      <c r="L729" s="612"/>
      <c r="M729" s="612"/>
      <c r="N729" s="612"/>
      <c r="O729" s="648">
        <f t="shared" si="293"/>
        <v>456</v>
      </c>
      <c r="P729" s="627">
        <f t="shared" si="294"/>
        <v>992.8</v>
      </c>
      <c r="Q729" s="627">
        <f t="shared" si="295"/>
        <v>2305.64</v>
      </c>
      <c r="R729" s="628">
        <f t="shared" si="291"/>
        <v>3298.44</v>
      </c>
      <c r="S729" s="628">
        <v>584</v>
      </c>
      <c r="T729" s="628">
        <v>1356.26</v>
      </c>
      <c r="U729" s="628">
        <f t="shared" si="292"/>
        <v>1940.26</v>
      </c>
      <c r="V729" s="624" t="s">
        <v>379</v>
      </c>
    </row>
    <row r="730" spans="1:22" s="481" customFormat="1" ht="28.5" hidden="1" outlineLevel="1">
      <c r="A730" s="610"/>
      <c r="B730" s="610"/>
      <c r="C730" s="611" t="s">
        <v>367</v>
      </c>
      <c r="D730" s="610"/>
      <c r="E730" s="614"/>
      <c r="F730" s="625">
        <f t="shared" si="280"/>
        <v>0</v>
      </c>
      <c r="G730" s="625">
        <f t="shared" si="281"/>
        <v>0</v>
      </c>
      <c r="H730" s="625">
        <f t="shared" si="282"/>
        <v>0</v>
      </c>
      <c r="I730" s="614"/>
      <c r="J730" s="614"/>
      <c r="K730" s="614"/>
      <c r="L730" s="612"/>
      <c r="M730" s="612"/>
      <c r="N730" s="612"/>
      <c r="O730" s="632"/>
      <c r="P730" s="627">
        <f t="shared" si="294"/>
        <v>0</v>
      </c>
      <c r="Q730" s="627">
        <f t="shared" si="295"/>
        <v>0</v>
      </c>
      <c r="R730" s="628">
        <f t="shared" si="291"/>
        <v>0</v>
      </c>
      <c r="S730" s="628">
        <v>0</v>
      </c>
      <c r="T730" s="628">
        <v>0</v>
      </c>
      <c r="U730" s="628">
        <f t="shared" si="292"/>
        <v>0</v>
      </c>
      <c r="V730" s="624"/>
    </row>
    <row r="731" spans="1:22" s="481" customFormat="1" hidden="1" outlineLevel="1">
      <c r="A731" s="610">
        <v>629</v>
      </c>
      <c r="B731" s="610">
        <v>563</v>
      </c>
      <c r="C731" s="624" t="s">
        <v>264</v>
      </c>
      <c r="D731" s="610" t="s">
        <v>34</v>
      </c>
      <c r="E731" s="614">
        <v>0.04</v>
      </c>
      <c r="F731" s="625">
        <f t="shared" si="280"/>
        <v>950.28</v>
      </c>
      <c r="G731" s="625">
        <f t="shared" si="281"/>
        <v>0</v>
      </c>
      <c r="H731" s="625">
        <f t="shared" si="282"/>
        <v>950.28</v>
      </c>
      <c r="I731" s="614">
        <v>23757</v>
      </c>
      <c r="J731" s="614"/>
      <c r="K731" s="614"/>
      <c r="L731" s="612"/>
      <c r="M731" s="612"/>
      <c r="N731" s="612"/>
      <c r="O731" s="626">
        <f>I731*$L$3</f>
        <v>40386.9</v>
      </c>
      <c r="P731" s="627">
        <f t="shared" si="294"/>
        <v>2068.9299999999998</v>
      </c>
      <c r="Q731" s="627">
        <f t="shared" si="295"/>
        <v>0</v>
      </c>
      <c r="R731" s="628">
        <f t="shared" si="291"/>
        <v>2068.9299999999998</v>
      </c>
      <c r="S731" s="628">
        <v>51723.3</v>
      </c>
      <c r="T731" s="628">
        <v>0</v>
      </c>
      <c r="U731" s="628">
        <f t="shared" si="292"/>
        <v>51723.3</v>
      </c>
      <c r="V731" s="624"/>
    </row>
    <row r="732" spans="1:22" s="481" customFormat="1" hidden="1" outlineLevel="1">
      <c r="A732" s="610">
        <v>630</v>
      </c>
      <c r="B732" s="610">
        <v>564</v>
      </c>
      <c r="C732" s="624" t="s">
        <v>56</v>
      </c>
      <c r="D732" s="610" t="s">
        <v>26</v>
      </c>
      <c r="E732" s="614">
        <v>15.6</v>
      </c>
      <c r="F732" s="625">
        <f t="shared" si="280"/>
        <v>27487.82</v>
      </c>
      <c r="G732" s="625">
        <f t="shared" si="281"/>
        <v>0</v>
      </c>
      <c r="H732" s="625">
        <f t="shared" si="282"/>
        <v>27487.82</v>
      </c>
      <c r="I732" s="614">
        <v>1762.04</v>
      </c>
      <c r="J732" s="614"/>
      <c r="K732" s="614"/>
      <c r="L732" s="612"/>
      <c r="M732" s="612"/>
      <c r="N732" s="612"/>
      <c r="O732" s="648">
        <f t="shared" ref="O732:O739" si="296">I732*$N$3</f>
        <v>2819.26</v>
      </c>
      <c r="P732" s="627">
        <f t="shared" si="294"/>
        <v>56325.52</v>
      </c>
      <c r="Q732" s="627">
        <f t="shared" si="295"/>
        <v>0</v>
      </c>
      <c r="R732" s="628">
        <f t="shared" si="291"/>
        <v>56325.52</v>
      </c>
      <c r="S732" s="628">
        <v>3610.61</v>
      </c>
      <c r="T732" s="628">
        <v>0</v>
      </c>
      <c r="U732" s="628">
        <f t="shared" si="292"/>
        <v>3610.61</v>
      </c>
      <c r="V732" s="624"/>
    </row>
    <row r="733" spans="1:22" s="481" customFormat="1" hidden="1" outlineLevel="1">
      <c r="A733" s="610">
        <v>631</v>
      </c>
      <c r="B733" s="610">
        <v>565</v>
      </c>
      <c r="C733" s="624" t="s">
        <v>218</v>
      </c>
      <c r="D733" s="610" t="s">
        <v>26</v>
      </c>
      <c r="E733" s="614">
        <v>15.6</v>
      </c>
      <c r="F733" s="625">
        <f t="shared" si="280"/>
        <v>2310.0500000000002</v>
      </c>
      <c r="G733" s="625">
        <f t="shared" si="281"/>
        <v>0</v>
      </c>
      <c r="H733" s="625">
        <f t="shared" si="282"/>
        <v>2310.0500000000002</v>
      </c>
      <c r="I733" s="614">
        <v>148.08000000000001</v>
      </c>
      <c r="J733" s="614"/>
      <c r="K733" s="614"/>
      <c r="L733" s="612"/>
      <c r="M733" s="612"/>
      <c r="N733" s="612"/>
      <c r="O733" s="648">
        <f t="shared" si="296"/>
        <v>236.93</v>
      </c>
      <c r="P733" s="627">
        <f t="shared" si="294"/>
        <v>4733.66</v>
      </c>
      <c r="Q733" s="627">
        <f t="shared" si="295"/>
        <v>0</v>
      </c>
      <c r="R733" s="628">
        <f t="shared" si="291"/>
        <v>4733.66</v>
      </c>
      <c r="S733" s="628">
        <v>303.44</v>
      </c>
      <c r="T733" s="628">
        <v>0</v>
      </c>
      <c r="U733" s="628">
        <f t="shared" si="292"/>
        <v>303.44</v>
      </c>
      <c r="V733" s="624"/>
    </row>
    <row r="734" spans="1:22" s="481" customFormat="1" ht="42.75" hidden="1" outlineLevel="1">
      <c r="A734" s="610">
        <v>632</v>
      </c>
      <c r="B734" s="610">
        <v>566</v>
      </c>
      <c r="C734" s="624" t="s">
        <v>265</v>
      </c>
      <c r="D734" s="610" t="s">
        <v>34</v>
      </c>
      <c r="E734" s="614">
        <v>0</v>
      </c>
      <c r="F734" s="625">
        <f t="shared" si="280"/>
        <v>0</v>
      </c>
      <c r="G734" s="625">
        <f t="shared" si="281"/>
        <v>0</v>
      </c>
      <c r="H734" s="625">
        <f t="shared" si="282"/>
        <v>0</v>
      </c>
      <c r="I734" s="614">
        <v>11624</v>
      </c>
      <c r="J734" s="614"/>
      <c r="K734" s="614"/>
      <c r="L734" s="612"/>
      <c r="M734" s="612"/>
      <c r="N734" s="612"/>
      <c r="O734" s="648">
        <f t="shared" si="296"/>
        <v>18598.400000000001</v>
      </c>
      <c r="P734" s="627">
        <f t="shared" si="294"/>
        <v>0</v>
      </c>
      <c r="Q734" s="627">
        <f t="shared" si="295"/>
        <v>0</v>
      </c>
      <c r="R734" s="628">
        <f t="shared" si="291"/>
        <v>0</v>
      </c>
      <c r="S734" s="628">
        <v>23818.880000000001</v>
      </c>
      <c r="T734" s="628">
        <v>0</v>
      </c>
      <c r="U734" s="628">
        <f t="shared" si="292"/>
        <v>23818.880000000001</v>
      </c>
      <c r="V734" s="624"/>
    </row>
    <row r="735" spans="1:22" s="481" customFormat="1" ht="28.5" hidden="1" outlineLevel="1">
      <c r="A735" s="610">
        <v>633</v>
      </c>
      <c r="B735" s="610">
        <v>567</v>
      </c>
      <c r="C735" s="624" t="s">
        <v>266</v>
      </c>
      <c r="D735" s="610" t="s">
        <v>26</v>
      </c>
      <c r="E735" s="614">
        <v>1.6</v>
      </c>
      <c r="F735" s="625">
        <f t="shared" si="280"/>
        <v>168</v>
      </c>
      <c r="G735" s="625">
        <f t="shared" si="281"/>
        <v>369.6</v>
      </c>
      <c r="H735" s="625">
        <f t="shared" si="282"/>
        <v>537.6</v>
      </c>
      <c r="I735" s="614">
        <v>105</v>
      </c>
      <c r="J735" s="614">
        <v>231</v>
      </c>
      <c r="K735" s="614"/>
      <c r="L735" s="612"/>
      <c r="M735" s="612"/>
      <c r="N735" s="612"/>
      <c r="O735" s="648">
        <f t="shared" si="296"/>
        <v>168</v>
      </c>
      <c r="P735" s="627">
        <f t="shared" si="294"/>
        <v>344.26</v>
      </c>
      <c r="Q735" s="627">
        <f t="shared" si="295"/>
        <v>473.34</v>
      </c>
      <c r="R735" s="628">
        <f t="shared" si="291"/>
        <v>817.6</v>
      </c>
      <c r="S735" s="628">
        <v>215.16</v>
      </c>
      <c r="T735" s="628">
        <v>295.83999999999997</v>
      </c>
      <c r="U735" s="628">
        <f t="shared" si="292"/>
        <v>511</v>
      </c>
      <c r="V735" s="624" t="s">
        <v>380</v>
      </c>
    </row>
    <row r="736" spans="1:22" s="481" customFormat="1" ht="42.75" hidden="1" outlineLevel="1">
      <c r="A736" s="610">
        <v>634</v>
      </c>
      <c r="B736" s="610">
        <v>568</v>
      </c>
      <c r="C736" s="624" t="s">
        <v>265</v>
      </c>
      <c r="D736" s="610" t="s">
        <v>34</v>
      </c>
      <c r="E736" s="614">
        <v>0.03</v>
      </c>
      <c r="F736" s="625">
        <f t="shared" si="280"/>
        <v>348.72</v>
      </c>
      <c r="G736" s="625">
        <f t="shared" si="281"/>
        <v>0</v>
      </c>
      <c r="H736" s="625">
        <f t="shared" si="282"/>
        <v>348.72</v>
      </c>
      <c r="I736" s="614">
        <v>11624</v>
      </c>
      <c r="J736" s="614"/>
      <c r="K736" s="614"/>
      <c r="L736" s="612"/>
      <c r="M736" s="612"/>
      <c r="N736" s="612"/>
      <c r="O736" s="648">
        <f t="shared" si="296"/>
        <v>18598.400000000001</v>
      </c>
      <c r="P736" s="627">
        <f t="shared" si="294"/>
        <v>714.57</v>
      </c>
      <c r="Q736" s="627">
        <f t="shared" si="295"/>
        <v>0</v>
      </c>
      <c r="R736" s="628">
        <f t="shared" si="291"/>
        <v>714.57</v>
      </c>
      <c r="S736" s="628">
        <v>23818.880000000001</v>
      </c>
      <c r="T736" s="628">
        <v>0</v>
      </c>
      <c r="U736" s="628">
        <f t="shared" si="292"/>
        <v>23818.880000000001</v>
      </c>
      <c r="V736" s="624"/>
    </row>
    <row r="737" spans="1:22" s="481" customFormat="1" ht="28.5" hidden="1" outlineLevel="1">
      <c r="A737" s="610">
        <v>635</v>
      </c>
      <c r="B737" s="610">
        <v>569</v>
      </c>
      <c r="C737" s="624" t="s">
        <v>274</v>
      </c>
      <c r="D737" s="610" t="s">
        <v>26</v>
      </c>
      <c r="E737" s="614">
        <v>3.4</v>
      </c>
      <c r="F737" s="625">
        <f t="shared" si="280"/>
        <v>2271.1999999999998</v>
      </c>
      <c r="G737" s="625">
        <f t="shared" si="281"/>
        <v>10472</v>
      </c>
      <c r="H737" s="625">
        <f t="shared" si="282"/>
        <v>12743.2</v>
      </c>
      <c r="I737" s="614">
        <v>668</v>
      </c>
      <c r="J737" s="614">
        <v>3080</v>
      </c>
      <c r="K737" s="614"/>
      <c r="L737" s="612"/>
      <c r="M737" s="612"/>
      <c r="N737" s="612"/>
      <c r="O737" s="648">
        <f t="shared" si="296"/>
        <v>1068.8</v>
      </c>
      <c r="P737" s="627">
        <f t="shared" si="294"/>
        <v>4653.95</v>
      </c>
      <c r="Q737" s="627">
        <f t="shared" si="295"/>
        <v>13411.44</v>
      </c>
      <c r="R737" s="628">
        <f t="shared" si="291"/>
        <v>18065.39</v>
      </c>
      <c r="S737" s="628">
        <v>1368.81</v>
      </c>
      <c r="T737" s="628">
        <v>3944.54</v>
      </c>
      <c r="U737" s="628">
        <f t="shared" si="292"/>
        <v>5313.35</v>
      </c>
      <c r="V737" s="624" t="s">
        <v>381</v>
      </c>
    </row>
    <row r="738" spans="1:22" s="481" customFormat="1" ht="42.75" hidden="1" outlineLevel="1">
      <c r="A738" s="610">
        <v>636</v>
      </c>
      <c r="B738" s="610">
        <v>570</v>
      </c>
      <c r="C738" s="624" t="s">
        <v>265</v>
      </c>
      <c r="D738" s="610" t="s">
        <v>34</v>
      </c>
      <c r="E738" s="614">
        <v>0.02</v>
      </c>
      <c r="F738" s="625">
        <f t="shared" si="280"/>
        <v>232.48</v>
      </c>
      <c r="G738" s="625">
        <f t="shared" si="281"/>
        <v>0</v>
      </c>
      <c r="H738" s="625">
        <f t="shared" si="282"/>
        <v>232.48</v>
      </c>
      <c r="I738" s="614">
        <v>11624</v>
      </c>
      <c r="J738" s="614"/>
      <c r="K738" s="614"/>
      <c r="L738" s="612"/>
      <c r="M738" s="612"/>
      <c r="N738" s="612"/>
      <c r="O738" s="648">
        <f t="shared" si="296"/>
        <v>18598.400000000001</v>
      </c>
      <c r="P738" s="627">
        <f t="shared" si="294"/>
        <v>476.38</v>
      </c>
      <c r="Q738" s="627">
        <f t="shared" si="295"/>
        <v>0</v>
      </c>
      <c r="R738" s="628">
        <f t="shared" si="291"/>
        <v>476.38</v>
      </c>
      <c r="S738" s="628">
        <v>23818.880000000001</v>
      </c>
      <c r="T738" s="628">
        <v>0</v>
      </c>
      <c r="U738" s="628">
        <f t="shared" si="292"/>
        <v>23818.880000000001</v>
      </c>
      <c r="V738" s="624"/>
    </row>
    <row r="739" spans="1:22" s="481" customFormat="1" ht="28.5" hidden="1" outlineLevel="1">
      <c r="A739" s="610">
        <v>637</v>
      </c>
      <c r="B739" s="610">
        <v>571</v>
      </c>
      <c r="C739" s="624" t="s">
        <v>270</v>
      </c>
      <c r="D739" s="610" t="s">
        <v>26</v>
      </c>
      <c r="E739" s="614">
        <v>3.4</v>
      </c>
      <c r="F739" s="625">
        <f t="shared" si="280"/>
        <v>969</v>
      </c>
      <c r="G739" s="625">
        <f t="shared" si="281"/>
        <v>3600.6</v>
      </c>
      <c r="H739" s="625">
        <f t="shared" si="282"/>
        <v>4569.6000000000004</v>
      </c>
      <c r="I739" s="614">
        <v>285</v>
      </c>
      <c r="J739" s="614">
        <v>1059</v>
      </c>
      <c r="K739" s="614"/>
      <c r="L739" s="612"/>
      <c r="M739" s="612"/>
      <c r="N739" s="612"/>
      <c r="O739" s="648">
        <f t="shared" si="296"/>
        <v>456</v>
      </c>
      <c r="P739" s="627">
        <f t="shared" si="294"/>
        <v>1985.6</v>
      </c>
      <c r="Q739" s="627">
        <f t="shared" si="295"/>
        <v>4611.28</v>
      </c>
      <c r="R739" s="628">
        <f t="shared" si="291"/>
        <v>6596.88</v>
      </c>
      <c r="S739" s="628">
        <v>584</v>
      </c>
      <c r="T739" s="628">
        <v>1356.26</v>
      </c>
      <c r="U739" s="628">
        <f t="shared" si="292"/>
        <v>1940.26</v>
      </c>
      <c r="V739" s="624" t="s">
        <v>382</v>
      </c>
    </row>
    <row r="740" spans="1:22" s="481" customFormat="1" ht="28.5" hidden="1" outlineLevel="1">
      <c r="A740" s="610"/>
      <c r="B740" s="610"/>
      <c r="C740" s="611" t="s">
        <v>371</v>
      </c>
      <c r="D740" s="610"/>
      <c r="E740" s="614"/>
      <c r="F740" s="625">
        <f t="shared" si="280"/>
        <v>0</v>
      </c>
      <c r="G740" s="625">
        <f t="shared" si="281"/>
        <v>0</v>
      </c>
      <c r="H740" s="625">
        <f t="shared" si="282"/>
        <v>0</v>
      </c>
      <c r="I740" s="614"/>
      <c r="J740" s="614"/>
      <c r="K740" s="614"/>
      <c r="L740" s="612"/>
      <c r="M740" s="612"/>
      <c r="N740" s="612"/>
      <c r="O740" s="632"/>
      <c r="P740" s="627">
        <f t="shared" si="294"/>
        <v>0</v>
      </c>
      <c r="Q740" s="627">
        <f t="shared" si="295"/>
        <v>0</v>
      </c>
      <c r="R740" s="628">
        <f t="shared" si="291"/>
        <v>0</v>
      </c>
      <c r="S740" s="628">
        <v>0</v>
      </c>
      <c r="T740" s="628">
        <v>0</v>
      </c>
      <c r="U740" s="628">
        <f t="shared" si="292"/>
        <v>0</v>
      </c>
      <c r="V740" s="624"/>
    </row>
    <row r="741" spans="1:22" s="481" customFormat="1" hidden="1" outlineLevel="1">
      <c r="A741" s="610">
        <v>638</v>
      </c>
      <c r="B741" s="610">
        <v>572</v>
      </c>
      <c r="C741" s="624" t="s">
        <v>264</v>
      </c>
      <c r="D741" s="610" t="s">
        <v>34</v>
      </c>
      <c r="E741" s="614">
        <v>0.02</v>
      </c>
      <c r="F741" s="625">
        <f t="shared" si="280"/>
        <v>475.14</v>
      </c>
      <c r="G741" s="625">
        <f t="shared" si="281"/>
        <v>0</v>
      </c>
      <c r="H741" s="625">
        <f t="shared" si="282"/>
        <v>475.14</v>
      </c>
      <c r="I741" s="614">
        <v>23757</v>
      </c>
      <c r="J741" s="614"/>
      <c r="K741" s="614"/>
      <c r="L741" s="612"/>
      <c r="M741" s="612"/>
      <c r="N741" s="612"/>
      <c r="O741" s="626">
        <f>I741*$L$3</f>
        <v>40386.9</v>
      </c>
      <c r="P741" s="627">
        <f t="shared" si="294"/>
        <v>1034.47</v>
      </c>
      <c r="Q741" s="627">
        <f t="shared" si="295"/>
        <v>0</v>
      </c>
      <c r="R741" s="628">
        <f t="shared" si="291"/>
        <v>1034.47</v>
      </c>
      <c r="S741" s="628">
        <v>51723.3</v>
      </c>
      <c r="T741" s="628">
        <v>0</v>
      </c>
      <c r="U741" s="628">
        <f t="shared" si="292"/>
        <v>51723.3</v>
      </c>
      <c r="V741" s="624"/>
    </row>
    <row r="742" spans="1:22" s="481" customFormat="1" hidden="1" outlineLevel="1">
      <c r="A742" s="610">
        <v>639</v>
      </c>
      <c r="B742" s="610">
        <v>573</v>
      </c>
      <c r="C742" s="624" t="s">
        <v>56</v>
      </c>
      <c r="D742" s="610" t="s">
        <v>26</v>
      </c>
      <c r="E742" s="614">
        <v>7.8</v>
      </c>
      <c r="F742" s="625">
        <f t="shared" si="280"/>
        <v>13743.91</v>
      </c>
      <c r="G742" s="625">
        <f t="shared" si="281"/>
        <v>0</v>
      </c>
      <c r="H742" s="625">
        <f t="shared" si="282"/>
        <v>13743.91</v>
      </c>
      <c r="I742" s="614">
        <v>1762.04</v>
      </c>
      <c r="J742" s="614"/>
      <c r="K742" s="614"/>
      <c r="L742" s="612"/>
      <c r="M742" s="612"/>
      <c r="N742" s="612"/>
      <c r="O742" s="648">
        <f t="shared" ref="O742:O749" si="297">I742*$N$3</f>
        <v>2819.26</v>
      </c>
      <c r="P742" s="627">
        <f t="shared" si="294"/>
        <v>28162.76</v>
      </c>
      <c r="Q742" s="627">
        <f t="shared" si="295"/>
        <v>0</v>
      </c>
      <c r="R742" s="628">
        <f t="shared" si="291"/>
        <v>28162.76</v>
      </c>
      <c r="S742" s="628">
        <v>3610.61</v>
      </c>
      <c r="T742" s="628">
        <v>0</v>
      </c>
      <c r="U742" s="628">
        <f t="shared" si="292"/>
        <v>3610.61</v>
      </c>
      <c r="V742" s="624"/>
    </row>
    <row r="743" spans="1:22" s="481" customFormat="1" hidden="1" outlineLevel="1">
      <c r="A743" s="610">
        <v>640</v>
      </c>
      <c r="B743" s="610">
        <v>574</v>
      </c>
      <c r="C743" s="624" t="s">
        <v>218</v>
      </c>
      <c r="D743" s="610" t="s">
        <v>26</v>
      </c>
      <c r="E743" s="614">
        <v>7.8</v>
      </c>
      <c r="F743" s="625">
        <f t="shared" si="280"/>
        <v>1155.02</v>
      </c>
      <c r="G743" s="625">
        <f t="shared" si="281"/>
        <v>0</v>
      </c>
      <c r="H743" s="625">
        <f t="shared" si="282"/>
        <v>1155.02</v>
      </c>
      <c r="I743" s="614">
        <v>148.08000000000001</v>
      </c>
      <c r="J743" s="614"/>
      <c r="K743" s="614"/>
      <c r="L743" s="612"/>
      <c r="M743" s="612"/>
      <c r="N743" s="612"/>
      <c r="O743" s="648">
        <f t="shared" si="297"/>
        <v>236.93</v>
      </c>
      <c r="P743" s="627">
        <f t="shared" si="294"/>
        <v>2366.83</v>
      </c>
      <c r="Q743" s="627">
        <f t="shared" si="295"/>
        <v>0</v>
      </c>
      <c r="R743" s="628">
        <f t="shared" si="291"/>
        <v>2366.83</v>
      </c>
      <c r="S743" s="628">
        <v>303.44</v>
      </c>
      <c r="T743" s="628">
        <v>0</v>
      </c>
      <c r="U743" s="628">
        <f t="shared" si="292"/>
        <v>303.44</v>
      </c>
      <c r="V743" s="624"/>
    </row>
    <row r="744" spans="1:22" s="481" customFormat="1" ht="42.75" hidden="1" outlineLevel="1">
      <c r="A744" s="610">
        <v>641</v>
      </c>
      <c r="B744" s="610">
        <v>575</v>
      </c>
      <c r="C744" s="624" t="s">
        <v>265</v>
      </c>
      <c r="D744" s="610" t="s">
        <v>34</v>
      </c>
      <c r="E744" s="614">
        <v>0</v>
      </c>
      <c r="F744" s="625">
        <f t="shared" si="280"/>
        <v>0</v>
      </c>
      <c r="G744" s="625">
        <f t="shared" si="281"/>
        <v>0</v>
      </c>
      <c r="H744" s="625">
        <f t="shared" si="282"/>
        <v>0</v>
      </c>
      <c r="I744" s="614">
        <v>11624</v>
      </c>
      <c r="J744" s="614"/>
      <c r="K744" s="614"/>
      <c r="L744" s="612"/>
      <c r="M744" s="612"/>
      <c r="N744" s="612"/>
      <c r="O744" s="648">
        <f t="shared" si="297"/>
        <v>18598.400000000001</v>
      </c>
      <c r="P744" s="627">
        <f t="shared" si="294"/>
        <v>0</v>
      </c>
      <c r="Q744" s="627">
        <f t="shared" si="295"/>
        <v>0</v>
      </c>
      <c r="R744" s="628">
        <f t="shared" si="291"/>
        <v>0</v>
      </c>
      <c r="S744" s="628">
        <v>23818.880000000001</v>
      </c>
      <c r="T744" s="628">
        <v>0</v>
      </c>
      <c r="U744" s="628">
        <f t="shared" si="292"/>
        <v>23818.880000000001</v>
      </c>
      <c r="V744" s="624"/>
    </row>
    <row r="745" spans="1:22" s="481" customFormat="1" ht="28.5" hidden="1" outlineLevel="1">
      <c r="A745" s="610">
        <v>642</v>
      </c>
      <c r="B745" s="610">
        <v>576</v>
      </c>
      <c r="C745" s="624" t="s">
        <v>266</v>
      </c>
      <c r="D745" s="610" t="s">
        <v>26</v>
      </c>
      <c r="E745" s="614">
        <v>0.8</v>
      </c>
      <c r="F745" s="625">
        <f t="shared" si="280"/>
        <v>84</v>
      </c>
      <c r="G745" s="625">
        <f t="shared" si="281"/>
        <v>184.8</v>
      </c>
      <c r="H745" s="625">
        <f t="shared" si="282"/>
        <v>268.8</v>
      </c>
      <c r="I745" s="614">
        <v>105</v>
      </c>
      <c r="J745" s="614">
        <v>231</v>
      </c>
      <c r="K745" s="614"/>
      <c r="L745" s="612"/>
      <c r="M745" s="612"/>
      <c r="N745" s="612"/>
      <c r="O745" s="648">
        <f t="shared" si="297"/>
        <v>168</v>
      </c>
      <c r="P745" s="627">
        <f t="shared" si="294"/>
        <v>172.13</v>
      </c>
      <c r="Q745" s="627">
        <f t="shared" si="295"/>
        <v>236.67</v>
      </c>
      <c r="R745" s="628">
        <f t="shared" si="291"/>
        <v>408.8</v>
      </c>
      <c r="S745" s="628">
        <v>215.16</v>
      </c>
      <c r="T745" s="628">
        <v>295.83999999999997</v>
      </c>
      <c r="U745" s="628">
        <f t="shared" si="292"/>
        <v>511</v>
      </c>
      <c r="V745" s="624" t="s">
        <v>361</v>
      </c>
    </row>
    <row r="746" spans="1:22" s="481" customFormat="1" ht="42.75" hidden="1" outlineLevel="1">
      <c r="A746" s="610">
        <v>643</v>
      </c>
      <c r="B746" s="610">
        <v>577</v>
      </c>
      <c r="C746" s="624" t="s">
        <v>265</v>
      </c>
      <c r="D746" s="610" t="s">
        <v>34</v>
      </c>
      <c r="E746" s="614">
        <v>0.02</v>
      </c>
      <c r="F746" s="625">
        <f t="shared" si="280"/>
        <v>232.48</v>
      </c>
      <c r="G746" s="625">
        <f t="shared" si="281"/>
        <v>0</v>
      </c>
      <c r="H746" s="625">
        <f t="shared" si="282"/>
        <v>232.48</v>
      </c>
      <c r="I746" s="614">
        <v>11624</v>
      </c>
      <c r="J746" s="614"/>
      <c r="K746" s="614"/>
      <c r="L746" s="612"/>
      <c r="M746" s="612"/>
      <c r="N746" s="612"/>
      <c r="O746" s="648">
        <f t="shared" si="297"/>
        <v>18598.400000000001</v>
      </c>
      <c r="P746" s="627">
        <f t="shared" si="294"/>
        <v>476.38</v>
      </c>
      <c r="Q746" s="627">
        <f t="shared" si="295"/>
        <v>0</v>
      </c>
      <c r="R746" s="628">
        <f t="shared" si="291"/>
        <v>476.38</v>
      </c>
      <c r="S746" s="628">
        <v>23818.880000000001</v>
      </c>
      <c r="T746" s="628">
        <v>0</v>
      </c>
      <c r="U746" s="628">
        <f t="shared" si="292"/>
        <v>23818.880000000001</v>
      </c>
      <c r="V746" s="624"/>
    </row>
    <row r="747" spans="1:22" s="481" customFormat="1" ht="28.5" hidden="1" outlineLevel="1">
      <c r="A747" s="610">
        <v>644</v>
      </c>
      <c r="B747" s="610">
        <v>578</v>
      </c>
      <c r="C747" s="624" t="s">
        <v>274</v>
      </c>
      <c r="D747" s="610" t="s">
        <v>26</v>
      </c>
      <c r="E747" s="614">
        <v>1.7</v>
      </c>
      <c r="F747" s="625">
        <f t="shared" si="280"/>
        <v>1135.5999999999999</v>
      </c>
      <c r="G747" s="625">
        <f t="shared" si="281"/>
        <v>5236</v>
      </c>
      <c r="H747" s="625">
        <f t="shared" si="282"/>
        <v>6371.6</v>
      </c>
      <c r="I747" s="614">
        <v>668</v>
      </c>
      <c r="J747" s="614">
        <v>3080</v>
      </c>
      <c r="K747" s="614"/>
      <c r="L747" s="612"/>
      <c r="M747" s="612"/>
      <c r="N747" s="612"/>
      <c r="O747" s="648">
        <f t="shared" si="297"/>
        <v>1068.8</v>
      </c>
      <c r="P747" s="627">
        <f t="shared" si="294"/>
        <v>2326.98</v>
      </c>
      <c r="Q747" s="627">
        <f t="shared" si="295"/>
        <v>6705.72</v>
      </c>
      <c r="R747" s="628">
        <f t="shared" si="291"/>
        <v>9032.7000000000007</v>
      </c>
      <c r="S747" s="628">
        <v>1368.81</v>
      </c>
      <c r="T747" s="628">
        <v>3944.54</v>
      </c>
      <c r="U747" s="628">
        <f t="shared" si="292"/>
        <v>5313.35</v>
      </c>
      <c r="V747" s="624" t="s">
        <v>378</v>
      </c>
    </row>
    <row r="748" spans="1:22" s="481" customFormat="1" ht="42.75" hidden="1" outlineLevel="1">
      <c r="A748" s="610">
        <v>645</v>
      </c>
      <c r="B748" s="610">
        <v>579</v>
      </c>
      <c r="C748" s="624" t="s">
        <v>265</v>
      </c>
      <c r="D748" s="610" t="s">
        <v>34</v>
      </c>
      <c r="E748" s="614">
        <v>0.01</v>
      </c>
      <c r="F748" s="625">
        <f t="shared" si="280"/>
        <v>116.24</v>
      </c>
      <c r="G748" s="625">
        <f t="shared" si="281"/>
        <v>0</v>
      </c>
      <c r="H748" s="625">
        <f t="shared" si="282"/>
        <v>116.24</v>
      </c>
      <c r="I748" s="614">
        <v>11624</v>
      </c>
      <c r="J748" s="614"/>
      <c r="K748" s="614"/>
      <c r="L748" s="612"/>
      <c r="M748" s="612"/>
      <c r="N748" s="612"/>
      <c r="O748" s="648">
        <f t="shared" si="297"/>
        <v>18598.400000000001</v>
      </c>
      <c r="P748" s="627">
        <f t="shared" si="294"/>
        <v>238.19</v>
      </c>
      <c r="Q748" s="627">
        <f t="shared" si="295"/>
        <v>0</v>
      </c>
      <c r="R748" s="628">
        <f t="shared" si="291"/>
        <v>238.19</v>
      </c>
      <c r="S748" s="628">
        <v>23818.880000000001</v>
      </c>
      <c r="T748" s="628">
        <v>0</v>
      </c>
      <c r="U748" s="628">
        <f t="shared" si="292"/>
        <v>23818.880000000001</v>
      </c>
      <c r="V748" s="624"/>
    </row>
    <row r="749" spans="1:22" s="481" customFormat="1" ht="28.5" hidden="1" outlineLevel="1">
      <c r="A749" s="610">
        <v>646</v>
      </c>
      <c r="B749" s="610">
        <v>580</v>
      </c>
      <c r="C749" s="624" t="s">
        <v>270</v>
      </c>
      <c r="D749" s="610" t="s">
        <v>26</v>
      </c>
      <c r="E749" s="614">
        <v>1.7</v>
      </c>
      <c r="F749" s="625">
        <f t="shared" si="280"/>
        <v>484.5</v>
      </c>
      <c r="G749" s="625">
        <f t="shared" si="281"/>
        <v>1800.3</v>
      </c>
      <c r="H749" s="625">
        <f t="shared" si="282"/>
        <v>2284.8000000000002</v>
      </c>
      <c r="I749" s="614">
        <v>285</v>
      </c>
      <c r="J749" s="614">
        <v>1059</v>
      </c>
      <c r="K749" s="614"/>
      <c r="L749" s="612"/>
      <c r="M749" s="612"/>
      <c r="N749" s="612"/>
      <c r="O749" s="648">
        <f t="shared" si="297"/>
        <v>456</v>
      </c>
      <c r="P749" s="627">
        <f t="shared" si="294"/>
        <v>992.8</v>
      </c>
      <c r="Q749" s="627">
        <f t="shared" si="295"/>
        <v>2305.64</v>
      </c>
      <c r="R749" s="628">
        <f t="shared" si="291"/>
        <v>3298.44</v>
      </c>
      <c r="S749" s="628">
        <v>584</v>
      </c>
      <c r="T749" s="628">
        <v>1356.26</v>
      </c>
      <c r="U749" s="628">
        <f t="shared" si="292"/>
        <v>1940.26</v>
      </c>
      <c r="V749" s="624" t="s">
        <v>379</v>
      </c>
    </row>
    <row r="750" spans="1:22" s="481" customFormat="1" ht="28.5" hidden="1" outlineLevel="1">
      <c r="A750" s="610"/>
      <c r="B750" s="610"/>
      <c r="C750" s="611" t="s">
        <v>383</v>
      </c>
      <c r="D750" s="610"/>
      <c r="E750" s="614"/>
      <c r="F750" s="625">
        <f t="shared" si="280"/>
        <v>0</v>
      </c>
      <c r="G750" s="625">
        <f t="shared" si="281"/>
        <v>0</v>
      </c>
      <c r="H750" s="625">
        <f t="shared" si="282"/>
        <v>0</v>
      </c>
      <c r="I750" s="614"/>
      <c r="J750" s="614"/>
      <c r="K750" s="614"/>
      <c r="L750" s="612"/>
      <c r="M750" s="612"/>
      <c r="N750" s="612"/>
      <c r="O750" s="632"/>
      <c r="P750" s="627">
        <f t="shared" si="294"/>
        <v>0</v>
      </c>
      <c r="Q750" s="627">
        <f t="shared" si="295"/>
        <v>0</v>
      </c>
      <c r="R750" s="628">
        <f t="shared" si="291"/>
        <v>0</v>
      </c>
      <c r="S750" s="628">
        <v>0</v>
      </c>
      <c r="T750" s="628">
        <v>0</v>
      </c>
      <c r="U750" s="628">
        <f t="shared" si="292"/>
        <v>0</v>
      </c>
      <c r="V750" s="624"/>
    </row>
    <row r="751" spans="1:22" s="481" customFormat="1" hidden="1" outlineLevel="1">
      <c r="A751" s="610">
        <v>647</v>
      </c>
      <c r="B751" s="610">
        <v>581</v>
      </c>
      <c r="C751" s="624" t="s">
        <v>33</v>
      </c>
      <c r="D751" s="610" t="s">
        <v>34</v>
      </c>
      <c r="E751" s="614">
        <v>0.01</v>
      </c>
      <c r="F751" s="625">
        <f t="shared" si="280"/>
        <v>271.24</v>
      </c>
      <c r="G751" s="625">
        <f t="shared" si="281"/>
        <v>0</v>
      </c>
      <c r="H751" s="625">
        <f t="shared" si="282"/>
        <v>271.24</v>
      </c>
      <c r="I751" s="614">
        <v>27124</v>
      </c>
      <c r="J751" s="614"/>
      <c r="K751" s="614"/>
      <c r="L751" s="612"/>
      <c r="M751" s="612"/>
      <c r="N751" s="612"/>
      <c r="O751" s="626">
        <f>I751*$L$3</f>
        <v>46110.8</v>
      </c>
      <c r="P751" s="627">
        <f t="shared" si="294"/>
        <v>590.54</v>
      </c>
      <c r="Q751" s="627">
        <f t="shared" si="295"/>
        <v>0</v>
      </c>
      <c r="R751" s="628">
        <f t="shared" si="291"/>
        <v>590.54</v>
      </c>
      <c r="S751" s="628">
        <v>59053.87</v>
      </c>
      <c r="T751" s="628">
        <v>0</v>
      </c>
      <c r="U751" s="628">
        <f t="shared" si="292"/>
        <v>59053.87</v>
      </c>
      <c r="V751" s="624"/>
    </row>
    <row r="752" spans="1:22" s="481" customFormat="1" hidden="1" outlineLevel="1">
      <c r="A752" s="610">
        <v>648</v>
      </c>
      <c r="B752" s="610">
        <v>582</v>
      </c>
      <c r="C752" s="624" t="s">
        <v>384</v>
      </c>
      <c r="D752" s="610" t="s">
        <v>103</v>
      </c>
      <c r="E752" s="614">
        <v>2</v>
      </c>
      <c r="F752" s="625">
        <f t="shared" si="280"/>
        <v>1066</v>
      </c>
      <c r="G752" s="625">
        <f t="shared" si="281"/>
        <v>0</v>
      </c>
      <c r="H752" s="625">
        <f t="shared" si="282"/>
        <v>1066</v>
      </c>
      <c r="I752" s="614">
        <v>533</v>
      </c>
      <c r="J752" s="614"/>
      <c r="K752" s="614"/>
      <c r="L752" s="612"/>
      <c r="M752" s="612"/>
      <c r="N752" s="612"/>
      <c r="O752" s="648">
        <f t="shared" ref="O752:O758" si="298">I752*$N$3</f>
        <v>852.8</v>
      </c>
      <c r="P752" s="627">
        <f t="shared" si="294"/>
        <v>2184.36</v>
      </c>
      <c r="Q752" s="627">
        <f t="shared" si="295"/>
        <v>0</v>
      </c>
      <c r="R752" s="628">
        <f t="shared" si="291"/>
        <v>2184.36</v>
      </c>
      <c r="S752" s="628">
        <v>1092.18</v>
      </c>
      <c r="T752" s="628">
        <v>0</v>
      </c>
      <c r="U752" s="628">
        <f t="shared" si="292"/>
        <v>1092.18</v>
      </c>
      <c r="V752" s="624"/>
    </row>
    <row r="753" spans="1:22" s="481" customFormat="1" hidden="1" outlineLevel="1">
      <c r="A753" s="610">
        <v>649</v>
      </c>
      <c r="B753" s="610">
        <v>583</v>
      </c>
      <c r="C753" s="624" t="s">
        <v>56</v>
      </c>
      <c r="D753" s="610" t="s">
        <v>26</v>
      </c>
      <c r="E753" s="614">
        <v>0.5</v>
      </c>
      <c r="F753" s="625">
        <f t="shared" si="280"/>
        <v>881.02</v>
      </c>
      <c r="G753" s="625">
        <f t="shared" si="281"/>
        <v>0</v>
      </c>
      <c r="H753" s="625">
        <f t="shared" si="282"/>
        <v>881.02</v>
      </c>
      <c r="I753" s="614">
        <v>1762.04</v>
      </c>
      <c r="J753" s="614"/>
      <c r="K753" s="614"/>
      <c r="L753" s="612"/>
      <c r="M753" s="612"/>
      <c r="N753" s="612"/>
      <c r="O753" s="648">
        <f t="shared" si="298"/>
        <v>2819.26</v>
      </c>
      <c r="P753" s="627">
        <f t="shared" si="294"/>
        <v>1805.31</v>
      </c>
      <c r="Q753" s="627">
        <f t="shared" si="295"/>
        <v>0</v>
      </c>
      <c r="R753" s="628">
        <f t="shared" si="291"/>
        <v>1805.31</v>
      </c>
      <c r="S753" s="628">
        <v>3610.61</v>
      </c>
      <c r="T753" s="628">
        <v>0</v>
      </c>
      <c r="U753" s="628">
        <f t="shared" si="292"/>
        <v>3610.61</v>
      </c>
      <c r="V753" s="624"/>
    </row>
    <row r="754" spans="1:22" s="481" customFormat="1" hidden="1" outlineLevel="1">
      <c r="A754" s="610">
        <v>650</v>
      </c>
      <c r="B754" s="610">
        <v>584</v>
      </c>
      <c r="C754" s="624" t="s">
        <v>218</v>
      </c>
      <c r="D754" s="610" t="s">
        <v>26</v>
      </c>
      <c r="E754" s="614">
        <v>0.5</v>
      </c>
      <c r="F754" s="625">
        <f t="shared" si="280"/>
        <v>74.040000000000006</v>
      </c>
      <c r="G754" s="625">
        <f t="shared" si="281"/>
        <v>0</v>
      </c>
      <c r="H754" s="625">
        <f t="shared" si="282"/>
        <v>74.040000000000006</v>
      </c>
      <c r="I754" s="614">
        <v>148.08000000000001</v>
      </c>
      <c r="J754" s="614"/>
      <c r="K754" s="614"/>
      <c r="L754" s="612"/>
      <c r="M754" s="612"/>
      <c r="N754" s="612"/>
      <c r="O754" s="648">
        <f t="shared" si="298"/>
        <v>236.93</v>
      </c>
      <c r="P754" s="627">
        <f t="shared" si="294"/>
        <v>151.72</v>
      </c>
      <c r="Q754" s="627">
        <f t="shared" si="295"/>
        <v>0</v>
      </c>
      <c r="R754" s="628">
        <f t="shared" si="291"/>
        <v>151.72</v>
      </c>
      <c r="S754" s="628">
        <v>303.44</v>
      </c>
      <c r="T754" s="628">
        <v>0</v>
      </c>
      <c r="U754" s="628">
        <f t="shared" si="292"/>
        <v>303.44</v>
      </c>
      <c r="V754" s="624"/>
    </row>
    <row r="755" spans="1:22" s="481" customFormat="1" ht="28.5" hidden="1" outlineLevel="1">
      <c r="A755" s="610">
        <v>651</v>
      </c>
      <c r="B755" s="610">
        <v>585</v>
      </c>
      <c r="C755" s="624" t="s">
        <v>100</v>
      </c>
      <c r="D755" s="610" t="s">
        <v>101</v>
      </c>
      <c r="E755" s="614">
        <v>15.97</v>
      </c>
      <c r="F755" s="625">
        <f t="shared" si="280"/>
        <v>7642.6</v>
      </c>
      <c r="G755" s="625">
        <f t="shared" si="281"/>
        <v>1357.45</v>
      </c>
      <c r="H755" s="625">
        <f t="shared" si="282"/>
        <v>9000.0499999999993</v>
      </c>
      <c r="I755" s="614">
        <v>478.56</v>
      </c>
      <c r="J755" s="614">
        <v>85</v>
      </c>
      <c r="K755" s="614"/>
      <c r="L755" s="612"/>
      <c r="M755" s="612"/>
      <c r="N755" s="612"/>
      <c r="O755" s="648">
        <f t="shared" si="298"/>
        <v>765.7</v>
      </c>
      <c r="P755" s="627">
        <f t="shared" si="294"/>
        <v>15660.66</v>
      </c>
      <c r="Q755" s="627">
        <f t="shared" si="295"/>
        <v>1738.49</v>
      </c>
      <c r="R755" s="628">
        <f t="shared" si="291"/>
        <v>17399.150000000001</v>
      </c>
      <c r="S755" s="628">
        <v>980.63</v>
      </c>
      <c r="T755" s="628">
        <v>108.86</v>
      </c>
      <c r="U755" s="628">
        <f t="shared" si="292"/>
        <v>1089.49</v>
      </c>
      <c r="V755" s="624"/>
    </row>
    <row r="756" spans="1:22" s="481" customFormat="1" ht="28.5" hidden="1" outlineLevel="1">
      <c r="A756" s="610">
        <v>652</v>
      </c>
      <c r="B756" s="610">
        <v>586</v>
      </c>
      <c r="C756" s="624" t="s">
        <v>107</v>
      </c>
      <c r="D756" s="610" t="s">
        <v>26</v>
      </c>
      <c r="E756" s="614">
        <v>0.4</v>
      </c>
      <c r="F756" s="625">
        <f t="shared" si="280"/>
        <v>118.78</v>
      </c>
      <c r="G756" s="625">
        <f t="shared" si="281"/>
        <v>17.600000000000001</v>
      </c>
      <c r="H756" s="625">
        <f t="shared" si="282"/>
        <v>136.38</v>
      </c>
      <c r="I756" s="614">
        <v>296.94</v>
      </c>
      <c r="J756" s="614">
        <v>44</v>
      </c>
      <c r="K756" s="614"/>
      <c r="L756" s="612"/>
      <c r="M756" s="612"/>
      <c r="N756" s="612"/>
      <c r="O756" s="648">
        <f t="shared" si="298"/>
        <v>475.1</v>
      </c>
      <c r="P756" s="627">
        <f t="shared" si="294"/>
        <v>243.38</v>
      </c>
      <c r="Q756" s="627">
        <f t="shared" si="295"/>
        <v>22.54</v>
      </c>
      <c r="R756" s="628">
        <f t="shared" si="291"/>
        <v>265.92</v>
      </c>
      <c r="S756" s="628">
        <v>608.46</v>
      </c>
      <c r="T756" s="628">
        <v>56.35</v>
      </c>
      <c r="U756" s="628">
        <f t="shared" si="292"/>
        <v>664.81</v>
      </c>
      <c r="V756" s="624"/>
    </row>
    <row r="757" spans="1:22" s="481" customFormat="1" ht="28.5" hidden="1" outlineLevel="1">
      <c r="A757" s="610">
        <v>653</v>
      </c>
      <c r="B757" s="610">
        <v>587</v>
      </c>
      <c r="C757" s="624" t="s">
        <v>385</v>
      </c>
      <c r="D757" s="610" t="s">
        <v>26</v>
      </c>
      <c r="E757" s="614">
        <v>0.3</v>
      </c>
      <c r="F757" s="625">
        <f t="shared" si="280"/>
        <v>475.8</v>
      </c>
      <c r="G757" s="625">
        <f t="shared" si="281"/>
        <v>0</v>
      </c>
      <c r="H757" s="625">
        <f t="shared" si="282"/>
        <v>475.8</v>
      </c>
      <c r="I757" s="614">
        <v>1586</v>
      </c>
      <c r="J757" s="614"/>
      <c r="K757" s="614"/>
      <c r="L757" s="612"/>
      <c r="M757" s="612"/>
      <c r="N757" s="612"/>
      <c r="O757" s="648">
        <f t="shared" si="298"/>
        <v>2537.6</v>
      </c>
      <c r="P757" s="627">
        <f t="shared" si="294"/>
        <v>974.97</v>
      </c>
      <c r="Q757" s="627">
        <f t="shared" si="295"/>
        <v>0</v>
      </c>
      <c r="R757" s="628">
        <f t="shared" si="291"/>
        <v>974.97</v>
      </c>
      <c r="S757" s="628">
        <v>3249.89</v>
      </c>
      <c r="T757" s="628">
        <v>0</v>
      </c>
      <c r="U757" s="628">
        <f t="shared" si="292"/>
        <v>3249.89</v>
      </c>
      <c r="V757" s="624"/>
    </row>
    <row r="758" spans="1:22" s="481" customFormat="1" ht="28.5" hidden="1" outlineLevel="1">
      <c r="A758" s="610">
        <v>654</v>
      </c>
      <c r="B758" s="610">
        <v>588</v>
      </c>
      <c r="C758" s="624" t="s">
        <v>386</v>
      </c>
      <c r="D758" s="610" t="s">
        <v>34</v>
      </c>
      <c r="E758" s="614">
        <v>0.03</v>
      </c>
      <c r="F758" s="625">
        <f t="shared" si="280"/>
        <v>105.99</v>
      </c>
      <c r="G758" s="625">
        <f t="shared" si="281"/>
        <v>172.5</v>
      </c>
      <c r="H758" s="625">
        <f t="shared" si="282"/>
        <v>278.49</v>
      </c>
      <c r="I758" s="614">
        <v>3533</v>
      </c>
      <c r="J758" s="614">
        <v>5750</v>
      </c>
      <c r="K758" s="614"/>
      <c r="L758" s="612"/>
      <c r="M758" s="612"/>
      <c r="N758" s="612"/>
      <c r="O758" s="648">
        <f t="shared" si="298"/>
        <v>5652.8</v>
      </c>
      <c r="P758" s="627">
        <f t="shared" si="294"/>
        <v>217.19</v>
      </c>
      <c r="Q758" s="627">
        <f t="shared" si="295"/>
        <v>220.92</v>
      </c>
      <c r="R758" s="628">
        <f t="shared" si="291"/>
        <v>438.11</v>
      </c>
      <c r="S758" s="628">
        <v>7239.51</v>
      </c>
      <c r="T758" s="628">
        <v>7364</v>
      </c>
      <c r="U758" s="628">
        <f t="shared" si="292"/>
        <v>14603.51</v>
      </c>
      <c r="V758" s="624"/>
    </row>
    <row r="759" spans="1:22" s="481" customFormat="1" ht="28.5" hidden="1" outlineLevel="1">
      <c r="A759" s="610"/>
      <c r="B759" s="610"/>
      <c r="C759" s="611" t="s">
        <v>387</v>
      </c>
      <c r="D759" s="610"/>
      <c r="E759" s="614"/>
      <c r="F759" s="625">
        <f t="shared" si="280"/>
        <v>0</v>
      </c>
      <c r="G759" s="625">
        <f t="shared" si="281"/>
        <v>0</v>
      </c>
      <c r="H759" s="625">
        <f t="shared" si="282"/>
        <v>0</v>
      </c>
      <c r="I759" s="614"/>
      <c r="J759" s="614"/>
      <c r="K759" s="614"/>
      <c r="L759" s="612"/>
      <c r="M759" s="612"/>
      <c r="N759" s="612"/>
      <c r="O759" s="632"/>
      <c r="P759" s="627">
        <f t="shared" si="294"/>
        <v>0</v>
      </c>
      <c r="Q759" s="627">
        <f t="shared" si="295"/>
        <v>0</v>
      </c>
      <c r="R759" s="628">
        <f t="shared" si="291"/>
        <v>0</v>
      </c>
      <c r="S759" s="628">
        <v>0</v>
      </c>
      <c r="T759" s="628">
        <v>0</v>
      </c>
      <c r="U759" s="628">
        <f t="shared" si="292"/>
        <v>0</v>
      </c>
      <c r="V759" s="624"/>
    </row>
    <row r="760" spans="1:22" s="481" customFormat="1" ht="28.5" hidden="1" outlineLevel="1">
      <c r="A760" s="610"/>
      <c r="B760" s="610"/>
      <c r="C760" s="611" t="s">
        <v>360</v>
      </c>
      <c r="D760" s="610"/>
      <c r="E760" s="614"/>
      <c r="F760" s="625">
        <f t="shared" si="280"/>
        <v>0</v>
      </c>
      <c r="G760" s="625">
        <f t="shared" si="281"/>
        <v>0</v>
      </c>
      <c r="H760" s="625">
        <f t="shared" si="282"/>
        <v>0</v>
      </c>
      <c r="I760" s="614"/>
      <c r="J760" s="614"/>
      <c r="K760" s="614"/>
      <c r="L760" s="612"/>
      <c r="M760" s="612"/>
      <c r="N760" s="612"/>
      <c r="O760" s="632"/>
      <c r="P760" s="627">
        <f t="shared" si="294"/>
        <v>0</v>
      </c>
      <c r="Q760" s="627">
        <f t="shared" si="295"/>
        <v>0</v>
      </c>
      <c r="R760" s="628">
        <f t="shared" si="291"/>
        <v>0</v>
      </c>
      <c r="S760" s="628">
        <v>0</v>
      </c>
      <c r="T760" s="628">
        <v>0</v>
      </c>
      <c r="U760" s="628">
        <f t="shared" si="292"/>
        <v>0</v>
      </c>
      <c r="V760" s="624"/>
    </row>
    <row r="761" spans="1:22" s="481" customFormat="1" hidden="1" outlineLevel="1">
      <c r="A761" s="610">
        <v>655</v>
      </c>
      <c r="B761" s="610">
        <v>589</v>
      </c>
      <c r="C761" s="624" t="s">
        <v>264</v>
      </c>
      <c r="D761" s="610" t="s">
        <v>34</v>
      </c>
      <c r="E761" s="614">
        <v>0.02</v>
      </c>
      <c r="F761" s="625">
        <f t="shared" si="280"/>
        <v>475.14</v>
      </c>
      <c r="G761" s="625">
        <f t="shared" si="281"/>
        <v>0</v>
      </c>
      <c r="H761" s="625">
        <f t="shared" si="282"/>
        <v>475.14</v>
      </c>
      <c r="I761" s="614">
        <v>23757</v>
      </c>
      <c r="J761" s="614"/>
      <c r="K761" s="614"/>
      <c r="L761" s="612"/>
      <c r="M761" s="612"/>
      <c r="N761" s="612"/>
      <c r="O761" s="626">
        <f>I761*$L$3</f>
        <v>40386.9</v>
      </c>
      <c r="P761" s="627">
        <f t="shared" si="294"/>
        <v>1034.47</v>
      </c>
      <c r="Q761" s="627">
        <f t="shared" si="295"/>
        <v>0</v>
      </c>
      <c r="R761" s="628">
        <f t="shared" si="291"/>
        <v>1034.47</v>
      </c>
      <c r="S761" s="628">
        <v>51723.3</v>
      </c>
      <c r="T761" s="628">
        <v>0</v>
      </c>
      <c r="U761" s="628">
        <f t="shared" si="292"/>
        <v>51723.3</v>
      </c>
      <c r="V761" s="624"/>
    </row>
    <row r="762" spans="1:22" s="481" customFormat="1" hidden="1" outlineLevel="1">
      <c r="A762" s="610">
        <v>656</v>
      </c>
      <c r="B762" s="610">
        <v>590</v>
      </c>
      <c r="C762" s="624" t="s">
        <v>56</v>
      </c>
      <c r="D762" s="610" t="s">
        <v>26</v>
      </c>
      <c r="E762" s="614">
        <v>8.6999999999999993</v>
      </c>
      <c r="F762" s="625">
        <f t="shared" si="280"/>
        <v>15329.75</v>
      </c>
      <c r="G762" s="625">
        <f t="shared" si="281"/>
        <v>0</v>
      </c>
      <c r="H762" s="625">
        <f t="shared" si="282"/>
        <v>15329.75</v>
      </c>
      <c r="I762" s="614">
        <v>1762.04</v>
      </c>
      <c r="J762" s="614"/>
      <c r="K762" s="614"/>
      <c r="L762" s="612"/>
      <c r="M762" s="612"/>
      <c r="N762" s="612"/>
      <c r="O762" s="648">
        <f t="shared" ref="O762:O769" si="299">I762*$N$3</f>
        <v>2819.26</v>
      </c>
      <c r="P762" s="627">
        <f t="shared" si="294"/>
        <v>31412.31</v>
      </c>
      <c r="Q762" s="627">
        <f t="shared" si="295"/>
        <v>0</v>
      </c>
      <c r="R762" s="628">
        <f t="shared" si="291"/>
        <v>31412.31</v>
      </c>
      <c r="S762" s="628">
        <v>3610.61</v>
      </c>
      <c r="T762" s="628">
        <v>0</v>
      </c>
      <c r="U762" s="628">
        <f t="shared" si="292"/>
        <v>3610.61</v>
      </c>
      <c r="V762" s="624"/>
    </row>
    <row r="763" spans="1:22" s="481" customFormat="1" hidden="1" outlineLevel="1">
      <c r="A763" s="610">
        <v>657</v>
      </c>
      <c r="B763" s="610">
        <v>591</v>
      </c>
      <c r="C763" s="624" t="s">
        <v>218</v>
      </c>
      <c r="D763" s="610" t="s">
        <v>26</v>
      </c>
      <c r="E763" s="614">
        <v>8.6999999999999993</v>
      </c>
      <c r="F763" s="625">
        <f t="shared" si="280"/>
        <v>1288.3</v>
      </c>
      <c r="G763" s="625">
        <f t="shared" si="281"/>
        <v>0</v>
      </c>
      <c r="H763" s="625">
        <f t="shared" si="282"/>
        <v>1288.3</v>
      </c>
      <c r="I763" s="614">
        <v>148.08000000000001</v>
      </c>
      <c r="J763" s="614"/>
      <c r="K763" s="614"/>
      <c r="L763" s="612"/>
      <c r="M763" s="612"/>
      <c r="N763" s="612"/>
      <c r="O763" s="648">
        <f t="shared" si="299"/>
        <v>236.93</v>
      </c>
      <c r="P763" s="627">
        <f t="shared" si="294"/>
        <v>2639.93</v>
      </c>
      <c r="Q763" s="627">
        <f t="shared" si="295"/>
        <v>0</v>
      </c>
      <c r="R763" s="628">
        <f t="shared" si="291"/>
        <v>2639.93</v>
      </c>
      <c r="S763" s="628">
        <v>303.44</v>
      </c>
      <c r="T763" s="628">
        <v>0</v>
      </c>
      <c r="U763" s="628">
        <f t="shared" si="292"/>
        <v>303.44</v>
      </c>
      <c r="V763" s="624"/>
    </row>
    <row r="764" spans="1:22" s="481" customFormat="1" ht="42.75" hidden="1" outlineLevel="1">
      <c r="A764" s="610">
        <v>658</v>
      </c>
      <c r="B764" s="610">
        <v>592</v>
      </c>
      <c r="C764" s="624" t="s">
        <v>265</v>
      </c>
      <c r="D764" s="610" t="s">
        <v>34</v>
      </c>
      <c r="E764" s="614">
        <v>0</v>
      </c>
      <c r="F764" s="625">
        <f t="shared" si="280"/>
        <v>0</v>
      </c>
      <c r="G764" s="625">
        <f t="shared" si="281"/>
        <v>0</v>
      </c>
      <c r="H764" s="625">
        <f t="shared" si="282"/>
        <v>0</v>
      </c>
      <c r="I764" s="614">
        <v>11624</v>
      </c>
      <c r="J764" s="614"/>
      <c r="K764" s="614"/>
      <c r="L764" s="612"/>
      <c r="M764" s="612"/>
      <c r="N764" s="612"/>
      <c r="O764" s="648">
        <f t="shared" si="299"/>
        <v>18598.400000000001</v>
      </c>
      <c r="P764" s="627">
        <f t="shared" si="294"/>
        <v>0</v>
      </c>
      <c r="Q764" s="627">
        <f t="shared" si="295"/>
        <v>0</v>
      </c>
      <c r="R764" s="628">
        <f t="shared" si="291"/>
        <v>0</v>
      </c>
      <c r="S764" s="628">
        <v>23818.880000000001</v>
      </c>
      <c r="T764" s="628">
        <v>0</v>
      </c>
      <c r="U764" s="628">
        <f t="shared" si="292"/>
        <v>23818.880000000001</v>
      </c>
      <c r="V764" s="624"/>
    </row>
    <row r="765" spans="1:22" s="481" customFormat="1" ht="28.5" hidden="1" outlineLevel="1">
      <c r="A765" s="610">
        <v>659</v>
      </c>
      <c r="B765" s="610">
        <v>593</v>
      </c>
      <c r="C765" s="624" t="s">
        <v>266</v>
      </c>
      <c r="D765" s="610" t="s">
        <v>26</v>
      </c>
      <c r="E765" s="614">
        <v>0.8</v>
      </c>
      <c r="F765" s="625">
        <f t="shared" si="280"/>
        <v>84</v>
      </c>
      <c r="G765" s="625">
        <f t="shared" si="281"/>
        <v>184.8</v>
      </c>
      <c r="H765" s="625">
        <f t="shared" si="282"/>
        <v>268.8</v>
      </c>
      <c r="I765" s="614">
        <v>105</v>
      </c>
      <c r="J765" s="614">
        <v>231</v>
      </c>
      <c r="K765" s="614"/>
      <c r="L765" s="612"/>
      <c r="M765" s="612"/>
      <c r="N765" s="612"/>
      <c r="O765" s="648">
        <f t="shared" si="299"/>
        <v>168</v>
      </c>
      <c r="P765" s="627">
        <f t="shared" si="294"/>
        <v>172.13</v>
      </c>
      <c r="Q765" s="627">
        <f t="shared" si="295"/>
        <v>236.67</v>
      </c>
      <c r="R765" s="628">
        <f t="shared" si="291"/>
        <v>408.8</v>
      </c>
      <c r="S765" s="628">
        <v>215.16</v>
      </c>
      <c r="T765" s="628">
        <v>295.83999999999997</v>
      </c>
      <c r="U765" s="628">
        <f t="shared" si="292"/>
        <v>511</v>
      </c>
      <c r="V765" s="624"/>
    </row>
    <row r="766" spans="1:22" s="481" customFormat="1" ht="42.75" hidden="1" outlineLevel="1">
      <c r="A766" s="610">
        <v>660</v>
      </c>
      <c r="B766" s="610">
        <v>594</v>
      </c>
      <c r="C766" s="624" t="s">
        <v>265</v>
      </c>
      <c r="D766" s="610" t="s">
        <v>34</v>
      </c>
      <c r="E766" s="614">
        <v>0.02</v>
      </c>
      <c r="F766" s="625">
        <f t="shared" si="280"/>
        <v>232.48</v>
      </c>
      <c r="G766" s="625">
        <f t="shared" si="281"/>
        <v>0</v>
      </c>
      <c r="H766" s="625">
        <f t="shared" si="282"/>
        <v>232.48</v>
      </c>
      <c r="I766" s="614">
        <v>11624</v>
      </c>
      <c r="J766" s="614"/>
      <c r="K766" s="614"/>
      <c r="L766" s="612"/>
      <c r="M766" s="612"/>
      <c r="N766" s="612"/>
      <c r="O766" s="648">
        <f t="shared" si="299"/>
        <v>18598.400000000001</v>
      </c>
      <c r="P766" s="627">
        <f t="shared" si="294"/>
        <v>476.38</v>
      </c>
      <c r="Q766" s="627">
        <f t="shared" si="295"/>
        <v>0</v>
      </c>
      <c r="R766" s="628">
        <f t="shared" si="291"/>
        <v>476.38</v>
      </c>
      <c r="S766" s="628">
        <v>23818.880000000001</v>
      </c>
      <c r="T766" s="628">
        <v>0</v>
      </c>
      <c r="U766" s="628">
        <f t="shared" si="292"/>
        <v>23818.880000000001</v>
      </c>
      <c r="V766" s="624"/>
    </row>
    <row r="767" spans="1:22" s="481" customFormat="1" ht="28.5" hidden="1" outlineLevel="1">
      <c r="A767" s="610">
        <v>661</v>
      </c>
      <c r="B767" s="610">
        <v>595</v>
      </c>
      <c r="C767" s="624" t="s">
        <v>274</v>
      </c>
      <c r="D767" s="610" t="s">
        <v>26</v>
      </c>
      <c r="E767" s="614">
        <v>1.9</v>
      </c>
      <c r="F767" s="625">
        <f t="shared" si="280"/>
        <v>1269.2</v>
      </c>
      <c r="G767" s="625">
        <f t="shared" si="281"/>
        <v>5852</v>
      </c>
      <c r="H767" s="625">
        <f t="shared" si="282"/>
        <v>7121.2</v>
      </c>
      <c r="I767" s="614">
        <v>668</v>
      </c>
      <c r="J767" s="614">
        <v>3080</v>
      </c>
      <c r="K767" s="614"/>
      <c r="L767" s="612"/>
      <c r="M767" s="612"/>
      <c r="N767" s="612"/>
      <c r="O767" s="648">
        <f t="shared" si="299"/>
        <v>1068.8</v>
      </c>
      <c r="P767" s="627">
        <f t="shared" si="294"/>
        <v>2600.7399999999998</v>
      </c>
      <c r="Q767" s="627">
        <f t="shared" si="295"/>
        <v>7494.63</v>
      </c>
      <c r="R767" s="628">
        <f t="shared" si="291"/>
        <v>10095.370000000001</v>
      </c>
      <c r="S767" s="628">
        <v>1368.81</v>
      </c>
      <c r="T767" s="628">
        <v>3944.54</v>
      </c>
      <c r="U767" s="628">
        <f t="shared" si="292"/>
        <v>5313.35</v>
      </c>
      <c r="V767" s="624"/>
    </row>
    <row r="768" spans="1:22" s="481" customFormat="1" ht="42.75" hidden="1" outlineLevel="1">
      <c r="A768" s="610">
        <v>662</v>
      </c>
      <c r="B768" s="610">
        <v>596</v>
      </c>
      <c r="C768" s="624" t="s">
        <v>265</v>
      </c>
      <c r="D768" s="610" t="s">
        <v>34</v>
      </c>
      <c r="E768" s="614">
        <v>0.01</v>
      </c>
      <c r="F768" s="625">
        <f t="shared" si="280"/>
        <v>116.24</v>
      </c>
      <c r="G768" s="625">
        <f t="shared" si="281"/>
        <v>0</v>
      </c>
      <c r="H768" s="625">
        <f t="shared" si="282"/>
        <v>116.24</v>
      </c>
      <c r="I768" s="614">
        <v>11624</v>
      </c>
      <c r="J768" s="614"/>
      <c r="K768" s="614"/>
      <c r="L768" s="612"/>
      <c r="M768" s="612"/>
      <c r="N768" s="612"/>
      <c r="O768" s="648">
        <f t="shared" si="299"/>
        <v>18598.400000000001</v>
      </c>
      <c r="P768" s="627">
        <f t="shared" si="294"/>
        <v>238.19</v>
      </c>
      <c r="Q768" s="627">
        <f t="shared" si="295"/>
        <v>0</v>
      </c>
      <c r="R768" s="628">
        <f t="shared" si="291"/>
        <v>238.19</v>
      </c>
      <c r="S768" s="628">
        <v>23818.880000000001</v>
      </c>
      <c r="T768" s="628">
        <v>0</v>
      </c>
      <c r="U768" s="628">
        <f t="shared" si="292"/>
        <v>23818.880000000001</v>
      </c>
      <c r="V768" s="624"/>
    </row>
    <row r="769" spans="1:22" s="481" customFormat="1" ht="28.5" hidden="1" outlineLevel="1">
      <c r="A769" s="610">
        <v>663</v>
      </c>
      <c r="B769" s="610">
        <v>597</v>
      </c>
      <c r="C769" s="624" t="s">
        <v>270</v>
      </c>
      <c r="D769" s="610" t="s">
        <v>26</v>
      </c>
      <c r="E769" s="614">
        <v>1.9</v>
      </c>
      <c r="F769" s="625">
        <f t="shared" si="280"/>
        <v>541.5</v>
      </c>
      <c r="G769" s="625">
        <f t="shared" si="281"/>
        <v>2012.1</v>
      </c>
      <c r="H769" s="625">
        <f t="shared" si="282"/>
        <v>2553.6</v>
      </c>
      <c r="I769" s="614">
        <v>285</v>
      </c>
      <c r="J769" s="614">
        <v>1059</v>
      </c>
      <c r="K769" s="614"/>
      <c r="L769" s="612"/>
      <c r="M769" s="612"/>
      <c r="N769" s="612"/>
      <c r="O769" s="648">
        <f t="shared" si="299"/>
        <v>456</v>
      </c>
      <c r="P769" s="627">
        <f t="shared" si="294"/>
        <v>1109.5999999999999</v>
      </c>
      <c r="Q769" s="627">
        <f t="shared" si="295"/>
        <v>2576.89</v>
      </c>
      <c r="R769" s="628">
        <f t="shared" si="291"/>
        <v>3686.49</v>
      </c>
      <c r="S769" s="628">
        <v>584</v>
      </c>
      <c r="T769" s="628">
        <v>1356.26</v>
      </c>
      <c r="U769" s="628">
        <f t="shared" si="292"/>
        <v>1940.26</v>
      </c>
      <c r="V769" s="624"/>
    </row>
    <row r="770" spans="1:22" s="481" customFormat="1" ht="28.5" hidden="1" outlineLevel="1">
      <c r="A770" s="610"/>
      <c r="B770" s="610"/>
      <c r="C770" s="611" t="s">
        <v>367</v>
      </c>
      <c r="D770" s="610"/>
      <c r="E770" s="614"/>
      <c r="F770" s="625">
        <f t="shared" si="280"/>
        <v>0</v>
      </c>
      <c r="G770" s="625">
        <f t="shared" si="281"/>
        <v>0</v>
      </c>
      <c r="H770" s="625">
        <f t="shared" si="282"/>
        <v>0</v>
      </c>
      <c r="I770" s="614"/>
      <c r="J770" s="614"/>
      <c r="K770" s="614"/>
      <c r="L770" s="612"/>
      <c r="M770" s="612"/>
      <c r="N770" s="612"/>
      <c r="O770" s="632"/>
      <c r="P770" s="627">
        <f t="shared" si="294"/>
        <v>0</v>
      </c>
      <c r="Q770" s="627">
        <f t="shared" si="295"/>
        <v>0</v>
      </c>
      <c r="R770" s="628">
        <f t="shared" si="291"/>
        <v>0</v>
      </c>
      <c r="S770" s="628">
        <v>0</v>
      </c>
      <c r="T770" s="628">
        <v>0</v>
      </c>
      <c r="U770" s="628">
        <f t="shared" si="292"/>
        <v>0</v>
      </c>
      <c r="V770" s="624"/>
    </row>
    <row r="771" spans="1:22" s="481" customFormat="1" hidden="1" outlineLevel="1">
      <c r="A771" s="610">
        <v>664</v>
      </c>
      <c r="B771" s="610">
        <v>598</v>
      </c>
      <c r="C771" s="624" t="s">
        <v>264</v>
      </c>
      <c r="D771" s="610" t="s">
        <v>34</v>
      </c>
      <c r="E771" s="614">
        <v>0.03</v>
      </c>
      <c r="F771" s="625">
        <f t="shared" si="280"/>
        <v>712.71</v>
      </c>
      <c r="G771" s="625">
        <f t="shared" si="281"/>
        <v>0</v>
      </c>
      <c r="H771" s="625">
        <f t="shared" si="282"/>
        <v>712.71</v>
      </c>
      <c r="I771" s="614">
        <v>23757</v>
      </c>
      <c r="J771" s="614"/>
      <c r="K771" s="614"/>
      <c r="L771" s="612"/>
      <c r="M771" s="612"/>
      <c r="N771" s="612"/>
      <c r="O771" s="626">
        <f>I771*$L$3</f>
        <v>40386.9</v>
      </c>
      <c r="P771" s="627">
        <f t="shared" si="294"/>
        <v>1551.7</v>
      </c>
      <c r="Q771" s="627">
        <f t="shared" si="295"/>
        <v>0</v>
      </c>
      <c r="R771" s="628">
        <f t="shared" si="291"/>
        <v>1551.7</v>
      </c>
      <c r="S771" s="628">
        <v>51723.3</v>
      </c>
      <c r="T771" s="628">
        <v>0</v>
      </c>
      <c r="U771" s="628">
        <f t="shared" si="292"/>
        <v>51723.3</v>
      </c>
      <c r="V771" s="624"/>
    </row>
    <row r="772" spans="1:22" s="481" customFormat="1" hidden="1" outlineLevel="1">
      <c r="A772" s="610">
        <v>665</v>
      </c>
      <c r="B772" s="610">
        <v>599</v>
      </c>
      <c r="C772" s="624" t="s">
        <v>56</v>
      </c>
      <c r="D772" s="610" t="s">
        <v>26</v>
      </c>
      <c r="E772" s="614">
        <v>13.8</v>
      </c>
      <c r="F772" s="625">
        <f t="shared" si="280"/>
        <v>24316.15</v>
      </c>
      <c r="G772" s="625">
        <f t="shared" si="281"/>
        <v>0</v>
      </c>
      <c r="H772" s="625">
        <f t="shared" si="282"/>
        <v>24316.15</v>
      </c>
      <c r="I772" s="614">
        <v>1762.04</v>
      </c>
      <c r="J772" s="614"/>
      <c r="K772" s="614"/>
      <c r="L772" s="612"/>
      <c r="M772" s="612"/>
      <c r="N772" s="612"/>
      <c r="O772" s="648">
        <f t="shared" ref="O772:O779" si="300">I772*$N$3</f>
        <v>2819.26</v>
      </c>
      <c r="P772" s="627">
        <f t="shared" si="294"/>
        <v>49826.42</v>
      </c>
      <c r="Q772" s="627">
        <f t="shared" si="295"/>
        <v>0</v>
      </c>
      <c r="R772" s="628">
        <f t="shared" si="291"/>
        <v>49826.42</v>
      </c>
      <c r="S772" s="628">
        <v>3610.61</v>
      </c>
      <c r="T772" s="628">
        <v>0</v>
      </c>
      <c r="U772" s="628">
        <f t="shared" si="292"/>
        <v>3610.61</v>
      </c>
      <c r="V772" s="624"/>
    </row>
    <row r="773" spans="1:22" s="481" customFormat="1" hidden="1" outlineLevel="1">
      <c r="A773" s="610">
        <v>666</v>
      </c>
      <c r="B773" s="610">
        <v>600</v>
      </c>
      <c r="C773" s="624" t="s">
        <v>218</v>
      </c>
      <c r="D773" s="610" t="s">
        <v>26</v>
      </c>
      <c r="E773" s="614">
        <v>13.8</v>
      </c>
      <c r="F773" s="625">
        <f t="shared" si="280"/>
        <v>2043.5</v>
      </c>
      <c r="G773" s="625">
        <f t="shared" si="281"/>
        <v>0</v>
      </c>
      <c r="H773" s="625">
        <f t="shared" si="282"/>
        <v>2043.5</v>
      </c>
      <c r="I773" s="614">
        <v>148.08000000000001</v>
      </c>
      <c r="J773" s="614"/>
      <c r="K773" s="614"/>
      <c r="L773" s="612"/>
      <c r="M773" s="612"/>
      <c r="N773" s="612"/>
      <c r="O773" s="648">
        <f t="shared" si="300"/>
        <v>236.93</v>
      </c>
      <c r="P773" s="627">
        <f t="shared" si="294"/>
        <v>4187.47</v>
      </c>
      <c r="Q773" s="627">
        <f t="shared" si="295"/>
        <v>0</v>
      </c>
      <c r="R773" s="628">
        <f t="shared" si="291"/>
        <v>4187.47</v>
      </c>
      <c r="S773" s="628">
        <v>303.44</v>
      </c>
      <c r="T773" s="628">
        <v>0</v>
      </c>
      <c r="U773" s="628">
        <f t="shared" si="292"/>
        <v>303.44</v>
      </c>
      <c r="V773" s="624"/>
    </row>
    <row r="774" spans="1:22" s="481" customFormat="1" ht="42.75" hidden="1" outlineLevel="1">
      <c r="A774" s="610">
        <v>667</v>
      </c>
      <c r="B774" s="610">
        <v>601</v>
      </c>
      <c r="C774" s="624" t="s">
        <v>265</v>
      </c>
      <c r="D774" s="610" t="s">
        <v>34</v>
      </c>
      <c r="E774" s="614">
        <v>0</v>
      </c>
      <c r="F774" s="625">
        <f t="shared" si="280"/>
        <v>0</v>
      </c>
      <c r="G774" s="625">
        <f t="shared" si="281"/>
        <v>0</v>
      </c>
      <c r="H774" s="625">
        <f t="shared" si="282"/>
        <v>0</v>
      </c>
      <c r="I774" s="614">
        <v>11624</v>
      </c>
      <c r="J774" s="614"/>
      <c r="K774" s="614"/>
      <c r="L774" s="612"/>
      <c r="M774" s="612"/>
      <c r="N774" s="612"/>
      <c r="O774" s="648">
        <f t="shared" si="300"/>
        <v>18598.400000000001</v>
      </c>
      <c r="P774" s="627">
        <f t="shared" si="294"/>
        <v>0</v>
      </c>
      <c r="Q774" s="627">
        <f t="shared" si="295"/>
        <v>0</v>
      </c>
      <c r="R774" s="628">
        <f t="shared" si="291"/>
        <v>0</v>
      </c>
      <c r="S774" s="628">
        <v>23818.880000000001</v>
      </c>
      <c r="T774" s="628">
        <v>0</v>
      </c>
      <c r="U774" s="628">
        <f t="shared" si="292"/>
        <v>23818.880000000001</v>
      </c>
      <c r="V774" s="624"/>
    </row>
    <row r="775" spans="1:22" s="481" customFormat="1" ht="28.5" hidden="1" outlineLevel="1">
      <c r="A775" s="610">
        <v>668</v>
      </c>
      <c r="B775" s="610">
        <v>602</v>
      </c>
      <c r="C775" s="624" t="s">
        <v>266</v>
      </c>
      <c r="D775" s="610" t="s">
        <v>26</v>
      </c>
      <c r="E775" s="614">
        <v>1.4</v>
      </c>
      <c r="F775" s="625">
        <f t="shared" si="280"/>
        <v>147</v>
      </c>
      <c r="G775" s="625">
        <f t="shared" si="281"/>
        <v>323.39999999999998</v>
      </c>
      <c r="H775" s="625">
        <f t="shared" si="282"/>
        <v>470.4</v>
      </c>
      <c r="I775" s="614">
        <v>105</v>
      </c>
      <c r="J775" s="614">
        <v>231</v>
      </c>
      <c r="K775" s="614"/>
      <c r="L775" s="612"/>
      <c r="M775" s="612"/>
      <c r="N775" s="612"/>
      <c r="O775" s="648">
        <f t="shared" si="300"/>
        <v>168</v>
      </c>
      <c r="P775" s="627">
        <f t="shared" si="294"/>
        <v>301.22000000000003</v>
      </c>
      <c r="Q775" s="627">
        <f t="shared" si="295"/>
        <v>414.18</v>
      </c>
      <c r="R775" s="628">
        <f t="shared" si="291"/>
        <v>715.4</v>
      </c>
      <c r="S775" s="628">
        <v>215.16</v>
      </c>
      <c r="T775" s="628">
        <v>295.83999999999997</v>
      </c>
      <c r="U775" s="628">
        <f t="shared" si="292"/>
        <v>511</v>
      </c>
      <c r="V775" s="624"/>
    </row>
    <row r="776" spans="1:22" s="481" customFormat="1" ht="42.75" hidden="1" outlineLevel="1">
      <c r="A776" s="610">
        <v>669</v>
      </c>
      <c r="B776" s="610">
        <v>603</v>
      </c>
      <c r="C776" s="624" t="s">
        <v>265</v>
      </c>
      <c r="D776" s="610" t="s">
        <v>34</v>
      </c>
      <c r="E776" s="614">
        <v>0.03</v>
      </c>
      <c r="F776" s="625">
        <f t="shared" si="280"/>
        <v>348.72</v>
      </c>
      <c r="G776" s="625">
        <f t="shared" si="281"/>
        <v>0</v>
      </c>
      <c r="H776" s="625">
        <f t="shared" si="282"/>
        <v>348.72</v>
      </c>
      <c r="I776" s="614">
        <v>11624</v>
      </c>
      <c r="J776" s="614"/>
      <c r="K776" s="614"/>
      <c r="L776" s="612"/>
      <c r="M776" s="612"/>
      <c r="N776" s="612"/>
      <c r="O776" s="648">
        <f t="shared" si="300"/>
        <v>18598.400000000001</v>
      </c>
      <c r="P776" s="627">
        <f t="shared" si="294"/>
        <v>714.57</v>
      </c>
      <c r="Q776" s="627">
        <f t="shared" si="295"/>
        <v>0</v>
      </c>
      <c r="R776" s="628">
        <f t="shared" si="291"/>
        <v>714.57</v>
      </c>
      <c r="S776" s="628">
        <v>23818.880000000001</v>
      </c>
      <c r="T776" s="628">
        <v>0</v>
      </c>
      <c r="U776" s="628">
        <f t="shared" si="292"/>
        <v>23818.880000000001</v>
      </c>
      <c r="V776" s="624"/>
    </row>
    <row r="777" spans="1:22" s="481" customFormat="1" ht="28.5" hidden="1" outlineLevel="1">
      <c r="A777" s="610">
        <v>670</v>
      </c>
      <c r="B777" s="610">
        <v>604</v>
      </c>
      <c r="C777" s="624" t="s">
        <v>274</v>
      </c>
      <c r="D777" s="610" t="s">
        <v>26</v>
      </c>
      <c r="E777" s="614">
        <v>3</v>
      </c>
      <c r="F777" s="625">
        <f t="shared" si="280"/>
        <v>2004</v>
      </c>
      <c r="G777" s="625">
        <f t="shared" si="281"/>
        <v>9240</v>
      </c>
      <c r="H777" s="625">
        <f t="shared" si="282"/>
        <v>11244</v>
      </c>
      <c r="I777" s="614">
        <v>668</v>
      </c>
      <c r="J777" s="614">
        <v>3080</v>
      </c>
      <c r="K777" s="614"/>
      <c r="L777" s="612"/>
      <c r="M777" s="612"/>
      <c r="N777" s="612"/>
      <c r="O777" s="648">
        <f t="shared" si="300"/>
        <v>1068.8</v>
      </c>
      <c r="P777" s="627">
        <f t="shared" si="294"/>
        <v>4106.43</v>
      </c>
      <c r="Q777" s="627">
        <f t="shared" si="295"/>
        <v>11833.62</v>
      </c>
      <c r="R777" s="628">
        <f t="shared" ref="R777:R840" si="301">P777+Q777</f>
        <v>15940.05</v>
      </c>
      <c r="S777" s="628">
        <v>1368.81</v>
      </c>
      <c r="T777" s="628">
        <v>3944.54</v>
      </c>
      <c r="U777" s="628">
        <f t="shared" ref="U777:U840" si="302">S777+T777</f>
        <v>5313.35</v>
      </c>
      <c r="V777" s="624"/>
    </row>
    <row r="778" spans="1:22" s="481" customFormat="1" ht="42.75" hidden="1" outlineLevel="1">
      <c r="A778" s="610">
        <v>671</v>
      </c>
      <c r="B778" s="610">
        <v>605</v>
      </c>
      <c r="C778" s="624" t="s">
        <v>265</v>
      </c>
      <c r="D778" s="610" t="s">
        <v>34</v>
      </c>
      <c r="E778" s="614">
        <v>0.02</v>
      </c>
      <c r="F778" s="625">
        <f t="shared" si="280"/>
        <v>232.48</v>
      </c>
      <c r="G778" s="625">
        <f t="shared" si="281"/>
        <v>0</v>
      </c>
      <c r="H778" s="625">
        <f t="shared" si="282"/>
        <v>232.48</v>
      </c>
      <c r="I778" s="614">
        <v>11624</v>
      </c>
      <c r="J778" s="614"/>
      <c r="K778" s="614"/>
      <c r="L778" s="612"/>
      <c r="M778" s="612"/>
      <c r="N778" s="612"/>
      <c r="O778" s="648">
        <f t="shared" si="300"/>
        <v>18598.400000000001</v>
      </c>
      <c r="P778" s="627">
        <f t="shared" si="294"/>
        <v>476.38</v>
      </c>
      <c r="Q778" s="627">
        <f t="shared" si="295"/>
        <v>0</v>
      </c>
      <c r="R778" s="628">
        <f t="shared" si="301"/>
        <v>476.38</v>
      </c>
      <c r="S778" s="628">
        <v>23818.880000000001</v>
      </c>
      <c r="T778" s="628">
        <v>0</v>
      </c>
      <c r="U778" s="628">
        <f t="shared" si="302"/>
        <v>23818.880000000001</v>
      </c>
      <c r="V778" s="624"/>
    </row>
    <row r="779" spans="1:22" s="481" customFormat="1" ht="28.5" hidden="1" outlineLevel="1">
      <c r="A779" s="610">
        <v>672</v>
      </c>
      <c r="B779" s="610">
        <v>606</v>
      </c>
      <c r="C779" s="624" t="s">
        <v>270</v>
      </c>
      <c r="D779" s="610" t="s">
        <v>26</v>
      </c>
      <c r="E779" s="614">
        <v>3</v>
      </c>
      <c r="F779" s="625">
        <f t="shared" si="280"/>
        <v>855</v>
      </c>
      <c r="G779" s="625">
        <f t="shared" si="281"/>
        <v>3177</v>
      </c>
      <c r="H779" s="625">
        <f t="shared" si="282"/>
        <v>4032</v>
      </c>
      <c r="I779" s="614">
        <v>285</v>
      </c>
      <c r="J779" s="614">
        <v>1059</v>
      </c>
      <c r="K779" s="614"/>
      <c r="L779" s="612"/>
      <c r="M779" s="612"/>
      <c r="N779" s="612"/>
      <c r="O779" s="648">
        <f t="shared" si="300"/>
        <v>456</v>
      </c>
      <c r="P779" s="627">
        <f t="shared" si="294"/>
        <v>1752</v>
      </c>
      <c r="Q779" s="627">
        <f t="shared" si="295"/>
        <v>4068.78</v>
      </c>
      <c r="R779" s="628">
        <f t="shared" si="301"/>
        <v>5820.78</v>
      </c>
      <c r="S779" s="628">
        <v>584</v>
      </c>
      <c r="T779" s="628">
        <v>1356.26</v>
      </c>
      <c r="U779" s="628">
        <f t="shared" si="302"/>
        <v>1940.26</v>
      </c>
      <c r="V779" s="624"/>
    </row>
    <row r="780" spans="1:22" s="481" customFormat="1" ht="28.5" hidden="1" outlineLevel="1">
      <c r="A780" s="610"/>
      <c r="B780" s="610"/>
      <c r="C780" s="611" t="s">
        <v>371</v>
      </c>
      <c r="D780" s="610"/>
      <c r="E780" s="614"/>
      <c r="F780" s="625">
        <f t="shared" si="280"/>
        <v>0</v>
      </c>
      <c r="G780" s="625">
        <f t="shared" si="281"/>
        <v>0</v>
      </c>
      <c r="H780" s="625">
        <f t="shared" si="282"/>
        <v>0</v>
      </c>
      <c r="I780" s="614"/>
      <c r="J780" s="614"/>
      <c r="K780" s="614"/>
      <c r="L780" s="612"/>
      <c r="M780" s="612"/>
      <c r="N780" s="612"/>
      <c r="O780" s="632"/>
      <c r="P780" s="627">
        <f t="shared" si="294"/>
        <v>0</v>
      </c>
      <c r="Q780" s="627">
        <f t="shared" si="295"/>
        <v>0</v>
      </c>
      <c r="R780" s="628">
        <f t="shared" si="301"/>
        <v>0</v>
      </c>
      <c r="S780" s="628">
        <v>0</v>
      </c>
      <c r="T780" s="628">
        <v>0</v>
      </c>
      <c r="U780" s="628">
        <f t="shared" si="302"/>
        <v>0</v>
      </c>
      <c r="V780" s="624"/>
    </row>
    <row r="781" spans="1:22" s="481" customFormat="1" hidden="1" outlineLevel="1">
      <c r="A781" s="610">
        <v>673</v>
      </c>
      <c r="B781" s="610">
        <v>607</v>
      </c>
      <c r="C781" s="624" t="s">
        <v>264</v>
      </c>
      <c r="D781" s="610" t="s">
        <v>34</v>
      </c>
      <c r="E781" s="614">
        <v>0.03</v>
      </c>
      <c r="F781" s="625">
        <f t="shared" si="280"/>
        <v>712.71</v>
      </c>
      <c r="G781" s="625">
        <f t="shared" si="281"/>
        <v>0</v>
      </c>
      <c r="H781" s="625">
        <f t="shared" si="282"/>
        <v>712.71</v>
      </c>
      <c r="I781" s="614">
        <v>23757</v>
      </c>
      <c r="J781" s="614"/>
      <c r="K781" s="614"/>
      <c r="L781" s="612"/>
      <c r="M781" s="612"/>
      <c r="N781" s="612"/>
      <c r="O781" s="626">
        <f>I781*$L$3</f>
        <v>40386.9</v>
      </c>
      <c r="P781" s="627">
        <f t="shared" si="294"/>
        <v>1551.7</v>
      </c>
      <c r="Q781" s="627">
        <f t="shared" si="295"/>
        <v>0</v>
      </c>
      <c r="R781" s="628">
        <f t="shared" si="301"/>
        <v>1551.7</v>
      </c>
      <c r="S781" s="628">
        <v>51723.3</v>
      </c>
      <c r="T781" s="628">
        <v>0</v>
      </c>
      <c r="U781" s="628">
        <f t="shared" si="302"/>
        <v>51723.3</v>
      </c>
      <c r="V781" s="624"/>
    </row>
    <row r="782" spans="1:22" s="481" customFormat="1" hidden="1" outlineLevel="1">
      <c r="A782" s="610">
        <v>674</v>
      </c>
      <c r="B782" s="610">
        <v>608</v>
      </c>
      <c r="C782" s="624" t="s">
        <v>56</v>
      </c>
      <c r="D782" s="610" t="s">
        <v>26</v>
      </c>
      <c r="E782" s="614">
        <v>13.8</v>
      </c>
      <c r="F782" s="625">
        <f t="shared" si="280"/>
        <v>24316.15</v>
      </c>
      <c r="G782" s="625">
        <f t="shared" si="281"/>
        <v>0</v>
      </c>
      <c r="H782" s="625">
        <f t="shared" si="282"/>
        <v>24316.15</v>
      </c>
      <c r="I782" s="614">
        <v>1762.04</v>
      </c>
      <c r="J782" s="614"/>
      <c r="K782" s="614"/>
      <c r="L782" s="612"/>
      <c r="M782" s="612"/>
      <c r="N782" s="612"/>
      <c r="O782" s="648">
        <f t="shared" ref="O782:O789" si="303">I782*$N$3</f>
        <v>2819.26</v>
      </c>
      <c r="P782" s="627">
        <f t="shared" si="294"/>
        <v>49826.42</v>
      </c>
      <c r="Q782" s="627">
        <f t="shared" si="295"/>
        <v>0</v>
      </c>
      <c r="R782" s="628">
        <f t="shared" si="301"/>
        <v>49826.42</v>
      </c>
      <c r="S782" s="628">
        <v>3610.61</v>
      </c>
      <c r="T782" s="628">
        <v>0</v>
      </c>
      <c r="U782" s="628">
        <f t="shared" si="302"/>
        <v>3610.61</v>
      </c>
      <c r="V782" s="624"/>
    </row>
    <row r="783" spans="1:22" s="481" customFormat="1" hidden="1" outlineLevel="1">
      <c r="A783" s="610">
        <v>675</v>
      </c>
      <c r="B783" s="610">
        <v>609</v>
      </c>
      <c r="C783" s="624" t="s">
        <v>218</v>
      </c>
      <c r="D783" s="610" t="s">
        <v>26</v>
      </c>
      <c r="E783" s="614">
        <v>13.8</v>
      </c>
      <c r="F783" s="625">
        <f t="shared" si="280"/>
        <v>2043.5</v>
      </c>
      <c r="G783" s="625">
        <f t="shared" si="281"/>
        <v>0</v>
      </c>
      <c r="H783" s="625">
        <f t="shared" si="282"/>
        <v>2043.5</v>
      </c>
      <c r="I783" s="614">
        <v>148.08000000000001</v>
      </c>
      <c r="J783" s="614"/>
      <c r="K783" s="614"/>
      <c r="L783" s="612"/>
      <c r="M783" s="612"/>
      <c r="N783" s="612"/>
      <c r="O783" s="648">
        <f t="shared" si="303"/>
        <v>236.93</v>
      </c>
      <c r="P783" s="627">
        <f t="shared" si="294"/>
        <v>4187.47</v>
      </c>
      <c r="Q783" s="627">
        <f t="shared" si="295"/>
        <v>0</v>
      </c>
      <c r="R783" s="628">
        <f t="shared" si="301"/>
        <v>4187.47</v>
      </c>
      <c r="S783" s="628">
        <v>303.44</v>
      </c>
      <c r="T783" s="628">
        <v>0</v>
      </c>
      <c r="U783" s="628">
        <f t="shared" si="302"/>
        <v>303.44</v>
      </c>
      <c r="V783" s="624"/>
    </row>
    <row r="784" spans="1:22" s="481" customFormat="1" ht="42.75" hidden="1" outlineLevel="1">
      <c r="A784" s="610">
        <v>676</v>
      </c>
      <c r="B784" s="610">
        <v>610</v>
      </c>
      <c r="C784" s="624" t="s">
        <v>265</v>
      </c>
      <c r="D784" s="610" t="s">
        <v>34</v>
      </c>
      <c r="E784" s="614">
        <v>0</v>
      </c>
      <c r="F784" s="625">
        <f t="shared" si="280"/>
        <v>0</v>
      </c>
      <c r="G784" s="625">
        <f t="shared" si="281"/>
        <v>0</v>
      </c>
      <c r="H784" s="625">
        <f t="shared" si="282"/>
        <v>0</v>
      </c>
      <c r="I784" s="614">
        <v>11624</v>
      </c>
      <c r="J784" s="614"/>
      <c r="K784" s="614"/>
      <c r="L784" s="612"/>
      <c r="M784" s="612"/>
      <c r="N784" s="612"/>
      <c r="O784" s="648">
        <f t="shared" si="303"/>
        <v>18598.400000000001</v>
      </c>
      <c r="P784" s="627">
        <f t="shared" si="294"/>
        <v>0</v>
      </c>
      <c r="Q784" s="627">
        <f t="shared" si="295"/>
        <v>0</v>
      </c>
      <c r="R784" s="628">
        <f t="shared" si="301"/>
        <v>0</v>
      </c>
      <c r="S784" s="628">
        <v>23818.880000000001</v>
      </c>
      <c r="T784" s="628">
        <v>0</v>
      </c>
      <c r="U784" s="628">
        <f t="shared" si="302"/>
        <v>23818.880000000001</v>
      </c>
      <c r="V784" s="624"/>
    </row>
    <row r="785" spans="1:22" s="481" customFormat="1" ht="28.5" hidden="1" outlineLevel="1">
      <c r="A785" s="610">
        <v>677</v>
      </c>
      <c r="B785" s="610">
        <v>611</v>
      </c>
      <c r="C785" s="624" t="s">
        <v>266</v>
      </c>
      <c r="D785" s="610" t="s">
        <v>26</v>
      </c>
      <c r="E785" s="614">
        <v>1.4</v>
      </c>
      <c r="F785" s="625">
        <f t="shared" si="280"/>
        <v>147</v>
      </c>
      <c r="G785" s="625">
        <f t="shared" si="281"/>
        <v>0</v>
      </c>
      <c r="H785" s="625">
        <f t="shared" si="282"/>
        <v>147</v>
      </c>
      <c r="I785" s="614">
        <v>105</v>
      </c>
      <c r="J785" s="614"/>
      <c r="K785" s="614"/>
      <c r="L785" s="612"/>
      <c r="M785" s="612"/>
      <c r="N785" s="612"/>
      <c r="O785" s="648">
        <f t="shared" si="303"/>
        <v>168</v>
      </c>
      <c r="P785" s="627">
        <f t="shared" si="294"/>
        <v>301.22000000000003</v>
      </c>
      <c r="Q785" s="627">
        <f t="shared" si="295"/>
        <v>0</v>
      </c>
      <c r="R785" s="628">
        <f t="shared" si="301"/>
        <v>301.22000000000003</v>
      </c>
      <c r="S785" s="628">
        <v>215.16</v>
      </c>
      <c r="T785" s="628">
        <v>0</v>
      </c>
      <c r="U785" s="628">
        <f t="shared" si="302"/>
        <v>215.16</v>
      </c>
      <c r="V785" s="624"/>
    </row>
    <row r="786" spans="1:22" s="481" customFormat="1" ht="42.75" hidden="1" outlineLevel="1">
      <c r="A786" s="610">
        <v>678</v>
      </c>
      <c r="B786" s="610">
        <v>612</v>
      </c>
      <c r="C786" s="624" t="s">
        <v>265</v>
      </c>
      <c r="D786" s="610" t="s">
        <v>34</v>
      </c>
      <c r="E786" s="614">
        <v>0.03</v>
      </c>
      <c r="F786" s="625">
        <f t="shared" si="280"/>
        <v>348.72</v>
      </c>
      <c r="G786" s="625">
        <f t="shared" si="281"/>
        <v>0</v>
      </c>
      <c r="H786" s="625">
        <f t="shared" si="282"/>
        <v>348.72</v>
      </c>
      <c r="I786" s="614">
        <v>11624</v>
      </c>
      <c r="J786" s="614"/>
      <c r="K786" s="614"/>
      <c r="L786" s="612"/>
      <c r="M786" s="612"/>
      <c r="N786" s="612"/>
      <c r="O786" s="648">
        <f t="shared" si="303"/>
        <v>18598.400000000001</v>
      </c>
      <c r="P786" s="627">
        <f t="shared" si="294"/>
        <v>714.57</v>
      </c>
      <c r="Q786" s="627">
        <f t="shared" si="295"/>
        <v>0</v>
      </c>
      <c r="R786" s="628">
        <f t="shared" si="301"/>
        <v>714.57</v>
      </c>
      <c r="S786" s="628">
        <v>23818.880000000001</v>
      </c>
      <c r="T786" s="628">
        <v>0</v>
      </c>
      <c r="U786" s="628">
        <f t="shared" si="302"/>
        <v>23818.880000000001</v>
      </c>
      <c r="V786" s="624"/>
    </row>
    <row r="787" spans="1:22" s="481" customFormat="1" ht="28.5" hidden="1" outlineLevel="1">
      <c r="A787" s="610">
        <v>679</v>
      </c>
      <c r="B787" s="610">
        <v>613</v>
      </c>
      <c r="C787" s="624" t="s">
        <v>274</v>
      </c>
      <c r="D787" s="610" t="s">
        <v>26</v>
      </c>
      <c r="E787" s="614">
        <v>3</v>
      </c>
      <c r="F787" s="625">
        <f t="shared" si="280"/>
        <v>2004</v>
      </c>
      <c r="G787" s="625">
        <f t="shared" si="281"/>
        <v>0</v>
      </c>
      <c r="H787" s="625">
        <f t="shared" si="282"/>
        <v>2004</v>
      </c>
      <c r="I787" s="614">
        <v>668</v>
      </c>
      <c r="J787" s="614"/>
      <c r="K787" s="614"/>
      <c r="L787" s="612"/>
      <c r="M787" s="612"/>
      <c r="N787" s="612"/>
      <c r="O787" s="648">
        <f t="shared" si="303"/>
        <v>1068.8</v>
      </c>
      <c r="P787" s="627">
        <f t="shared" si="294"/>
        <v>4106.43</v>
      </c>
      <c r="Q787" s="627">
        <f t="shared" si="295"/>
        <v>0</v>
      </c>
      <c r="R787" s="628">
        <f t="shared" si="301"/>
        <v>4106.43</v>
      </c>
      <c r="S787" s="628">
        <v>1368.81</v>
      </c>
      <c r="T787" s="628">
        <v>0</v>
      </c>
      <c r="U787" s="628">
        <f t="shared" si="302"/>
        <v>1368.81</v>
      </c>
      <c r="V787" s="624"/>
    </row>
    <row r="788" spans="1:22" s="481" customFormat="1" ht="42.75" hidden="1" outlineLevel="1">
      <c r="A788" s="610">
        <v>680</v>
      </c>
      <c r="B788" s="610">
        <v>614</v>
      </c>
      <c r="C788" s="624" t="s">
        <v>265</v>
      </c>
      <c r="D788" s="610" t="s">
        <v>34</v>
      </c>
      <c r="E788" s="614">
        <v>0.02</v>
      </c>
      <c r="F788" s="625">
        <f t="shared" si="280"/>
        <v>232.48</v>
      </c>
      <c r="G788" s="625">
        <f t="shared" si="281"/>
        <v>0</v>
      </c>
      <c r="H788" s="625">
        <f t="shared" si="282"/>
        <v>232.48</v>
      </c>
      <c r="I788" s="614">
        <v>11624</v>
      </c>
      <c r="J788" s="614"/>
      <c r="K788" s="614"/>
      <c r="L788" s="612"/>
      <c r="M788" s="612"/>
      <c r="N788" s="612"/>
      <c r="O788" s="648">
        <f t="shared" si="303"/>
        <v>18598.400000000001</v>
      </c>
      <c r="P788" s="627">
        <f t="shared" si="294"/>
        <v>476.38</v>
      </c>
      <c r="Q788" s="627">
        <f t="shared" si="295"/>
        <v>0</v>
      </c>
      <c r="R788" s="628">
        <f t="shared" si="301"/>
        <v>476.38</v>
      </c>
      <c r="S788" s="628">
        <v>23818.880000000001</v>
      </c>
      <c r="T788" s="628">
        <v>0</v>
      </c>
      <c r="U788" s="628">
        <f t="shared" si="302"/>
        <v>23818.880000000001</v>
      </c>
      <c r="V788" s="624"/>
    </row>
    <row r="789" spans="1:22" s="481" customFormat="1" ht="28.5" hidden="1" outlineLevel="1">
      <c r="A789" s="610">
        <v>681</v>
      </c>
      <c r="B789" s="610">
        <v>615</v>
      </c>
      <c r="C789" s="624" t="s">
        <v>270</v>
      </c>
      <c r="D789" s="610" t="s">
        <v>26</v>
      </c>
      <c r="E789" s="614">
        <v>3</v>
      </c>
      <c r="F789" s="625">
        <f t="shared" si="280"/>
        <v>855</v>
      </c>
      <c r="G789" s="625">
        <f t="shared" si="281"/>
        <v>0</v>
      </c>
      <c r="H789" s="625">
        <f t="shared" si="282"/>
        <v>855</v>
      </c>
      <c r="I789" s="614">
        <v>285</v>
      </c>
      <c r="J789" s="614"/>
      <c r="K789" s="614"/>
      <c r="L789" s="612"/>
      <c r="M789" s="612"/>
      <c r="N789" s="612"/>
      <c r="O789" s="648">
        <f t="shared" si="303"/>
        <v>456</v>
      </c>
      <c r="P789" s="627">
        <f t="shared" si="294"/>
        <v>1752</v>
      </c>
      <c r="Q789" s="627">
        <f t="shared" si="295"/>
        <v>0</v>
      </c>
      <c r="R789" s="628">
        <f t="shared" si="301"/>
        <v>1752</v>
      </c>
      <c r="S789" s="628">
        <v>584</v>
      </c>
      <c r="T789" s="628">
        <v>0</v>
      </c>
      <c r="U789" s="628">
        <f t="shared" si="302"/>
        <v>584</v>
      </c>
      <c r="V789" s="624"/>
    </row>
    <row r="790" spans="1:22" s="481" customFormat="1" ht="28.5" hidden="1" outlineLevel="1">
      <c r="A790" s="610"/>
      <c r="B790" s="610"/>
      <c r="C790" s="611" t="s">
        <v>375</v>
      </c>
      <c r="D790" s="610"/>
      <c r="E790" s="614"/>
      <c r="F790" s="625">
        <f t="shared" si="280"/>
        <v>0</v>
      </c>
      <c r="G790" s="625">
        <f t="shared" si="281"/>
        <v>0</v>
      </c>
      <c r="H790" s="625">
        <f t="shared" si="282"/>
        <v>0</v>
      </c>
      <c r="I790" s="614"/>
      <c r="J790" s="614"/>
      <c r="K790" s="614"/>
      <c r="L790" s="612"/>
      <c r="M790" s="612"/>
      <c r="N790" s="612"/>
      <c r="O790" s="632"/>
      <c r="P790" s="627">
        <f t="shared" ref="P790:P853" si="304">E790*S790</f>
        <v>0</v>
      </c>
      <c r="Q790" s="627">
        <f t="shared" ref="Q790:Q853" si="305">E790*T790</f>
        <v>0</v>
      </c>
      <c r="R790" s="628">
        <f t="shared" si="301"/>
        <v>0</v>
      </c>
      <c r="S790" s="628">
        <v>0</v>
      </c>
      <c r="T790" s="628">
        <v>0</v>
      </c>
      <c r="U790" s="628">
        <f t="shared" si="302"/>
        <v>0</v>
      </c>
      <c r="V790" s="624"/>
    </row>
    <row r="791" spans="1:22" s="481" customFormat="1" hidden="1" outlineLevel="1">
      <c r="A791" s="610">
        <v>682</v>
      </c>
      <c r="B791" s="610">
        <v>616</v>
      </c>
      <c r="C791" s="624" t="s">
        <v>264</v>
      </c>
      <c r="D791" s="610" t="s">
        <v>34</v>
      </c>
      <c r="E791" s="614">
        <v>0.02</v>
      </c>
      <c r="F791" s="625">
        <f t="shared" si="280"/>
        <v>475.14</v>
      </c>
      <c r="G791" s="625">
        <f t="shared" si="281"/>
        <v>0</v>
      </c>
      <c r="H791" s="625">
        <f t="shared" si="282"/>
        <v>475.14</v>
      </c>
      <c r="I791" s="614">
        <v>23757</v>
      </c>
      <c r="J791" s="614"/>
      <c r="K791" s="614"/>
      <c r="L791" s="612"/>
      <c r="M791" s="612"/>
      <c r="N791" s="612"/>
      <c r="O791" s="626">
        <f>I791*$L$3</f>
        <v>40386.9</v>
      </c>
      <c r="P791" s="627">
        <f t="shared" si="304"/>
        <v>1034.47</v>
      </c>
      <c r="Q791" s="627">
        <f t="shared" si="305"/>
        <v>0</v>
      </c>
      <c r="R791" s="628">
        <f t="shared" si="301"/>
        <v>1034.47</v>
      </c>
      <c r="S791" s="628">
        <v>51723.3</v>
      </c>
      <c r="T791" s="628">
        <v>0</v>
      </c>
      <c r="U791" s="628">
        <f t="shared" si="302"/>
        <v>51723.3</v>
      </c>
      <c r="V791" s="624"/>
    </row>
    <row r="792" spans="1:22" s="481" customFormat="1" hidden="1" outlineLevel="1">
      <c r="A792" s="610">
        <v>683</v>
      </c>
      <c r="B792" s="610">
        <v>617</v>
      </c>
      <c r="C792" s="624" t="s">
        <v>56</v>
      </c>
      <c r="D792" s="610" t="s">
        <v>26</v>
      </c>
      <c r="E792" s="614">
        <v>6.9</v>
      </c>
      <c r="F792" s="625">
        <f t="shared" si="280"/>
        <v>12158.08</v>
      </c>
      <c r="G792" s="625">
        <f t="shared" si="281"/>
        <v>0</v>
      </c>
      <c r="H792" s="625">
        <f t="shared" si="282"/>
        <v>12158.08</v>
      </c>
      <c r="I792" s="614">
        <v>1762.04</v>
      </c>
      <c r="J792" s="614"/>
      <c r="K792" s="614"/>
      <c r="L792" s="612"/>
      <c r="M792" s="612"/>
      <c r="N792" s="612"/>
      <c r="O792" s="648">
        <f t="shared" ref="O792:O799" si="306">I792*$N$3</f>
        <v>2819.26</v>
      </c>
      <c r="P792" s="627">
        <f t="shared" si="304"/>
        <v>24913.21</v>
      </c>
      <c r="Q792" s="627">
        <f t="shared" si="305"/>
        <v>0</v>
      </c>
      <c r="R792" s="628">
        <f t="shared" si="301"/>
        <v>24913.21</v>
      </c>
      <c r="S792" s="628">
        <v>3610.61</v>
      </c>
      <c r="T792" s="628">
        <v>0</v>
      </c>
      <c r="U792" s="628">
        <f t="shared" si="302"/>
        <v>3610.61</v>
      </c>
      <c r="V792" s="624"/>
    </row>
    <row r="793" spans="1:22" s="481" customFormat="1" hidden="1" outlineLevel="1">
      <c r="A793" s="610">
        <v>684</v>
      </c>
      <c r="B793" s="610">
        <v>618</v>
      </c>
      <c r="C793" s="624" t="s">
        <v>218</v>
      </c>
      <c r="D793" s="610" t="s">
        <v>26</v>
      </c>
      <c r="E793" s="614">
        <v>6.9</v>
      </c>
      <c r="F793" s="625">
        <f t="shared" si="280"/>
        <v>1021.75</v>
      </c>
      <c r="G793" s="625">
        <f t="shared" si="281"/>
        <v>0</v>
      </c>
      <c r="H793" s="625">
        <f t="shared" si="282"/>
        <v>1021.75</v>
      </c>
      <c r="I793" s="614">
        <v>148.08000000000001</v>
      </c>
      <c r="J793" s="614"/>
      <c r="K793" s="614"/>
      <c r="L793" s="612"/>
      <c r="M793" s="612"/>
      <c r="N793" s="612"/>
      <c r="O793" s="648">
        <f t="shared" si="306"/>
        <v>236.93</v>
      </c>
      <c r="P793" s="627">
        <f t="shared" si="304"/>
        <v>2093.7399999999998</v>
      </c>
      <c r="Q793" s="627">
        <f t="shared" si="305"/>
        <v>0</v>
      </c>
      <c r="R793" s="628">
        <f t="shared" si="301"/>
        <v>2093.7399999999998</v>
      </c>
      <c r="S793" s="628">
        <v>303.44</v>
      </c>
      <c r="T793" s="628">
        <v>0</v>
      </c>
      <c r="U793" s="628">
        <f t="shared" si="302"/>
        <v>303.44</v>
      </c>
      <c r="V793" s="624"/>
    </row>
    <row r="794" spans="1:22" s="481" customFormat="1" ht="42.75" hidden="1" outlineLevel="1">
      <c r="A794" s="610">
        <v>685</v>
      </c>
      <c r="B794" s="610">
        <v>619</v>
      </c>
      <c r="C794" s="624" t="s">
        <v>265</v>
      </c>
      <c r="D794" s="610" t="s">
        <v>34</v>
      </c>
      <c r="E794" s="614">
        <v>0</v>
      </c>
      <c r="F794" s="625">
        <f t="shared" si="280"/>
        <v>0</v>
      </c>
      <c r="G794" s="625">
        <f t="shared" si="281"/>
        <v>0</v>
      </c>
      <c r="H794" s="625">
        <f t="shared" si="282"/>
        <v>0</v>
      </c>
      <c r="I794" s="614">
        <v>11624</v>
      </c>
      <c r="J794" s="614"/>
      <c r="K794" s="614"/>
      <c r="L794" s="612"/>
      <c r="M794" s="612"/>
      <c r="N794" s="612"/>
      <c r="O794" s="648">
        <f t="shared" si="306"/>
        <v>18598.400000000001</v>
      </c>
      <c r="P794" s="627">
        <f t="shared" si="304"/>
        <v>0</v>
      </c>
      <c r="Q794" s="627">
        <f t="shared" si="305"/>
        <v>0</v>
      </c>
      <c r="R794" s="628">
        <f t="shared" si="301"/>
        <v>0</v>
      </c>
      <c r="S794" s="628">
        <v>23818.880000000001</v>
      </c>
      <c r="T794" s="628">
        <v>0</v>
      </c>
      <c r="U794" s="628">
        <f t="shared" si="302"/>
        <v>23818.880000000001</v>
      </c>
      <c r="V794" s="624"/>
    </row>
    <row r="795" spans="1:22" s="481" customFormat="1" ht="28.5" hidden="1" outlineLevel="1">
      <c r="A795" s="610">
        <v>686</v>
      </c>
      <c r="B795" s="610">
        <v>620</v>
      </c>
      <c r="C795" s="624" t="s">
        <v>266</v>
      </c>
      <c r="D795" s="610" t="s">
        <v>26</v>
      </c>
      <c r="E795" s="614">
        <v>0.7</v>
      </c>
      <c r="F795" s="625">
        <f t="shared" si="280"/>
        <v>73.5</v>
      </c>
      <c r="G795" s="625">
        <f t="shared" si="281"/>
        <v>161.69999999999999</v>
      </c>
      <c r="H795" s="625">
        <f t="shared" si="282"/>
        <v>235.2</v>
      </c>
      <c r="I795" s="614">
        <v>105</v>
      </c>
      <c r="J795" s="614">
        <v>231</v>
      </c>
      <c r="K795" s="614"/>
      <c r="L795" s="612"/>
      <c r="M795" s="612"/>
      <c r="N795" s="612"/>
      <c r="O795" s="648">
        <f t="shared" si="306"/>
        <v>168</v>
      </c>
      <c r="P795" s="627">
        <f t="shared" si="304"/>
        <v>150.61000000000001</v>
      </c>
      <c r="Q795" s="627">
        <f t="shared" si="305"/>
        <v>207.09</v>
      </c>
      <c r="R795" s="628">
        <f t="shared" si="301"/>
        <v>357.7</v>
      </c>
      <c r="S795" s="628">
        <v>215.16</v>
      </c>
      <c r="T795" s="628">
        <v>295.83999999999997</v>
      </c>
      <c r="U795" s="628">
        <f t="shared" si="302"/>
        <v>511</v>
      </c>
      <c r="V795" s="624"/>
    </row>
    <row r="796" spans="1:22" s="481" customFormat="1" ht="42.75" hidden="1" outlineLevel="1">
      <c r="A796" s="610">
        <v>687</v>
      </c>
      <c r="B796" s="610">
        <v>621</v>
      </c>
      <c r="C796" s="624" t="s">
        <v>265</v>
      </c>
      <c r="D796" s="610" t="s">
        <v>34</v>
      </c>
      <c r="E796" s="614">
        <v>0.02</v>
      </c>
      <c r="F796" s="625">
        <f t="shared" si="280"/>
        <v>232.48</v>
      </c>
      <c r="G796" s="625">
        <f t="shared" si="281"/>
        <v>0</v>
      </c>
      <c r="H796" s="625">
        <f t="shared" si="282"/>
        <v>232.48</v>
      </c>
      <c r="I796" s="614">
        <v>11624</v>
      </c>
      <c r="J796" s="614"/>
      <c r="K796" s="614"/>
      <c r="L796" s="612"/>
      <c r="M796" s="612"/>
      <c r="N796" s="612"/>
      <c r="O796" s="648">
        <f t="shared" si="306"/>
        <v>18598.400000000001</v>
      </c>
      <c r="P796" s="627">
        <f t="shared" si="304"/>
        <v>476.38</v>
      </c>
      <c r="Q796" s="627">
        <f t="shared" si="305"/>
        <v>0</v>
      </c>
      <c r="R796" s="628">
        <f t="shared" si="301"/>
        <v>476.38</v>
      </c>
      <c r="S796" s="628">
        <v>23818.880000000001</v>
      </c>
      <c r="T796" s="628">
        <v>0</v>
      </c>
      <c r="U796" s="628">
        <f t="shared" si="302"/>
        <v>23818.880000000001</v>
      </c>
      <c r="V796" s="624"/>
    </row>
    <row r="797" spans="1:22" s="481" customFormat="1" ht="28.5" hidden="1" outlineLevel="1">
      <c r="A797" s="610">
        <v>688</v>
      </c>
      <c r="B797" s="610">
        <v>622</v>
      </c>
      <c r="C797" s="624" t="s">
        <v>274</v>
      </c>
      <c r="D797" s="610" t="s">
        <v>26</v>
      </c>
      <c r="E797" s="614">
        <v>1.5</v>
      </c>
      <c r="F797" s="625">
        <f t="shared" si="280"/>
        <v>1002</v>
      </c>
      <c r="G797" s="625">
        <f t="shared" si="281"/>
        <v>4620</v>
      </c>
      <c r="H797" s="625">
        <f t="shared" si="282"/>
        <v>5622</v>
      </c>
      <c r="I797" s="614">
        <v>668</v>
      </c>
      <c r="J797" s="614">
        <v>3080</v>
      </c>
      <c r="K797" s="614"/>
      <c r="L797" s="612"/>
      <c r="M797" s="612"/>
      <c r="N797" s="612"/>
      <c r="O797" s="648">
        <f t="shared" si="306"/>
        <v>1068.8</v>
      </c>
      <c r="P797" s="627">
        <f t="shared" si="304"/>
        <v>2053.2199999999998</v>
      </c>
      <c r="Q797" s="627">
        <f t="shared" si="305"/>
        <v>5916.81</v>
      </c>
      <c r="R797" s="628">
        <f t="shared" si="301"/>
        <v>7970.03</v>
      </c>
      <c r="S797" s="628">
        <v>1368.81</v>
      </c>
      <c r="T797" s="628">
        <v>3944.54</v>
      </c>
      <c r="U797" s="628">
        <f t="shared" si="302"/>
        <v>5313.35</v>
      </c>
      <c r="V797" s="624"/>
    </row>
    <row r="798" spans="1:22" s="481" customFormat="1" ht="42.75" hidden="1" outlineLevel="1">
      <c r="A798" s="610">
        <v>689</v>
      </c>
      <c r="B798" s="610">
        <v>623</v>
      </c>
      <c r="C798" s="624" t="s">
        <v>265</v>
      </c>
      <c r="D798" s="610" t="s">
        <v>34</v>
      </c>
      <c r="E798" s="614">
        <v>0.01</v>
      </c>
      <c r="F798" s="625">
        <f t="shared" si="280"/>
        <v>116.24</v>
      </c>
      <c r="G798" s="625">
        <f t="shared" si="281"/>
        <v>0</v>
      </c>
      <c r="H798" s="625">
        <f t="shared" si="282"/>
        <v>116.24</v>
      </c>
      <c r="I798" s="614">
        <v>11624</v>
      </c>
      <c r="J798" s="614"/>
      <c r="K798" s="614"/>
      <c r="L798" s="612"/>
      <c r="M798" s="612"/>
      <c r="N798" s="612"/>
      <c r="O798" s="648">
        <f t="shared" si="306"/>
        <v>18598.400000000001</v>
      </c>
      <c r="P798" s="627">
        <f t="shared" si="304"/>
        <v>238.19</v>
      </c>
      <c r="Q798" s="627">
        <f t="shared" si="305"/>
        <v>0</v>
      </c>
      <c r="R798" s="628">
        <f t="shared" si="301"/>
        <v>238.19</v>
      </c>
      <c r="S798" s="628">
        <v>23818.880000000001</v>
      </c>
      <c r="T798" s="628">
        <v>0</v>
      </c>
      <c r="U798" s="628">
        <f t="shared" si="302"/>
        <v>23818.880000000001</v>
      </c>
      <c r="V798" s="624"/>
    </row>
    <row r="799" spans="1:22" s="481" customFormat="1" ht="28.5" hidden="1" outlineLevel="1">
      <c r="A799" s="610">
        <v>690</v>
      </c>
      <c r="B799" s="610">
        <v>624</v>
      </c>
      <c r="C799" s="624" t="s">
        <v>270</v>
      </c>
      <c r="D799" s="610" t="s">
        <v>26</v>
      </c>
      <c r="E799" s="614">
        <v>1.5</v>
      </c>
      <c r="F799" s="625">
        <f t="shared" si="280"/>
        <v>427.5</v>
      </c>
      <c r="G799" s="625">
        <f t="shared" si="281"/>
        <v>1588.5</v>
      </c>
      <c r="H799" s="625">
        <f t="shared" si="282"/>
        <v>2016</v>
      </c>
      <c r="I799" s="614">
        <v>285</v>
      </c>
      <c r="J799" s="614">
        <v>1059</v>
      </c>
      <c r="K799" s="614"/>
      <c r="L799" s="612"/>
      <c r="M799" s="612"/>
      <c r="N799" s="612"/>
      <c r="O799" s="648">
        <f t="shared" si="306"/>
        <v>456</v>
      </c>
      <c r="P799" s="627">
        <f t="shared" si="304"/>
        <v>876</v>
      </c>
      <c r="Q799" s="627">
        <f t="shared" si="305"/>
        <v>2034.39</v>
      </c>
      <c r="R799" s="628">
        <f t="shared" si="301"/>
        <v>2910.39</v>
      </c>
      <c r="S799" s="628">
        <v>584</v>
      </c>
      <c r="T799" s="628">
        <v>1356.26</v>
      </c>
      <c r="U799" s="628">
        <f t="shared" si="302"/>
        <v>1940.26</v>
      </c>
      <c r="V799" s="624"/>
    </row>
    <row r="800" spans="1:22" s="481" customFormat="1" hidden="1" outlineLevel="1">
      <c r="A800" s="610"/>
      <c r="B800" s="610"/>
      <c r="C800" s="611" t="s">
        <v>388</v>
      </c>
      <c r="D800" s="610"/>
      <c r="E800" s="614"/>
      <c r="F800" s="625">
        <f t="shared" si="280"/>
        <v>0</v>
      </c>
      <c r="G800" s="625">
        <f t="shared" si="281"/>
        <v>0</v>
      </c>
      <c r="H800" s="625">
        <f t="shared" si="282"/>
        <v>0</v>
      </c>
      <c r="I800" s="614"/>
      <c r="J800" s="614"/>
      <c r="K800" s="614"/>
      <c r="L800" s="612"/>
      <c r="M800" s="612"/>
      <c r="N800" s="612"/>
      <c r="O800" s="632"/>
      <c r="P800" s="627">
        <f t="shared" si="304"/>
        <v>0</v>
      </c>
      <c r="Q800" s="627">
        <f t="shared" si="305"/>
        <v>0</v>
      </c>
      <c r="R800" s="628">
        <f t="shared" si="301"/>
        <v>0</v>
      </c>
      <c r="S800" s="628">
        <v>0</v>
      </c>
      <c r="T800" s="628">
        <v>0</v>
      </c>
      <c r="U800" s="628">
        <f t="shared" si="302"/>
        <v>0</v>
      </c>
      <c r="V800" s="624"/>
    </row>
    <row r="801" spans="1:22" s="481" customFormat="1" hidden="1" outlineLevel="1">
      <c r="A801" s="610"/>
      <c r="B801" s="610"/>
      <c r="C801" s="611" t="s">
        <v>221</v>
      </c>
      <c r="D801" s="610"/>
      <c r="E801" s="614"/>
      <c r="F801" s="625">
        <f t="shared" si="280"/>
        <v>0</v>
      </c>
      <c r="G801" s="625">
        <f t="shared" si="281"/>
        <v>0</v>
      </c>
      <c r="H801" s="625">
        <f t="shared" si="282"/>
        <v>0</v>
      </c>
      <c r="I801" s="614"/>
      <c r="J801" s="614"/>
      <c r="K801" s="614"/>
      <c r="L801" s="612"/>
      <c r="M801" s="612"/>
      <c r="N801" s="612"/>
      <c r="O801" s="632"/>
      <c r="P801" s="627">
        <f t="shared" si="304"/>
        <v>0</v>
      </c>
      <c r="Q801" s="627">
        <f t="shared" si="305"/>
        <v>0</v>
      </c>
      <c r="R801" s="628">
        <f t="shared" si="301"/>
        <v>0</v>
      </c>
      <c r="S801" s="628">
        <v>0</v>
      </c>
      <c r="T801" s="628">
        <v>0</v>
      </c>
      <c r="U801" s="628">
        <f t="shared" si="302"/>
        <v>0</v>
      </c>
      <c r="V801" s="624"/>
    </row>
    <row r="802" spans="1:22" s="481" customFormat="1" hidden="1" outlineLevel="1">
      <c r="A802" s="610"/>
      <c r="B802" s="610"/>
      <c r="C802" s="611" t="s">
        <v>222</v>
      </c>
      <c r="D802" s="610"/>
      <c r="E802" s="614"/>
      <c r="F802" s="625">
        <f t="shared" si="280"/>
        <v>0</v>
      </c>
      <c r="G802" s="625">
        <f t="shared" si="281"/>
        <v>0</v>
      </c>
      <c r="H802" s="625">
        <f t="shared" si="282"/>
        <v>0</v>
      </c>
      <c r="I802" s="614"/>
      <c r="J802" s="614"/>
      <c r="K802" s="614"/>
      <c r="L802" s="612"/>
      <c r="M802" s="612"/>
      <c r="N802" s="612"/>
      <c r="O802" s="632"/>
      <c r="P802" s="627">
        <f t="shared" si="304"/>
        <v>0</v>
      </c>
      <c r="Q802" s="627">
        <f t="shared" si="305"/>
        <v>0</v>
      </c>
      <c r="R802" s="628">
        <f t="shared" si="301"/>
        <v>0</v>
      </c>
      <c r="S802" s="628">
        <v>0</v>
      </c>
      <c r="T802" s="628">
        <v>0</v>
      </c>
      <c r="U802" s="628">
        <f t="shared" si="302"/>
        <v>0</v>
      </c>
      <c r="V802" s="624"/>
    </row>
    <row r="803" spans="1:22" s="481" customFormat="1" hidden="1" outlineLevel="1">
      <c r="A803" s="610">
        <v>691</v>
      </c>
      <c r="B803" s="610">
        <v>625</v>
      </c>
      <c r="C803" s="624" t="s">
        <v>264</v>
      </c>
      <c r="D803" s="610" t="s">
        <v>34</v>
      </c>
      <c r="E803" s="614">
        <v>0.06</v>
      </c>
      <c r="F803" s="625">
        <f t="shared" si="280"/>
        <v>1425.42</v>
      </c>
      <c r="G803" s="625">
        <f t="shared" si="281"/>
        <v>0</v>
      </c>
      <c r="H803" s="625">
        <f t="shared" si="282"/>
        <v>1425.42</v>
      </c>
      <c r="I803" s="614">
        <v>23757</v>
      </c>
      <c r="J803" s="614"/>
      <c r="K803" s="614"/>
      <c r="L803" s="612"/>
      <c r="M803" s="612"/>
      <c r="N803" s="612"/>
      <c r="O803" s="626">
        <f>I803*$L$3</f>
        <v>40386.9</v>
      </c>
      <c r="P803" s="627">
        <f t="shared" si="304"/>
        <v>3103.4</v>
      </c>
      <c r="Q803" s="627">
        <f t="shared" si="305"/>
        <v>0</v>
      </c>
      <c r="R803" s="628">
        <f t="shared" si="301"/>
        <v>3103.4</v>
      </c>
      <c r="S803" s="628">
        <v>51723.3</v>
      </c>
      <c r="T803" s="628">
        <v>0</v>
      </c>
      <c r="U803" s="628">
        <f t="shared" si="302"/>
        <v>51723.3</v>
      </c>
      <c r="V803" s="624"/>
    </row>
    <row r="804" spans="1:22" s="481" customFormat="1" hidden="1" outlineLevel="1">
      <c r="A804" s="610">
        <v>692</v>
      </c>
      <c r="B804" s="610">
        <v>626</v>
      </c>
      <c r="C804" s="624" t="s">
        <v>389</v>
      </c>
      <c r="D804" s="610" t="s">
        <v>103</v>
      </c>
      <c r="E804" s="614">
        <v>4</v>
      </c>
      <c r="F804" s="625">
        <f t="shared" si="280"/>
        <v>1240</v>
      </c>
      <c r="G804" s="625">
        <f t="shared" si="281"/>
        <v>0</v>
      </c>
      <c r="H804" s="625">
        <f t="shared" si="282"/>
        <v>1240</v>
      </c>
      <c r="I804" s="614">
        <v>310</v>
      </c>
      <c r="J804" s="614"/>
      <c r="K804" s="614"/>
      <c r="L804" s="612"/>
      <c r="M804" s="612"/>
      <c r="N804" s="612"/>
      <c r="O804" s="645">
        <f t="shared" ref="O804:O812" si="307">I804*$M$3</f>
        <v>434</v>
      </c>
      <c r="P804" s="627">
        <f t="shared" si="304"/>
        <v>2223.2800000000002</v>
      </c>
      <c r="Q804" s="627">
        <f t="shared" si="305"/>
        <v>0</v>
      </c>
      <c r="R804" s="628">
        <f t="shared" si="301"/>
        <v>2223.2800000000002</v>
      </c>
      <c r="S804" s="628">
        <v>555.82000000000005</v>
      </c>
      <c r="T804" s="628">
        <v>0</v>
      </c>
      <c r="U804" s="628">
        <f t="shared" si="302"/>
        <v>555.82000000000005</v>
      </c>
      <c r="V804" s="624"/>
    </row>
    <row r="805" spans="1:22" s="481" customFormat="1" hidden="1" outlineLevel="1">
      <c r="A805" s="610">
        <v>693</v>
      </c>
      <c r="B805" s="610">
        <v>627</v>
      </c>
      <c r="C805" s="624" t="s">
        <v>56</v>
      </c>
      <c r="D805" s="610" t="s">
        <v>26</v>
      </c>
      <c r="E805" s="614">
        <v>1.7</v>
      </c>
      <c r="F805" s="625">
        <f t="shared" si="280"/>
        <v>2995.47</v>
      </c>
      <c r="G805" s="625">
        <f t="shared" si="281"/>
        <v>0</v>
      </c>
      <c r="H805" s="625">
        <f t="shared" si="282"/>
        <v>2995.47</v>
      </c>
      <c r="I805" s="614">
        <v>1762.04</v>
      </c>
      <c r="J805" s="614"/>
      <c r="K805" s="614"/>
      <c r="L805" s="612"/>
      <c r="M805" s="612"/>
      <c r="N805" s="612"/>
      <c r="O805" s="645">
        <f t="shared" si="307"/>
        <v>2466.86</v>
      </c>
      <c r="P805" s="627">
        <f t="shared" si="304"/>
        <v>5370.81</v>
      </c>
      <c r="Q805" s="627">
        <f t="shared" si="305"/>
        <v>0</v>
      </c>
      <c r="R805" s="628">
        <f t="shared" si="301"/>
        <v>5370.81</v>
      </c>
      <c r="S805" s="628">
        <v>3159.3</v>
      </c>
      <c r="T805" s="628">
        <v>0</v>
      </c>
      <c r="U805" s="628">
        <f t="shared" si="302"/>
        <v>3159.3</v>
      </c>
      <c r="V805" s="624"/>
    </row>
    <row r="806" spans="1:22" s="481" customFormat="1" hidden="1" outlineLevel="1">
      <c r="A806" s="610">
        <v>694</v>
      </c>
      <c r="B806" s="610">
        <v>628</v>
      </c>
      <c r="C806" s="624" t="s">
        <v>218</v>
      </c>
      <c r="D806" s="610" t="s">
        <v>26</v>
      </c>
      <c r="E806" s="614">
        <v>1.7</v>
      </c>
      <c r="F806" s="625">
        <f t="shared" si="280"/>
        <v>251.74</v>
      </c>
      <c r="G806" s="625">
        <f t="shared" si="281"/>
        <v>0</v>
      </c>
      <c r="H806" s="625">
        <f t="shared" si="282"/>
        <v>251.74</v>
      </c>
      <c r="I806" s="614">
        <v>148.08000000000001</v>
      </c>
      <c r="J806" s="614"/>
      <c r="K806" s="614"/>
      <c r="L806" s="612"/>
      <c r="M806" s="612"/>
      <c r="N806" s="612"/>
      <c r="O806" s="645">
        <f t="shared" si="307"/>
        <v>207.31</v>
      </c>
      <c r="P806" s="627">
        <f t="shared" si="304"/>
        <v>451.35</v>
      </c>
      <c r="Q806" s="627">
        <f t="shared" si="305"/>
        <v>0</v>
      </c>
      <c r="R806" s="628">
        <f t="shared" si="301"/>
        <v>451.35</v>
      </c>
      <c r="S806" s="628">
        <v>265.5</v>
      </c>
      <c r="T806" s="628">
        <v>0</v>
      </c>
      <c r="U806" s="628">
        <f t="shared" si="302"/>
        <v>265.5</v>
      </c>
      <c r="V806" s="624"/>
    </row>
    <row r="807" spans="1:22" s="481" customFormat="1" ht="42.75" hidden="1" outlineLevel="1">
      <c r="A807" s="610">
        <v>695</v>
      </c>
      <c r="B807" s="610">
        <v>629</v>
      </c>
      <c r="C807" s="624" t="s">
        <v>265</v>
      </c>
      <c r="D807" s="610" t="s">
        <v>34</v>
      </c>
      <c r="E807" s="614">
        <v>0</v>
      </c>
      <c r="F807" s="625">
        <f t="shared" si="280"/>
        <v>0</v>
      </c>
      <c r="G807" s="625">
        <f t="shared" si="281"/>
        <v>0</v>
      </c>
      <c r="H807" s="625">
        <f t="shared" si="282"/>
        <v>0</v>
      </c>
      <c r="I807" s="614">
        <v>11624</v>
      </c>
      <c r="J807" s="614"/>
      <c r="K807" s="614"/>
      <c r="L807" s="612"/>
      <c r="M807" s="612"/>
      <c r="N807" s="612"/>
      <c r="O807" s="645">
        <f t="shared" si="307"/>
        <v>16273.6</v>
      </c>
      <c r="P807" s="627">
        <f t="shared" si="304"/>
        <v>0</v>
      </c>
      <c r="Q807" s="627">
        <f t="shared" si="305"/>
        <v>0</v>
      </c>
      <c r="R807" s="628">
        <f t="shared" si="301"/>
        <v>0</v>
      </c>
      <c r="S807" s="628">
        <v>20841.52</v>
      </c>
      <c r="T807" s="628">
        <v>0</v>
      </c>
      <c r="U807" s="628">
        <f t="shared" si="302"/>
        <v>20841.52</v>
      </c>
      <c r="V807" s="624"/>
    </row>
    <row r="808" spans="1:22" s="481" customFormat="1" ht="28.5" hidden="1" outlineLevel="1">
      <c r="A808" s="610">
        <v>696</v>
      </c>
      <c r="B808" s="610">
        <v>630</v>
      </c>
      <c r="C808" s="624" t="s">
        <v>266</v>
      </c>
      <c r="D808" s="610" t="s">
        <v>26</v>
      </c>
      <c r="E808" s="614">
        <v>1.7</v>
      </c>
      <c r="F808" s="625">
        <f t="shared" si="280"/>
        <v>178.5</v>
      </c>
      <c r="G808" s="625">
        <f t="shared" si="281"/>
        <v>392.7</v>
      </c>
      <c r="H808" s="625">
        <f t="shared" si="282"/>
        <v>571.20000000000005</v>
      </c>
      <c r="I808" s="614">
        <v>105</v>
      </c>
      <c r="J808" s="614">
        <v>231</v>
      </c>
      <c r="K808" s="614"/>
      <c r="L808" s="612"/>
      <c r="M808" s="612"/>
      <c r="N808" s="612"/>
      <c r="O808" s="645">
        <f t="shared" si="307"/>
        <v>147</v>
      </c>
      <c r="P808" s="627">
        <f t="shared" si="304"/>
        <v>320.04000000000002</v>
      </c>
      <c r="Q808" s="627">
        <f t="shared" si="305"/>
        <v>502.93</v>
      </c>
      <c r="R808" s="628">
        <f t="shared" si="301"/>
        <v>822.97</v>
      </c>
      <c r="S808" s="628">
        <v>188.26</v>
      </c>
      <c r="T808" s="628">
        <v>295.83999999999997</v>
      </c>
      <c r="U808" s="628">
        <f t="shared" si="302"/>
        <v>484.1</v>
      </c>
      <c r="V808" s="624"/>
    </row>
    <row r="809" spans="1:22" s="481" customFormat="1" ht="42.75" hidden="1" outlineLevel="1">
      <c r="A809" s="610">
        <v>697</v>
      </c>
      <c r="B809" s="610">
        <v>631</v>
      </c>
      <c r="C809" s="624" t="s">
        <v>265</v>
      </c>
      <c r="D809" s="610" t="s">
        <v>34</v>
      </c>
      <c r="E809" s="614">
        <v>0.02</v>
      </c>
      <c r="F809" s="625">
        <f t="shared" si="280"/>
        <v>232.48</v>
      </c>
      <c r="G809" s="625">
        <f t="shared" si="281"/>
        <v>0</v>
      </c>
      <c r="H809" s="625">
        <f t="shared" si="282"/>
        <v>232.48</v>
      </c>
      <c r="I809" s="614">
        <v>11624</v>
      </c>
      <c r="J809" s="614"/>
      <c r="K809" s="614"/>
      <c r="L809" s="612"/>
      <c r="M809" s="612"/>
      <c r="N809" s="612"/>
      <c r="O809" s="645">
        <f t="shared" si="307"/>
        <v>16273.6</v>
      </c>
      <c r="P809" s="627">
        <f t="shared" si="304"/>
        <v>416.83</v>
      </c>
      <c r="Q809" s="627">
        <f t="shared" si="305"/>
        <v>0</v>
      </c>
      <c r="R809" s="628">
        <f t="shared" si="301"/>
        <v>416.83</v>
      </c>
      <c r="S809" s="628">
        <v>20841.52</v>
      </c>
      <c r="T809" s="628">
        <v>0</v>
      </c>
      <c r="U809" s="628">
        <f t="shared" si="302"/>
        <v>20841.52</v>
      </c>
      <c r="V809" s="624"/>
    </row>
    <row r="810" spans="1:22" s="481" customFormat="1" ht="28.5" hidden="1" outlineLevel="1">
      <c r="A810" s="610">
        <v>698</v>
      </c>
      <c r="B810" s="610">
        <v>632</v>
      </c>
      <c r="C810" s="624" t="s">
        <v>274</v>
      </c>
      <c r="D810" s="610" t="s">
        <v>26</v>
      </c>
      <c r="E810" s="614">
        <v>1.7</v>
      </c>
      <c r="F810" s="625">
        <f t="shared" si="280"/>
        <v>1135.5999999999999</v>
      </c>
      <c r="G810" s="625">
        <f t="shared" si="281"/>
        <v>5236</v>
      </c>
      <c r="H810" s="625">
        <f t="shared" si="282"/>
        <v>6371.6</v>
      </c>
      <c r="I810" s="614">
        <v>668</v>
      </c>
      <c r="J810" s="614">
        <v>3080</v>
      </c>
      <c r="K810" s="614"/>
      <c r="L810" s="612"/>
      <c r="M810" s="612"/>
      <c r="N810" s="612"/>
      <c r="O810" s="645">
        <f t="shared" si="307"/>
        <v>935.2</v>
      </c>
      <c r="P810" s="627">
        <f t="shared" si="304"/>
        <v>2036.11</v>
      </c>
      <c r="Q810" s="627">
        <f t="shared" si="305"/>
        <v>6705.72</v>
      </c>
      <c r="R810" s="628">
        <f t="shared" si="301"/>
        <v>8741.83</v>
      </c>
      <c r="S810" s="628">
        <v>1197.71</v>
      </c>
      <c r="T810" s="628">
        <v>3944.54</v>
      </c>
      <c r="U810" s="628">
        <f t="shared" si="302"/>
        <v>5142.25</v>
      </c>
      <c r="V810" s="624"/>
    </row>
    <row r="811" spans="1:22" s="481" customFormat="1" ht="42.75" hidden="1" outlineLevel="1">
      <c r="A811" s="610">
        <v>699</v>
      </c>
      <c r="B811" s="610">
        <v>633</v>
      </c>
      <c r="C811" s="624" t="s">
        <v>390</v>
      </c>
      <c r="D811" s="610" t="s">
        <v>101</v>
      </c>
      <c r="E811" s="614">
        <v>70.03</v>
      </c>
      <c r="F811" s="625">
        <f t="shared" si="280"/>
        <v>11064.74</v>
      </c>
      <c r="G811" s="625">
        <f t="shared" si="281"/>
        <v>6022.58</v>
      </c>
      <c r="H811" s="625">
        <f t="shared" si="282"/>
        <v>17087.32</v>
      </c>
      <c r="I811" s="614">
        <v>158</v>
      </c>
      <c r="J811" s="614">
        <v>86</v>
      </c>
      <c r="K811" s="614"/>
      <c r="L811" s="612"/>
      <c r="M811" s="612"/>
      <c r="N811" s="612"/>
      <c r="O811" s="645">
        <f t="shared" si="307"/>
        <v>221.2</v>
      </c>
      <c r="P811" s="627">
        <f t="shared" si="304"/>
        <v>19838.8</v>
      </c>
      <c r="Q811" s="627">
        <f t="shared" si="305"/>
        <v>7713.1</v>
      </c>
      <c r="R811" s="628">
        <f t="shared" si="301"/>
        <v>27551.9</v>
      </c>
      <c r="S811" s="628">
        <v>283.29000000000002</v>
      </c>
      <c r="T811" s="628">
        <v>110.14</v>
      </c>
      <c r="U811" s="628">
        <f t="shared" si="302"/>
        <v>393.43</v>
      </c>
      <c r="V811" s="624"/>
    </row>
    <row r="812" spans="1:22" s="481" customFormat="1" ht="28.5" hidden="1" outlineLevel="1">
      <c r="A812" s="610">
        <v>700</v>
      </c>
      <c r="B812" s="610">
        <v>634</v>
      </c>
      <c r="C812" s="624" t="s">
        <v>107</v>
      </c>
      <c r="D812" s="610" t="s">
        <v>26</v>
      </c>
      <c r="E812" s="614">
        <v>2.1</v>
      </c>
      <c r="F812" s="625">
        <f t="shared" si="280"/>
        <v>623.57000000000005</v>
      </c>
      <c r="G812" s="625">
        <f t="shared" si="281"/>
        <v>92.4</v>
      </c>
      <c r="H812" s="625">
        <f t="shared" si="282"/>
        <v>715.97</v>
      </c>
      <c r="I812" s="614">
        <v>296.94</v>
      </c>
      <c r="J812" s="614">
        <v>44</v>
      </c>
      <c r="K812" s="614"/>
      <c r="L812" s="612"/>
      <c r="M812" s="612"/>
      <c r="N812" s="612"/>
      <c r="O812" s="645">
        <f t="shared" si="307"/>
        <v>415.72</v>
      </c>
      <c r="P812" s="627">
        <f t="shared" si="304"/>
        <v>1118.06</v>
      </c>
      <c r="Q812" s="627">
        <f t="shared" si="305"/>
        <v>118.34</v>
      </c>
      <c r="R812" s="628">
        <f t="shared" si="301"/>
        <v>1236.4000000000001</v>
      </c>
      <c r="S812" s="628">
        <v>532.41</v>
      </c>
      <c r="T812" s="628">
        <v>56.35</v>
      </c>
      <c r="U812" s="628">
        <f t="shared" si="302"/>
        <v>588.76</v>
      </c>
      <c r="V812" s="624"/>
    </row>
    <row r="813" spans="1:22" s="481" customFormat="1" ht="15" hidden="1" outlineLevel="1">
      <c r="A813" s="610"/>
      <c r="B813" s="610"/>
      <c r="C813" s="643" t="s">
        <v>391</v>
      </c>
      <c r="D813" s="610"/>
      <c r="E813" s="614"/>
      <c r="F813" s="625">
        <f t="shared" si="280"/>
        <v>0</v>
      </c>
      <c r="G813" s="625">
        <f t="shared" si="281"/>
        <v>0</v>
      </c>
      <c r="H813" s="625">
        <f t="shared" si="282"/>
        <v>0</v>
      </c>
      <c r="I813" s="614"/>
      <c r="J813" s="614"/>
      <c r="K813" s="614"/>
      <c r="L813" s="612"/>
      <c r="M813" s="612"/>
      <c r="N813" s="612"/>
      <c r="O813" s="632"/>
      <c r="P813" s="627">
        <f t="shared" si="304"/>
        <v>0</v>
      </c>
      <c r="Q813" s="627">
        <f t="shared" si="305"/>
        <v>0</v>
      </c>
      <c r="R813" s="628">
        <f t="shared" si="301"/>
        <v>0</v>
      </c>
      <c r="S813" s="628">
        <v>0</v>
      </c>
      <c r="T813" s="628">
        <v>0</v>
      </c>
      <c r="U813" s="628">
        <f t="shared" si="302"/>
        <v>0</v>
      </c>
      <c r="V813" s="624"/>
    </row>
    <row r="814" spans="1:22" s="481" customFormat="1" hidden="1" outlineLevel="1">
      <c r="A814" s="610">
        <v>701</v>
      </c>
      <c r="B814" s="610">
        <v>635</v>
      </c>
      <c r="C814" s="624" t="s">
        <v>264</v>
      </c>
      <c r="D814" s="610" t="s">
        <v>34</v>
      </c>
      <c r="E814" s="614">
        <v>0.1</v>
      </c>
      <c r="F814" s="625">
        <f t="shared" si="280"/>
        <v>2375.6999999999998</v>
      </c>
      <c r="G814" s="625">
        <f t="shared" si="281"/>
        <v>0</v>
      </c>
      <c r="H814" s="625">
        <f t="shared" si="282"/>
        <v>2375.6999999999998</v>
      </c>
      <c r="I814" s="614">
        <v>23757</v>
      </c>
      <c r="J814" s="614"/>
      <c r="K814" s="614"/>
      <c r="L814" s="612"/>
      <c r="M814" s="612"/>
      <c r="N814" s="612"/>
      <c r="O814" s="626">
        <f>I814*$L$3</f>
        <v>40386.9</v>
      </c>
      <c r="P814" s="627">
        <f t="shared" si="304"/>
        <v>5172.33</v>
      </c>
      <c r="Q814" s="627">
        <f t="shared" si="305"/>
        <v>0</v>
      </c>
      <c r="R814" s="628">
        <f t="shared" si="301"/>
        <v>5172.33</v>
      </c>
      <c r="S814" s="628">
        <v>51723.3</v>
      </c>
      <c r="T814" s="628">
        <v>0</v>
      </c>
      <c r="U814" s="628">
        <f t="shared" si="302"/>
        <v>51723.3</v>
      </c>
      <c r="V814" s="624"/>
    </row>
    <row r="815" spans="1:22" s="481" customFormat="1" hidden="1" outlineLevel="1">
      <c r="A815" s="610">
        <v>702</v>
      </c>
      <c r="B815" s="610">
        <v>636</v>
      </c>
      <c r="C815" s="624" t="s">
        <v>389</v>
      </c>
      <c r="D815" s="610" t="s">
        <v>103</v>
      </c>
      <c r="E815" s="614">
        <v>10</v>
      </c>
      <c r="F815" s="625">
        <f t="shared" si="280"/>
        <v>3100</v>
      </c>
      <c r="G815" s="625">
        <f t="shared" si="281"/>
        <v>0</v>
      </c>
      <c r="H815" s="625">
        <f t="shared" si="282"/>
        <v>3100</v>
      </c>
      <c r="I815" s="614">
        <v>310</v>
      </c>
      <c r="J815" s="614"/>
      <c r="K815" s="614"/>
      <c r="L815" s="612"/>
      <c r="M815" s="612"/>
      <c r="N815" s="612"/>
      <c r="O815" s="645">
        <f t="shared" ref="O815:O823" si="308">I815*$M$3</f>
        <v>434</v>
      </c>
      <c r="P815" s="627">
        <f t="shared" si="304"/>
        <v>5558.2</v>
      </c>
      <c r="Q815" s="627">
        <f t="shared" si="305"/>
        <v>0</v>
      </c>
      <c r="R815" s="628">
        <f t="shared" si="301"/>
        <v>5558.2</v>
      </c>
      <c r="S815" s="628">
        <v>555.82000000000005</v>
      </c>
      <c r="T815" s="628">
        <v>0</v>
      </c>
      <c r="U815" s="628">
        <f t="shared" si="302"/>
        <v>555.82000000000005</v>
      </c>
      <c r="V815" s="624"/>
    </row>
    <row r="816" spans="1:22" s="481" customFormat="1" hidden="1" outlineLevel="1">
      <c r="A816" s="610">
        <v>703</v>
      </c>
      <c r="B816" s="610">
        <v>637</v>
      </c>
      <c r="C816" s="624" t="s">
        <v>56</v>
      </c>
      <c r="D816" s="610" t="s">
        <v>26</v>
      </c>
      <c r="E816" s="614">
        <v>4.5</v>
      </c>
      <c r="F816" s="625">
        <f t="shared" si="280"/>
        <v>7929.18</v>
      </c>
      <c r="G816" s="625">
        <f t="shared" si="281"/>
        <v>0</v>
      </c>
      <c r="H816" s="625">
        <f t="shared" si="282"/>
        <v>7929.18</v>
      </c>
      <c r="I816" s="614">
        <v>1762.04</v>
      </c>
      <c r="J816" s="614"/>
      <c r="K816" s="614"/>
      <c r="L816" s="612"/>
      <c r="M816" s="612"/>
      <c r="N816" s="612"/>
      <c r="O816" s="645">
        <f t="shared" si="308"/>
        <v>2466.86</v>
      </c>
      <c r="P816" s="627">
        <f t="shared" si="304"/>
        <v>14216.85</v>
      </c>
      <c r="Q816" s="627">
        <f t="shared" si="305"/>
        <v>0</v>
      </c>
      <c r="R816" s="628">
        <f t="shared" si="301"/>
        <v>14216.85</v>
      </c>
      <c r="S816" s="628">
        <v>3159.3</v>
      </c>
      <c r="T816" s="628">
        <v>0</v>
      </c>
      <c r="U816" s="628">
        <f t="shared" si="302"/>
        <v>3159.3</v>
      </c>
      <c r="V816" s="624"/>
    </row>
    <row r="817" spans="1:22" s="481" customFormat="1" hidden="1" outlineLevel="1">
      <c r="A817" s="610">
        <v>704</v>
      </c>
      <c r="B817" s="610">
        <v>638</v>
      </c>
      <c r="C817" s="624" t="s">
        <v>218</v>
      </c>
      <c r="D817" s="610" t="s">
        <v>26</v>
      </c>
      <c r="E817" s="614">
        <v>4.5</v>
      </c>
      <c r="F817" s="625">
        <f t="shared" si="280"/>
        <v>666.36</v>
      </c>
      <c r="G817" s="625">
        <f t="shared" si="281"/>
        <v>0</v>
      </c>
      <c r="H817" s="625">
        <f t="shared" si="282"/>
        <v>666.36</v>
      </c>
      <c r="I817" s="614">
        <v>148.08000000000001</v>
      </c>
      <c r="J817" s="614"/>
      <c r="K817" s="614"/>
      <c r="L817" s="612"/>
      <c r="M817" s="612"/>
      <c r="N817" s="612"/>
      <c r="O817" s="645">
        <f t="shared" si="308"/>
        <v>207.31</v>
      </c>
      <c r="P817" s="627">
        <f t="shared" si="304"/>
        <v>1194.75</v>
      </c>
      <c r="Q817" s="627">
        <f t="shared" si="305"/>
        <v>0</v>
      </c>
      <c r="R817" s="628">
        <f t="shared" si="301"/>
        <v>1194.75</v>
      </c>
      <c r="S817" s="628">
        <v>265.5</v>
      </c>
      <c r="T817" s="628">
        <v>0</v>
      </c>
      <c r="U817" s="628">
        <f t="shared" si="302"/>
        <v>265.5</v>
      </c>
      <c r="V817" s="624"/>
    </row>
    <row r="818" spans="1:22" s="481" customFormat="1" ht="42.75" hidden="1" outlineLevel="1">
      <c r="A818" s="610">
        <v>705</v>
      </c>
      <c r="B818" s="610">
        <v>639</v>
      </c>
      <c r="C818" s="624" t="s">
        <v>265</v>
      </c>
      <c r="D818" s="610" t="s">
        <v>34</v>
      </c>
      <c r="E818" s="614">
        <v>0</v>
      </c>
      <c r="F818" s="625">
        <f t="shared" si="280"/>
        <v>0</v>
      </c>
      <c r="G818" s="625">
        <f t="shared" si="281"/>
        <v>0</v>
      </c>
      <c r="H818" s="625">
        <f t="shared" si="282"/>
        <v>0</v>
      </c>
      <c r="I818" s="614">
        <v>11624</v>
      </c>
      <c r="J818" s="614"/>
      <c r="K818" s="614"/>
      <c r="L818" s="612"/>
      <c r="M818" s="612"/>
      <c r="N818" s="612"/>
      <c r="O818" s="645">
        <f t="shared" si="308"/>
        <v>16273.6</v>
      </c>
      <c r="P818" s="627">
        <f t="shared" si="304"/>
        <v>0</v>
      </c>
      <c r="Q818" s="627">
        <f t="shared" si="305"/>
        <v>0</v>
      </c>
      <c r="R818" s="628">
        <f t="shared" si="301"/>
        <v>0</v>
      </c>
      <c r="S818" s="628">
        <v>20841.52</v>
      </c>
      <c r="T818" s="628">
        <v>0</v>
      </c>
      <c r="U818" s="628">
        <f t="shared" si="302"/>
        <v>20841.52</v>
      </c>
      <c r="V818" s="624"/>
    </row>
    <row r="819" spans="1:22" s="481" customFormat="1" ht="28.5" hidden="1" outlineLevel="1">
      <c r="A819" s="610">
        <v>706</v>
      </c>
      <c r="B819" s="610">
        <v>640</v>
      </c>
      <c r="C819" s="624" t="s">
        <v>266</v>
      </c>
      <c r="D819" s="610" t="s">
        <v>26</v>
      </c>
      <c r="E819" s="614">
        <v>4.5</v>
      </c>
      <c r="F819" s="625">
        <f t="shared" si="280"/>
        <v>472.5</v>
      </c>
      <c r="G819" s="625">
        <f t="shared" si="281"/>
        <v>1039.5</v>
      </c>
      <c r="H819" s="625">
        <f t="shared" si="282"/>
        <v>1512</v>
      </c>
      <c r="I819" s="614">
        <v>105</v>
      </c>
      <c r="J819" s="614">
        <v>231</v>
      </c>
      <c r="K819" s="614"/>
      <c r="L819" s="612"/>
      <c r="M819" s="612"/>
      <c r="N819" s="612"/>
      <c r="O819" s="645">
        <f t="shared" si="308"/>
        <v>147</v>
      </c>
      <c r="P819" s="627">
        <f t="shared" si="304"/>
        <v>847.17</v>
      </c>
      <c r="Q819" s="627">
        <f t="shared" si="305"/>
        <v>1331.28</v>
      </c>
      <c r="R819" s="628">
        <f t="shared" si="301"/>
        <v>2178.4499999999998</v>
      </c>
      <c r="S819" s="628">
        <v>188.26</v>
      </c>
      <c r="T819" s="628">
        <v>295.83999999999997</v>
      </c>
      <c r="U819" s="628">
        <f t="shared" si="302"/>
        <v>484.1</v>
      </c>
      <c r="V819" s="624"/>
    </row>
    <row r="820" spans="1:22" s="481" customFormat="1" ht="42.75" hidden="1" outlineLevel="1">
      <c r="A820" s="610">
        <v>707</v>
      </c>
      <c r="B820" s="610">
        <v>641</v>
      </c>
      <c r="C820" s="624" t="s">
        <v>265</v>
      </c>
      <c r="D820" s="610" t="s">
        <v>34</v>
      </c>
      <c r="E820" s="614">
        <v>0.05</v>
      </c>
      <c r="F820" s="625">
        <f t="shared" si="280"/>
        <v>581.20000000000005</v>
      </c>
      <c r="G820" s="625">
        <f t="shared" si="281"/>
        <v>0</v>
      </c>
      <c r="H820" s="625">
        <f t="shared" si="282"/>
        <v>581.20000000000005</v>
      </c>
      <c r="I820" s="614">
        <v>11624</v>
      </c>
      <c r="J820" s="614"/>
      <c r="K820" s="614"/>
      <c r="L820" s="612"/>
      <c r="M820" s="612"/>
      <c r="N820" s="612"/>
      <c r="O820" s="645">
        <f t="shared" si="308"/>
        <v>16273.6</v>
      </c>
      <c r="P820" s="627">
        <f t="shared" si="304"/>
        <v>1042.08</v>
      </c>
      <c r="Q820" s="627">
        <f t="shared" si="305"/>
        <v>0</v>
      </c>
      <c r="R820" s="628">
        <f t="shared" si="301"/>
        <v>1042.08</v>
      </c>
      <c r="S820" s="628">
        <v>20841.52</v>
      </c>
      <c r="T820" s="628">
        <v>0</v>
      </c>
      <c r="U820" s="628">
        <f t="shared" si="302"/>
        <v>20841.52</v>
      </c>
      <c r="V820" s="624"/>
    </row>
    <row r="821" spans="1:22" s="481" customFormat="1" ht="28.5" hidden="1" outlineLevel="1">
      <c r="A821" s="610">
        <v>708</v>
      </c>
      <c r="B821" s="610">
        <v>642</v>
      </c>
      <c r="C821" s="624" t="s">
        <v>274</v>
      </c>
      <c r="D821" s="610" t="s">
        <v>26</v>
      </c>
      <c r="E821" s="614">
        <v>4.5</v>
      </c>
      <c r="F821" s="625">
        <f t="shared" si="280"/>
        <v>3006</v>
      </c>
      <c r="G821" s="625">
        <f t="shared" si="281"/>
        <v>13860</v>
      </c>
      <c r="H821" s="625">
        <f t="shared" si="282"/>
        <v>16866</v>
      </c>
      <c r="I821" s="614">
        <v>668</v>
      </c>
      <c r="J821" s="614">
        <v>3080</v>
      </c>
      <c r="K821" s="614"/>
      <c r="L821" s="612"/>
      <c r="M821" s="612"/>
      <c r="N821" s="612"/>
      <c r="O821" s="645">
        <f t="shared" si="308"/>
        <v>935.2</v>
      </c>
      <c r="P821" s="627">
        <f t="shared" si="304"/>
        <v>5389.7</v>
      </c>
      <c r="Q821" s="627">
        <f t="shared" si="305"/>
        <v>17750.43</v>
      </c>
      <c r="R821" s="628">
        <f t="shared" si="301"/>
        <v>23140.13</v>
      </c>
      <c r="S821" s="628">
        <v>1197.71</v>
      </c>
      <c r="T821" s="628">
        <v>3944.54</v>
      </c>
      <c r="U821" s="628">
        <f t="shared" si="302"/>
        <v>5142.25</v>
      </c>
      <c r="V821" s="624"/>
    </row>
    <row r="822" spans="1:22" s="481" customFormat="1" ht="42.75" hidden="1" outlineLevel="1">
      <c r="A822" s="610">
        <v>709</v>
      </c>
      <c r="B822" s="610">
        <v>643</v>
      </c>
      <c r="C822" s="624" t="s">
        <v>390</v>
      </c>
      <c r="D822" s="610" t="s">
        <v>101</v>
      </c>
      <c r="E822" s="614">
        <v>35.020000000000003</v>
      </c>
      <c r="F822" s="625">
        <f t="shared" si="280"/>
        <v>5533.16</v>
      </c>
      <c r="G822" s="625">
        <f t="shared" si="281"/>
        <v>3011.72</v>
      </c>
      <c r="H822" s="625">
        <f t="shared" si="282"/>
        <v>8544.8799999999992</v>
      </c>
      <c r="I822" s="614">
        <v>158</v>
      </c>
      <c r="J822" s="614">
        <v>86</v>
      </c>
      <c r="K822" s="614"/>
      <c r="L822" s="612"/>
      <c r="M822" s="612"/>
      <c r="N822" s="612"/>
      <c r="O822" s="645">
        <f t="shared" si="308"/>
        <v>221.2</v>
      </c>
      <c r="P822" s="627">
        <f t="shared" si="304"/>
        <v>9920.82</v>
      </c>
      <c r="Q822" s="627">
        <f t="shared" si="305"/>
        <v>3857.1</v>
      </c>
      <c r="R822" s="628">
        <f t="shared" si="301"/>
        <v>13777.92</v>
      </c>
      <c r="S822" s="628">
        <v>283.29000000000002</v>
      </c>
      <c r="T822" s="628">
        <v>110.14</v>
      </c>
      <c r="U822" s="628">
        <f t="shared" si="302"/>
        <v>393.43</v>
      </c>
      <c r="V822" s="624"/>
    </row>
    <row r="823" spans="1:22" s="481" customFormat="1" ht="28.5" hidden="1" outlineLevel="1">
      <c r="A823" s="610">
        <v>710</v>
      </c>
      <c r="B823" s="610">
        <v>644</v>
      </c>
      <c r="C823" s="624" t="s">
        <v>107</v>
      </c>
      <c r="D823" s="610" t="s">
        <v>26</v>
      </c>
      <c r="E823" s="614">
        <v>5.5</v>
      </c>
      <c r="F823" s="625">
        <f t="shared" si="280"/>
        <v>1633.17</v>
      </c>
      <c r="G823" s="625">
        <f t="shared" si="281"/>
        <v>242</v>
      </c>
      <c r="H823" s="625">
        <f t="shared" si="282"/>
        <v>1875.17</v>
      </c>
      <c r="I823" s="614">
        <v>296.94</v>
      </c>
      <c r="J823" s="614">
        <v>44</v>
      </c>
      <c r="K823" s="614"/>
      <c r="L823" s="612"/>
      <c r="M823" s="612"/>
      <c r="N823" s="612"/>
      <c r="O823" s="645">
        <f t="shared" si="308"/>
        <v>415.72</v>
      </c>
      <c r="P823" s="627">
        <f t="shared" si="304"/>
        <v>2928.26</v>
      </c>
      <c r="Q823" s="627">
        <f t="shared" si="305"/>
        <v>309.93</v>
      </c>
      <c r="R823" s="628">
        <f t="shared" si="301"/>
        <v>3238.19</v>
      </c>
      <c r="S823" s="628">
        <v>532.41</v>
      </c>
      <c r="T823" s="628">
        <v>56.35</v>
      </c>
      <c r="U823" s="628">
        <f t="shared" si="302"/>
        <v>588.76</v>
      </c>
      <c r="V823" s="624"/>
    </row>
    <row r="824" spans="1:22" s="481" customFormat="1" ht="15" hidden="1" outlineLevel="1">
      <c r="A824" s="610"/>
      <c r="B824" s="610"/>
      <c r="C824" s="643" t="s">
        <v>392</v>
      </c>
      <c r="D824" s="610"/>
      <c r="E824" s="614"/>
      <c r="F824" s="625">
        <f t="shared" si="280"/>
        <v>0</v>
      </c>
      <c r="G824" s="625">
        <f t="shared" si="281"/>
        <v>0</v>
      </c>
      <c r="H824" s="625">
        <f t="shared" si="282"/>
        <v>0</v>
      </c>
      <c r="I824" s="614"/>
      <c r="J824" s="614"/>
      <c r="K824" s="614"/>
      <c r="L824" s="612"/>
      <c r="M824" s="612"/>
      <c r="N824" s="612"/>
      <c r="O824" s="632"/>
      <c r="P824" s="627">
        <f t="shared" si="304"/>
        <v>0</v>
      </c>
      <c r="Q824" s="627">
        <f t="shared" si="305"/>
        <v>0</v>
      </c>
      <c r="R824" s="628">
        <f t="shared" si="301"/>
        <v>0</v>
      </c>
      <c r="S824" s="628">
        <v>0</v>
      </c>
      <c r="T824" s="628">
        <v>0</v>
      </c>
      <c r="U824" s="628">
        <f t="shared" si="302"/>
        <v>0</v>
      </c>
      <c r="V824" s="624"/>
    </row>
    <row r="825" spans="1:22" s="481" customFormat="1" hidden="1" outlineLevel="1">
      <c r="A825" s="610">
        <v>711</v>
      </c>
      <c r="B825" s="610">
        <v>645</v>
      </c>
      <c r="C825" s="624" t="s">
        <v>264</v>
      </c>
      <c r="D825" s="610" t="s">
        <v>34</v>
      </c>
      <c r="E825" s="614">
        <v>0.02</v>
      </c>
      <c r="F825" s="625">
        <f t="shared" si="280"/>
        <v>475.14</v>
      </c>
      <c r="G825" s="625">
        <f t="shared" si="281"/>
        <v>0</v>
      </c>
      <c r="H825" s="625">
        <f t="shared" si="282"/>
        <v>475.14</v>
      </c>
      <c r="I825" s="614">
        <v>23757</v>
      </c>
      <c r="J825" s="614"/>
      <c r="K825" s="614"/>
      <c r="L825" s="612"/>
      <c r="M825" s="612"/>
      <c r="N825" s="612"/>
      <c r="O825" s="626">
        <f>I825*$L$3</f>
        <v>40386.9</v>
      </c>
      <c r="P825" s="627">
        <f t="shared" si="304"/>
        <v>1034.47</v>
      </c>
      <c r="Q825" s="627">
        <f t="shared" si="305"/>
        <v>0</v>
      </c>
      <c r="R825" s="628">
        <f t="shared" si="301"/>
        <v>1034.47</v>
      </c>
      <c r="S825" s="628">
        <v>51723.3</v>
      </c>
      <c r="T825" s="628">
        <v>0</v>
      </c>
      <c r="U825" s="628">
        <f t="shared" si="302"/>
        <v>51723.3</v>
      </c>
      <c r="V825" s="624"/>
    </row>
    <row r="826" spans="1:22" s="481" customFormat="1" hidden="1" outlineLevel="1">
      <c r="A826" s="610">
        <v>712</v>
      </c>
      <c r="B826" s="610">
        <v>646</v>
      </c>
      <c r="C826" s="624" t="s">
        <v>389</v>
      </c>
      <c r="D826" s="610" t="s">
        <v>103</v>
      </c>
      <c r="E826" s="614">
        <v>2</v>
      </c>
      <c r="F826" s="625">
        <f t="shared" si="280"/>
        <v>620</v>
      </c>
      <c r="G826" s="625">
        <f t="shared" si="281"/>
        <v>0</v>
      </c>
      <c r="H826" s="625">
        <f t="shared" si="282"/>
        <v>620</v>
      </c>
      <c r="I826" s="614">
        <v>310</v>
      </c>
      <c r="J826" s="614"/>
      <c r="K826" s="614"/>
      <c r="L826" s="612"/>
      <c r="M826" s="612"/>
      <c r="N826" s="612"/>
      <c r="O826" s="645">
        <f t="shared" ref="O826:O834" si="309">I826*$M$3</f>
        <v>434</v>
      </c>
      <c r="P826" s="627">
        <f t="shared" si="304"/>
        <v>1111.6400000000001</v>
      </c>
      <c r="Q826" s="627">
        <f t="shared" si="305"/>
        <v>0</v>
      </c>
      <c r="R826" s="628">
        <f t="shared" si="301"/>
        <v>1111.6400000000001</v>
      </c>
      <c r="S826" s="628">
        <v>555.82000000000005</v>
      </c>
      <c r="T826" s="628">
        <v>0</v>
      </c>
      <c r="U826" s="628">
        <f t="shared" si="302"/>
        <v>555.82000000000005</v>
      </c>
      <c r="V826" s="624"/>
    </row>
    <row r="827" spans="1:22" s="481" customFormat="1" hidden="1" outlineLevel="1">
      <c r="A827" s="610">
        <v>713</v>
      </c>
      <c r="B827" s="610">
        <v>647</v>
      </c>
      <c r="C827" s="624" t="s">
        <v>56</v>
      </c>
      <c r="D827" s="610" t="s">
        <v>26</v>
      </c>
      <c r="E827" s="614">
        <v>0.9</v>
      </c>
      <c r="F827" s="625">
        <f t="shared" si="280"/>
        <v>1585.84</v>
      </c>
      <c r="G827" s="625">
        <f t="shared" si="281"/>
        <v>0</v>
      </c>
      <c r="H827" s="625">
        <f t="shared" si="282"/>
        <v>1585.84</v>
      </c>
      <c r="I827" s="614">
        <v>1762.04</v>
      </c>
      <c r="J827" s="614"/>
      <c r="K827" s="614"/>
      <c r="L827" s="612"/>
      <c r="M827" s="612"/>
      <c r="N827" s="612"/>
      <c r="O827" s="645">
        <f t="shared" si="309"/>
        <v>2466.86</v>
      </c>
      <c r="P827" s="627">
        <f t="shared" si="304"/>
        <v>2843.37</v>
      </c>
      <c r="Q827" s="627">
        <f t="shared" si="305"/>
        <v>0</v>
      </c>
      <c r="R827" s="628">
        <f t="shared" si="301"/>
        <v>2843.37</v>
      </c>
      <c r="S827" s="628">
        <v>3159.3</v>
      </c>
      <c r="T827" s="628">
        <v>0</v>
      </c>
      <c r="U827" s="628">
        <f t="shared" si="302"/>
        <v>3159.3</v>
      </c>
      <c r="V827" s="624"/>
    </row>
    <row r="828" spans="1:22" s="481" customFormat="1" hidden="1" outlineLevel="1">
      <c r="A828" s="610">
        <v>714</v>
      </c>
      <c r="B828" s="610">
        <v>648</v>
      </c>
      <c r="C828" s="624" t="s">
        <v>218</v>
      </c>
      <c r="D828" s="610" t="s">
        <v>26</v>
      </c>
      <c r="E828" s="614">
        <v>0.9</v>
      </c>
      <c r="F828" s="625">
        <f t="shared" si="280"/>
        <v>133.27000000000001</v>
      </c>
      <c r="G828" s="625">
        <f t="shared" si="281"/>
        <v>0</v>
      </c>
      <c r="H828" s="625">
        <f t="shared" si="282"/>
        <v>133.27000000000001</v>
      </c>
      <c r="I828" s="614">
        <v>148.08000000000001</v>
      </c>
      <c r="J828" s="614"/>
      <c r="K828" s="614"/>
      <c r="L828" s="612"/>
      <c r="M828" s="612"/>
      <c r="N828" s="612"/>
      <c r="O828" s="645">
        <f t="shared" si="309"/>
        <v>207.31</v>
      </c>
      <c r="P828" s="627">
        <f t="shared" si="304"/>
        <v>238.95</v>
      </c>
      <c r="Q828" s="627">
        <f t="shared" si="305"/>
        <v>0</v>
      </c>
      <c r="R828" s="628">
        <f t="shared" si="301"/>
        <v>238.95</v>
      </c>
      <c r="S828" s="628">
        <v>265.5</v>
      </c>
      <c r="T828" s="628">
        <v>0</v>
      </c>
      <c r="U828" s="628">
        <f t="shared" si="302"/>
        <v>265.5</v>
      </c>
      <c r="V828" s="624"/>
    </row>
    <row r="829" spans="1:22" s="481" customFormat="1" ht="42.75" hidden="1" outlineLevel="1">
      <c r="A829" s="610">
        <v>715</v>
      </c>
      <c r="B829" s="610">
        <v>649</v>
      </c>
      <c r="C829" s="624" t="s">
        <v>265</v>
      </c>
      <c r="D829" s="610" t="s">
        <v>34</v>
      </c>
      <c r="E829" s="614">
        <v>0</v>
      </c>
      <c r="F829" s="625">
        <f t="shared" si="280"/>
        <v>0</v>
      </c>
      <c r="G829" s="625">
        <f t="shared" si="281"/>
        <v>0</v>
      </c>
      <c r="H829" s="625">
        <f t="shared" si="282"/>
        <v>0</v>
      </c>
      <c r="I829" s="614">
        <v>11624</v>
      </c>
      <c r="J829" s="614"/>
      <c r="K829" s="614"/>
      <c r="L829" s="612"/>
      <c r="M829" s="612"/>
      <c r="N829" s="612"/>
      <c r="O829" s="645">
        <f t="shared" si="309"/>
        <v>16273.6</v>
      </c>
      <c r="P829" s="627">
        <f t="shared" si="304"/>
        <v>0</v>
      </c>
      <c r="Q829" s="627">
        <f t="shared" si="305"/>
        <v>0</v>
      </c>
      <c r="R829" s="628">
        <f t="shared" si="301"/>
        <v>0</v>
      </c>
      <c r="S829" s="628">
        <v>20841.52</v>
      </c>
      <c r="T829" s="628">
        <v>0</v>
      </c>
      <c r="U829" s="628">
        <f t="shared" si="302"/>
        <v>20841.52</v>
      </c>
      <c r="V829" s="624"/>
    </row>
    <row r="830" spans="1:22" s="481" customFormat="1" ht="28.5" hidden="1" outlineLevel="1">
      <c r="A830" s="610">
        <v>716</v>
      </c>
      <c r="B830" s="610">
        <v>650</v>
      </c>
      <c r="C830" s="624" t="s">
        <v>266</v>
      </c>
      <c r="D830" s="610" t="s">
        <v>26</v>
      </c>
      <c r="E830" s="614">
        <v>0.9</v>
      </c>
      <c r="F830" s="625">
        <f t="shared" si="280"/>
        <v>94.5</v>
      </c>
      <c r="G830" s="625">
        <f t="shared" si="281"/>
        <v>207.9</v>
      </c>
      <c r="H830" s="625">
        <f t="shared" si="282"/>
        <v>302.39999999999998</v>
      </c>
      <c r="I830" s="614">
        <v>105</v>
      </c>
      <c r="J830" s="614">
        <v>231</v>
      </c>
      <c r="K830" s="614"/>
      <c r="L830" s="612"/>
      <c r="M830" s="612"/>
      <c r="N830" s="612"/>
      <c r="O830" s="645">
        <f t="shared" si="309"/>
        <v>147</v>
      </c>
      <c r="P830" s="627">
        <f t="shared" si="304"/>
        <v>169.43</v>
      </c>
      <c r="Q830" s="627">
        <f t="shared" si="305"/>
        <v>266.26</v>
      </c>
      <c r="R830" s="628">
        <f t="shared" si="301"/>
        <v>435.69</v>
      </c>
      <c r="S830" s="628">
        <v>188.26</v>
      </c>
      <c r="T830" s="628">
        <v>295.83999999999997</v>
      </c>
      <c r="U830" s="628">
        <f t="shared" si="302"/>
        <v>484.1</v>
      </c>
      <c r="V830" s="624"/>
    </row>
    <row r="831" spans="1:22" s="481" customFormat="1" ht="42.75" hidden="1" outlineLevel="1">
      <c r="A831" s="610">
        <v>717</v>
      </c>
      <c r="B831" s="610">
        <v>651</v>
      </c>
      <c r="C831" s="624" t="s">
        <v>265</v>
      </c>
      <c r="D831" s="610" t="s">
        <v>34</v>
      </c>
      <c r="E831" s="614">
        <v>0.01</v>
      </c>
      <c r="F831" s="625">
        <f t="shared" si="280"/>
        <v>116.24</v>
      </c>
      <c r="G831" s="625">
        <f t="shared" si="281"/>
        <v>0</v>
      </c>
      <c r="H831" s="625">
        <f t="shared" si="282"/>
        <v>116.24</v>
      </c>
      <c r="I831" s="614">
        <v>11624</v>
      </c>
      <c r="J831" s="614"/>
      <c r="K831" s="614"/>
      <c r="L831" s="612"/>
      <c r="M831" s="612"/>
      <c r="N831" s="612"/>
      <c r="O831" s="645">
        <f t="shared" si="309"/>
        <v>16273.6</v>
      </c>
      <c r="P831" s="627">
        <f t="shared" si="304"/>
        <v>208.42</v>
      </c>
      <c r="Q831" s="627">
        <f t="shared" si="305"/>
        <v>0</v>
      </c>
      <c r="R831" s="628">
        <f t="shared" si="301"/>
        <v>208.42</v>
      </c>
      <c r="S831" s="628">
        <v>20841.52</v>
      </c>
      <c r="T831" s="628">
        <v>0</v>
      </c>
      <c r="U831" s="628">
        <f t="shared" si="302"/>
        <v>20841.52</v>
      </c>
      <c r="V831" s="624"/>
    </row>
    <row r="832" spans="1:22" s="481" customFormat="1" ht="28.5" hidden="1" outlineLevel="1">
      <c r="A832" s="610">
        <v>718</v>
      </c>
      <c r="B832" s="610">
        <v>652</v>
      </c>
      <c r="C832" s="624" t="s">
        <v>274</v>
      </c>
      <c r="D832" s="610" t="s">
        <v>26</v>
      </c>
      <c r="E832" s="614">
        <v>0.9</v>
      </c>
      <c r="F832" s="625">
        <f t="shared" si="280"/>
        <v>601.20000000000005</v>
      </c>
      <c r="G832" s="625">
        <f t="shared" si="281"/>
        <v>2772</v>
      </c>
      <c r="H832" s="625">
        <f t="shared" si="282"/>
        <v>3373.2</v>
      </c>
      <c r="I832" s="614">
        <v>668</v>
      </c>
      <c r="J832" s="614">
        <v>3080</v>
      </c>
      <c r="K832" s="614"/>
      <c r="L832" s="612"/>
      <c r="M832" s="612"/>
      <c r="N832" s="612"/>
      <c r="O832" s="645">
        <f t="shared" si="309"/>
        <v>935.2</v>
      </c>
      <c r="P832" s="627">
        <f t="shared" si="304"/>
        <v>1077.94</v>
      </c>
      <c r="Q832" s="627">
        <f t="shared" si="305"/>
        <v>3550.09</v>
      </c>
      <c r="R832" s="628">
        <f t="shared" si="301"/>
        <v>4628.03</v>
      </c>
      <c r="S832" s="628">
        <v>1197.71</v>
      </c>
      <c r="T832" s="628">
        <v>3944.54</v>
      </c>
      <c r="U832" s="628">
        <f t="shared" si="302"/>
        <v>5142.25</v>
      </c>
      <c r="V832" s="624"/>
    </row>
    <row r="833" spans="1:22" s="481" customFormat="1" ht="42.75" hidden="1" outlineLevel="1">
      <c r="A833" s="610">
        <v>719</v>
      </c>
      <c r="B833" s="610">
        <v>653</v>
      </c>
      <c r="C833" s="624" t="s">
        <v>390</v>
      </c>
      <c r="D833" s="610" t="s">
        <v>101</v>
      </c>
      <c r="E833" s="614">
        <v>35.020000000000003</v>
      </c>
      <c r="F833" s="625">
        <f t="shared" si="280"/>
        <v>5533.16</v>
      </c>
      <c r="G833" s="625">
        <f t="shared" si="281"/>
        <v>3011.72</v>
      </c>
      <c r="H833" s="625">
        <f t="shared" si="282"/>
        <v>8544.8799999999992</v>
      </c>
      <c r="I833" s="614">
        <v>158</v>
      </c>
      <c r="J833" s="614">
        <v>86</v>
      </c>
      <c r="K833" s="614"/>
      <c r="L833" s="612"/>
      <c r="M833" s="612"/>
      <c r="N833" s="612"/>
      <c r="O833" s="645">
        <f t="shared" si="309"/>
        <v>221.2</v>
      </c>
      <c r="P833" s="627">
        <f t="shared" si="304"/>
        <v>9920.82</v>
      </c>
      <c r="Q833" s="627">
        <f t="shared" si="305"/>
        <v>3857.1</v>
      </c>
      <c r="R833" s="628">
        <f t="shared" si="301"/>
        <v>13777.92</v>
      </c>
      <c r="S833" s="628">
        <v>283.29000000000002</v>
      </c>
      <c r="T833" s="628">
        <v>110.14</v>
      </c>
      <c r="U833" s="628">
        <f t="shared" si="302"/>
        <v>393.43</v>
      </c>
      <c r="V833" s="624"/>
    </row>
    <row r="834" spans="1:22" s="481" customFormat="1" ht="28.5" hidden="1" outlineLevel="1">
      <c r="A834" s="610">
        <v>720</v>
      </c>
      <c r="B834" s="610">
        <v>654</v>
      </c>
      <c r="C834" s="624" t="s">
        <v>107</v>
      </c>
      <c r="D834" s="610" t="s">
        <v>26</v>
      </c>
      <c r="E834" s="614">
        <v>1.1000000000000001</v>
      </c>
      <c r="F834" s="625">
        <f t="shared" si="280"/>
        <v>326.63</v>
      </c>
      <c r="G834" s="625">
        <f t="shared" si="281"/>
        <v>48.4</v>
      </c>
      <c r="H834" s="625">
        <f t="shared" si="282"/>
        <v>375.03</v>
      </c>
      <c r="I834" s="614">
        <v>296.94</v>
      </c>
      <c r="J834" s="614">
        <v>44</v>
      </c>
      <c r="K834" s="614"/>
      <c r="L834" s="612"/>
      <c r="M834" s="612"/>
      <c r="N834" s="612"/>
      <c r="O834" s="645">
        <f t="shared" si="309"/>
        <v>415.72</v>
      </c>
      <c r="P834" s="627">
        <f t="shared" si="304"/>
        <v>585.65</v>
      </c>
      <c r="Q834" s="627">
        <f t="shared" si="305"/>
        <v>61.99</v>
      </c>
      <c r="R834" s="628">
        <f t="shared" si="301"/>
        <v>647.64</v>
      </c>
      <c r="S834" s="628">
        <v>532.41</v>
      </c>
      <c r="T834" s="628">
        <v>56.35</v>
      </c>
      <c r="U834" s="628">
        <f t="shared" si="302"/>
        <v>588.76</v>
      </c>
      <c r="V834" s="624"/>
    </row>
    <row r="835" spans="1:22" s="481" customFormat="1" hidden="1" outlineLevel="1">
      <c r="A835" s="610"/>
      <c r="B835" s="610"/>
      <c r="C835" s="611" t="s">
        <v>393</v>
      </c>
      <c r="D835" s="610"/>
      <c r="E835" s="614"/>
      <c r="F835" s="625">
        <f t="shared" si="280"/>
        <v>0</v>
      </c>
      <c r="G835" s="625">
        <f t="shared" si="281"/>
        <v>0</v>
      </c>
      <c r="H835" s="625">
        <f t="shared" si="282"/>
        <v>0</v>
      </c>
      <c r="I835" s="614"/>
      <c r="J835" s="614"/>
      <c r="K835" s="614"/>
      <c r="L835" s="612"/>
      <c r="M835" s="612"/>
      <c r="N835" s="612"/>
      <c r="O835" s="632"/>
      <c r="P835" s="627">
        <f t="shared" si="304"/>
        <v>0</v>
      </c>
      <c r="Q835" s="627">
        <f t="shared" si="305"/>
        <v>0</v>
      </c>
      <c r="R835" s="628">
        <f t="shared" si="301"/>
        <v>0</v>
      </c>
      <c r="S835" s="628">
        <v>0</v>
      </c>
      <c r="T835" s="628">
        <v>0</v>
      </c>
      <c r="U835" s="628">
        <f t="shared" si="302"/>
        <v>0</v>
      </c>
      <c r="V835" s="624"/>
    </row>
    <row r="836" spans="1:22" s="481" customFormat="1" hidden="1" outlineLevel="1">
      <c r="A836" s="610">
        <v>721</v>
      </c>
      <c r="B836" s="610">
        <v>655</v>
      </c>
      <c r="C836" s="624" t="s">
        <v>264</v>
      </c>
      <c r="D836" s="610" t="s">
        <v>34</v>
      </c>
      <c r="E836" s="614">
        <v>0.02</v>
      </c>
      <c r="F836" s="625">
        <f t="shared" si="280"/>
        <v>475.14</v>
      </c>
      <c r="G836" s="625">
        <f t="shared" si="281"/>
        <v>0</v>
      </c>
      <c r="H836" s="625">
        <f t="shared" si="282"/>
        <v>475.14</v>
      </c>
      <c r="I836" s="614">
        <v>23757</v>
      </c>
      <c r="J836" s="614"/>
      <c r="K836" s="614"/>
      <c r="L836" s="612"/>
      <c r="M836" s="612"/>
      <c r="N836" s="612"/>
      <c r="O836" s="626">
        <f>I836*$L$3</f>
        <v>40386.9</v>
      </c>
      <c r="P836" s="627">
        <f t="shared" si="304"/>
        <v>1034.47</v>
      </c>
      <c r="Q836" s="627">
        <f t="shared" si="305"/>
        <v>0</v>
      </c>
      <c r="R836" s="628">
        <f t="shared" si="301"/>
        <v>1034.47</v>
      </c>
      <c r="S836" s="628">
        <v>51723.3</v>
      </c>
      <c r="T836" s="628">
        <v>0</v>
      </c>
      <c r="U836" s="628">
        <f t="shared" si="302"/>
        <v>51723.3</v>
      </c>
      <c r="V836" s="624"/>
    </row>
    <row r="837" spans="1:22" s="481" customFormat="1" hidden="1" outlineLevel="1">
      <c r="A837" s="610">
        <v>722</v>
      </c>
      <c r="B837" s="610">
        <v>656</v>
      </c>
      <c r="C837" s="624" t="s">
        <v>389</v>
      </c>
      <c r="D837" s="610" t="s">
        <v>103</v>
      </c>
      <c r="E837" s="614">
        <v>2</v>
      </c>
      <c r="F837" s="625">
        <f t="shared" si="280"/>
        <v>620</v>
      </c>
      <c r="G837" s="625">
        <f t="shared" si="281"/>
        <v>0</v>
      </c>
      <c r="H837" s="625">
        <f t="shared" si="282"/>
        <v>620</v>
      </c>
      <c r="I837" s="614">
        <v>310</v>
      </c>
      <c r="J837" s="614"/>
      <c r="K837" s="614"/>
      <c r="L837" s="612"/>
      <c r="M837" s="612"/>
      <c r="N837" s="612"/>
      <c r="O837" s="645">
        <f t="shared" ref="O837:O845" si="310">I837*$M$3</f>
        <v>434</v>
      </c>
      <c r="P837" s="627">
        <f t="shared" si="304"/>
        <v>1111.6400000000001</v>
      </c>
      <c r="Q837" s="627">
        <f t="shared" si="305"/>
        <v>0</v>
      </c>
      <c r="R837" s="628">
        <f t="shared" si="301"/>
        <v>1111.6400000000001</v>
      </c>
      <c r="S837" s="628">
        <v>555.82000000000005</v>
      </c>
      <c r="T837" s="628">
        <v>0</v>
      </c>
      <c r="U837" s="628">
        <f t="shared" si="302"/>
        <v>555.82000000000005</v>
      </c>
      <c r="V837" s="624"/>
    </row>
    <row r="838" spans="1:22" s="481" customFormat="1" hidden="1" outlineLevel="1">
      <c r="A838" s="610">
        <v>723</v>
      </c>
      <c r="B838" s="610">
        <v>657</v>
      </c>
      <c r="C838" s="624" t="s">
        <v>56</v>
      </c>
      <c r="D838" s="610" t="s">
        <v>26</v>
      </c>
      <c r="E838" s="614">
        <v>0.9</v>
      </c>
      <c r="F838" s="625">
        <f t="shared" si="280"/>
        <v>1585.84</v>
      </c>
      <c r="G838" s="625">
        <f t="shared" si="281"/>
        <v>0</v>
      </c>
      <c r="H838" s="625">
        <f t="shared" si="282"/>
        <v>1585.84</v>
      </c>
      <c r="I838" s="614">
        <v>1762.04</v>
      </c>
      <c r="J838" s="614"/>
      <c r="K838" s="614"/>
      <c r="L838" s="612"/>
      <c r="M838" s="612"/>
      <c r="N838" s="612"/>
      <c r="O838" s="645">
        <f t="shared" si="310"/>
        <v>2466.86</v>
      </c>
      <c r="P838" s="627">
        <f t="shared" si="304"/>
        <v>2843.37</v>
      </c>
      <c r="Q838" s="627">
        <f t="shared" si="305"/>
        <v>0</v>
      </c>
      <c r="R838" s="628">
        <f t="shared" si="301"/>
        <v>2843.37</v>
      </c>
      <c r="S838" s="628">
        <v>3159.3</v>
      </c>
      <c r="T838" s="628">
        <v>0</v>
      </c>
      <c r="U838" s="628">
        <f t="shared" si="302"/>
        <v>3159.3</v>
      </c>
      <c r="V838" s="624"/>
    </row>
    <row r="839" spans="1:22" s="481" customFormat="1" hidden="1" outlineLevel="1">
      <c r="A839" s="610">
        <v>724</v>
      </c>
      <c r="B839" s="610">
        <v>658</v>
      </c>
      <c r="C839" s="624" t="s">
        <v>218</v>
      </c>
      <c r="D839" s="610" t="s">
        <v>26</v>
      </c>
      <c r="E839" s="614">
        <v>0.9</v>
      </c>
      <c r="F839" s="625">
        <f t="shared" si="280"/>
        <v>133.27000000000001</v>
      </c>
      <c r="G839" s="625">
        <f t="shared" si="281"/>
        <v>0</v>
      </c>
      <c r="H839" s="625">
        <f t="shared" si="282"/>
        <v>133.27000000000001</v>
      </c>
      <c r="I839" s="614">
        <v>148.08000000000001</v>
      </c>
      <c r="J839" s="614"/>
      <c r="K839" s="614"/>
      <c r="L839" s="612"/>
      <c r="M839" s="612"/>
      <c r="N839" s="612"/>
      <c r="O839" s="645">
        <f t="shared" si="310"/>
        <v>207.31</v>
      </c>
      <c r="P839" s="627">
        <f t="shared" si="304"/>
        <v>238.95</v>
      </c>
      <c r="Q839" s="627">
        <f t="shared" si="305"/>
        <v>0</v>
      </c>
      <c r="R839" s="628">
        <f t="shared" si="301"/>
        <v>238.95</v>
      </c>
      <c r="S839" s="628">
        <v>265.5</v>
      </c>
      <c r="T839" s="628">
        <v>0</v>
      </c>
      <c r="U839" s="628">
        <f t="shared" si="302"/>
        <v>265.5</v>
      </c>
      <c r="V839" s="624"/>
    </row>
    <row r="840" spans="1:22" s="481" customFormat="1" ht="42.75" hidden="1" outlineLevel="1">
      <c r="A840" s="610">
        <v>725</v>
      </c>
      <c r="B840" s="610">
        <v>659</v>
      </c>
      <c r="C840" s="624" t="s">
        <v>265</v>
      </c>
      <c r="D840" s="610" t="s">
        <v>34</v>
      </c>
      <c r="E840" s="614">
        <v>0</v>
      </c>
      <c r="F840" s="625">
        <f t="shared" si="280"/>
        <v>0</v>
      </c>
      <c r="G840" s="625">
        <f t="shared" si="281"/>
        <v>0</v>
      </c>
      <c r="H840" s="625">
        <f t="shared" si="282"/>
        <v>0</v>
      </c>
      <c r="I840" s="614">
        <v>11624</v>
      </c>
      <c r="J840" s="614"/>
      <c r="K840" s="614"/>
      <c r="L840" s="612"/>
      <c r="M840" s="612"/>
      <c r="N840" s="612"/>
      <c r="O840" s="645">
        <f t="shared" si="310"/>
        <v>16273.6</v>
      </c>
      <c r="P840" s="627">
        <f t="shared" si="304"/>
        <v>0</v>
      </c>
      <c r="Q840" s="627">
        <f t="shared" si="305"/>
        <v>0</v>
      </c>
      <c r="R840" s="628">
        <f t="shared" si="301"/>
        <v>0</v>
      </c>
      <c r="S840" s="628">
        <v>20841.52</v>
      </c>
      <c r="T840" s="628">
        <v>0</v>
      </c>
      <c r="U840" s="628">
        <f t="shared" si="302"/>
        <v>20841.52</v>
      </c>
      <c r="V840" s="624"/>
    </row>
    <row r="841" spans="1:22" s="481" customFormat="1" ht="28.5" hidden="1" outlineLevel="1">
      <c r="A841" s="610">
        <v>726</v>
      </c>
      <c r="B841" s="610">
        <v>660</v>
      </c>
      <c r="C841" s="624" t="s">
        <v>266</v>
      </c>
      <c r="D841" s="610" t="s">
        <v>26</v>
      </c>
      <c r="E841" s="614">
        <v>0.9</v>
      </c>
      <c r="F841" s="625">
        <f t="shared" si="280"/>
        <v>94.5</v>
      </c>
      <c r="G841" s="625">
        <f t="shared" si="281"/>
        <v>207.9</v>
      </c>
      <c r="H841" s="625">
        <f t="shared" si="282"/>
        <v>302.39999999999998</v>
      </c>
      <c r="I841" s="614">
        <v>105</v>
      </c>
      <c r="J841" s="614">
        <v>231</v>
      </c>
      <c r="K841" s="614"/>
      <c r="L841" s="612"/>
      <c r="M841" s="612"/>
      <c r="N841" s="612"/>
      <c r="O841" s="645">
        <f t="shared" si="310"/>
        <v>147</v>
      </c>
      <c r="P841" s="627">
        <f t="shared" si="304"/>
        <v>169.43</v>
      </c>
      <c r="Q841" s="627">
        <f t="shared" si="305"/>
        <v>266.26</v>
      </c>
      <c r="R841" s="628">
        <f t="shared" ref="R841:R904" si="311">P841+Q841</f>
        <v>435.69</v>
      </c>
      <c r="S841" s="628">
        <v>188.26</v>
      </c>
      <c r="T841" s="628">
        <v>295.83999999999997</v>
      </c>
      <c r="U841" s="628">
        <f t="shared" ref="U841:U904" si="312">S841+T841</f>
        <v>484.1</v>
      </c>
      <c r="V841" s="624"/>
    </row>
    <row r="842" spans="1:22" s="481" customFormat="1" ht="42.75" hidden="1" outlineLevel="1">
      <c r="A842" s="610">
        <v>727</v>
      </c>
      <c r="B842" s="610">
        <v>661</v>
      </c>
      <c r="C842" s="624" t="s">
        <v>265</v>
      </c>
      <c r="D842" s="610" t="s">
        <v>34</v>
      </c>
      <c r="E842" s="614">
        <v>0.01</v>
      </c>
      <c r="F842" s="625">
        <f t="shared" si="280"/>
        <v>116.24</v>
      </c>
      <c r="G842" s="625">
        <f t="shared" si="281"/>
        <v>0</v>
      </c>
      <c r="H842" s="625">
        <f t="shared" si="282"/>
        <v>116.24</v>
      </c>
      <c r="I842" s="614">
        <v>11624</v>
      </c>
      <c r="J842" s="614"/>
      <c r="K842" s="614"/>
      <c r="L842" s="612"/>
      <c r="M842" s="612"/>
      <c r="N842" s="612"/>
      <c r="O842" s="645">
        <f t="shared" si="310"/>
        <v>16273.6</v>
      </c>
      <c r="P842" s="627">
        <f t="shared" si="304"/>
        <v>208.42</v>
      </c>
      <c r="Q842" s="627">
        <f t="shared" si="305"/>
        <v>0</v>
      </c>
      <c r="R842" s="628">
        <f t="shared" si="311"/>
        <v>208.42</v>
      </c>
      <c r="S842" s="628">
        <v>20841.52</v>
      </c>
      <c r="T842" s="628">
        <v>0</v>
      </c>
      <c r="U842" s="628">
        <f t="shared" si="312"/>
        <v>20841.52</v>
      </c>
      <c r="V842" s="624"/>
    </row>
    <row r="843" spans="1:22" s="481" customFormat="1" ht="28.5" hidden="1" outlineLevel="1">
      <c r="A843" s="610">
        <v>728</v>
      </c>
      <c r="B843" s="610">
        <v>662</v>
      </c>
      <c r="C843" s="624" t="s">
        <v>274</v>
      </c>
      <c r="D843" s="610" t="s">
        <v>26</v>
      </c>
      <c r="E843" s="614">
        <v>0.9</v>
      </c>
      <c r="F843" s="625">
        <f t="shared" si="280"/>
        <v>601.20000000000005</v>
      </c>
      <c r="G843" s="625">
        <f t="shared" si="281"/>
        <v>2772</v>
      </c>
      <c r="H843" s="625">
        <f t="shared" si="282"/>
        <v>3373.2</v>
      </c>
      <c r="I843" s="614">
        <v>668</v>
      </c>
      <c r="J843" s="614">
        <v>3080</v>
      </c>
      <c r="K843" s="614"/>
      <c r="L843" s="612"/>
      <c r="M843" s="612"/>
      <c r="N843" s="612"/>
      <c r="O843" s="645">
        <f t="shared" si="310"/>
        <v>935.2</v>
      </c>
      <c r="P843" s="627">
        <f t="shared" si="304"/>
        <v>1077.94</v>
      </c>
      <c r="Q843" s="627">
        <f t="shared" si="305"/>
        <v>3550.09</v>
      </c>
      <c r="R843" s="628">
        <f t="shared" si="311"/>
        <v>4628.03</v>
      </c>
      <c r="S843" s="628">
        <v>1197.71</v>
      </c>
      <c r="T843" s="628">
        <v>3944.54</v>
      </c>
      <c r="U843" s="628">
        <f t="shared" si="312"/>
        <v>5142.25</v>
      </c>
      <c r="V843" s="624"/>
    </row>
    <row r="844" spans="1:22" s="481" customFormat="1" ht="42.75" hidden="1" outlineLevel="1">
      <c r="A844" s="610">
        <v>729</v>
      </c>
      <c r="B844" s="610">
        <v>663</v>
      </c>
      <c r="C844" s="624" t="s">
        <v>390</v>
      </c>
      <c r="D844" s="610" t="s">
        <v>101</v>
      </c>
      <c r="E844" s="614">
        <v>35.020000000000003</v>
      </c>
      <c r="F844" s="625">
        <f t="shared" si="280"/>
        <v>5533.16</v>
      </c>
      <c r="G844" s="625">
        <f t="shared" si="281"/>
        <v>3011.72</v>
      </c>
      <c r="H844" s="625">
        <f t="shared" si="282"/>
        <v>8544.8799999999992</v>
      </c>
      <c r="I844" s="614">
        <v>158</v>
      </c>
      <c r="J844" s="614">
        <v>86</v>
      </c>
      <c r="K844" s="614"/>
      <c r="L844" s="612"/>
      <c r="M844" s="612"/>
      <c r="N844" s="612"/>
      <c r="O844" s="645">
        <f t="shared" si="310"/>
        <v>221.2</v>
      </c>
      <c r="P844" s="627">
        <f t="shared" si="304"/>
        <v>9920.82</v>
      </c>
      <c r="Q844" s="627">
        <f t="shared" si="305"/>
        <v>3857.1</v>
      </c>
      <c r="R844" s="628">
        <f t="shared" si="311"/>
        <v>13777.92</v>
      </c>
      <c r="S844" s="628">
        <v>283.29000000000002</v>
      </c>
      <c r="T844" s="628">
        <v>110.14</v>
      </c>
      <c r="U844" s="628">
        <f t="shared" si="312"/>
        <v>393.43</v>
      </c>
      <c r="V844" s="624"/>
    </row>
    <row r="845" spans="1:22" s="481" customFormat="1" ht="28.5" hidden="1" outlineLevel="1">
      <c r="A845" s="610">
        <v>730</v>
      </c>
      <c r="B845" s="610">
        <v>664</v>
      </c>
      <c r="C845" s="624" t="s">
        <v>107</v>
      </c>
      <c r="D845" s="610" t="s">
        <v>26</v>
      </c>
      <c r="E845" s="614">
        <v>1.1000000000000001</v>
      </c>
      <c r="F845" s="625">
        <f t="shared" si="280"/>
        <v>326.63</v>
      </c>
      <c r="G845" s="625">
        <f t="shared" si="281"/>
        <v>48.4</v>
      </c>
      <c r="H845" s="625">
        <f t="shared" si="282"/>
        <v>375.03</v>
      </c>
      <c r="I845" s="614">
        <v>296.94</v>
      </c>
      <c r="J845" s="614">
        <v>44</v>
      </c>
      <c r="K845" s="614"/>
      <c r="L845" s="612"/>
      <c r="M845" s="612"/>
      <c r="N845" s="612"/>
      <c r="O845" s="645">
        <f t="shared" si="310"/>
        <v>415.72</v>
      </c>
      <c r="P845" s="627">
        <f t="shared" si="304"/>
        <v>585.65</v>
      </c>
      <c r="Q845" s="627">
        <f t="shared" si="305"/>
        <v>61.99</v>
      </c>
      <c r="R845" s="628">
        <f t="shared" si="311"/>
        <v>647.64</v>
      </c>
      <c r="S845" s="628">
        <v>532.41</v>
      </c>
      <c r="T845" s="628">
        <v>56.35</v>
      </c>
      <c r="U845" s="628">
        <f t="shared" si="312"/>
        <v>588.76</v>
      </c>
      <c r="V845" s="624"/>
    </row>
    <row r="846" spans="1:22" s="481" customFormat="1" hidden="1" outlineLevel="1">
      <c r="A846" s="610"/>
      <c r="B846" s="610"/>
      <c r="C846" s="611" t="s">
        <v>394</v>
      </c>
      <c r="D846" s="610"/>
      <c r="E846" s="614"/>
      <c r="F846" s="625">
        <f t="shared" si="280"/>
        <v>0</v>
      </c>
      <c r="G846" s="625">
        <f t="shared" si="281"/>
        <v>0</v>
      </c>
      <c r="H846" s="625">
        <f t="shared" si="282"/>
        <v>0</v>
      </c>
      <c r="I846" s="614"/>
      <c r="J846" s="614"/>
      <c r="K846" s="614"/>
      <c r="L846" s="612"/>
      <c r="M846" s="612"/>
      <c r="N846" s="612"/>
      <c r="O846" s="632"/>
      <c r="P846" s="627">
        <f t="shared" si="304"/>
        <v>0</v>
      </c>
      <c r="Q846" s="627">
        <f t="shared" si="305"/>
        <v>0</v>
      </c>
      <c r="R846" s="628">
        <f t="shared" si="311"/>
        <v>0</v>
      </c>
      <c r="S846" s="628">
        <v>0</v>
      </c>
      <c r="T846" s="628">
        <v>0</v>
      </c>
      <c r="U846" s="628">
        <f t="shared" si="312"/>
        <v>0</v>
      </c>
      <c r="V846" s="624"/>
    </row>
    <row r="847" spans="1:22" s="481" customFormat="1" hidden="1" outlineLevel="1">
      <c r="A847" s="610">
        <v>731</v>
      </c>
      <c r="B847" s="610">
        <v>665</v>
      </c>
      <c r="C847" s="624" t="s">
        <v>264</v>
      </c>
      <c r="D847" s="610" t="s">
        <v>34</v>
      </c>
      <c r="E847" s="614">
        <v>0.02</v>
      </c>
      <c r="F847" s="625">
        <f t="shared" si="280"/>
        <v>475.14</v>
      </c>
      <c r="G847" s="625">
        <f t="shared" si="281"/>
        <v>0</v>
      </c>
      <c r="H847" s="625">
        <f t="shared" si="282"/>
        <v>475.14</v>
      </c>
      <c r="I847" s="614">
        <v>23757</v>
      </c>
      <c r="J847" s="614"/>
      <c r="K847" s="614"/>
      <c r="L847" s="612"/>
      <c r="M847" s="612"/>
      <c r="N847" s="612"/>
      <c r="O847" s="626">
        <f>I847*$L$3</f>
        <v>40386.9</v>
      </c>
      <c r="P847" s="627">
        <f t="shared" si="304"/>
        <v>1034.47</v>
      </c>
      <c r="Q847" s="627">
        <f t="shared" si="305"/>
        <v>0</v>
      </c>
      <c r="R847" s="628">
        <f t="shared" si="311"/>
        <v>1034.47</v>
      </c>
      <c r="S847" s="628">
        <v>51723.3</v>
      </c>
      <c r="T847" s="628">
        <v>0</v>
      </c>
      <c r="U847" s="628">
        <f t="shared" si="312"/>
        <v>51723.3</v>
      </c>
      <c r="V847" s="624"/>
    </row>
    <row r="848" spans="1:22" s="481" customFormat="1" hidden="1" outlineLevel="1">
      <c r="A848" s="610">
        <v>732</v>
      </c>
      <c r="B848" s="610">
        <v>666</v>
      </c>
      <c r="C848" s="624" t="s">
        <v>389</v>
      </c>
      <c r="D848" s="610" t="s">
        <v>103</v>
      </c>
      <c r="E848" s="614">
        <v>2</v>
      </c>
      <c r="F848" s="625">
        <f t="shared" si="280"/>
        <v>620</v>
      </c>
      <c r="G848" s="625">
        <f t="shared" si="281"/>
        <v>0</v>
      </c>
      <c r="H848" s="625">
        <f t="shared" si="282"/>
        <v>620</v>
      </c>
      <c r="I848" s="614">
        <v>310</v>
      </c>
      <c r="J848" s="614"/>
      <c r="K848" s="614"/>
      <c r="L848" s="612"/>
      <c r="M848" s="612"/>
      <c r="N848" s="612"/>
      <c r="O848" s="645">
        <f t="shared" ref="O848:O856" si="313">I848*$M$3</f>
        <v>434</v>
      </c>
      <c r="P848" s="627">
        <f t="shared" si="304"/>
        <v>1111.6400000000001</v>
      </c>
      <c r="Q848" s="627">
        <f t="shared" si="305"/>
        <v>0</v>
      </c>
      <c r="R848" s="628">
        <f t="shared" si="311"/>
        <v>1111.6400000000001</v>
      </c>
      <c r="S848" s="628">
        <v>555.82000000000005</v>
      </c>
      <c r="T848" s="628">
        <v>0</v>
      </c>
      <c r="U848" s="628">
        <f t="shared" si="312"/>
        <v>555.82000000000005</v>
      </c>
      <c r="V848" s="624"/>
    </row>
    <row r="849" spans="1:22" s="481" customFormat="1" hidden="1" outlineLevel="1">
      <c r="A849" s="610">
        <v>733</v>
      </c>
      <c r="B849" s="610">
        <v>667</v>
      </c>
      <c r="C849" s="624" t="s">
        <v>56</v>
      </c>
      <c r="D849" s="610" t="s">
        <v>26</v>
      </c>
      <c r="E849" s="614">
        <v>0.9</v>
      </c>
      <c r="F849" s="625">
        <f t="shared" si="280"/>
        <v>1585.84</v>
      </c>
      <c r="G849" s="625">
        <f t="shared" si="281"/>
        <v>0</v>
      </c>
      <c r="H849" s="625">
        <f t="shared" si="282"/>
        <v>1585.84</v>
      </c>
      <c r="I849" s="614">
        <v>1762.04</v>
      </c>
      <c r="J849" s="614"/>
      <c r="K849" s="614"/>
      <c r="L849" s="612"/>
      <c r="M849" s="612"/>
      <c r="N849" s="612"/>
      <c r="O849" s="645">
        <f t="shared" si="313"/>
        <v>2466.86</v>
      </c>
      <c r="P849" s="627">
        <f t="shared" si="304"/>
        <v>2843.37</v>
      </c>
      <c r="Q849" s="627">
        <f t="shared" si="305"/>
        <v>0</v>
      </c>
      <c r="R849" s="628">
        <f t="shared" si="311"/>
        <v>2843.37</v>
      </c>
      <c r="S849" s="628">
        <v>3159.3</v>
      </c>
      <c r="T849" s="628">
        <v>0</v>
      </c>
      <c r="U849" s="628">
        <f t="shared" si="312"/>
        <v>3159.3</v>
      </c>
      <c r="V849" s="624"/>
    </row>
    <row r="850" spans="1:22" s="481" customFormat="1" hidden="1" outlineLevel="1">
      <c r="A850" s="610">
        <v>734</v>
      </c>
      <c r="B850" s="610">
        <v>668</v>
      </c>
      <c r="C850" s="624" t="s">
        <v>218</v>
      </c>
      <c r="D850" s="610" t="s">
        <v>26</v>
      </c>
      <c r="E850" s="614">
        <v>0.9</v>
      </c>
      <c r="F850" s="625">
        <f t="shared" si="280"/>
        <v>133.27000000000001</v>
      </c>
      <c r="G850" s="625">
        <f t="shared" si="281"/>
        <v>0</v>
      </c>
      <c r="H850" s="625">
        <f t="shared" si="282"/>
        <v>133.27000000000001</v>
      </c>
      <c r="I850" s="614">
        <v>148.08000000000001</v>
      </c>
      <c r="J850" s="614"/>
      <c r="K850" s="614"/>
      <c r="L850" s="612"/>
      <c r="M850" s="612"/>
      <c r="N850" s="612"/>
      <c r="O850" s="645">
        <f t="shared" si="313"/>
        <v>207.31</v>
      </c>
      <c r="P850" s="627">
        <f t="shared" si="304"/>
        <v>238.95</v>
      </c>
      <c r="Q850" s="627">
        <f t="shared" si="305"/>
        <v>0</v>
      </c>
      <c r="R850" s="628">
        <f t="shared" si="311"/>
        <v>238.95</v>
      </c>
      <c r="S850" s="628">
        <v>265.5</v>
      </c>
      <c r="T850" s="628">
        <v>0</v>
      </c>
      <c r="U850" s="628">
        <f t="shared" si="312"/>
        <v>265.5</v>
      </c>
      <c r="V850" s="624"/>
    </row>
    <row r="851" spans="1:22" s="481" customFormat="1" ht="42.75" hidden="1" outlineLevel="1">
      <c r="A851" s="610">
        <v>735</v>
      </c>
      <c r="B851" s="610">
        <v>669</v>
      </c>
      <c r="C851" s="624" t="s">
        <v>265</v>
      </c>
      <c r="D851" s="610" t="s">
        <v>34</v>
      </c>
      <c r="E851" s="614">
        <v>0</v>
      </c>
      <c r="F851" s="625">
        <f t="shared" si="280"/>
        <v>0</v>
      </c>
      <c r="G851" s="625">
        <f t="shared" si="281"/>
        <v>0</v>
      </c>
      <c r="H851" s="625">
        <f t="shared" si="282"/>
        <v>0</v>
      </c>
      <c r="I851" s="614">
        <v>11624</v>
      </c>
      <c r="J851" s="614"/>
      <c r="K851" s="614"/>
      <c r="L851" s="612"/>
      <c r="M851" s="612"/>
      <c r="N851" s="612"/>
      <c r="O851" s="645">
        <f t="shared" si="313"/>
        <v>16273.6</v>
      </c>
      <c r="P851" s="627">
        <f t="shared" si="304"/>
        <v>0</v>
      </c>
      <c r="Q851" s="627">
        <f t="shared" si="305"/>
        <v>0</v>
      </c>
      <c r="R851" s="628">
        <f t="shared" si="311"/>
        <v>0</v>
      </c>
      <c r="S851" s="628">
        <v>20841.52</v>
      </c>
      <c r="T851" s="628">
        <v>0</v>
      </c>
      <c r="U851" s="628">
        <f t="shared" si="312"/>
        <v>20841.52</v>
      </c>
      <c r="V851" s="624"/>
    </row>
    <row r="852" spans="1:22" s="481" customFormat="1" ht="28.5" hidden="1" outlineLevel="1">
      <c r="A852" s="610">
        <v>736</v>
      </c>
      <c r="B852" s="610">
        <v>670</v>
      </c>
      <c r="C852" s="624" t="s">
        <v>266</v>
      </c>
      <c r="D852" s="610" t="s">
        <v>26</v>
      </c>
      <c r="E852" s="614">
        <v>0.9</v>
      </c>
      <c r="F852" s="625">
        <f t="shared" si="280"/>
        <v>94.5</v>
      </c>
      <c r="G852" s="625">
        <f t="shared" si="281"/>
        <v>207.9</v>
      </c>
      <c r="H852" s="625">
        <f t="shared" si="282"/>
        <v>302.39999999999998</v>
      </c>
      <c r="I852" s="614">
        <v>105</v>
      </c>
      <c r="J852" s="614">
        <v>231</v>
      </c>
      <c r="K852" s="614"/>
      <c r="L852" s="612"/>
      <c r="M852" s="612"/>
      <c r="N852" s="612"/>
      <c r="O852" s="645">
        <f t="shared" si="313"/>
        <v>147</v>
      </c>
      <c r="P852" s="627">
        <f t="shared" si="304"/>
        <v>169.43</v>
      </c>
      <c r="Q852" s="627">
        <f t="shared" si="305"/>
        <v>266.26</v>
      </c>
      <c r="R852" s="628">
        <f t="shared" si="311"/>
        <v>435.69</v>
      </c>
      <c r="S852" s="628">
        <v>188.26</v>
      </c>
      <c r="T852" s="628">
        <v>295.83999999999997</v>
      </c>
      <c r="U852" s="628">
        <f t="shared" si="312"/>
        <v>484.1</v>
      </c>
      <c r="V852" s="624"/>
    </row>
    <row r="853" spans="1:22" s="481" customFormat="1" ht="42.75" hidden="1" outlineLevel="1">
      <c r="A853" s="610">
        <v>737</v>
      </c>
      <c r="B853" s="610">
        <v>671</v>
      </c>
      <c r="C853" s="624" t="s">
        <v>265</v>
      </c>
      <c r="D853" s="610" t="s">
        <v>34</v>
      </c>
      <c r="E853" s="614">
        <v>0.01</v>
      </c>
      <c r="F853" s="625">
        <f t="shared" si="280"/>
        <v>116.24</v>
      </c>
      <c r="G853" s="625">
        <f t="shared" si="281"/>
        <v>0</v>
      </c>
      <c r="H853" s="625">
        <f t="shared" si="282"/>
        <v>116.24</v>
      </c>
      <c r="I853" s="614">
        <v>11624</v>
      </c>
      <c r="J853" s="614"/>
      <c r="K853" s="614"/>
      <c r="L853" s="612"/>
      <c r="M853" s="612"/>
      <c r="N853" s="612"/>
      <c r="O853" s="645">
        <f t="shared" si="313"/>
        <v>16273.6</v>
      </c>
      <c r="P853" s="627">
        <f t="shared" si="304"/>
        <v>208.42</v>
      </c>
      <c r="Q853" s="627">
        <f t="shared" si="305"/>
        <v>0</v>
      </c>
      <c r="R853" s="628">
        <f t="shared" si="311"/>
        <v>208.42</v>
      </c>
      <c r="S853" s="628">
        <v>20841.52</v>
      </c>
      <c r="T853" s="628">
        <v>0</v>
      </c>
      <c r="U853" s="628">
        <f t="shared" si="312"/>
        <v>20841.52</v>
      </c>
      <c r="V853" s="624"/>
    </row>
    <row r="854" spans="1:22" s="481" customFormat="1" ht="28.5" hidden="1" outlineLevel="1">
      <c r="A854" s="610">
        <v>738</v>
      </c>
      <c r="B854" s="610">
        <v>672</v>
      </c>
      <c r="C854" s="624" t="s">
        <v>274</v>
      </c>
      <c r="D854" s="610" t="s">
        <v>26</v>
      </c>
      <c r="E854" s="614">
        <v>0.9</v>
      </c>
      <c r="F854" s="625">
        <f t="shared" si="280"/>
        <v>601.20000000000005</v>
      </c>
      <c r="G854" s="625">
        <f t="shared" si="281"/>
        <v>2772</v>
      </c>
      <c r="H854" s="625">
        <f t="shared" si="282"/>
        <v>3373.2</v>
      </c>
      <c r="I854" s="614">
        <v>668</v>
      </c>
      <c r="J854" s="614">
        <v>3080</v>
      </c>
      <c r="K854" s="614"/>
      <c r="L854" s="612"/>
      <c r="M854" s="612"/>
      <c r="N854" s="612"/>
      <c r="O854" s="645">
        <f t="shared" si="313"/>
        <v>935.2</v>
      </c>
      <c r="P854" s="627">
        <f t="shared" ref="P854:P917" si="314">E854*S854</f>
        <v>1077.94</v>
      </c>
      <c r="Q854" s="627">
        <f t="shared" ref="Q854:Q917" si="315">E854*T854</f>
        <v>3550.09</v>
      </c>
      <c r="R854" s="628">
        <f t="shared" si="311"/>
        <v>4628.03</v>
      </c>
      <c r="S854" s="628">
        <v>1197.71</v>
      </c>
      <c r="T854" s="628">
        <v>3944.54</v>
      </c>
      <c r="U854" s="628">
        <f t="shared" si="312"/>
        <v>5142.25</v>
      </c>
      <c r="V854" s="624"/>
    </row>
    <row r="855" spans="1:22" s="481" customFormat="1" ht="42.75" hidden="1" outlineLevel="1">
      <c r="A855" s="610">
        <v>739</v>
      </c>
      <c r="B855" s="610">
        <v>673</v>
      </c>
      <c r="C855" s="624" t="s">
        <v>390</v>
      </c>
      <c r="D855" s="610" t="s">
        <v>101</v>
      </c>
      <c r="E855" s="614">
        <v>35.020000000000003</v>
      </c>
      <c r="F855" s="625">
        <f t="shared" si="280"/>
        <v>5533.16</v>
      </c>
      <c r="G855" s="625">
        <f t="shared" si="281"/>
        <v>3011.72</v>
      </c>
      <c r="H855" s="625">
        <f t="shared" si="282"/>
        <v>8544.8799999999992</v>
      </c>
      <c r="I855" s="614">
        <v>158</v>
      </c>
      <c r="J855" s="614">
        <v>86</v>
      </c>
      <c r="K855" s="614"/>
      <c r="L855" s="612"/>
      <c r="M855" s="612"/>
      <c r="N855" s="612"/>
      <c r="O855" s="645">
        <f t="shared" si="313"/>
        <v>221.2</v>
      </c>
      <c r="P855" s="627">
        <f t="shared" si="314"/>
        <v>9920.82</v>
      </c>
      <c r="Q855" s="627">
        <f t="shared" si="315"/>
        <v>3857.1</v>
      </c>
      <c r="R855" s="628">
        <f t="shared" si="311"/>
        <v>13777.92</v>
      </c>
      <c r="S855" s="628">
        <v>283.29000000000002</v>
      </c>
      <c r="T855" s="628">
        <v>110.14</v>
      </c>
      <c r="U855" s="628">
        <f t="shared" si="312"/>
        <v>393.43</v>
      </c>
      <c r="V855" s="624"/>
    </row>
    <row r="856" spans="1:22" s="481" customFormat="1" ht="28.5" hidden="1" outlineLevel="1">
      <c r="A856" s="610">
        <v>740</v>
      </c>
      <c r="B856" s="610">
        <v>674</v>
      </c>
      <c r="C856" s="624" t="s">
        <v>107</v>
      </c>
      <c r="D856" s="610" t="s">
        <v>26</v>
      </c>
      <c r="E856" s="614">
        <v>1.1000000000000001</v>
      </c>
      <c r="F856" s="625">
        <f t="shared" si="280"/>
        <v>326.63</v>
      </c>
      <c r="G856" s="625">
        <f t="shared" si="281"/>
        <v>48.4</v>
      </c>
      <c r="H856" s="625">
        <f t="shared" si="282"/>
        <v>375.03</v>
      </c>
      <c r="I856" s="614">
        <v>296.94</v>
      </c>
      <c r="J856" s="614">
        <v>44</v>
      </c>
      <c r="K856" s="614"/>
      <c r="L856" s="612"/>
      <c r="M856" s="612"/>
      <c r="N856" s="612"/>
      <c r="O856" s="645">
        <f t="shared" si="313"/>
        <v>415.72</v>
      </c>
      <c r="P856" s="627">
        <f t="shared" si="314"/>
        <v>585.65</v>
      </c>
      <c r="Q856" s="627">
        <f t="shared" si="315"/>
        <v>61.99</v>
      </c>
      <c r="R856" s="628">
        <f t="shared" si="311"/>
        <v>647.64</v>
      </c>
      <c r="S856" s="628">
        <v>532.41</v>
      </c>
      <c r="T856" s="628">
        <v>56.35</v>
      </c>
      <c r="U856" s="628">
        <f t="shared" si="312"/>
        <v>588.76</v>
      </c>
      <c r="V856" s="624"/>
    </row>
    <row r="857" spans="1:22" s="481" customFormat="1" hidden="1" outlineLevel="1">
      <c r="A857" s="610"/>
      <c r="B857" s="610"/>
      <c r="C857" s="611" t="s">
        <v>395</v>
      </c>
      <c r="D857" s="610"/>
      <c r="E857" s="614"/>
      <c r="F857" s="625">
        <f t="shared" si="280"/>
        <v>0</v>
      </c>
      <c r="G857" s="625">
        <f t="shared" si="281"/>
        <v>0</v>
      </c>
      <c r="H857" s="625">
        <f t="shared" si="282"/>
        <v>0</v>
      </c>
      <c r="I857" s="614"/>
      <c r="J857" s="614"/>
      <c r="K857" s="614"/>
      <c r="L857" s="612"/>
      <c r="M857" s="612"/>
      <c r="N857" s="612"/>
      <c r="O857" s="632"/>
      <c r="P857" s="627">
        <f t="shared" si="314"/>
        <v>0</v>
      </c>
      <c r="Q857" s="627">
        <f t="shared" si="315"/>
        <v>0</v>
      </c>
      <c r="R857" s="628">
        <f t="shared" si="311"/>
        <v>0</v>
      </c>
      <c r="S857" s="628">
        <v>0</v>
      </c>
      <c r="T857" s="628">
        <v>0</v>
      </c>
      <c r="U857" s="628">
        <f t="shared" si="312"/>
        <v>0</v>
      </c>
      <c r="V857" s="624"/>
    </row>
    <row r="858" spans="1:22" s="481" customFormat="1" hidden="1" outlineLevel="1">
      <c r="A858" s="610">
        <v>741</v>
      </c>
      <c r="B858" s="610">
        <v>675</v>
      </c>
      <c r="C858" s="624" t="s">
        <v>264</v>
      </c>
      <c r="D858" s="610" t="s">
        <v>34</v>
      </c>
      <c r="E858" s="614">
        <v>0.04</v>
      </c>
      <c r="F858" s="625">
        <f t="shared" si="280"/>
        <v>950.28</v>
      </c>
      <c r="G858" s="625">
        <f t="shared" si="281"/>
        <v>0</v>
      </c>
      <c r="H858" s="625">
        <f t="shared" si="282"/>
        <v>950.28</v>
      </c>
      <c r="I858" s="614">
        <v>23757</v>
      </c>
      <c r="J858" s="614"/>
      <c r="K858" s="614"/>
      <c r="L858" s="612"/>
      <c r="M858" s="612"/>
      <c r="N858" s="612"/>
      <c r="O858" s="626">
        <f>I858*$L$3</f>
        <v>40386.9</v>
      </c>
      <c r="P858" s="627">
        <f t="shared" si="314"/>
        <v>2068.9299999999998</v>
      </c>
      <c r="Q858" s="627">
        <f t="shared" si="315"/>
        <v>0</v>
      </c>
      <c r="R858" s="628">
        <f t="shared" si="311"/>
        <v>2068.9299999999998</v>
      </c>
      <c r="S858" s="628">
        <v>51723.3</v>
      </c>
      <c r="T858" s="628">
        <v>0</v>
      </c>
      <c r="U858" s="628">
        <f t="shared" si="312"/>
        <v>51723.3</v>
      </c>
      <c r="V858" s="624"/>
    </row>
    <row r="859" spans="1:22" s="481" customFormat="1" hidden="1" outlineLevel="1">
      <c r="A859" s="610">
        <v>742</v>
      </c>
      <c r="B859" s="610">
        <v>676</v>
      </c>
      <c r="C859" s="624" t="s">
        <v>389</v>
      </c>
      <c r="D859" s="610" t="s">
        <v>103</v>
      </c>
      <c r="E859" s="614">
        <v>4</v>
      </c>
      <c r="F859" s="625">
        <f t="shared" si="280"/>
        <v>1240</v>
      </c>
      <c r="G859" s="625">
        <f t="shared" si="281"/>
        <v>0</v>
      </c>
      <c r="H859" s="625">
        <f t="shared" si="282"/>
        <v>1240</v>
      </c>
      <c r="I859" s="614">
        <v>310</v>
      </c>
      <c r="J859" s="614"/>
      <c r="K859" s="614"/>
      <c r="L859" s="612"/>
      <c r="M859" s="612"/>
      <c r="N859" s="612"/>
      <c r="O859" s="645">
        <f t="shared" ref="O859:O867" si="316">I859*$M$3</f>
        <v>434</v>
      </c>
      <c r="P859" s="627">
        <f t="shared" si="314"/>
        <v>2223.2800000000002</v>
      </c>
      <c r="Q859" s="627">
        <f t="shared" si="315"/>
        <v>0</v>
      </c>
      <c r="R859" s="628">
        <f t="shared" si="311"/>
        <v>2223.2800000000002</v>
      </c>
      <c r="S859" s="628">
        <v>555.82000000000005</v>
      </c>
      <c r="T859" s="628">
        <v>0</v>
      </c>
      <c r="U859" s="628">
        <f t="shared" si="312"/>
        <v>555.82000000000005</v>
      </c>
      <c r="V859" s="624"/>
    </row>
    <row r="860" spans="1:22" s="481" customFormat="1" hidden="1" outlineLevel="1">
      <c r="A860" s="610">
        <v>743</v>
      </c>
      <c r="B860" s="610">
        <v>677</v>
      </c>
      <c r="C860" s="624" t="s">
        <v>56</v>
      </c>
      <c r="D860" s="610" t="s">
        <v>26</v>
      </c>
      <c r="E860" s="614">
        <v>1.8</v>
      </c>
      <c r="F860" s="625">
        <f t="shared" si="280"/>
        <v>3171.67</v>
      </c>
      <c r="G860" s="625">
        <f t="shared" si="281"/>
        <v>0</v>
      </c>
      <c r="H860" s="625">
        <f t="shared" si="282"/>
        <v>3171.67</v>
      </c>
      <c r="I860" s="614">
        <v>1762.04</v>
      </c>
      <c r="J860" s="614"/>
      <c r="K860" s="614"/>
      <c r="L860" s="612"/>
      <c r="M860" s="612"/>
      <c r="N860" s="612"/>
      <c r="O860" s="645">
        <f t="shared" si="316"/>
        <v>2466.86</v>
      </c>
      <c r="P860" s="627">
        <f t="shared" si="314"/>
        <v>5686.74</v>
      </c>
      <c r="Q860" s="627">
        <f t="shared" si="315"/>
        <v>0</v>
      </c>
      <c r="R860" s="628">
        <f t="shared" si="311"/>
        <v>5686.74</v>
      </c>
      <c r="S860" s="628">
        <v>3159.3</v>
      </c>
      <c r="T860" s="628">
        <v>0</v>
      </c>
      <c r="U860" s="628">
        <f t="shared" si="312"/>
        <v>3159.3</v>
      </c>
      <c r="V860" s="624"/>
    </row>
    <row r="861" spans="1:22" s="481" customFormat="1" hidden="1" outlineLevel="1">
      <c r="A861" s="610">
        <v>744</v>
      </c>
      <c r="B861" s="610">
        <v>678</v>
      </c>
      <c r="C861" s="624" t="s">
        <v>218</v>
      </c>
      <c r="D861" s="610" t="s">
        <v>26</v>
      </c>
      <c r="E861" s="614">
        <v>1.8</v>
      </c>
      <c r="F861" s="625">
        <f t="shared" si="280"/>
        <v>266.54000000000002</v>
      </c>
      <c r="G861" s="625">
        <f t="shared" si="281"/>
        <v>0</v>
      </c>
      <c r="H861" s="625">
        <f t="shared" si="282"/>
        <v>266.54000000000002</v>
      </c>
      <c r="I861" s="614">
        <v>148.08000000000001</v>
      </c>
      <c r="J861" s="614"/>
      <c r="K861" s="614"/>
      <c r="L861" s="612"/>
      <c r="M861" s="612"/>
      <c r="N861" s="612"/>
      <c r="O861" s="645">
        <f t="shared" si="316"/>
        <v>207.31</v>
      </c>
      <c r="P861" s="627">
        <f t="shared" si="314"/>
        <v>477.9</v>
      </c>
      <c r="Q861" s="627">
        <f t="shared" si="315"/>
        <v>0</v>
      </c>
      <c r="R861" s="628">
        <f t="shared" si="311"/>
        <v>477.9</v>
      </c>
      <c r="S861" s="628">
        <v>265.5</v>
      </c>
      <c r="T861" s="628">
        <v>0</v>
      </c>
      <c r="U861" s="628">
        <f t="shared" si="312"/>
        <v>265.5</v>
      </c>
      <c r="V861" s="624"/>
    </row>
    <row r="862" spans="1:22" s="481" customFormat="1" ht="42.75" hidden="1" outlineLevel="1">
      <c r="A862" s="610">
        <v>745</v>
      </c>
      <c r="B862" s="610">
        <v>679</v>
      </c>
      <c r="C862" s="624" t="s">
        <v>265</v>
      </c>
      <c r="D862" s="610" t="s">
        <v>34</v>
      </c>
      <c r="E862" s="614">
        <v>0</v>
      </c>
      <c r="F862" s="625">
        <f t="shared" si="280"/>
        <v>0</v>
      </c>
      <c r="G862" s="625">
        <f t="shared" si="281"/>
        <v>0</v>
      </c>
      <c r="H862" s="625">
        <f t="shared" si="282"/>
        <v>0</v>
      </c>
      <c r="I862" s="614">
        <v>11624</v>
      </c>
      <c r="J862" s="614"/>
      <c r="K862" s="614"/>
      <c r="L862" s="612"/>
      <c r="M862" s="612"/>
      <c r="N862" s="612"/>
      <c r="O862" s="645">
        <f t="shared" si="316"/>
        <v>16273.6</v>
      </c>
      <c r="P862" s="627">
        <f t="shared" si="314"/>
        <v>0</v>
      </c>
      <c r="Q862" s="627">
        <f t="shared" si="315"/>
        <v>0</v>
      </c>
      <c r="R862" s="628">
        <f t="shared" si="311"/>
        <v>0</v>
      </c>
      <c r="S862" s="628">
        <v>20841.52</v>
      </c>
      <c r="T862" s="628">
        <v>0</v>
      </c>
      <c r="U862" s="628">
        <f t="shared" si="312"/>
        <v>20841.52</v>
      </c>
      <c r="V862" s="624"/>
    </row>
    <row r="863" spans="1:22" s="481" customFormat="1" ht="28.5" hidden="1" outlineLevel="1">
      <c r="A863" s="610">
        <v>746</v>
      </c>
      <c r="B863" s="610">
        <v>680</v>
      </c>
      <c r="C863" s="624" t="s">
        <v>266</v>
      </c>
      <c r="D863" s="610" t="s">
        <v>26</v>
      </c>
      <c r="E863" s="614">
        <v>1.8</v>
      </c>
      <c r="F863" s="625">
        <f t="shared" si="280"/>
        <v>189</v>
      </c>
      <c r="G863" s="625">
        <f t="shared" si="281"/>
        <v>415.8</v>
      </c>
      <c r="H863" s="625">
        <f t="shared" si="282"/>
        <v>604.79999999999995</v>
      </c>
      <c r="I863" s="614">
        <v>105</v>
      </c>
      <c r="J863" s="614">
        <v>231</v>
      </c>
      <c r="K863" s="614"/>
      <c r="L863" s="612"/>
      <c r="M863" s="612"/>
      <c r="N863" s="612"/>
      <c r="O863" s="645">
        <f t="shared" si="316"/>
        <v>147</v>
      </c>
      <c r="P863" s="627">
        <f t="shared" si="314"/>
        <v>338.87</v>
      </c>
      <c r="Q863" s="627">
        <f t="shared" si="315"/>
        <v>532.51</v>
      </c>
      <c r="R863" s="628">
        <f t="shared" si="311"/>
        <v>871.38</v>
      </c>
      <c r="S863" s="628">
        <v>188.26</v>
      </c>
      <c r="T863" s="628">
        <v>295.83999999999997</v>
      </c>
      <c r="U863" s="628">
        <f t="shared" si="312"/>
        <v>484.1</v>
      </c>
      <c r="V863" s="624"/>
    </row>
    <row r="864" spans="1:22" s="481" customFormat="1" ht="42.75" hidden="1" outlineLevel="1">
      <c r="A864" s="610">
        <v>747</v>
      </c>
      <c r="B864" s="610">
        <v>681</v>
      </c>
      <c r="C864" s="624" t="s">
        <v>265</v>
      </c>
      <c r="D864" s="610" t="s">
        <v>34</v>
      </c>
      <c r="E864" s="614">
        <v>0.02</v>
      </c>
      <c r="F864" s="625">
        <f t="shared" si="280"/>
        <v>232.48</v>
      </c>
      <c r="G864" s="625">
        <f t="shared" si="281"/>
        <v>0</v>
      </c>
      <c r="H864" s="625">
        <f t="shared" si="282"/>
        <v>232.48</v>
      </c>
      <c r="I864" s="614">
        <v>11624</v>
      </c>
      <c r="J864" s="614"/>
      <c r="K864" s="614"/>
      <c r="L864" s="612"/>
      <c r="M864" s="612"/>
      <c r="N864" s="612"/>
      <c r="O864" s="645">
        <f t="shared" si="316"/>
        <v>16273.6</v>
      </c>
      <c r="P864" s="627">
        <f t="shared" si="314"/>
        <v>416.83</v>
      </c>
      <c r="Q864" s="627">
        <f t="shared" si="315"/>
        <v>0</v>
      </c>
      <c r="R864" s="628">
        <f t="shared" si="311"/>
        <v>416.83</v>
      </c>
      <c r="S864" s="628">
        <v>20841.52</v>
      </c>
      <c r="T864" s="628">
        <v>0</v>
      </c>
      <c r="U864" s="628">
        <f t="shared" si="312"/>
        <v>20841.52</v>
      </c>
      <c r="V864" s="624"/>
    </row>
    <row r="865" spans="1:22" s="481" customFormat="1" ht="28.5" hidden="1" outlineLevel="1">
      <c r="A865" s="610">
        <v>748</v>
      </c>
      <c r="B865" s="610">
        <v>682</v>
      </c>
      <c r="C865" s="624" t="s">
        <v>274</v>
      </c>
      <c r="D865" s="610" t="s">
        <v>26</v>
      </c>
      <c r="E865" s="614">
        <v>1.8</v>
      </c>
      <c r="F865" s="625">
        <f t="shared" si="280"/>
        <v>1202.4000000000001</v>
      </c>
      <c r="G865" s="625">
        <f t="shared" si="281"/>
        <v>5544</v>
      </c>
      <c r="H865" s="625">
        <f t="shared" si="282"/>
        <v>6746.4</v>
      </c>
      <c r="I865" s="614">
        <v>668</v>
      </c>
      <c r="J865" s="614">
        <v>3080</v>
      </c>
      <c r="K865" s="614"/>
      <c r="L865" s="612"/>
      <c r="M865" s="612"/>
      <c r="N865" s="612"/>
      <c r="O865" s="645">
        <f t="shared" si="316"/>
        <v>935.2</v>
      </c>
      <c r="P865" s="627">
        <f t="shared" si="314"/>
        <v>2155.88</v>
      </c>
      <c r="Q865" s="627">
        <f t="shared" si="315"/>
        <v>7100.17</v>
      </c>
      <c r="R865" s="628">
        <f t="shared" si="311"/>
        <v>9256.0499999999993</v>
      </c>
      <c r="S865" s="628">
        <v>1197.71</v>
      </c>
      <c r="T865" s="628">
        <v>3944.54</v>
      </c>
      <c r="U865" s="628">
        <f t="shared" si="312"/>
        <v>5142.25</v>
      </c>
      <c r="V865" s="624"/>
    </row>
    <row r="866" spans="1:22" s="481" customFormat="1" ht="42.75" hidden="1" outlineLevel="1">
      <c r="A866" s="610">
        <v>749</v>
      </c>
      <c r="B866" s="610">
        <v>683</v>
      </c>
      <c r="C866" s="624" t="s">
        <v>390</v>
      </c>
      <c r="D866" s="610" t="s">
        <v>101</v>
      </c>
      <c r="E866" s="614">
        <v>35.020000000000003</v>
      </c>
      <c r="F866" s="625">
        <f t="shared" si="280"/>
        <v>5533.16</v>
      </c>
      <c r="G866" s="625">
        <f t="shared" si="281"/>
        <v>3011.72</v>
      </c>
      <c r="H866" s="625">
        <f t="shared" si="282"/>
        <v>8544.8799999999992</v>
      </c>
      <c r="I866" s="614">
        <v>158</v>
      </c>
      <c r="J866" s="614">
        <v>86</v>
      </c>
      <c r="K866" s="614"/>
      <c r="L866" s="612"/>
      <c r="M866" s="612"/>
      <c r="N866" s="612"/>
      <c r="O866" s="645">
        <f t="shared" si="316"/>
        <v>221.2</v>
      </c>
      <c r="P866" s="627">
        <f t="shared" si="314"/>
        <v>9920.82</v>
      </c>
      <c r="Q866" s="627">
        <f t="shared" si="315"/>
        <v>3857.1</v>
      </c>
      <c r="R866" s="628">
        <f t="shared" si="311"/>
        <v>13777.92</v>
      </c>
      <c r="S866" s="628">
        <v>283.29000000000002</v>
      </c>
      <c r="T866" s="628">
        <v>110.14</v>
      </c>
      <c r="U866" s="628">
        <f t="shared" si="312"/>
        <v>393.43</v>
      </c>
      <c r="V866" s="624"/>
    </row>
    <row r="867" spans="1:22" s="481" customFormat="1" ht="28.5" hidden="1" outlineLevel="1">
      <c r="A867" s="610">
        <v>750</v>
      </c>
      <c r="B867" s="610">
        <v>684</v>
      </c>
      <c r="C867" s="624" t="s">
        <v>107</v>
      </c>
      <c r="D867" s="610" t="s">
        <v>26</v>
      </c>
      <c r="E867" s="614">
        <v>2.2000000000000002</v>
      </c>
      <c r="F867" s="625">
        <f t="shared" si="280"/>
        <v>653.27</v>
      </c>
      <c r="G867" s="625">
        <f t="shared" si="281"/>
        <v>96.8</v>
      </c>
      <c r="H867" s="625">
        <f t="shared" si="282"/>
        <v>750.07</v>
      </c>
      <c r="I867" s="614">
        <v>296.94</v>
      </c>
      <c r="J867" s="614">
        <v>44</v>
      </c>
      <c r="K867" s="614"/>
      <c r="L867" s="612"/>
      <c r="M867" s="612"/>
      <c r="N867" s="612"/>
      <c r="O867" s="645">
        <f t="shared" si="316"/>
        <v>415.72</v>
      </c>
      <c r="P867" s="627">
        <f t="shared" si="314"/>
        <v>1171.3</v>
      </c>
      <c r="Q867" s="627">
        <f t="shared" si="315"/>
        <v>123.97</v>
      </c>
      <c r="R867" s="628">
        <f t="shared" si="311"/>
        <v>1295.27</v>
      </c>
      <c r="S867" s="628">
        <v>532.41</v>
      </c>
      <c r="T867" s="628">
        <v>56.35</v>
      </c>
      <c r="U867" s="628">
        <f t="shared" si="312"/>
        <v>588.76</v>
      </c>
      <c r="V867" s="624"/>
    </row>
    <row r="868" spans="1:22" s="481" customFormat="1" hidden="1" outlineLevel="1">
      <c r="A868" s="610"/>
      <c r="B868" s="610"/>
      <c r="C868" s="611" t="s">
        <v>226</v>
      </c>
      <c r="D868" s="610"/>
      <c r="E868" s="614"/>
      <c r="F868" s="625">
        <f t="shared" si="280"/>
        <v>0</v>
      </c>
      <c r="G868" s="625">
        <f t="shared" si="281"/>
        <v>0</v>
      </c>
      <c r="H868" s="625">
        <f t="shared" si="282"/>
        <v>0</v>
      </c>
      <c r="I868" s="614"/>
      <c r="J868" s="614"/>
      <c r="K868" s="614"/>
      <c r="L868" s="612"/>
      <c r="M868" s="612"/>
      <c r="N868" s="612"/>
      <c r="O868" s="632"/>
      <c r="P868" s="627">
        <f t="shared" si="314"/>
        <v>0</v>
      </c>
      <c r="Q868" s="627">
        <f t="shared" si="315"/>
        <v>0</v>
      </c>
      <c r="R868" s="628">
        <f t="shared" si="311"/>
        <v>0</v>
      </c>
      <c r="S868" s="628">
        <v>0</v>
      </c>
      <c r="T868" s="628">
        <v>0</v>
      </c>
      <c r="U868" s="628">
        <f t="shared" si="312"/>
        <v>0</v>
      </c>
      <c r="V868" s="624"/>
    </row>
    <row r="869" spans="1:22" s="481" customFormat="1" hidden="1" outlineLevel="1">
      <c r="A869" s="610">
        <v>751</v>
      </c>
      <c r="B869" s="610">
        <v>685</v>
      </c>
      <c r="C869" s="624" t="s">
        <v>264</v>
      </c>
      <c r="D869" s="610" t="s">
        <v>34</v>
      </c>
      <c r="E869" s="614">
        <v>0.03</v>
      </c>
      <c r="F869" s="625">
        <f t="shared" si="280"/>
        <v>712.71</v>
      </c>
      <c r="G869" s="625">
        <f t="shared" si="281"/>
        <v>0</v>
      </c>
      <c r="H869" s="625">
        <f t="shared" si="282"/>
        <v>712.71</v>
      </c>
      <c r="I869" s="614">
        <v>23757</v>
      </c>
      <c r="J869" s="614"/>
      <c r="K869" s="614"/>
      <c r="L869" s="612"/>
      <c r="M869" s="612"/>
      <c r="N869" s="612"/>
      <c r="O869" s="626">
        <f>I869*$L$3</f>
        <v>40386.9</v>
      </c>
      <c r="P869" s="627">
        <f t="shared" si="314"/>
        <v>1551.7</v>
      </c>
      <c r="Q869" s="627">
        <f t="shared" si="315"/>
        <v>0</v>
      </c>
      <c r="R869" s="628">
        <f t="shared" si="311"/>
        <v>1551.7</v>
      </c>
      <c r="S869" s="628">
        <v>51723.3</v>
      </c>
      <c r="T869" s="628">
        <v>0</v>
      </c>
      <c r="U869" s="628">
        <f t="shared" si="312"/>
        <v>51723.3</v>
      </c>
      <c r="V869" s="624"/>
    </row>
    <row r="870" spans="1:22" s="481" customFormat="1" hidden="1" outlineLevel="1">
      <c r="A870" s="610">
        <v>752</v>
      </c>
      <c r="B870" s="610">
        <v>686</v>
      </c>
      <c r="C870" s="624" t="s">
        <v>389</v>
      </c>
      <c r="D870" s="610" t="s">
        <v>103</v>
      </c>
      <c r="E870" s="614">
        <v>2</v>
      </c>
      <c r="F870" s="625">
        <f t="shared" si="280"/>
        <v>620</v>
      </c>
      <c r="G870" s="625">
        <f t="shared" si="281"/>
        <v>0</v>
      </c>
      <c r="H870" s="625">
        <f t="shared" si="282"/>
        <v>620</v>
      </c>
      <c r="I870" s="614">
        <v>310</v>
      </c>
      <c r="J870" s="614"/>
      <c r="K870" s="614"/>
      <c r="L870" s="612"/>
      <c r="M870" s="612"/>
      <c r="N870" s="612"/>
      <c r="O870" s="645">
        <f t="shared" ref="O870:O878" si="317">I870*$M$3</f>
        <v>434</v>
      </c>
      <c r="P870" s="627">
        <f t="shared" si="314"/>
        <v>1111.6400000000001</v>
      </c>
      <c r="Q870" s="627">
        <f t="shared" si="315"/>
        <v>0</v>
      </c>
      <c r="R870" s="628">
        <f t="shared" si="311"/>
        <v>1111.6400000000001</v>
      </c>
      <c r="S870" s="628">
        <v>555.82000000000005</v>
      </c>
      <c r="T870" s="628">
        <v>0</v>
      </c>
      <c r="U870" s="628">
        <f t="shared" si="312"/>
        <v>555.82000000000005</v>
      </c>
      <c r="V870" s="624"/>
    </row>
    <row r="871" spans="1:22" s="481" customFormat="1" hidden="1" outlineLevel="1">
      <c r="A871" s="610">
        <v>753</v>
      </c>
      <c r="B871" s="610">
        <v>687</v>
      </c>
      <c r="C871" s="624" t="s">
        <v>56</v>
      </c>
      <c r="D871" s="610" t="s">
        <v>26</v>
      </c>
      <c r="E871" s="614">
        <v>1.1000000000000001</v>
      </c>
      <c r="F871" s="625">
        <f t="shared" si="280"/>
        <v>1938.24</v>
      </c>
      <c r="G871" s="625">
        <f t="shared" si="281"/>
        <v>0</v>
      </c>
      <c r="H871" s="625">
        <f t="shared" si="282"/>
        <v>1938.24</v>
      </c>
      <c r="I871" s="614">
        <v>1762.04</v>
      </c>
      <c r="J871" s="614"/>
      <c r="K871" s="614"/>
      <c r="L871" s="612"/>
      <c r="M871" s="612"/>
      <c r="N871" s="612"/>
      <c r="O871" s="645">
        <f t="shared" si="317"/>
        <v>2466.86</v>
      </c>
      <c r="P871" s="627">
        <f t="shared" si="314"/>
        <v>3475.23</v>
      </c>
      <c r="Q871" s="627">
        <f t="shared" si="315"/>
        <v>0</v>
      </c>
      <c r="R871" s="628">
        <f t="shared" si="311"/>
        <v>3475.23</v>
      </c>
      <c r="S871" s="628">
        <v>3159.3</v>
      </c>
      <c r="T871" s="628">
        <v>0</v>
      </c>
      <c r="U871" s="628">
        <f t="shared" si="312"/>
        <v>3159.3</v>
      </c>
      <c r="V871" s="624"/>
    </row>
    <row r="872" spans="1:22" s="481" customFormat="1" hidden="1" outlineLevel="1">
      <c r="A872" s="610">
        <v>754</v>
      </c>
      <c r="B872" s="610">
        <v>688</v>
      </c>
      <c r="C872" s="624" t="s">
        <v>218</v>
      </c>
      <c r="D872" s="610" t="s">
        <v>26</v>
      </c>
      <c r="E872" s="614">
        <v>1.1000000000000001</v>
      </c>
      <c r="F872" s="625">
        <f t="shared" si="280"/>
        <v>162.88999999999999</v>
      </c>
      <c r="G872" s="625">
        <f t="shared" si="281"/>
        <v>0</v>
      </c>
      <c r="H872" s="625">
        <f t="shared" si="282"/>
        <v>162.88999999999999</v>
      </c>
      <c r="I872" s="614">
        <v>148.08000000000001</v>
      </c>
      <c r="J872" s="614"/>
      <c r="K872" s="614"/>
      <c r="L872" s="612"/>
      <c r="M872" s="612"/>
      <c r="N872" s="612"/>
      <c r="O872" s="645">
        <f t="shared" si="317"/>
        <v>207.31</v>
      </c>
      <c r="P872" s="627">
        <f t="shared" si="314"/>
        <v>292.05</v>
      </c>
      <c r="Q872" s="627">
        <f t="shared" si="315"/>
        <v>0</v>
      </c>
      <c r="R872" s="628">
        <f t="shared" si="311"/>
        <v>292.05</v>
      </c>
      <c r="S872" s="628">
        <v>265.5</v>
      </c>
      <c r="T872" s="628">
        <v>0</v>
      </c>
      <c r="U872" s="628">
        <f t="shared" si="312"/>
        <v>265.5</v>
      </c>
      <c r="V872" s="624"/>
    </row>
    <row r="873" spans="1:22" s="481" customFormat="1" ht="42.75" hidden="1" outlineLevel="1">
      <c r="A873" s="610">
        <v>755</v>
      </c>
      <c r="B873" s="610">
        <v>689</v>
      </c>
      <c r="C873" s="624" t="s">
        <v>265</v>
      </c>
      <c r="D873" s="610" t="s">
        <v>34</v>
      </c>
      <c r="E873" s="614">
        <v>0</v>
      </c>
      <c r="F873" s="625">
        <f t="shared" si="280"/>
        <v>0</v>
      </c>
      <c r="G873" s="625">
        <f t="shared" si="281"/>
        <v>0</v>
      </c>
      <c r="H873" s="625">
        <f t="shared" si="282"/>
        <v>0</v>
      </c>
      <c r="I873" s="614">
        <v>11624</v>
      </c>
      <c r="J873" s="614"/>
      <c r="K873" s="614"/>
      <c r="L873" s="612"/>
      <c r="M873" s="612"/>
      <c r="N873" s="612"/>
      <c r="O873" s="645">
        <f t="shared" si="317"/>
        <v>16273.6</v>
      </c>
      <c r="P873" s="627">
        <f t="shared" si="314"/>
        <v>0</v>
      </c>
      <c r="Q873" s="627">
        <f t="shared" si="315"/>
        <v>0</v>
      </c>
      <c r="R873" s="628">
        <f t="shared" si="311"/>
        <v>0</v>
      </c>
      <c r="S873" s="628">
        <v>20841.52</v>
      </c>
      <c r="T873" s="628">
        <v>0</v>
      </c>
      <c r="U873" s="628">
        <f t="shared" si="312"/>
        <v>20841.52</v>
      </c>
      <c r="V873" s="624"/>
    </row>
    <row r="874" spans="1:22" s="481" customFormat="1" ht="28.5" hidden="1" outlineLevel="1">
      <c r="A874" s="610">
        <v>756</v>
      </c>
      <c r="B874" s="610">
        <v>690</v>
      </c>
      <c r="C874" s="624" t="s">
        <v>266</v>
      </c>
      <c r="D874" s="610" t="s">
        <v>26</v>
      </c>
      <c r="E874" s="614">
        <v>1.1000000000000001</v>
      </c>
      <c r="F874" s="625">
        <f t="shared" si="280"/>
        <v>115.5</v>
      </c>
      <c r="G874" s="625">
        <f t="shared" si="281"/>
        <v>254.1</v>
      </c>
      <c r="H874" s="625">
        <f t="shared" si="282"/>
        <v>369.6</v>
      </c>
      <c r="I874" s="614">
        <v>105</v>
      </c>
      <c r="J874" s="614">
        <v>231</v>
      </c>
      <c r="K874" s="614"/>
      <c r="L874" s="612"/>
      <c r="M874" s="612"/>
      <c r="N874" s="612"/>
      <c r="O874" s="645">
        <f t="shared" si="317"/>
        <v>147</v>
      </c>
      <c r="P874" s="627">
        <f t="shared" si="314"/>
        <v>207.09</v>
      </c>
      <c r="Q874" s="627">
        <f t="shared" si="315"/>
        <v>325.42</v>
      </c>
      <c r="R874" s="628">
        <f t="shared" si="311"/>
        <v>532.51</v>
      </c>
      <c r="S874" s="628">
        <v>188.26</v>
      </c>
      <c r="T874" s="628">
        <v>295.83999999999997</v>
      </c>
      <c r="U874" s="628">
        <f t="shared" si="312"/>
        <v>484.1</v>
      </c>
      <c r="V874" s="624"/>
    </row>
    <row r="875" spans="1:22" s="481" customFormat="1" ht="42.75" hidden="1" outlineLevel="1">
      <c r="A875" s="610">
        <v>757</v>
      </c>
      <c r="B875" s="610">
        <v>691</v>
      </c>
      <c r="C875" s="624" t="s">
        <v>265</v>
      </c>
      <c r="D875" s="610" t="s">
        <v>34</v>
      </c>
      <c r="E875" s="614">
        <v>0.01</v>
      </c>
      <c r="F875" s="625">
        <f t="shared" si="280"/>
        <v>116.24</v>
      </c>
      <c r="G875" s="625">
        <f t="shared" si="281"/>
        <v>0</v>
      </c>
      <c r="H875" s="625">
        <f t="shared" si="282"/>
        <v>116.24</v>
      </c>
      <c r="I875" s="614">
        <v>11624</v>
      </c>
      <c r="J875" s="614"/>
      <c r="K875" s="614"/>
      <c r="L875" s="612"/>
      <c r="M875" s="612"/>
      <c r="N875" s="612"/>
      <c r="O875" s="645">
        <f t="shared" si="317"/>
        <v>16273.6</v>
      </c>
      <c r="P875" s="627">
        <f t="shared" si="314"/>
        <v>208.42</v>
      </c>
      <c r="Q875" s="627">
        <f t="shared" si="315"/>
        <v>0</v>
      </c>
      <c r="R875" s="628">
        <f t="shared" si="311"/>
        <v>208.42</v>
      </c>
      <c r="S875" s="628">
        <v>20841.52</v>
      </c>
      <c r="T875" s="628">
        <v>0</v>
      </c>
      <c r="U875" s="628">
        <f t="shared" si="312"/>
        <v>20841.52</v>
      </c>
      <c r="V875" s="624"/>
    </row>
    <row r="876" spans="1:22" s="481" customFormat="1" ht="28.5" hidden="1" outlineLevel="1">
      <c r="A876" s="610">
        <v>758</v>
      </c>
      <c r="B876" s="610">
        <v>692</v>
      </c>
      <c r="C876" s="624" t="s">
        <v>274</v>
      </c>
      <c r="D876" s="610" t="s">
        <v>26</v>
      </c>
      <c r="E876" s="614">
        <v>1.1000000000000001</v>
      </c>
      <c r="F876" s="625">
        <f t="shared" si="280"/>
        <v>734.8</v>
      </c>
      <c r="G876" s="625">
        <f t="shared" si="281"/>
        <v>3388</v>
      </c>
      <c r="H876" s="625">
        <f t="shared" si="282"/>
        <v>4122.8</v>
      </c>
      <c r="I876" s="614">
        <v>668</v>
      </c>
      <c r="J876" s="614">
        <v>3080</v>
      </c>
      <c r="K876" s="614"/>
      <c r="L876" s="612"/>
      <c r="M876" s="612"/>
      <c r="N876" s="612"/>
      <c r="O876" s="645">
        <f t="shared" si="317"/>
        <v>935.2</v>
      </c>
      <c r="P876" s="627">
        <f t="shared" si="314"/>
        <v>1317.48</v>
      </c>
      <c r="Q876" s="627">
        <f t="shared" si="315"/>
        <v>4338.99</v>
      </c>
      <c r="R876" s="628">
        <f t="shared" si="311"/>
        <v>5656.47</v>
      </c>
      <c r="S876" s="628">
        <v>1197.71</v>
      </c>
      <c r="T876" s="628">
        <v>3944.54</v>
      </c>
      <c r="U876" s="628">
        <f t="shared" si="312"/>
        <v>5142.25</v>
      </c>
      <c r="V876" s="624"/>
    </row>
    <row r="877" spans="1:22" s="481" customFormat="1" ht="42.75" hidden="1" outlineLevel="1">
      <c r="A877" s="610">
        <v>759</v>
      </c>
      <c r="B877" s="610">
        <v>693</v>
      </c>
      <c r="C877" s="624" t="s">
        <v>390</v>
      </c>
      <c r="D877" s="610" t="s">
        <v>101</v>
      </c>
      <c r="E877" s="614">
        <v>42.22</v>
      </c>
      <c r="F877" s="625">
        <f t="shared" si="280"/>
        <v>6670.76</v>
      </c>
      <c r="G877" s="625">
        <f t="shared" si="281"/>
        <v>3630.92</v>
      </c>
      <c r="H877" s="625">
        <f t="shared" si="282"/>
        <v>10301.68</v>
      </c>
      <c r="I877" s="614">
        <v>158</v>
      </c>
      <c r="J877" s="614">
        <v>86</v>
      </c>
      <c r="K877" s="614"/>
      <c r="L877" s="612"/>
      <c r="M877" s="612"/>
      <c r="N877" s="612"/>
      <c r="O877" s="645">
        <f t="shared" si="317"/>
        <v>221.2</v>
      </c>
      <c r="P877" s="627">
        <f t="shared" si="314"/>
        <v>11960.5</v>
      </c>
      <c r="Q877" s="627">
        <f t="shared" si="315"/>
        <v>4650.1099999999997</v>
      </c>
      <c r="R877" s="628">
        <f t="shared" si="311"/>
        <v>16610.61</v>
      </c>
      <c r="S877" s="628">
        <v>283.29000000000002</v>
      </c>
      <c r="T877" s="628">
        <v>110.14</v>
      </c>
      <c r="U877" s="628">
        <f t="shared" si="312"/>
        <v>393.43</v>
      </c>
      <c r="V877" s="624"/>
    </row>
    <row r="878" spans="1:22" s="481" customFormat="1" ht="28.5" hidden="1" outlineLevel="1">
      <c r="A878" s="610">
        <v>760</v>
      </c>
      <c r="B878" s="610">
        <v>694</v>
      </c>
      <c r="C878" s="624" t="s">
        <v>107</v>
      </c>
      <c r="D878" s="610" t="s">
        <v>26</v>
      </c>
      <c r="E878" s="614">
        <v>1.3</v>
      </c>
      <c r="F878" s="625">
        <f t="shared" si="280"/>
        <v>386.02</v>
      </c>
      <c r="G878" s="625">
        <f t="shared" si="281"/>
        <v>57.2</v>
      </c>
      <c r="H878" s="625">
        <f t="shared" si="282"/>
        <v>443.22</v>
      </c>
      <c r="I878" s="614">
        <v>296.94</v>
      </c>
      <c r="J878" s="614">
        <v>44</v>
      </c>
      <c r="K878" s="614"/>
      <c r="L878" s="612"/>
      <c r="M878" s="612"/>
      <c r="N878" s="612"/>
      <c r="O878" s="645">
        <f t="shared" si="317"/>
        <v>415.72</v>
      </c>
      <c r="P878" s="627">
        <f t="shared" si="314"/>
        <v>692.13</v>
      </c>
      <c r="Q878" s="627">
        <f t="shared" si="315"/>
        <v>73.260000000000005</v>
      </c>
      <c r="R878" s="628">
        <f t="shared" si="311"/>
        <v>765.39</v>
      </c>
      <c r="S878" s="628">
        <v>532.41</v>
      </c>
      <c r="T878" s="628">
        <v>56.35</v>
      </c>
      <c r="U878" s="628">
        <f t="shared" si="312"/>
        <v>588.76</v>
      </c>
      <c r="V878" s="624"/>
    </row>
    <row r="879" spans="1:22" s="481" customFormat="1" hidden="1" outlineLevel="1">
      <c r="A879" s="610"/>
      <c r="B879" s="610"/>
      <c r="C879" s="611" t="s">
        <v>225</v>
      </c>
      <c r="D879" s="610"/>
      <c r="E879" s="614"/>
      <c r="F879" s="625">
        <f t="shared" si="280"/>
        <v>0</v>
      </c>
      <c r="G879" s="625">
        <f t="shared" si="281"/>
        <v>0</v>
      </c>
      <c r="H879" s="625">
        <f t="shared" si="282"/>
        <v>0</v>
      </c>
      <c r="I879" s="614"/>
      <c r="J879" s="614"/>
      <c r="K879" s="614"/>
      <c r="L879" s="612"/>
      <c r="M879" s="612"/>
      <c r="N879" s="612"/>
      <c r="O879" s="632"/>
      <c r="P879" s="627">
        <f t="shared" si="314"/>
        <v>0</v>
      </c>
      <c r="Q879" s="627">
        <f t="shared" si="315"/>
        <v>0</v>
      </c>
      <c r="R879" s="628">
        <f t="shared" si="311"/>
        <v>0</v>
      </c>
      <c r="S879" s="628">
        <v>0</v>
      </c>
      <c r="T879" s="628">
        <v>0</v>
      </c>
      <c r="U879" s="628">
        <f t="shared" si="312"/>
        <v>0</v>
      </c>
      <c r="V879" s="624"/>
    </row>
    <row r="880" spans="1:22" s="481" customFormat="1" hidden="1" outlineLevel="1">
      <c r="A880" s="610"/>
      <c r="B880" s="610"/>
      <c r="C880" s="611" t="s">
        <v>391</v>
      </c>
      <c r="D880" s="610"/>
      <c r="E880" s="614"/>
      <c r="F880" s="625">
        <f t="shared" si="280"/>
        <v>0</v>
      </c>
      <c r="G880" s="625">
        <f t="shared" si="281"/>
        <v>0</v>
      </c>
      <c r="H880" s="625">
        <f t="shared" si="282"/>
        <v>0</v>
      </c>
      <c r="I880" s="614"/>
      <c r="J880" s="614"/>
      <c r="K880" s="614"/>
      <c r="L880" s="612"/>
      <c r="M880" s="612"/>
      <c r="N880" s="612"/>
      <c r="O880" s="632"/>
      <c r="P880" s="627">
        <f t="shared" si="314"/>
        <v>0</v>
      </c>
      <c r="Q880" s="627">
        <f t="shared" si="315"/>
        <v>0</v>
      </c>
      <c r="R880" s="628">
        <f t="shared" si="311"/>
        <v>0</v>
      </c>
      <c r="S880" s="628">
        <v>0</v>
      </c>
      <c r="T880" s="628">
        <v>0</v>
      </c>
      <c r="U880" s="628">
        <f t="shared" si="312"/>
        <v>0</v>
      </c>
      <c r="V880" s="624"/>
    </row>
    <row r="881" spans="1:22" s="481" customFormat="1" hidden="1" outlineLevel="1">
      <c r="A881" s="610">
        <v>761</v>
      </c>
      <c r="B881" s="610">
        <v>695</v>
      </c>
      <c r="C881" s="624" t="s">
        <v>264</v>
      </c>
      <c r="D881" s="610" t="s">
        <v>34</v>
      </c>
      <c r="E881" s="614">
        <v>0.04</v>
      </c>
      <c r="F881" s="625">
        <f t="shared" si="280"/>
        <v>950.28</v>
      </c>
      <c r="G881" s="625">
        <f t="shared" si="281"/>
        <v>0</v>
      </c>
      <c r="H881" s="625">
        <f t="shared" si="282"/>
        <v>950.28</v>
      </c>
      <c r="I881" s="614">
        <v>23757</v>
      </c>
      <c r="J881" s="614"/>
      <c r="K881" s="614"/>
      <c r="L881" s="612"/>
      <c r="M881" s="612"/>
      <c r="N881" s="612"/>
      <c r="O881" s="626">
        <f>I881*$L$3</f>
        <v>40386.9</v>
      </c>
      <c r="P881" s="627">
        <f t="shared" si="314"/>
        <v>2068.9299999999998</v>
      </c>
      <c r="Q881" s="627">
        <f t="shared" si="315"/>
        <v>0</v>
      </c>
      <c r="R881" s="628">
        <f t="shared" si="311"/>
        <v>2068.9299999999998</v>
      </c>
      <c r="S881" s="628">
        <v>51723.3</v>
      </c>
      <c r="T881" s="628">
        <v>0</v>
      </c>
      <c r="U881" s="628">
        <f t="shared" si="312"/>
        <v>51723.3</v>
      </c>
      <c r="V881" s="624"/>
    </row>
    <row r="882" spans="1:22" s="481" customFormat="1" hidden="1" outlineLevel="1">
      <c r="A882" s="610">
        <v>762</v>
      </c>
      <c r="B882" s="610">
        <v>696</v>
      </c>
      <c r="C882" s="624" t="s">
        <v>389</v>
      </c>
      <c r="D882" s="610" t="s">
        <v>103</v>
      </c>
      <c r="E882" s="614">
        <v>4</v>
      </c>
      <c r="F882" s="625">
        <f t="shared" si="280"/>
        <v>1240</v>
      </c>
      <c r="G882" s="625">
        <f t="shared" si="281"/>
        <v>0</v>
      </c>
      <c r="H882" s="625">
        <f t="shared" si="282"/>
        <v>1240</v>
      </c>
      <c r="I882" s="614">
        <v>310</v>
      </c>
      <c r="J882" s="614"/>
      <c r="K882" s="614"/>
      <c r="L882" s="612"/>
      <c r="M882" s="612"/>
      <c r="N882" s="612"/>
      <c r="O882" s="645">
        <f t="shared" ref="O882:O890" si="318">I882*$M$3</f>
        <v>434</v>
      </c>
      <c r="P882" s="627">
        <f t="shared" si="314"/>
        <v>2223.2800000000002</v>
      </c>
      <c r="Q882" s="627">
        <f t="shared" si="315"/>
        <v>0</v>
      </c>
      <c r="R882" s="628">
        <f t="shared" si="311"/>
        <v>2223.2800000000002</v>
      </c>
      <c r="S882" s="628">
        <v>555.82000000000005</v>
      </c>
      <c r="T882" s="628">
        <v>0</v>
      </c>
      <c r="U882" s="628">
        <f t="shared" si="312"/>
        <v>555.82000000000005</v>
      </c>
      <c r="V882" s="624"/>
    </row>
    <row r="883" spans="1:22" s="481" customFormat="1" hidden="1" outlineLevel="1">
      <c r="A883" s="610">
        <v>763</v>
      </c>
      <c r="B883" s="610">
        <v>697</v>
      </c>
      <c r="C883" s="624" t="s">
        <v>56</v>
      </c>
      <c r="D883" s="610" t="s">
        <v>26</v>
      </c>
      <c r="E883" s="614">
        <v>1.8</v>
      </c>
      <c r="F883" s="625">
        <f t="shared" si="280"/>
        <v>3171.67</v>
      </c>
      <c r="G883" s="625">
        <f t="shared" si="281"/>
        <v>0</v>
      </c>
      <c r="H883" s="625">
        <f t="shared" si="282"/>
        <v>3171.67</v>
      </c>
      <c r="I883" s="614">
        <v>1762.04</v>
      </c>
      <c r="J883" s="614"/>
      <c r="K883" s="614"/>
      <c r="L883" s="612"/>
      <c r="M883" s="612"/>
      <c r="N883" s="612"/>
      <c r="O883" s="645">
        <f t="shared" si="318"/>
        <v>2466.86</v>
      </c>
      <c r="P883" s="627">
        <f t="shared" si="314"/>
        <v>5686.74</v>
      </c>
      <c r="Q883" s="627">
        <f t="shared" si="315"/>
        <v>0</v>
      </c>
      <c r="R883" s="628">
        <f t="shared" si="311"/>
        <v>5686.74</v>
      </c>
      <c r="S883" s="628">
        <v>3159.3</v>
      </c>
      <c r="T883" s="628">
        <v>0</v>
      </c>
      <c r="U883" s="628">
        <f t="shared" si="312"/>
        <v>3159.3</v>
      </c>
      <c r="V883" s="624"/>
    </row>
    <row r="884" spans="1:22" s="481" customFormat="1" hidden="1" outlineLevel="1">
      <c r="A884" s="610">
        <v>764</v>
      </c>
      <c r="B884" s="610">
        <v>698</v>
      </c>
      <c r="C884" s="624" t="s">
        <v>218</v>
      </c>
      <c r="D884" s="610" t="s">
        <v>26</v>
      </c>
      <c r="E884" s="614">
        <v>1.8</v>
      </c>
      <c r="F884" s="625">
        <f t="shared" si="280"/>
        <v>266.54000000000002</v>
      </c>
      <c r="G884" s="625">
        <f t="shared" si="281"/>
        <v>0</v>
      </c>
      <c r="H884" s="625">
        <f t="shared" si="282"/>
        <v>266.54000000000002</v>
      </c>
      <c r="I884" s="614">
        <v>148.08000000000001</v>
      </c>
      <c r="J884" s="614"/>
      <c r="K884" s="614"/>
      <c r="L884" s="612"/>
      <c r="M884" s="612"/>
      <c r="N884" s="612"/>
      <c r="O884" s="645">
        <f t="shared" si="318"/>
        <v>207.31</v>
      </c>
      <c r="P884" s="627">
        <f t="shared" si="314"/>
        <v>477.9</v>
      </c>
      <c r="Q884" s="627">
        <f t="shared" si="315"/>
        <v>0</v>
      </c>
      <c r="R884" s="628">
        <f t="shared" si="311"/>
        <v>477.9</v>
      </c>
      <c r="S884" s="628">
        <v>265.5</v>
      </c>
      <c r="T884" s="628">
        <v>0</v>
      </c>
      <c r="U884" s="628">
        <f t="shared" si="312"/>
        <v>265.5</v>
      </c>
      <c r="V884" s="624"/>
    </row>
    <row r="885" spans="1:22" s="481" customFormat="1" ht="42.75" hidden="1" outlineLevel="1">
      <c r="A885" s="610">
        <v>765</v>
      </c>
      <c r="B885" s="610">
        <v>699</v>
      </c>
      <c r="C885" s="624" t="s">
        <v>265</v>
      </c>
      <c r="D885" s="610" t="s">
        <v>34</v>
      </c>
      <c r="E885" s="614">
        <v>0</v>
      </c>
      <c r="F885" s="625">
        <f t="shared" si="280"/>
        <v>0</v>
      </c>
      <c r="G885" s="625">
        <f t="shared" si="281"/>
        <v>0</v>
      </c>
      <c r="H885" s="625">
        <f t="shared" si="282"/>
        <v>0</v>
      </c>
      <c r="I885" s="614">
        <v>11624</v>
      </c>
      <c r="J885" s="614"/>
      <c r="K885" s="614"/>
      <c r="L885" s="612"/>
      <c r="M885" s="612"/>
      <c r="N885" s="612"/>
      <c r="O885" s="645">
        <f t="shared" si="318"/>
        <v>16273.6</v>
      </c>
      <c r="P885" s="627">
        <f t="shared" si="314"/>
        <v>0</v>
      </c>
      <c r="Q885" s="627">
        <f t="shared" si="315"/>
        <v>0</v>
      </c>
      <c r="R885" s="628">
        <f t="shared" si="311"/>
        <v>0</v>
      </c>
      <c r="S885" s="628">
        <v>20841.52</v>
      </c>
      <c r="T885" s="628">
        <v>0</v>
      </c>
      <c r="U885" s="628">
        <f t="shared" si="312"/>
        <v>20841.52</v>
      </c>
      <c r="V885" s="624"/>
    </row>
    <row r="886" spans="1:22" s="481" customFormat="1" ht="28.5" hidden="1" outlineLevel="1">
      <c r="A886" s="610">
        <v>766</v>
      </c>
      <c r="B886" s="610">
        <v>700</v>
      </c>
      <c r="C886" s="624" t="s">
        <v>266</v>
      </c>
      <c r="D886" s="610" t="s">
        <v>26</v>
      </c>
      <c r="E886" s="614">
        <v>1.8</v>
      </c>
      <c r="F886" s="625">
        <f t="shared" si="280"/>
        <v>189</v>
      </c>
      <c r="G886" s="625">
        <f t="shared" si="281"/>
        <v>415.8</v>
      </c>
      <c r="H886" s="625">
        <f t="shared" si="282"/>
        <v>604.79999999999995</v>
      </c>
      <c r="I886" s="614">
        <v>105</v>
      </c>
      <c r="J886" s="614">
        <v>231</v>
      </c>
      <c r="K886" s="614"/>
      <c r="L886" s="612"/>
      <c r="M886" s="612"/>
      <c r="N886" s="612"/>
      <c r="O886" s="645">
        <f t="shared" si="318"/>
        <v>147</v>
      </c>
      <c r="P886" s="627">
        <f t="shared" si="314"/>
        <v>338.87</v>
      </c>
      <c r="Q886" s="627">
        <f t="shared" si="315"/>
        <v>532.51</v>
      </c>
      <c r="R886" s="628">
        <f t="shared" si="311"/>
        <v>871.38</v>
      </c>
      <c r="S886" s="628">
        <v>188.26</v>
      </c>
      <c r="T886" s="628">
        <v>295.83999999999997</v>
      </c>
      <c r="U886" s="628">
        <f t="shared" si="312"/>
        <v>484.1</v>
      </c>
      <c r="V886" s="624"/>
    </row>
    <row r="887" spans="1:22" s="481" customFormat="1" ht="42.75" hidden="1" outlineLevel="1">
      <c r="A887" s="610">
        <v>767</v>
      </c>
      <c r="B887" s="610">
        <v>701</v>
      </c>
      <c r="C887" s="624" t="s">
        <v>265</v>
      </c>
      <c r="D887" s="610" t="s">
        <v>34</v>
      </c>
      <c r="E887" s="614">
        <v>0.02</v>
      </c>
      <c r="F887" s="625">
        <f t="shared" si="280"/>
        <v>232.48</v>
      </c>
      <c r="G887" s="625">
        <f t="shared" si="281"/>
        <v>0</v>
      </c>
      <c r="H887" s="625">
        <f t="shared" si="282"/>
        <v>232.48</v>
      </c>
      <c r="I887" s="614">
        <v>11624</v>
      </c>
      <c r="J887" s="614"/>
      <c r="K887" s="614"/>
      <c r="L887" s="612"/>
      <c r="M887" s="612"/>
      <c r="N887" s="612"/>
      <c r="O887" s="645">
        <f t="shared" si="318"/>
        <v>16273.6</v>
      </c>
      <c r="P887" s="627">
        <f t="shared" si="314"/>
        <v>416.83</v>
      </c>
      <c r="Q887" s="627">
        <f t="shared" si="315"/>
        <v>0</v>
      </c>
      <c r="R887" s="628">
        <f t="shared" si="311"/>
        <v>416.83</v>
      </c>
      <c r="S887" s="628">
        <v>20841.52</v>
      </c>
      <c r="T887" s="628">
        <v>0</v>
      </c>
      <c r="U887" s="628">
        <f t="shared" si="312"/>
        <v>20841.52</v>
      </c>
      <c r="V887" s="624"/>
    </row>
    <row r="888" spans="1:22" s="481" customFormat="1" ht="28.5" hidden="1" outlineLevel="1">
      <c r="A888" s="610">
        <v>768</v>
      </c>
      <c r="B888" s="610">
        <v>702</v>
      </c>
      <c r="C888" s="624" t="s">
        <v>274</v>
      </c>
      <c r="D888" s="610" t="s">
        <v>26</v>
      </c>
      <c r="E888" s="614">
        <v>1.8</v>
      </c>
      <c r="F888" s="625">
        <f t="shared" si="280"/>
        <v>1202.4000000000001</v>
      </c>
      <c r="G888" s="625">
        <f t="shared" si="281"/>
        <v>5544</v>
      </c>
      <c r="H888" s="625">
        <f t="shared" si="282"/>
        <v>6746.4</v>
      </c>
      <c r="I888" s="614">
        <v>668</v>
      </c>
      <c r="J888" s="614">
        <v>3080</v>
      </c>
      <c r="K888" s="614"/>
      <c r="L888" s="612"/>
      <c r="M888" s="612"/>
      <c r="N888" s="612"/>
      <c r="O888" s="645">
        <f t="shared" si="318"/>
        <v>935.2</v>
      </c>
      <c r="P888" s="627">
        <f t="shared" si="314"/>
        <v>2155.88</v>
      </c>
      <c r="Q888" s="627">
        <f t="shared" si="315"/>
        <v>7100.17</v>
      </c>
      <c r="R888" s="628">
        <f t="shared" si="311"/>
        <v>9256.0499999999993</v>
      </c>
      <c r="S888" s="628">
        <v>1197.71</v>
      </c>
      <c r="T888" s="628">
        <v>3944.54</v>
      </c>
      <c r="U888" s="628">
        <f t="shared" si="312"/>
        <v>5142.25</v>
      </c>
      <c r="V888" s="624"/>
    </row>
    <row r="889" spans="1:22" s="481" customFormat="1" ht="42.75" hidden="1" outlineLevel="1">
      <c r="A889" s="610">
        <v>769</v>
      </c>
      <c r="B889" s="610">
        <v>703</v>
      </c>
      <c r="C889" s="624" t="s">
        <v>390</v>
      </c>
      <c r="D889" s="610" t="s">
        <v>101</v>
      </c>
      <c r="E889" s="614">
        <v>35.020000000000003</v>
      </c>
      <c r="F889" s="625">
        <f t="shared" si="280"/>
        <v>5533.16</v>
      </c>
      <c r="G889" s="625">
        <f t="shared" si="281"/>
        <v>3011.72</v>
      </c>
      <c r="H889" s="625">
        <f t="shared" si="282"/>
        <v>8544.8799999999992</v>
      </c>
      <c r="I889" s="614">
        <v>158</v>
      </c>
      <c r="J889" s="614">
        <v>86</v>
      </c>
      <c r="K889" s="614"/>
      <c r="L889" s="612"/>
      <c r="M889" s="612"/>
      <c r="N889" s="612"/>
      <c r="O889" s="645">
        <f t="shared" si="318"/>
        <v>221.2</v>
      </c>
      <c r="P889" s="627">
        <f t="shared" si="314"/>
        <v>9920.82</v>
      </c>
      <c r="Q889" s="627">
        <f t="shared" si="315"/>
        <v>3857.1</v>
      </c>
      <c r="R889" s="628">
        <f t="shared" si="311"/>
        <v>13777.92</v>
      </c>
      <c r="S889" s="628">
        <v>283.29000000000002</v>
      </c>
      <c r="T889" s="628">
        <v>110.14</v>
      </c>
      <c r="U889" s="628">
        <f t="shared" si="312"/>
        <v>393.43</v>
      </c>
      <c r="V889" s="624"/>
    </row>
    <row r="890" spans="1:22" s="481" customFormat="1" ht="28.5" hidden="1" outlineLevel="1">
      <c r="A890" s="610">
        <v>770</v>
      </c>
      <c r="B890" s="610">
        <v>704</v>
      </c>
      <c r="C890" s="624" t="s">
        <v>107</v>
      </c>
      <c r="D890" s="610" t="s">
        <v>26</v>
      </c>
      <c r="E890" s="614">
        <v>2.2000000000000002</v>
      </c>
      <c r="F890" s="625">
        <f t="shared" si="280"/>
        <v>653.27</v>
      </c>
      <c r="G890" s="625">
        <f t="shared" si="281"/>
        <v>96.8</v>
      </c>
      <c r="H890" s="625">
        <f t="shared" si="282"/>
        <v>750.07</v>
      </c>
      <c r="I890" s="614">
        <v>296.94</v>
      </c>
      <c r="J890" s="614">
        <v>44</v>
      </c>
      <c r="K890" s="614"/>
      <c r="L890" s="612"/>
      <c r="M890" s="612"/>
      <c r="N890" s="612"/>
      <c r="O890" s="645">
        <f t="shared" si="318"/>
        <v>415.72</v>
      </c>
      <c r="P890" s="627">
        <f t="shared" si="314"/>
        <v>1171.3</v>
      </c>
      <c r="Q890" s="627">
        <f t="shared" si="315"/>
        <v>123.97</v>
      </c>
      <c r="R890" s="628">
        <f t="shared" si="311"/>
        <v>1295.27</v>
      </c>
      <c r="S890" s="628">
        <v>532.41</v>
      </c>
      <c r="T890" s="628">
        <v>56.35</v>
      </c>
      <c r="U890" s="628">
        <f t="shared" si="312"/>
        <v>588.76</v>
      </c>
      <c r="V890" s="624"/>
    </row>
    <row r="891" spans="1:22" s="481" customFormat="1" hidden="1" outlineLevel="1">
      <c r="A891" s="610"/>
      <c r="B891" s="610"/>
      <c r="C891" s="611" t="s">
        <v>394</v>
      </c>
      <c r="D891" s="610"/>
      <c r="E891" s="614"/>
      <c r="F891" s="625">
        <f t="shared" si="280"/>
        <v>0</v>
      </c>
      <c r="G891" s="625">
        <f t="shared" si="281"/>
        <v>0</v>
      </c>
      <c r="H891" s="625">
        <f t="shared" si="282"/>
        <v>0</v>
      </c>
      <c r="I891" s="614"/>
      <c r="J891" s="614"/>
      <c r="K891" s="614"/>
      <c r="L891" s="612"/>
      <c r="M891" s="612"/>
      <c r="N891" s="612"/>
      <c r="O891" s="632"/>
      <c r="P891" s="627">
        <f t="shared" si="314"/>
        <v>0</v>
      </c>
      <c r="Q891" s="627">
        <f t="shared" si="315"/>
        <v>0</v>
      </c>
      <c r="R891" s="628">
        <f t="shared" si="311"/>
        <v>0</v>
      </c>
      <c r="S891" s="628">
        <v>0</v>
      </c>
      <c r="T891" s="628">
        <v>0</v>
      </c>
      <c r="U891" s="628">
        <f t="shared" si="312"/>
        <v>0</v>
      </c>
      <c r="V891" s="624"/>
    </row>
    <row r="892" spans="1:22" s="481" customFormat="1" hidden="1" outlineLevel="1">
      <c r="A892" s="610">
        <v>771</v>
      </c>
      <c r="B892" s="610">
        <v>705</v>
      </c>
      <c r="C892" s="624" t="s">
        <v>264</v>
      </c>
      <c r="D892" s="610" t="s">
        <v>34</v>
      </c>
      <c r="E892" s="614">
        <v>0.04</v>
      </c>
      <c r="F892" s="625">
        <f t="shared" si="280"/>
        <v>950.28</v>
      </c>
      <c r="G892" s="625">
        <f t="shared" si="281"/>
        <v>0</v>
      </c>
      <c r="H892" s="625">
        <f t="shared" si="282"/>
        <v>950.28</v>
      </c>
      <c r="I892" s="614">
        <v>23757</v>
      </c>
      <c r="J892" s="614"/>
      <c r="K892" s="614"/>
      <c r="L892" s="612"/>
      <c r="M892" s="612"/>
      <c r="N892" s="612"/>
      <c r="O892" s="626">
        <f>I892*$L$3</f>
        <v>40386.9</v>
      </c>
      <c r="P892" s="627">
        <f t="shared" si="314"/>
        <v>2068.9299999999998</v>
      </c>
      <c r="Q892" s="627">
        <f t="shared" si="315"/>
        <v>0</v>
      </c>
      <c r="R892" s="628">
        <f t="shared" si="311"/>
        <v>2068.9299999999998</v>
      </c>
      <c r="S892" s="628">
        <v>51723.3</v>
      </c>
      <c r="T892" s="628">
        <v>0</v>
      </c>
      <c r="U892" s="628">
        <f t="shared" si="312"/>
        <v>51723.3</v>
      </c>
      <c r="V892" s="624"/>
    </row>
    <row r="893" spans="1:22" s="481" customFormat="1" hidden="1" outlineLevel="1">
      <c r="A893" s="610">
        <v>772</v>
      </c>
      <c r="B893" s="610">
        <v>706</v>
      </c>
      <c r="C893" s="624" t="s">
        <v>389</v>
      </c>
      <c r="D893" s="610" t="s">
        <v>103</v>
      </c>
      <c r="E893" s="614">
        <v>4</v>
      </c>
      <c r="F893" s="625">
        <f t="shared" si="280"/>
        <v>1240</v>
      </c>
      <c r="G893" s="625">
        <f t="shared" si="281"/>
        <v>0</v>
      </c>
      <c r="H893" s="625">
        <f t="shared" si="282"/>
        <v>1240</v>
      </c>
      <c r="I893" s="614">
        <v>310</v>
      </c>
      <c r="J893" s="614"/>
      <c r="K893" s="614"/>
      <c r="L893" s="612"/>
      <c r="M893" s="612"/>
      <c r="N893" s="612"/>
      <c r="O893" s="645">
        <f t="shared" ref="O893:O901" si="319">I893*$M$3</f>
        <v>434</v>
      </c>
      <c r="P893" s="627">
        <f t="shared" si="314"/>
        <v>2223.2800000000002</v>
      </c>
      <c r="Q893" s="627">
        <f t="shared" si="315"/>
        <v>0</v>
      </c>
      <c r="R893" s="628">
        <f t="shared" si="311"/>
        <v>2223.2800000000002</v>
      </c>
      <c r="S893" s="628">
        <v>555.82000000000005</v>
      </c>
      <c r="T893" s="628">
        <v>0</v>
      </c>
      <c r="U893" s="628">
        <f t="shared" si="312"/>
        <v>555.82000000000005</v>
      </c>
      <c r="V893" s="624"/>
    </row>
    <row r="894" spans="1:22" s="481" customFormat="1" hidden="1" outlineLevel="1">
      <c r="A894" s="610">
        <v>773</v>
      </c>
      <c r="B894" s="610">
        <v>707</v>
      </c>
      <c r="C894" s="624" t="s">
        <v>56</v>
      </c>
      <c r="D894" s="610" t="s">
        <v>26</v>
      </c>
      <c r="E894" s="614">
        <v>1.8</v>
      </c>
      <c r="F894" s="625">
        <f t="shared" si="280"/>
        <v>3171.67</v>
      </c>
      <c r="G894" s="625">
        <f t="shared" si="281"/>
        <v>0</v>
      </c>
      <c r="H894" s="625">
        <f t="shared" si="282"/>
        <v>3171.67</v>
      </c>
      <c r="I894" s="614">
        <v>1762.04</v>
      </c>
      <c r="J894" s="614"/>
      <c r="K894" s="614"/>
      <c r="L894" s="612"/>
      <c r="M894" s="612"/>
      <c r="N894" s="612"/>
      <c r="O894" s="645">
        <f t="shared" si="319"/>
        <v>2466.86</v>
      </c>
      <c r="P894" s="627">
        <f t="shared" si="314"/>
        <v>5686.74</v>
      </c>
      <c r="Q894" s="627">
        <f t="shared" si="315"/>
        <v>0</v>
      </c>
      <c r="R894" s="628">
        <f t="shared" si="311"/>
        <v>5686.74</v>
      </c>
      <c r="S894" s="628">
        <v>3159.3</v>
      </c>
      <c r="T894" s="628">
        <v>0</v>
      </c>
      <c r="U894" s="628">
        <f t="shared" si="312"/>
        <v>3159.3</v>
      </c>
      <c r="V894" s="624"/>
    </row>
    <row r="895" spans="1:22" s="481" customFormat="1" hidden="1" outlineLevel="1">
      <c r="A895" s="610">
        <v>774</v>
      </c>
      <c r="B895" s="610">
        <v>708</v>
      </c>
      <c r="C895" s="624" t="s">
        <v>218</v>
      </c>
      <c r="D895" s="610" t="s">
        <v>26</v>
      </c>
      <c r="E895" s="614">
        <v>1.8</v>
      </c>
      <c r="F895" s="625">
        <f t="shared" si="280"/>
        <v>266.54000000000002</v>
      </c>
      <c r="G895" s="625">
        <f t="shared" si="281"/>
        <v>0</v>
      </c>
      <c r="H895" s="625">
        <f t="shared" si="282"/>
        <v>266.54000000000002</v>
      </c>
      <c r="I895" s="614">
        <v>148.08000000000001</v>
      </c>
      <c r="J895" s="614"/>
      <c r="K895" s="614"/>
      <c r="L895" s="612"/>
      <c r="M895" s="612"/>
      <c r="N895" s="612"/>
      <c r="O895" s="645">
        <f t="shared" si="319"/>
        <v>207.31</v>
      </c>
      <c r="P895" s="627">
        <f t="shared" si="314"/>
        <v>477.9</v>
      </c>
      <c r="Q895" s="627">
        <f t="shared" si="315"/>
        <v>0</v>
      </c>
      <c r="R895" s="628">
        <f t="shared" si="311"/>
        <v>477.9</v>
      </c>
      <c r="S895" s="628">
        <v>265.5</v>
      </c>
      <c r="T895" s="628">
        <v>0</v>
      </c>
      <c r="U895" s="628">
        <f t="shared" si="312"/>
        <v>265.5</v>
      </c>
      <c r="V895" s="624"/>
    </row>
    <row r="896" spans="1:22" s="481" customFormat="1" ht="42.75" hidden="1" outlineLevel="1">
      <c r="A896" s="610">
        <v>775</v>
      </c>
      <c r="B896" s="610">
        <v>709</v>
      </c>
      <c r="C896" s="624" t="s">
        <v>265</v>
      </c>
      <c r="D896" s="610" t="s">
        <v>34</v>
      </c>
      <c r="E896" s="614">
        <v>0</v>
      </c>
      <c r="F896" s="625">
        <f t="shared" si="280"/>
        <v>0</v>
      </c>
      <c r="G896" s="625">
        <f t="shared" si="281"/>
        <v>0</v>
      </c>
      <c r="H896" s="625">
        <f t="shared" si="282"/>
        <v>0</v>
      </c>
      <c r="I896" s="614">
        <v>11624</v>
      </c>
      <c r="J896" s="614"/>
      <c r="K896" s="614"/>
      <c r="L896" s="612"/>
      <c r="M896" s="612"/>
      <c r="N896" s="612"/>
      <c r="O896" s="645">
        <f t="shared" si="319"/>
        <v>16273.6</v>
      </c>
      <c r="P896" s="627">
        <f t="shared" si="314"/>
        <v>0</v>
      </c>
      <c r="Q896" s="627">
        <f t="shared" si="315"/>
        <v>0</v>
      </c>
      <c r="R896" s="628">
        <f t="shared" si="311"/>
        <v>0</v>
      </c>
      <c r="S896" s="628">
        <v>20841.52</v>
      </c>
      <c r="T896" s="628">
        <v>0</v>
      </c>
      <c r="U896" s="628">
        <f t="shared" si="312"/>
        <v>20841.52</v>
      </c>
      <c r="V896" s="624"/>
    </row>
    <row r="897" spans="1:22" s="481" customFormat="1" ht="28.5" hidden="1" outlineLevel="1">
      <c r="A897" s="610">
        <v>776</v>
      </c>
      <c r="B897" s="610">
        <v>710</v>
      </c>
      <c r="C897" s="624" t="s">
        <v>266</v>
      </c>
      <c r="D897" s="610" t="s">
        <v>26</v>
      </c>
      <c r="E897" s="614">
        <v>1.8</v>
      </c>
      <c r="F897" s="625">
        <f t="shared" si="280"/>
        <v>189</v>
      </c>
      <c r="G897" s="625">
        <f t="shared" si="281"/>
        <v>415.8</v>
      </c>
      <c r="H897" s="625">
        <f t="shared" si="282"/>
        <v>604.79999999999995</v>
      </c>
      <c r="I897" s="614">
        <v>105</v>
      </c>
      <c r="J897" s="614">
        <v>231</v>
      </c>
      <c r="K897" s="614"/>
      <c r="L897" s="612"/>
      <c r="M897" s="612"/>
      <c r="N897" s="612"/>
      <c r="O897" s="645">
        <f t="shared" si="319"/>
        <v>147</v>
      </c>
      <c r="P897" s="627">
        <f t="shared" si="314"/>
        <v>338.87</v>
      </c>
      <c r="Q897" s="627">
        <f t="shared" si="315"/>
        <v>532.51</v>
      </c>
      <c r="R897" s="628">
        <f t="shared" si="311"/>
        <v>871.38</v>
      </c>
      <c r="S897" s="628">
        <v>188.26</v>
      </c>
      <c r="T897" s="628">
        <v>295.83999999999997</v>
      </c>
      <c r="U897" s="628">
        <f t="shared" si="312"/>
        <v>484.1</v>
      </c>
      <c r="V897" s="624"/>
    </row>
    <row r="898" spans="1:22" s="481" customFormat="1" ht="42.75" hidden="1" outlineLevel="1">
      <c r="A898" s="610">
        <v>777</v>
      </c>
      <c r="B898" s="610">
        <v>711</v>
      </c>
      <c r="C898" s="624" t="s">
        <v>265</v>
      </c>
      <c r="D898" s="610" t="s">
        <v>34</v>
      </c>
      <c r="E898" s="614">
        <v>0.02</v>
      </c>
      <c r="F898" s="625">
        <f t="shared" si="280"/>
        <v>232.48</v>
      </c>
      <c r="G898" s="625">
        <f t="shared" si="281"/>
        <v>0</v>
      </c>
      <c r="H898" s="625">
        <f t="shared" si="282"/>
        <v>232.48</v>
      </c>
      <c r="I898" s="614">
        <v>11624</v>
      </c>
      <c r="J898" s="614"/>
      <c r="K898" s="614"/>
      <c r="L898" s="612"/>
      <c r="M898" s="612"/>
      <c r="N898" s="612"/>
      <c r="O898" s="645">
        <f t="shared" si="319"/>
        <v>16273.6</v>
      </c>
      <c r="P898" s="627">
        <f t="shared" si="314"/>
        <v>416.83</v>
      </c>
      <c r="Q898" s="627">
        <f t="shared" si="315"/>
        <v>0</v>
      </c>
      <c r="R898" s="628">
        <f t="shared" si="311"/>
        <v>416.83</v>
      </c>
      <c r="S898" s="628">
        <v>20841.52</v>
      </c>
      <c r="T898" s="628">
        <v>0</v>
      </c>
      <c r="U898" s="628">
        <f t="shared" si="312"/>
        <v>20841.52</v>
      </c>
      <c r="V898" s="624"/>
    </row>
    <row r="899" spans="1:22" s="481" customFormat="1" ht="28.5" hidden="1" outlineLevel="1">
      <c r="A899" s="610">
        <v>778</v>
      </c>
      <c r="B899" s="610">
        <v>712</v>
      </c>
      <c r="C899" s="624" t="s">
        <v>274</v>
      </c>
      <c r="D899" s="610" t="s">
        <v>26</v>
      </c>
      <c r="E899" s="614">
        <v>1.8</v>
      </c>
      <c r="F899" s="625">
        <f t="shared" si="280"/>
        <v>1202.4000000000001</v>
      </c>
      <c r="G899" s="625">
        <f t="shared" si="281"/>
        <v>5544</v>
      </c>
      <c r="H899" s="625">
        <f t="shared" si="282"/>
        <v>6746.4</v>
      </c>
      <c r="I899" s="614">
        <v>668</v>
      </c>
      <c r="J899" s="614">
        <v>3080</v>
      </c>
      <c r="K899" s="614"/>
      <c r="L899" s="612"/>
      <c r="M899" s="612"/>
      <c r="N899" s="612"/>
      <c r="O899" s="645">
        <f t="shared" si="319"/>
        <v>935.2</v>
      </c>
      <c r="P899" s="627">
        <f t="shared" si="314"/>
        <v>2155.88</v>
      </c>
      <c r="Q899" s="627">
        <f t="shared" si="315"/>
        <v>7100.17</v>
      </c>
      <c r="R899" s="628">
        <f t="shared" si="311"/>
        <v>9256.0499999999993</v>
      </c>
      <c r="S899" s="628">
        <v>1197.71</v>
      </c>
      <c r="T899" s="628">
        <v>3944.54</v>
      </c>
      <c r="U899" s="628">
        <f t="shared" si="312"/>
        <v>5142.25</v>
      </c>
      <c r="V899" s="624"/>
    </row>
    <row r="900" spans="1:22" s="481" customFormat="1" ht="42.75" hidden="1" outlineLevel="1">
      <c r="A900" s="610">
        <v>779</v>
      </c>
      <c r="B900" s="610">
        <v>713</v>
      </c>
      <c r="C900" s="624" t="s">
        <v>390</v>
      </c>
      <c r="D900" s="610" t="s">
        <v>101</v>
      </c>
      <c r="E900" s="614">
        <v>35.020000000000003</v>
      </c>
      <c r="F900" s="625">
        <f t="shared" si="280"/>
        <v>5533.16</v>
      </c>
      <c r="G900" s="625">
        <f t="shared" si="281"/>
        <v>3011.72</v>
      </c>
      <c r="H900" s="625">
        <f t="shared" si="282"/>
        <v>8544.8799999999992</v>
      </c>
      <c r="I900" s="614">
        <v>158</v>
      </c>
      <c r="J900" s="614">
        <v>86</v>
      </c>
      <c r="K900" s="614"/>
      <c r="L900" s="612"/>
      <c r="M900" s="612"/>
      <c r="N900" s="612"/>
      <c r="O900" s="645">
        <f t="shared" si="319"/>
        <v>221.2</v>
      </c>
      <c r="P900" s="627">
        <f t="shared" si="314"/>
        <v>9920.82</v>
      </c>
      <c r="Q900" s="627">
        <f t="shared" si="315"/>
        <v>3857.1</v>
      </c>
      <c r="R900" s="628">
        <f t="shared" si="311"/>
        <v>13777.92</v>
      </c>
      <c r="S900" s="628">
        <v>283.29000000000002</v>
      </c>
      <c r="T900" s="628">
        <v>110.14</v>
      </c>
      <c r="U900" s="628">
        <f t="shared" si="312"/>
        <v>393.43</v>
      </c>
      <c r="V900" s="624"/>
    </row>
    <row r="901" spans="1:22" s="481" customFormat="1" ht="28.5" hidden="1" outlineLevel="1">
      <c r="A901" s="610">
        <v>780</v>
      </c>
      <c r="B901" s="610">
        <v>714</v>
      </c>
      <c r="C901" s="624" t="s">
        <v>107</v>
      </c>
      <c r="D901" s="610" t="s">
        <v>26</v>
      </c>
      <c r="E901" s="614">
        <v>2.2000000000000002</v>
      </c>
      <c r="F901" s="625">
        <f t="shared" si="280"/>
        <v>653.27</v>
      </c>
      <c r="G901" s="625">
        <f t="shared" si="281"/>
        <v>96.8</v>
      </c>
      <c r="H901" s="625">
        <f t="shared" si="282"/>
        <v>750.07</v>
      </c>
      <c r="I901" s="614">
        <v>296.94</v>
      </c>
      <c r="J901" s="614">
        <v>44</v>
      </c>
      <c r="K901" s="614"/>
      <c r="L901" s="612"/>
      <c r="M901" s="612"/>
      <c r="N901" s="612"/>
      <c r="O901" s="645">
        <f t="shared" si="319"/>
        <v>415.72</v>
      </c>
      <c r="P901" s="627">
        <f t="shared" si="314"/>
        <v>1171.3</v>
      </c>
      <c r="Q901" s="627">
        <f t="shared" si="315"/>
        <v>123.97</v>
      </c>
      <c r="R901" s="628">
        <f t="shared" si="311"/>
        <v>1295.27</v>
      </c>
      <c r="S901" s="628">
        <v>532.41</v>
      </c>
      <c r="T901" s="628">
        <v>56.35</v>
      </c>
      <c r="U901" s="628">
        <f t="shared" si="312"/>
        <v>588.76</v>
      </c>
      <c r="V901" s="624"/>
    </row>
    <row r="902" spans="1:22" s="481" customFormat="1" hidden="1" outlineLevel="1">
      <c r="A902" s="610"/>
      <c r="B902" s="610"/>
      <c r="C902" s="611" t="s">
        <v>395</v>
      </c>
      <c r="D902" s="610"/>
      <c r="E902" s="614"/>
      <c r="F902" s="625">
        <f t="shared" si="280"/>
        <v>0</v>
      </c>
      <c r="G902" s="625">
        <f t="shared" si="281"/>
        <v>0</v>
      </c>
      <c r="H902" s="625">
        <f t="shared" si="282"/>
        <v>0</v>
      </c>
      <c r="I902" s="614"/>
      <c r="J902" s="614"/>
      <c r="K902" s="614"/>
      <c r="L902" s="612"/>
      <c r="M902" s="612"/>
      <c r="N902" s="612"/>
      <c r="O902" s="632"/>
      <c r="P902" s="627">
        <f t="shared" si="314"/>
        <v>0</v>
      </c>
      <c r="Q902" s="627">
        <f t="shared" si="315"/>
        <v>0</v>
      </c>
      <c r="R902" s="628">
        <f t="shared" si="311"/>
        <v>0</v>
      </c>
      <c r="S902" s="628">
        <v>0</v>
      </c>
      <c r="T902" s="628">
        <v>0</v>
      </c>
      <c r="U902" s="628">
        <f t="shared" si="312"/>
        <v>0</v>
      </c>
      <c r="V902" s="624"/>
    </row>
    <row r="903" spans="1:22" s="481" customFormat="1" hidden="1" outlineLevel="1">
      <c r="A903" s="610">
        <v>781</v>
      </c>
      <c r="B903" s="610">
        <v>715</v>
      </c>
      <c r="C903" s="624" t="s">
        <v>264</v>
      </c>
      <c r="D903" s="610" t="s">
        <v>34</v>
      </c>
      <c r="E903" s="614">
        <v>0.02</v>
      </c>
      <c r="F903" s="625">
        <f t="shared" si="280"/>
        <v>475.14</v>
      </c>
      <c r="G903" s="625">
        <f t="shared" si="281"/>
        <v>0</v>
      </c>
      <c r="H903" s="625">
        <f t="shared" si="282"/>
        <v>475.14</v>
      </c>
      <c r="I903" s="614">
        <v>23757</v>
      </c>
      <c r="J903" s="614"/>
      <c r="K903" s="614"/>
      <c r="L903" s="612"/>
      <c r="M903" s="612"/>
      <c r="N903" s="612"/>
      <c r="O903" s="626">
        <f>I903*$L$3</f>
        <v>40386.9</v>
      </c>
      <c r="P903" s="627">
        <f t="shared" si="314"/>
        <v>1034.47</v>
      </c>
      <c r="Q903" s="627">
        <f t="shared" si="315"/>
        <v>0</v>
      </c>
      <c r="R903" s="628">
        <f t="shared" si="311"/>
        <v>1034.47</v>
      </c>
      <c r="S903" s="628">
        <v>51723.3</v>
      </c>
      <c r="T903" s="628">
        <v>0</v>
      </c>
      <c r="U903" s="628">
        <f t="shared" si="312"/>
        <v>51723.3</v>
      </c>
      <c r="V903" s="624"/>
    </row>
    <row r="904" spans="1:22" s="481" customFormat="1" hidden="1" outlineLevel="1">
      <c r="A904" s="610">
        <v>782</v>
      </c>
      <c r="B904" s="610">
        <v>716</v>
      </c>
      <c r="C904" s="624" t="s">
        <v>389</v>
      </c>
      <c r="D904" s="610" t="s">
        <v>103</v>
      </c>
      <c r="E904" s="614">
        <v>2</v>
      </c>
      <c r="F904" s="625">
        <f t="shared" si="280"/>
        <v>620</v>
      </c>
      <c r="G904" s="625">
        <f t="shared" si="281"/>
        <v>0</v>
      </c>
      <c r="H904" s="625">
        <f t="shared" si="282"/>
        <v>620</v>
      </c>
      <c r="I904" s="614">
        <v>310</v>
      </c>
      <c r="J904" s="614"/>
      <c r="K904" s="614"/>
      <c r="L904" s="612"/>
      <c r="M904" s="612"/>
      <c r="N904" s="612"/>
      <c r="O904" s="645">
        <f t="shared" ref="O904:O912" si="320">I904*$M$3</f>
        <v>434</v>
      </c>
      <c r="P904" s="627">
        <f t="shared" si="314"/>
        <v>1111.6400000000001</v>
      </c>
      <c r="Q904" s="627">
        <f t="shared" si="315"/>
        <v>0</v>
      </c>
      <c r="R904" s="628">
        <f t="shared" si="311"/>
        <v>1111.6400000000001</v>
      </c>
      <c r="S904" s="628">
        <v>555.82000000000005</v>
      </c>
      <c r="T904" s="628">
        <v>0</v>
      </c>
      <c r="U904" s="628">
        <f t="shared" si="312"/>
        <v>555.82000000000005</v>
      </c>
      <c r="V904" s="624"/>
    </row>
    <row r="905" spans="1:22" s="481" customFormat="1" hidden="1" outlineLevel="1">
      <c r="A905" s="610">
        <v>783</v>
      </c>
      <c r="B905" s="610">
        <v>717</v>
      </c>
      <c r="C905" s="624" t="s">
        <v>56</v>
      </c>
      <c r="D905" s="610" t="s">
        <v>26</v>
      </c>
      <c r="E905" s="614">
        <v>0.9</v>
      </c>
      <c r="F905" s="625">
        <f t="shared" si="280"/>
        <v>1585.84</v>
      </c>
      <c r="G905" s="625">
        <f t="shared" si="281"/>
        <v>0</v>
      </c>
      <c r="H905" s="625">
        <f t="shared" si="282"/>
        <v>1585.84</v>
      </c>
      <c r="I905" s="614">
        <v>1762.04</v>
      </c>
      <c r="J905" s="614"/>
      <c r="K905" s="614"/>
      <c r="L905" s="612"/>
      <c r="M905" s="612"/>
      <c r="N905" s="612"/>
      <c r="O905" s="645">
        <f t="shared" si="320"/>
        <v>2466.86</v>
      </c>
      <c r="P905" s="627">
        <f t="shared" si="314"/>
        <v>2843.37</v>
      </c>
      <c r="Q905" s="627">
        <f t="shared" si="315"/>
        <v>0</v>
      </c>
      <c r="R905" s="628">
        <f t="shared" ref="R905:R968" si="321">P905+Q905</f>
        <v>2843.37</v>
      </c>
      <c r="S905" s="628">
        <v>3159.3</v>
      </c>
      <c r="T905" s="628">
        <v>0</v>
      </c>
      <c r="U905" s="628">
        <f t="shared" ref="U905:U968" si="322">S905+T905</f>
        <v>3159.3</v>
      </c>
      <c r="V905" s="624"/>
    </row>
    <row r="906" spans="1:22" s="481" customFormat="1" hidden="1" outlineLevel="1">
      <c r="A906" s="610">
        <v>784</v>
      </c>
      <c r="B906" s="610">
        <v>718</v>
      </c>
      <c r="C906" s="624" t="s">
        <v>218</v>
      </c>
      <c r="D906" s="610" t="s">
        <v>26</v>
      </c>
      <c r="E906" s="614">
        <v>0.9</v>
      </c>
      <c r="F906" s="625">
        <f t="shared" si="280"/>
        <v>133.27000000000001</v>
      </c>
      <c r="G906" s="625">
        <f t="shared" si="281"/>
        <v>0</v>
      </c>
      <c r="H906" s="625">
        <f t="shared" si="282"/>
        <v>133.27000000000001</v>
      </c>
      <c r="I906" s="614">
        <v>148.08000000000001</v>
      </c>
      <c r="J906" s="614"/>
      <c r="K906" s="614"/>
      <c r="L906" s="612"/>
      <c r="M906" s="612"/>
      <c r="N906" s="612"/>
      <c r="O906" s="645">
        <f t="shared" si="320"/>
        <v>207.31</v>
      </c>
      <c r="P906" s="627">
        <f t="shared" si="314"/>
        <v>238.95</v>
      </c>
      <c r="Q906" s="627">
        <f t="shared" si="315"/>
        <v>0</v>
      </c>
      <c r="R906" s="628">
        <f t="shared" si="321"/>
        <v>238.95</v>
      </c>
      <c r="S906" s="628">
        <v>265.5</v>
      </c>
      <c r="T906" s="628">
        <v>0</v>
      </c>
      <c r="U906" s="628">
        <f t="shared" si="322"/>
        <v>265.5</v>
      </c>
      <c r="V906" s="624"/>
    </row>
    <row r="907" spans="1:22" s="481" customFormat="1" ht="42.75" hidden="1" outlineLevel="1">
      <c r="A907" s="610">
        <v>785</v>
      </c>
      <c r="B907" s="610">
        <v>719</v>
      </c>
      <c r="C907" s="624" t="s">
        <v>265</v>
      </c>
      <c r="D907" s="610" t="s">
        <v>34</v>
      </c>
      <c r="E907" s="614">
        <v>0</v>
      </c>
      <c r="F907" s="625">
        <f t="shared" si="280"/>
        <v>0</v>
      </c>
      <c r="G907" s="625">
        <f t="shared" si="281"/>
        <v>0</v>
      </c>
      <c r="H907" s="625">
        <f t="shared" si="282"/>
        <v>0</v>
      </c>
      <c r="I907" s="614">
        <v>11624</v>
      </c>
      <c r="J907" s="614"/>
      <c r="K907" s="614"/>
      <c r="L907" s="612"/>
      <c r="M907" s="612"/>
      <c r="N907" s="612"/>
      <c r="O907" s="645">
        <f t="shared" si="320"/>
        <v>16273.6</v>
      </c>
      <c r="P907" s="627">
        <f t="shared" si="314"/>
        <v>0</v>
      </c>
      <c r="Q907" s="627">
        <f t="shared" si="315"/>
        <v>0</v>
      </c>
      <c r="R907" s="628">
        <f t="shared" si="321"/>
        <v>0</v>
      </c>
      <c r="S907" s="628">
        <v>20841.52</v>
      </c>
      <c r="T907" s="628">
        <v>0</v>
      </c>
      <c r="U907" s="628">
        <f t="shared" si="322"/>
        <v>20841.52</v>
      </c>
      <c r="V907" s="624"/>
    </row>
    <row r="908" spans="1:22" s="481" customFormat="1" ht="28.5" hidden="1" outlineLevel="1">
      <c r="A908" s="610">
        <v>786</v>
      </c>
      <c r="B908" s="610">
        <v>720</v>
      </c>
      <c r="C908" s="624" t="s">
        <v>266</v>
      </c>
      <c r="D908" s="610" t="s">
        <v>26</v>
      </c>
      <c r="E908" s="614">
        <v>0.9</v>
      </c>
      <c r="F908" s="625">
        <f t="shared" si="280"/>
        <v>94.5</v>
      </c>
      <c r="G908" s="625">
        <f t="shared" si="281"/>
        <v>207.9</v>
      </c>
      <c r="H908" s="625">
        <f t="shared" si="282"/>
        <v>302.39999999999998</v>
      </c>
      <c r="I908" s="614">
        <v>105</v>
      </c>
      <c r="J908" s="614">
        <v>231</v>
      </c>
      <c r="K908" s="614"/>
      <c r="L908" s="612"/>
      <c r="M908" s="612"/>
      <c r="N908" s="612"/>
      <c r="O908" s="645">
        <f t="shared" si="320"/>
        <v>147</v>
      </c>
      <c r="P908" s="627">
        <f t="shared" si="314"/>
        <v>169.43</v>
      </c>
      <c r="Q908" s="627">
        <f t="shared" si="315"/>
        <v>266.26</v>
      </c>
      <c r="R908" s="628">
        <f t="shared" si="321"/>
        <v>435.69</v>
      </c>
      <c r="S908" s="628">
        <v>188.26</v>
      </c>
      <c r="T908" s="628">
        <v>295.83999999999997</v>
      </c>
      <c r="U908" s="628">
        <f t="shared" si="322"/>
        <v>484.1</v>
      </c>
      <c r="V908" s="624"/>
    </row>
    <row r="909" spans="1:22" s="481" customFormat="1" ht="42.75" hidden="1" outlineLevel="1">
      <c r="A909" s="610">
        <v>787</v>
      </c>
      <c r="B909" s="610">
        <v>721</v>
      </c>
      <c r="C909" s="624" t="s">
        <v>265</v>
      </c>
      <c r="D909" s="610" t="s">
        <v>34</v>
      </c>
      <c r="E909" s="614">
        <v>0.01</v>
      </c>
      <c r="F909" s="625">
        <f t="shared" si="280"/>
        <v>116.24</v>
      </c>
      <c r="G909" s="625">
        <f t="shared" si="281"/>
        <v>0</v>
      </c>
      <c r="H909" s="625">
        <f t="shared" si="282"/>
        <v>116.24</v>
      </c>
      <c r="I909" s="614">
        <v>11624</v>
      </c>
      <c r="J909" s="614"/>
      <c r="K909" s="614"/>
      <c r="L909" s="612"/>
      <c r="M909" s="612"/>
      <c r="N909" s="612"/>
      <c r="O909" s="645">
        <f t="shared" si="320"/>
        <v>16273.6</v>
      </c>
      <c r="P909" s="627">
        <f t="shared" si="314"/>
        <v>208.42</v>
      </c>
      <c r="Q909" s="627">
        <f t="shared" si="315"/>
        <v>0</v>
      </c>
      <c r="R909" s="628">
        <f t="shared" si="321"/>
        <v>208.42</v>
      </c>
      <c r="S909" s="628">
        <v>20841.52</v>
      </c>
      <c r="T909" s="628">
        <v>0</v>
      </c>
      <c r="U909" s="628">
        <f t="shared" si="322"/>
        <v>20841.52</v>
      </c>
      <c r="V909" s="624"/>
    </row>
    <row r="910" spans="1:22" s="481" customFormat="1" ht="28.5" hidden="1" outlineLevel="1">
      <c r="A910" s="610">
        <v>788</v>
      </c>
      <c r="B910" s="610">
        <v>722</v>
      </c>
      <c r="C910" s="624" t="s">
        <v>274</v>
      </c>
      <c r="D910" s="610" t="s">
        <v>26</v>
      </c>
      <c r="E910" s="614">
        <v>0.9</v>
      </c>
      <c r="F910" s="625">
        <f t="shared" si="280"/>
        <v>601.20000000000005</v>
      </c>
      <c r="G910" s="625">
        <f t="shared" si="281"/>
        <v>2772</v>
      </c>
      <c r="H910" s="625">
        <f t="shared" si="282"/>
        <v>3373.2</v>
      </c>
      <c r="I910" s="614">
        <v>668</v>
      </c>
      <c r="J910" s="614">
        <v>3080</v>
      </c>
      <c r="K910" s="614"/>
      <c r="L910" s="612"/>
      <c r="M910" s="612"/>
      <c r="N910" s="612"/>
      <c r="O910" s="645">
        <f t="shared" si="320"/>
        <v>935.2</v>
      </c>
      <c r="P910" s="627">
        <f t="shared" si="314"/>
        <v>1077.94</v>
      </c>
      <c r="Q910" s="627">
        <f t="shared" si="315"/>
        <v>3550.09</v>
      </c>
      <c r="R910" s="628">
        <f t="shared" si="321"/>
        <v>4628.03</v>
      </c>
      <c r="S910" s="628">
        <v>1197.71</v>
      </c>
      <c r="T910" s="628">
        <v>3944.54</v>
      </c>
      <c r="U910" s="628">
        <f t="shared" si="322"/>
        <v>5142.25</v>
      </c>
      <c r="V910" s="624"/>
    </row>
    <row r="911" spans="1:22" s="481" customFormat="1" ht="42.75" hidden="1" outlineLevel="1">
      <c r="A911" s="610">
        <v>789</v>
      </c>
      <c r="B911" s="610">
        <v>723</v>
      </c>
      <c r="C911" s="624" t="s">
        <v>390</v>
      </c>
      <c r="D911" s="610" t="s">
        <v>101</v>
      </c>
      <c r="E911" s="614">
        <v>35.020000000000003</v>
      </c>
      <c r="F911" s="625">
        <f t="shared" si="280"/>
        <v>5533.16</v>
      </c>
      <c r="G911" s="625">
        <f t="shared" si="281"/>
        <v>3011.72</v>
      </c>
      <c r="H911" s="625">
        <f t="shared" si="282"/>
        <v>8544.8799999999992</v>
      </c>
      <c r="I911" s="614">
        <v>158</v>
      </c>
      <c r="J911" s="614">
        <v>86</v>
      </c>
      <c r="K911" s="614"/>
      <c r="L911" s="612"/>
      <c r="M911" s="612"/>
      <c r="N911" s="612"/>
      <c r="O911" s="645">
        <f t="shared" si="320"/>
        <v>221.2</v>
      </c>
      <c r="P911" s="627">
        <f t="shared" si="314"/>
        <v>9920.82</v>
      </c>
      <c r="Q911" s="627">
        <f t="shared" si="315"/>
        <v>3857.1</v>
      </c>
      <c r="R911" s="628">
        <f t="shared" si="321"/>
        <v>13777.92</v>
      </c>
      <c r="S911" s="628">
        <v>283.29000000000002</v>
      </c>
      <c r="T911" s="628">
        <v>110.14</v>
      </c>
      <c r="U911" s="628">
        <f t="shared" si="322"/>
        <v>393.43</v>
      </c>
      <c r="V911" s="624"/>
    </row>
    <row r="912" spans="1:22" s="481" customFormat="1" ht="28.5" hidden="1" outlineLevel="1">
      <c r="A912" s="610">
        <v>790</v>
      </c>
      <c r="B912" s="610">
        <v>724</v>
      </c>
      <c r="C912" s="624" t="s">
        <v>107</v>
      </c>
      <c r="D912" s="610" t="s">
        <v>26</v>
      </c>
      <c r="E912" s="614">
        <v>1.1000000000000001</v>
      </c>
      <c r="F912" s="625">
        <f t="shared" si="280"/>
        <v>326.63</v>
      </c>
      <c r="G912" s="625">
        <f t="shared" si="281"/>
        <v>48.4</v>
      </c>
      <c r="H912" s="625">
        <f t="shared" si="282"/>
        <v>375.03</v>
      </c>
      <c r="I912" s="614">
        <v>296.94</v>
      </c>
      <c r="J912" s="614">
        <v>44</v>
      </c>
      <c r="K912" s="614"/>
      <c r="L912" s="612"/>
      <c r="M912" s="612"/>
      <c r="N912" s="612"/>
      <c r="O912" s="645">
        <f t="shared" si="320"/>
        <v>415.72</v>
      </c>
      <c r="P912" s="627">
        <f t="shared" si="314"/>
        <v>585.65</v>
      </c>
      <c r="Q912" s="627">
        <f t="shared" si="315"/>
        <v>61.99</v>
      </c>
      <c r="R912" s="628">
        <f t="shared" si="321"/>
        <v>647.64</v>
      </c>
      <c r="S912" s="628">
        <v>532.41</v>
      </c>
      <c r="T912" s="628">
        <v>56.35</v>
      </c>
      <c r="U912" s="628">
        <f t="shared" si="322"/>
        <v>588.76</v>
      </c>
      <c r="V912" s="624"/>
    </row>
    <row r="913" spans="1:22" s="481" customFormat="1" hidden="1" outlineLevel="1">
      <c r="A913" s="610"/>
      <c r="B913" s="610"/>
      <c r="C913" s="611" t="s">
        <v>396</v>
      </c>
      <c r="D913" s="610"/>
      <c r="E913" s="614"/>
      <c r="F913" s="625">
        <f t="shared" si="280"/>
        <v>0</v>
      </c>
      <c r="G913" s="625">
        <f t="shared" si="281"/>
        <v>0</v>
      </c>
      <c r="H913" s="625">
        <f t="shared" si="282"/>
        <v>0</v>
      </c>
      <c r="I913" s="614"/>
      <c r="J913" s="614"/>
      <c r="K913" s="614"/>
      <c r="L913" s="612"/>
      <c r="M913" s="612"/>
      <c r="N913" s="612"/>
      <c r="O913" s="632"/>
      <c r="P913" s="627">
        <f t="shared" si="314"/>
        <v>0</v>
      </c>
      <c r="Q913" s="627">
        <f t="shared" si="315"/>
        <v>0</v>
      </c>
      <c r="R913" s="628">
        <f t="shared" si="321"/>
        <v>0</v>
      </c>
      <c r="S913" s="628">
        <v>0</v>
      </c>
      <c r="T913" s="628">
        <v>0</v>
      </c>
      <c r="U913" s="628">
        <f t="shared" si="322"/>
        <v>0</v>
      </c>
      <c r="V913" s="624"/>
    </row>
    <row r="914" spans="1:22" s="481" customFormat="1" hidden="1" outlineLevel="1">
      <c r="A914" s="610">
        <v>791</v>
      </c>
      <c r="B914" s="610">
        <v>725</v>
      </c>
      <c r="C914" s="624" t="s">
        <v>264</v>
      </c>
      <c r="D914" s="610" t="s">
        <v>34</v>
      </c>
      <c r="E914" s="614">
        <v>0.08</v>
      </c>
      <c r="F914" s="625">
        <f t="shared" si="280"/>
        <v>1900.56</v>
      </c>
      <c r="G914" s="625">
        <f t="shared" si="281"/>
        <v>0</v>
      </c>
      <c r="H914" s="625">
        <f t="shared" si="282"/>
        <v>1900.56</v>
      </c>
      <c r="I914" s="614">
        <v>23757</v>
      </c>
      <c r="J914" s="614"/>
      <c r="K914" s="614"/>
      <c r="L914" s="612"/>
      <c r="M914" s="612"/>
      <c r="N914" s="612"/>
      <c r="O914" s="626">
        <f>I914*$L$3</f>
        <v>40386.9</v>
      </c>
      <c r="P914" s="627">
        <f t="shared" si="314"/>
        <v>4137.8599999999997</v>
      </c>
      <c r="Q914" s="627">
        <f t="shared" si="315"/>
        <v>0</v>
      </c>
      <c r="R914" s="628">
        <f t="shared" si="321"/>
        <v>4137.8599999999997</v>
      </c>
      <c r="S914" s="628">
        <v>51723.3</v>
      </c>
      <c r="T914" s="628">
        <v>0</v>
      </c>
      <c r="U914" s="628">
        <f t="shared" si="322"/>
        <v>51723.3</v>
      </c>
      <c r="V914" s="624"/>
    </row>
    <row r="915" spans="1:22" s="481" customFormat="1" hidden="1" outlineLevel="1">
      <c r="A915" s="610">
        <v>792</v>
      </c>
      <c r="B915" s="610">
        <v>726</v>
      </c>
      <c r="C915" s="624" t="s">
        <v>389</v>
      </c>
      <c r="D915" s="610" t="s">
        <v>103</v>
      </c>
      <c r="E915" s="614">
        <v>6</v>
      </c>
      <c r="F915" s="625">
        <f t="shared" si="280"/>
        <v>1860</v>
      </c>
      <c r="G915" s="625">
        <f t="shared" si="281"/>
        <v>0</v>
      </c>
      <c r="H915" s="625">
        <f t="shared" si="282"/>
        <v>1860</v>
      </c>
      <c r="I915" s="614">
        <v>310</v>
      </c>
      <c r="J915" s="614"/>
      <c r="K915" s="614"/>
      <c r="L915" s="612"/>
      <c r="M915" s="612"/>
      <c r="N915" s="612"/>
      <c r="O915" s="645">
        <f t="shared" ref="O915:O923" si="323">I915*$M$3</f>
        <v>434</v>
      </c>
      <c r="P915" s="627">
        <f t="shared" si="314"/>
        <v>3334.92</v>
      </c>
      <c r="Q915" s="627">
        <f t="shared" si="315"/>
        <v>0</v>
      </c>
      <c r="R915" s="628">
        <f t="shared" si="321"/>
        <v>3334.92</v>
      </c>
      <c r="S915" s="628">
        <v>555.82000000000005</v>
      </c>
      <c r="T915" s="628">
        <v>0</v>
      </c>
      <c r="U915" s="628">
        <f t="shared" si="322"/>
        <v>555.82000000000005</v>
      </c>
      <c r="V915" s="624"/>
    </row>
    <row r="916" spans="1:22" s="481" customFormat="1" hidden="1" outlineLevel="1">
      <c r="A916" s="610">
        <v>793</v>
      </c>
      <c r="B916" s="610">
        <v>727</v>
      </c>
      <c r="C916" s="624" t="s">
        <v>56</v>
      </c>
      <c r="D916" s="610" t="s">
        <v>26</v>
      </c>
      <c r="E916" s="614">
        <v>2</v>
      </c>
      <c r="F916" s="625">
        <f t="shared" ref="F916:F993" si="324">E916*I916</f>
        <v>3524.08</v>
      </c>
      <c r="G916" s="625">
        <f t="shared" ref="G916:G993" si="325">E916*J916</f>
        <v>0</v>
      </c>
      <c r="H916" s="625">
        <f t="shared" ref="H916:H993" si="326">F916+G916</f>
        <v>3524.08</v>
      </c>
      <c r="I916" s="614">
        <v>1762.04</v>
      </c>
      <c r="J916" s="614"/>
      <c r="K916" s="614"/>
      <c r="L916" s="612"/>
      <c r="M916" s="612"/>
      <c r="N916" s="612"/>
      <c r="O916" s="645">
        <f t="shared" si="323"/>
        <v>2466.86</v>
      </c>
      <c r="P916" s="627">
        <f t="shared" si="314"/>
        <v>6318.6</v>
      </c>
      <c r="Q916" s="627">
        <f t="shared" si="315"/>
        <v>0</v>
      </c>
      <c r="R916" s="628">
        <f t="shared" si="321"/>
        <v>6318.6</v>
      </c>
      <c r="S916" s="628">
        <v>3159.3</v>
      </c>
      <c r="T916" s="628">
        <v>0</v>
      </c>
      <c r="U916" s="628">
        <f t="shared" si="322"/>
        <v>3159.3</v>
      </c>
      <c r="V916" s="624"/>
    </row>
    <row r="917" spans="1:22" s="481" customFormat="1" hidden="1" outlineLevel="1">
      <c r="A917" s="610">
        <v>794</v>
      </c>
      <c r="B917" s="610">
        <v>728</v>
      </c>
      <c r="C917" s="624" t="s">
        <v>218</v>
      </c>
      <c r="D917" s="610" t="s">
        <v>26</v>
      </c>
      <c r="E917" s="614">
        <v>2</v>
      </c>
      <c r="F917" s="625">
        <f t="shared" si="324"/>
        <v>296.16000000000003</v>
      </c>
      <c r="G917" s="625">
        <f t="shared" si="325"/>
        <v>0</v>
      </c>
      <c r="H917" s="625">
        <f t="shared" si="326"/>
        <v>296.16000000000003</v>
      </c>
      <c r="I917" s="614">
        <v>148.08000000000001</v>
      </c>
      <c r="J917" s="614"/>
      <c r="K917" s="614"/>
      <c r="L917" s="612"/>
      <c r="M917" s="612"/>
      <c r="N917" s="612"/>
      <c r="O917" s="645">
        <f t="shared" si="323"/>
        <v>207.31</v>
      </c>
      <c r="P917" s="627">
        <f t="shared" si="314"/>
        <v>531</v>
      </c>
      <c r="Q917" s="627">
        <f t="shared" si="315"/>
        <v>0</v>
      </c>
      <c r="R917" s="628">
        <f t="shared" si="321"/>
        <v>531</v>
      </c>
      <c r="S917" s="628">
        <v>265.5</v>
      </c>
      <c r="T917" s="628">
        <v>0</v>
      </c>
      <c r="U917" s="628">
        <f t="shared" si="322"/>
        <v>265.5</v>
      </c>
      <c r="V917" s="624"/>
    </row>
    <row r="918" spans="1:22" s="481" customFormat="1" ht="42.75" hidden="1" outlineLevel="1">
      <c r="A918" s="610">
        <v>795</v>
      </c>
      <c r="B918" s="610">
        <v>729</v>
      </c>
      <c r="C918" s="624" t="s">
        <v>265</v>
      </c>
      <c r="D918" s="610" t="s">
        <v>34</v>
      </c>
      <c r="E918" s="614">
        <v>0</v>
      </c>
      <c r="F918" s="625">
        <f t="shared" si="324"/>
        <v>0</v>
      </c>
      <c r="G918" s="625">
        <f t="shared" si="325"/>
        <v>0</v>
      </c>
      <c r="H918" s="625">
        <f t="shared" si="326"/>
        <v>0</v>
      </c>
      <c r="I918" s="614">
        <v>11624</v>
      </c>
      <c r="J918" s="614"/>
      <c r="K918" s="614"/>
      <c r="L918" s="612"/>
      <c r="M918" s="612"/>
      <c r="N918" s="612"/>
      <c r="O918" s="645">
        <f t="shared" si="323"/>
        <v>16273.6</v>
      </c>
      <c r="P918" s="627">
        <f t="shared" ref="P918:P981" si="327">E918*S918</f>
        <v>0</v>
      </c>
      <c r="Q918" s="627">
        <f t="shared" ref="Q918:Q981" si="328">E918*T918</f>
        <v>0</v>
      </c>
      <c r="R918" s="628">
        <f t="shared" si="321"/>
        <v>0</v>
      </c>
      <c r="S918" s="628">
        <v>20841.52</v>
      </c>
      <c r="T918" s="628">
        <v>0</v>
      </c>
      <c r="U918" s="628">
        <f t="shared" si="322"/>
        <v>20841.52</v>
      </c>
      <c r="V918" s="624"/>
    </row>
    <row r="919" spans="1:22" s="481" customFormat="1" ht="28.5" hidden="1" outlineLevel="1">
      <c r="A919" s="610">
        <v>796</v>
      </c>
      <c r="B919" s="610">
        <v>730</v>
      </c>
      <c r="C919" s="624" t="s">
        <v>266</v>
      </c>
      <c r="D919" s="610" t="s">
        <v>26</v>
      </c>
      <c r="E919" s="614">
        <v>2</v>
      </c>
      <c r="F919" s="625">
        <f t="shared" si="324"/>
        <v>210</v>
      </c>
      <c r="G919" s="625">
        <f t="shared" si="325"/>
        <v>462</v>
      </c>
      <c r="H919" s="625">
        <f t="shared" si="326"/>
        <v>672</v>
      </c>
      <c r="I919" s="614">
        <v>105</v>
      </c>
      <c r="J919" s="614">
        <v>231</v>
      </c>
      <c r="K919" s="614"/>
      <c r="L919" s="612"/>
      <c r="M919" s="612"/>
      <c r="N919" s="612"/>
      <c r="O919" s="645">
        <f t="shared" si="323"/>
        <v>147</v>
      </c>
      <c r="P919" s="627">
        <f t="shared" si="327"/>
        <v>376.52</v>
      </c>
      <c r="Q919" s="627">
        <f t="shared" si="328"/>
        <v>591.67999999999995</v>
      </c>
      <c r="R919" s="628">
        <f t="shared" si="321"/>
        <v>968.2</v>
      </c>
      <c r="S919" s="628">
        <v>188.26</v>
      </c>
      <c r="T919" s="628">
        <v>295.83999999999997</v>
      </c>
      <c r="U919" s="628">
        <f t="shared" si="322"/>
        <v>484.1</v>
      </c>
      <c r="V919" s="624"/>
    </row>
    <row r="920" spans="1:22" s="481" customFormat="1" ht="42.75" hidden="1" outlineLevel="1">
      <c r="A920" s="610">
        <v>797</v>
      </c>
      <c r="B920" s="610">
        <v>731</v>
      </c>
      <c r="C920" s="624" t="s">
        <v>265</v>
      </c>
      <c r="D920" s="610" t="s">
        <v>34</v>
      </c>
      <c r="E920" s="614">
        <v>0.02</v>
      </c>
      <c r="F920" s="625">
        <f t="shared" si="324"/>
        <v>232.48</v>
      </c>
      <c r="G920" s="625">
        <f t="shared" si="325"/>
        <v>0</v>
      </c>
      <c r="H920" s="625">
        <f t="shared" si="326"/>
        <v>232.48</v>
      </c>
      <c r="I920" s="614">
        <v>11624</v>
      </c>
      <c r="J920" s="614"/>
      <c r="K920" s="614"/>
      <c r="L920" s="612"/>
      <c r="M920" s="612"/>
      <c r="N920" s="612"/>
      <c r="O920" s="645">
        <f t="shared" si="323"/>
        <v>16273.6</v>
      </c>
      <c r="P920" s="627">
        <f t="shared" si="327"/>
        <v>416.83</v>
      </c>
      <c r="Q920" s="627">
        <f t="shared" si="328"/>
        <v>0</v>
      </c>
      <c r="R920" s="628">
        <f t="shared" si="321"/>
        <v>416.83</v>
      </c>
      <c r="S920" s="628">
        <v>20841.52</v>
      </c>
      <c r="T920" s="628">
        <v>0</v>
      </c>
      <c r="U920" s="628">
        <f t="shared" si="322"/>
        <v>20841.52</v>
      </c>
      <c r="V920" s="624"/>
    </row>
    <row r="921" spans="1:22" s="481" customFormat="1" ht="28.5" hidden="1" outlineLevel="1">
      <c r="A921" s="610">
        <v>798</v>
      </c>
      <c r="B921" s="610">
        <v>732</v>
      </c>
      <c r="C921" s="624" t="s">
        <v>274</v>
      </c>
      <c r="D921" s="610" t="s">
        <v>26</v>
      </c>
      <c r="E921" s="614">
        <v>2</v>
      </c>
      <c r="F921" s="625">
        <f t="shared" si="324"/>
        <v>1336</v>
      </c>
      <c r="G921" s="625">
        <f t="shared" si="325"/>
        <v>6160</v>
      </c>
      <c r="H921" s="625">
        <f t="shared" si="326"/>
        <v>7496</v>
      </c>
      <c r="I921" s="614">
        <v>668</v>
      </c>
      <c r="J921" s="614">
        <v>3080</v>
      </c>
      <c r="K921" s="614"/>
      <c r="L921" s="612"/>
      <c r="M921" s="612"/>
      <c r="N921" s="612"/>
      <c r="O921" s="645">
        <f t="shared" si="323"/>
        <v>935.2</v>
      </c>
      <c r="P921" s="627">
        <f t="shared" si="327"/>
        <v>2395.42</v>
      </c>
      <c r="Q921" s="627">
        <f t="shared" si="328"/>
        <v>7889.08</v>
      </c>
      <c r="R921" s="628">
        <f t="shared" si="321"/>
        <v>10284.5</v>
      </c>
      <c r="S921" s="628">
        <v>1197.71</v>
      </c>
      <c r="T921" s="628">
        <v>3944.54</v>
      </c>
      <c r="U921" s="628">
        <f t="shared" si="322"/>
        <v>5142.25</v>
      </c>
      <c r="V921" s="624"/>
    </row>
    <row r="922" spans="1:22" s="481" customFormat="1" ht="42.75" hidden="1" outlineLevel="1">
      <c r="A922" s="610">
        <v>799</v>
      </c>
      <c r="B922" s="610">
        <v>733</v>
      </c>
      <c r="C922" s="624" t="s">
        <v>390</v>
      </c>
      <c r="D922" s="610" t="s">
        <v>101</v>
      </c>
      <c r="E922" s="614">
        <v>88.24</v>
      </c>
      <c r="F922" s="625">
        <f t="shared" si="324"/>
        <v>13941.92</v>
      </c>
      <c r="G922" s="625">
        <f t="shared" si="325"/>
        <v>7588.64</v>
      </c>
      <c r="H922" s="625">
        <f t="shared" si="326"/>
        <v>21530.560000000001</v>
      </c>
      <c r="I922" s="614">
        <v>158</v>
      </c>
      <c r="J922" s="614">
        <v>86</v>
      </c>
      <c r="K922" s="614"/>
      <c r="L922" s="612"/>
      <c r="M922" s="612"/>
      <c r="N922" s="612"/>
      <c r="O922" s="645">
        <f t="shared" si="323"/>
        <v>221.2</v>
      </c>
      <c r="P922" s="627">
        <f t="shared" si="327"/>
        <v>24997.51</v>
      </c>
      <c r="Q922" s="627">
        <f t="shared" si="328"/>
        <v>9718.75</v>
      </c>
      <c r="R922" s="628">
        <f t="shared" si="321"/>
        <v>34716.26</v>
      </c>
      <c r="S922" s="628">
        <v>283.29000000000002</v>
      </c>
      <c r="T922" s="628">
        <v>110.14</v>
      </c>
      <c r="U922" s="628">
        <f t="shared" si="322"/>
        <v>393.43</v>
      </c>
      <c r="V922" s="624"/>
    </row>
    <row r="923" spans="1:22" s="481" customFormat="1" ht="28.5" hidden="1" outlineLevel="1">
      <c r="A923" s="610">
        <v>800</v>
      </c>
      <c r="B923" s="610">
        <v>734</v>
      </c>
      <c r="C923" s="624" t="s">
        <v>107</v>
      </c>
      <c r="D923" s="610" t="s">
        <v>26</v>
      </c>
      <c r="E923" s="614">
        <v>2.5</v>
      </c>
      <c r="F923" s="625">
        <f t="shared" si="324"/>
        <v>742.35</v>
      </c>
      <c r="G923" s="625">
        <f t="shared" si="325"/>
        <v>110</v>
      </c>
      <c r="H923" s="625">
        <f t="shared" si="326"/>
        <v>852.35</v>
      </c>
      <c r="I923" s="614">
        <v>296.94</v>
      </c>
      <c r="J923" s="614">
        <v>44</v>
      </c>
      <c r="K923" s="614"/>
      <c r="L923" s="612"/>
      <c r="M923" s="612"/>
      <c r="N923" s="612"/>
      <c r="O923" s="645">
        <f t="shared" si="323"/>
        <v>415.72</v>
      </c>
      <c r="P923" s="627">
        <f t="shared" si="327"/>
        <v>1331.03</v>
      </c>
      <c r="Q923" s="627">
        <f t="shared" si="328"/>
        <v>140.88</v>
      </c>
      <c r="R923" s="628">
        <f t="shared" si="321"/>
        <v>1471.91</v>
      </c>
      <c r="S923" s="628">
        <v>532.41</v>
      </c>
      <c r="T923" s="628">
        <v>56.35</v>
      </c>
      <c r="U923" s="628">
        <f t="shared" si="322"/>
        <v>588.76</v>
      </c>
      <c r="V923" s="624"/>
    </row>
    <row r="924" spans="1:22" s="481" customFormat="1" hidden="1" outlineLevel="1">
      <c r="A924" s="610"/>
      <c r="B924" s="610"/>
      <c r="C924" s="611" t="s">
        <v>397</v>
      </c>
      <c r="D924" s="610"/>
      <c r="E924" s="614"/>
      <c r="F924" s="625">
        <f t="shared" si="324"/>
        <v>0</v>
      </c>
      <c r="G924" s="625">
        <f t="shared" si="325"/>
        <v>0</v>
      </c>
      <c r="H924" s="625">
        <f t="shared" si="326"/>
        <v>0</v>
      </c>
      <c r="I924" s="614"/>
      <c r="J924" s="614"/>
      <c r="K924" s="614"/>
      <c r="L924" s="612"/>
      <c r="M924" s="612"/>
      <c r="N924" s="612"/>
      <c r="O924" s="632"/>
      <c r="P924" s="627">
        <f t="shared" si="327"/>
        <v>0</v>
      </c>
      <c r="Q924" s="627">
        <f t="shared" si="328"/>
        <v>0</v>
      </c>
      <c r="R924" s="628">
        <f t="shared" si="321"/>
        <v>0</v>
      </c>
      <c r="S924" s="628">
        <v>0</v>
      </c>
      <c r="T924" s="628">
        <v>0</v>
      </c>
      <c r="U924" s="628">
        <f t="shared" si="322"/>
        <v>0</v>
      </c>
      <c r="V924" s="624"/>
    </row>
    <row r="925" spans="1:22" s="481" customFormat="1" hidden="1" outlineLevel="1">
      <c r="A925" s="610"/>
      <c r="B925" s="610"/>
      <c r="C925" s="611" t="s">
        <v>393</v>
      </c>
      <c r="D925" s="610"/>
      <c r="E925" s="614"/>
      <c r="F925" s="625">
        <f t="shared" si="324"/>
        <v>0</v>
      </c>
      <c r="G925" s="625">
        <f t="shared" si="325"/>
        <v>0</v>
      </c>
      <c r="H925" s="625">
        <f t="shared" si="326"/>
        <v>0</v>
      </c>
      <c r="I925" s="614"/>
      <c r="J925" s="614"/>
      <c r="K925" s="614"/>
      <c r="L925" s="612"/>
      <c r="M925" s="612"/>
      <c r="N925" s="612"/>
      <c r="O925" s="632"/>
      <c r="P925" s="627">
        <f t="shared" si="327"/>
        <v>0</v>
      </c>
      <c r="Q925" s="627">
        <f t="shared" si="328"/>
        <v>0</v>
      </c>
      <c r="R925" s="628">
        <f t="shared" si="321"/>
        <v>0</v>
      </c>
      <c r="S925" s="628">
        <v>0</v>
      </c>
      <c r="T925" s="628">
        <v>0</v>
      </c>
      <c r="U925" s="628">
        <f t="shared" si="322"/>
        <v>0</v>
      </c>
      <c r="V925" s="624"/>
    </row>
    <row r="926" spans="1:22" s="481" customFormat="1" hidden="1" outlineLevel="1">
      <c r="A926" s="610">
        <v>801</v>
      </c>
      <c r="B926" s="610">
        <v>735</v>
      </c>
      <c r="C926" s="624" t="s">
        <v>264</v>
      </c>
      <c r="D926" s="610" t="s">
        <v>34</v>
      </c>
      <c r="E926" s="614">
        <v>0.02</v>
      </c>
      <c r="F926" s="625">
        <f t="shared" si="324"/>
        <v>475.14</v>
      </c>
      <c r="G926" s="625">
        <f t="shared" si="325"/>
        <v>0</v>
      </c>
      <c r="H926" s="625">
        <f t="shared" si="326"/>
        <v>475.14</v>
      </c>
      <c r="I926" s="614">
        <v>23757</v>
      </c>
      <c r="J926" s="614"/>
      <c r="K926" s="614"/>
      <c r="L926" s="612"/>
      <c r="M926" s="612"/>
      <c r="N926" s="612"/>
      <c r="O926" s="626">
        <f>I926*$L$3</f>
        <v>40386.9</v>
      </c>
      <c r="P926" s="627">
        <f t="shared" si="327"/>
        <v>1034.47</v>
      </c>
      <c r="Q926" s="627">
        <f t="shared" si="328"/>
        <v>0</v>
      </c>
      <c r="R926" s="628">
        <f t="shared" si="321"/>
        <v>1034.47</v>
      </c>
      <c r="S926" s="628">
        <v>51723.3</v>
      </c>
      <c r="T926" s="628">
        <v>0</v>
      </c>
      <c r="U926" s="628">
        <f t="shared" si="322"/>
        <v>51723.3</v>
      </c>
      <c r="V926" s="624"/>
    </row>
    <row r="927" spans="1:22" s="481" customFormat="1" hidden="1" outlineLevel="1">
      <c r="A927" s="610">
        <v>802</v>
      </c>
      <c r="B927" s="610">
        <v>736</v>
      </c>
      <c r="C927" s="624" t="s">
        <v>389</v>
      </c>
      <c r="D927" s="610" t="s">
        <v>103</v>
      </c>
      <c r="E927" s="614">
        <v>2</v>
      </c>
      <c r="F927" s="625">
        <f t="shared" si="324"/>
        <v>620</v>
      </c>
      <c r="G927" s="625">
        <f t="shared" si="325"/>
        <v>0</v>
      </c>
      <c r="H927" s="625">
        <f t="shared" si="326"/>
        <v>620</v>
      </c>
      <c r="I927" s="614">
        <v>310</v>
      </c>
      <c r="J927" s="614"/>
      <c r="K927" s="614"/>
      <c r="L927" s="612"/>
      <c r="M927" s="612"/>
      <c r="N927" s="612"/>
      <c r="O927" s="645">
        <f t="shared" ref="O927:O935" si="329">I927*$M$3</f>
        <v>434</v>
      </c>
      <c r="P927" s="627">
        <f t="shared" si="327"/>
        <v>1111.6400000000001</v>
      </c>
      <c r="Q927" s="627">
        <f t="shared" si="328"/>
        <v>0</v>
      </c>
      <c r="R927" s="628">
        <f t="shared" si="321"/>
        <v>1111.6400000000001</v>
      </c>
      <c r="S927" s="628">
        <v>555.82000000000005</v>
      </c>
      <c r="T927" s="628">
        <v>0</v>
      </c>
      <c r="U927" s="628">
        <f t="shared" si="322"/>
        <v>555.82000000000005</v>
      </c>
      <c r="V927" s="624"/>
    </row>
    <row r="928" spans="1:22" s="481" customFormat="1" hidden="1" outlineLevel="1">
      <c r="A928" s="610">
        <v>803</v>
      </c>
      <c r="B928" s="610">
        <v>737</v>
      </c>
      <c r="C928" s="624" t="s">
        <v>56</v>
      </c>
      <c r="D928" s="610" t="s">
        <v>26</v>
      </c>
      <c r="E928" s="614">
        <v>0.9</v>
      </c>
      <c r="F928" s="625">
        <f t="shared" si="324"/>
        <v>1585.84</v>
      </c>
      <c r="G928" s="625">
        <f t="shared" si="325"/>
        <v>0</v>
      </c>
      <c r="H928" s="625">
        <f t="shared" si="326"/>
        <v>1585.84</v>
      </c>
      <c r="I928" s="614">
        <v>1762.04</v>
      </c>
      <c r="J928" s="614"/>
      <c r="K928" s="614"/>
      <c r="L928" s="612"/>
      <c r="M928" s="612"/>
      <c r="N928" s="612"/>
      <c r="O928" s="645">
        <f t="shared" si="329"/>
        <v>2466.86</v>
      </c>
      <c r="P928" s="627">
        <f t="shared" si="327"/>
        <v>2843.37</v>
      </c>
      <c r="Q928" s="627">
        <f t="shared" si="328"/>
        <v>0</v>
      </c>
      <c r="R928" s="628">
        <f t="shared" si="321"/>
        <v>2843.37</v>
      </c>
      <c r="S928" s="628">
        <v>3159.3</v>
      </c>
      <c r="T928" s="628">
        <v>0</v>
      </c>
      <c r="U928" s="628">
        <f t="shared" si="322"/>
        <v>3159.3</v>
      </c>
      <c r="V928" s="624"/>
    </row>
    <row r="929" spans="1:22" s="481" customFormat="1" hidden="1" outlineLevel="1">
      <c r="A929" s="610">
        <v>804</v>
      </c>
      <c r="B929" s="610">
        <v>738</v>
      </c>
      <c r="C929" s="624" t="s">
        <v>218</v>
      </c>
      <c r="D929" s="610" t="s">
        <v>26</v>
      </c>
      <c r="E929" s="614">
        <v>0.9</v>
      </c>
      <c r="F929" s="625">
        <f t="shared" si="324"/>
        <v>133.27000000000001</v>
      </c>
      <c r="G929" s="625">
        <f t="shared" si="325"/>
        <v>0</v>
      </c>
      <c r="H929" s="625">
        <f t="shared" si="326"/>
        <v>133.27000000000001</v>
      </c>
      <c r="I929" s="614">
        <v>148.08000000000001</v>
      </c>
      <c r="J929" s="614"/>
      <c r="K929" s="614"/>
      <c r="L929" s="612"/>
      <c r="M929" s="612"/>
      <c r="N929" s="612"/>
      <c r="O929" s="645">
        <f t="shared" si="329"/>
        <v>207.31</v>
      </c>
      <c r="P929" s="627">
        <f t="shared" si="327"/>
        <v>238.95</v>
      </c>
      <c r="Q929" s="627">
        <f t="shared" si="328"/>
        <v>0</v>
      </c>
      <c r="R929" s="628">
        <f t="shared" si="321"/>
        <v>238.95</v>
      </c>
      <c r="S929" s="628">
        <v>265.5</v>
      </c>
      <c r="T929" s="628">
        <v>0</v>
      </c>
      <c r="U929" s="628">
        <f t="shared" si="322"/>
        <v>265.5</v>
      </c>
      <c r="V929" s="624"/>
    </row>
    <row r="930" spans="1:22" s="481" customFormat="1" ht="42.75" hidden="1" outlineLevel="1">
      <c r="A930" s="610">
        <v>805</v>
      </c>
      <c r="B930" s="610">
        <v>739</v>
      </c>
      <c r="C930" s="624" t="s">
        <v>265</v>
      </c>
      <c r="D930" s="610" t="s">
        <v>34</v>
      </c>
      <c r="E930" s="614">
        <v>0</v>
      </c>
      <c r="F930" s="625">
        <f t="shared" si="324"/>
        <v>0</v>
      </c>
      <c r="G930" s="625">
        <f t="shared" si="325"/>
        <v>0</v>
      </c>
      <c r="H930" s="625">
        <f t="shared" si="326"/>
        <v>0</v>
      </c>
      <c r="I930" s="614">
        <v>11624</v>
      </c>
      <c r="J930" s="614"/>
      <c r="K930" s="614"/>
      <c r="L930" s="612"/>
      <c r="M930" s="612"/>
      <c r="N930" s="612"/>
      <c r="O930" s="645">
        <f t="shared" si="329"/>
        <v>16273.6</v>
      </c>
      <c r="P930" s="627">
        <f t="shared" si="327"/>
        <v>0</v>
      </c>
      <c r="Q930" s="627">
        <f t="shared" si="328"/>
        <v>0</v>
      </c>
      <c r="R930" s="628">
        <f t="shared" si="321"/>
        <v>0</v>
      </c>
      <c r="S930" s="628">
        <v>20841.52</v>
      </c>
      <c r="T930" s="628">
        <v>0</v>
      </c>
      <c r="U930" s="628">
        <f t="shared" si="322"/>
        <v>20841.52</v>
      </c>
      <c r="V930" s="624"/>
    </row>
    <row r="931" spans="1:22" s="481" customFormat="1" ht="28.5" hidden="1" outlineLevel="1">
      <c r="A931" s="610">
        <v>806</v>
      </c>
      <c r="B931" s="610">
        <v>740</v>
      </c>
      <c r="C931" s="624" t="s">
        <v>266</v>
      </c>
      <c r="D931" s="610" t="s">
        <v>26</v>
      </c>
      <c r="E931" s="614">
        <v>0.9</v>
      </c>
      <c r="F931" s="625">
        <f t="shared" si="324"/>
        <v>94.5</v>
      </c>
      <c r="G931" s="625">
        <f t="shared" si="325"/>
        <v>207.9</v>
      </c>
      <c r="H931" s="625">
        <f t="shared" si="326"/>
        <v>302.39999999999998</v>
      </c>
      <c r="I931" s="614">
        <v>105</v>
      </c>
      <c r="J931" s="614">
        <v>231</v>
      </c>
      <c r="K931" s="614"/>
      <c r="L931" s="612"/>
      <c r="M931" s="612"/>
      <c r="N931" s="612"/>
      <c r="O931" s="645">
        <f t="shared" si="329"/>
        <v>147</v>
      </c>
      <c r="P931" s="627">
        <f t="shared" si="327"/>
        <v>169.43</v>
      </c>
      <c r="Q931" s="627">
        <f t="shared" si="328"/>
        <v>266.26</v>
      </c>
      <c r="R931" s="628">
        <f t="shared" si="321"/>
        <v>435.69</v>
      </c>
      <c r="S931" s="628">
        <v>188.26</v>
      </c>
      <c r="T931" s="628">
        <v>295.83999999999997</v>
      </c>
      <c r="U931" s="628">
        <f t="shared" si="322"/>
        <v>484.1</v>
      </c>
      <c r="V931" s="624"/>
    </row>
    <row r="932" spans="1:22" s="481" customFormat="1" ht="42.75" hidden="1" outlineLevel="1">
      <c r="A932" s="610">
        <v>807</v>
      </c>
      <c r="B932" s="610">
        <v>741</v>
      </c>
      <c r="C932" s="624" t="s">
        <v>265</v>
      </c>
      <c r="D932" s="610" t="s">
        <v>34</v>
      </c>
      <c r="E932" s="614">
        <v>0.01</v>
      </c>
      <c r="F932" s="625">
        <f t="shared" si="324"/>
        <v>116.24</v>
      </c>
      <c r="G932" s="625">
        <f t="shared" si="325"/>
        <v>0</v>
      </c>
      <c r="H932" s="625">
        <f t="shared" si="326"/>
        <v>116.24</v>
      </c>
      <c r="I932" s="614">
        <v>11624</v>
      </c>
      <c r="J932" s="614"/>
      <c r="K932" s="614"/>
      <c r="L932" s="612"/>
      <c r="M932" s="612"/>
      <c r="N932" s="612"/>
      <c r="O932" s="645">
        <f t="shared" si="329"/>
        <v>16273.6</v>
      </c>
      <c r="P932" s="627">
        <f t="shared" si="327"/>
        <v>208.42</v>
      </c>
      <c r="Q932" s="627">
        <f t="shared" si="328"/>
        <v>0</v>
      </c>
      <c r="R932" s="628">
        <f t="shared" si="321"/>
        <v>208.42</v>
      </c>
      <c r="S932" s="628">
        <v>20841.52</v>
      </c>
      <c r="T932" s="628">
        <v>0</v>
      </c>
      <c r="U932" s="628">
        <f t="shared" si="322"/>
        <v>20841.52</v>
      </c>
      <c r="V932" s="624"/>
    </row>
    <row r="933" spans="1:22" s="481" customFormat="1" ht="28.5" hidden="1" outlineLevel="1">
      <c r="A933" s="610">
        <v>808</v>
      </c>
      <c r="B933" s="610">
        <v>742</v>
      </c>
      <c r="C933" s="624" t="s">
        <v>274</v>
      </c>
      <c r="D933" s="610" t="s">
        <v>26</v>
      </c>
      <c r="E933" s="614">
        <v>0.9</v>
      </c>
      <c r="F933" s="625">
        <f t="shared" si="324"/>
        <v>601.20000000000005</v>
      </c>
      <c r="G933" s="625">
        <f t="shared" si="325"/>
        <v>2772</v>
      </c>
      <c r="H933" s="625">
        <f t="shared" si="326"/>
        <v>3373.2</v>
      </c>
      <c r="I933" s="614">
        <v>668</v>
      </c>
      <c r="J933" s="614">
        <v>3080</v>
      </c>
      <c r="K933" s="614"/>
      <c r="L933" s="612"/>
      <c r="M933" s="612"/>
      <c r="N933" s="612"/>
      <c r="O933" s="645">
        <f t="shared" si="329"/>
        <v>935.2</v>
      </c>
      <c r="P933" s="627">
        <f t="shared" si="327"/>
        <v>1077.94</v>
      </c>
      <c r="Q933" s="627">
        <f t="shared" si="328"/>
        <v>3550.09</v>
      </c>
      <c r="R933" s="628">
        <f t="shared" si="321"/>
        <v>4628.03</v>
      </c>
      <c r="S933" s="628">
        <v>1197.71</v>
      </c>
      <c r="T933" s="628">
        <v>3944.54</v>
      </c>
      <c r="U933" s="628">
        <f t="shared" si="322"/>
        <v>5142.25</v>
      </c>
      <c r="V933" s="624"/>
    </row>
    <row r="934" spans="1:22" s="481" customFormat="1" ht="42.75" hidden="1" outlineLevel="1">
      <c r="A934" s="610">
        <v>809</v>
      </c>
      <c r="B934" s="610">
        <v>743</v>
      </c>
      <c r="C934" s="624" t="s">
        <v>390</v>
      </c>
      <c r="D934" s="610" t="s">
        <v>101</v>
      </c>
      <c r="E934" s="614">
        <v>35.020000000000003</v>
      </c>
      <c r="F934" s="625">
        <f t="shared" si="324"/>
        <v>5533.16</v>
      </c>
      <c r="G934" s="625">
        <f t="shared" si="325"/>
        <v>3011.72</v>
      </c>
      <c r="H934" s="625">
        <f t="shared" si="326"/>
        <v>8544.8799999999992</v>
      </c>
      <c r="I934" s="614">
        <v>158</v>
      </c>
      <c r="J934" s="614">
        <v>86</v>
      </c>
      <c r="K934" s="614"/>
      <c r="L934" s="612"/>
      <c r="M934" s="612"/>
      <c r="N934" s="612"/>
      <c r="O934" s="645">
        <f t="shared" si="329"/>
        <v>221.2</v>
      </c>
      <c r="P934" s="627">
        <f t="shared" si="327"/>
        <v>9920.82</v>
      </c>
      <c r="Q934" s="627">
        <f t="shared" si="328"/>
        <v>3857.1</v>
      </c>
      <c r="R934" s="628">
        <f t="shared" si="321"/>
        <v>13777.92</v>
      </c>
      <c r="S934" s="628">
        <v>283.29000000000002</v>
      </c>
      <c r="T934" s="628">
        <v>110.14</v>
      </c>
      <c r="U934" s="628">
        <f t="shared" si="322"/>
        <v>393.43</v>
      </c>
      <c r="V934" s="624"/>
    </row>
    <row r="935" spans="1:22" s="481" customFormat="1" ht="28.5" hidden="1" outlineLevel="1">
      <c r="A935" s="610">
        <v>810</v>
      </c>
      <c r="B935" s="610">
        <v>744</v>
      </c>
      <c r="C935" s="624" t="s">
        <v>107</v>
      </c>
      <c r="D935" s="610" t="s">
        <v>26</v>
      </c>
      <c r="E935" s="614">
        <v>1.1000000000000001</v>
      </c>
      <c r="F935" s="625">
        <f t="shared" si="324"/>
        <v>326.63</v>
      </c>
      <c r="G935" s="625">
        <f t="shared" si="325"/>
        <v>48.4</v>
      </c>
      <c r="H935" s="625">
        <f t="shared" si="326"/>
        <v>375.03</v>
      </c>
      <c r="I935" s="614">
        <v>296.94</v>
      </c>
      <c r="J935" s="614">
        <v>44</v>
      </c>
      <c r="K935" s="614"/>
      <c r="L935" s="612"/>
      <c r="M935" s="612"/>
      <c r="N935" s="612"/>
      <c r="O935" s="645">
        <f t="shared" si="329"/>
        <v>415.72</v>
      </c>
      <c r="P935" s="627">
        <f t="shared" si="327"/>
        <v>585.65</v>
      </c>
      <c r="Q935" s="627">
        <f t="shared" si="328"/>
        <v>61.99</v>
      </c>
      <c r="R935" s="628">
        <f t="shared" si="321"/>
        <v>647.64</v>
      </c>
      <c r="S935" s="628">
        <v>532.41</v>
      </c>
      <c r="T935" s="628">
        <v>56.35</v>
      </c>
      <c r="U935" s="628">
        <f t="shared" si="322"/>
        <v>588.76</v>
      </c>
      <c r="V935" s="624"/>
    </row>
    <row r="936" spans="1:22" s="481" customFormat="1" hidden="1" outlineLevel="1">
      <c r="A936" s="610"/>
      <c r="B936" s="610"/>
      <c r="C936" s="611" t="s">
        <v>398</v>
      </c>
      <c r="D936" s="610"/>
      <c r="E936" s="614"/>
      <c r="F936" s="625">
        <f t="shared" si="324"/>
        <v>0</v>
      </c>
      <c r="G936" s="625">
        <f t="shared" si="325"/>
        <v>0</v>
      </c>
      <c r="H936" s="625">
        <f t="shared" si="326"/>
        <v>0</v>
      </c>
      <c r="I936" s="614"/>
      <c r="J936" s="614"/>
      <c r="K936" s="614"/>
      <c r="L936" s="612"/>
      <c r="M936" s="612"/>
      <c r="N936" s="612"/>
      <c r="O936" s="632"/>
      <c r="P936" s="627">
        <f t="shared" si="327"/>
        <v>0</v>
      </c>
      <c r="Q936" s="627">
        <f t="shared" si="328"/>
        <v>0</v>
      </c>
      <c r="R936" s="628">
        <f t="shared" si="321"/>
        <v>0</v>
      </c>
      <c r="S936" s="628">
        <v>0</v>
      </c>
      <c r="T936" s="628">
        <v>0</v>
      </c>
      <c r="U936" s="628">
        <f t="shared" si="322"/>
        <v>0</v>
      </c>
      <c r="V936" s="624"/>
    </row>
    <row r="937" spans="1:22" s="481" customFormat="1" hidden="1" outlineLevel="1">
      <c r="A937" s="610">
        <v>811</v>
      </c>
      <c r="B937" s="610">
        <v>745</v>
      </c>
      <c r="C937" s="624" t="s">
        <v>264</v>
      </c>
      <c r="D937" s="610" t="s">
        <v>34</v>
      </c>
      <c r="E937" s="614">
        <v>0.02</v>
      </c>
      <c r="F937" s="625">
        <f t="shared" si="324"/>
        <v>475.14</v>
      </c>
      <c r="G937" s="625">
        <f t="shared" si="325"/>
        <v>0</v>
      </c>
      <c r="H937" s="625">
        <f t="shared" si="326"/>
        <v>475.14</v>
      </c>
      <c r="I937" s="614">
        <v>23757</v>
      </c>
      <c r="J937" s="614"/>
      <c r="K937" s="614"/>
      <c r="L937" s="612"/>
      <c r="M937" s="612"/>
      <c r="N937" s="612"/>
      <c r="O937" s="626">
        <f>I937*$L$3</f>
        <v>40386.9</v>
      </c>
      <c r="P937" s="627">
        <f t="shared" si="327"/>
        <v>1034.47</v>
      </c>
      <c r="Q937" s="627">
        <f t="shared" si="328"/>
        <v>0</v>
      </c>
      <c r="R937" s="628">
        <f t="shared" si="321"/>
        <v>1034.47</v>
      </c>
      <c r="S937" s="628">
        <v>51723.3</v>
      </c>
      <c r="T937" s="628">
        <v>0</v>
      </c>
      <c r="U937" s="628">
        <f t="shared" si="322"/>
        <v>51723.3</v>
      </c>
      <c r="V937" s="624"/>
    </row>
    <row r="938" spans="1:22" s="481" customFormat="1" hidden="1" outlineLevel="1">
      <c r="A938" s="610">
        <v>812</v>
      </c>
      <c r="B938" s="610">
        <v>746</v>
      </c>
      <c r="C938" s="624" t="s">
        <v>389</v>
      </c>
      <c r="D938" s="610" t="s">
        <v>103</v>
      </c>
      <c r="E938" s="614">
        <v>2</v>
      </c>
      <c r="F938" s="625">
        <f t="shared" si="324"/>
        <v>620</v>
      </c>
      <c r="G938" s="625">
        <f t="shared" si="325"/>
        <v>0</v>
      </c>
      <c r="H938" s="625">
        <f t="shared" si="326"/>
        <v>620</v>
      </c>
      <c r="I938" s="614">
        <v>310</v>
      </c>
      <c r="J938" s="614"/>
      <c r="K938" s="614"/>
      <c r="L938" s="612"/>
      <c r="M938" s="612"/>
      <c r="N938" s="612"/>
      <c r="O938" s="645">
        <f t="shared" ref="O938:O946" si="330">I938*$M$3</f>
        <v>434</v>
      </c>
      <c r="P938" s="627">
        <f t="shared" si="327"/>
        <v>1111.6400000000001</v>
      </c>
      <c r="Q938" s="627">
        <f t="shared" si="328"/>
        <v>0</v>
      </c>
      <c r="R938" s="628">
        <f t="shared" si="321"/>
        <v>1111.6400000000001</v>
      </c>
      <c r="S938" s="628">
        <v>555.82000000000005</v>
      </c>
      <c r="T938" s="628">
        <v>0</v>
      </c>
      <c r="U938" s="628">
        <f t="shared" si="322"/>
        <v>555.82000000000005</v>
      </c>
      <c r="V938" s="624"/>
    </row>
    <row r="939" spans="1:22" s="481" customFormat="1" hidden="1" outlineLevel="1">
      <c r="A939" s="610">
        <v>813</v>
      </c>
      <c r="B939" s="610">
        <v>747</v>
      </c>
      <c r="C939" s="624" t="s">
        <v>56</v>
      </c>
      <c r="D939" s="610" t="s">
        <v>26</v>
      </c>
      <c r="E939" s="614">
        <v>0.9</v>
      </c>
      <c r="F939" s="625">
        <f t="shared" si="324"/>
        <v>1585.84</v>
      </c>
      <c r="G939" s="625">
        <f t="shared" si="325"/>
        <v>0</v>
      </c>
      <c r="H939" s="625">
        <f t="shared" si="326"/>
        <v>1585.84</v>
      </c>
      <c r="I939" s="614">
        <v>1762.04</v>
      </c>
      <c r="J939" s="614"/>
      <c r="K939" s="614"/>
      <c r="L939" s="612"/>
      <c r="M939" s="612"/>
      <c r="N939" s="612"/>
      <c r="O939" s="645">
        <f t="shared" si="330"/>
        <v>2466.86</v>
      </c>
      <c r="P939" s="627">
        <f t="shared" si="327"/>
        <v>2843.37</v>
      </c>
      <c r="Q939" s="627">
        <f t="shared" si="328"/>
        <v>0</v>
      </c>
      <c r="R939" s="628">
        <f t="shared" si="321"/>
        <v>2843.37</v>
      </c>
      <c r="S939" s="628">
        <v>3159.3</v>
      </c>
      <c r="T939" s="628">
        <v>0</v>
      </c>
      <c r="U939" s="628">
        <f t="shared" si="322"/>
        <v>3159.3</v>
      </c>
      <c r="V939" s="624"/>
    </row>
    <row r="940" spans="1:22" s="481" customFormat="1" hidden="1" outlineLevel="1">
      <c r="A940" s="610">
        <v>814</v>
      </c>
      <c r="B940" s="610">
        <v>748</v>
      </c>
      <c r="C940" s="624" t="s">
        <v>218</v>
      </c>
      <c r="D940" s="610" t="s">
        <v>26</v>
      </c>
      <c r="E940" s="614">
        <v>0.9</v>
      </c>
      <c r="F940" s="625">
        <f t="shared" si="324"/>
        <v>133.27000000000001</v>
      </c>
      <c r="G940" s="625">
        <f t="shared" si="325"/>
        <v>0</v>
      </c>
      <c r="H940" s="625">
        <f t="shared" si="326"/>
        <v>133.27000000000001</v>
      </c>
      <c r="I940" s="614">
        <v>148.08000000000001</v>
      </c>
      <c r="J940" s="614"/>
      <c r="K940" s="614"/>
      <c r="L940" s="612"/>
      <c r="M940" s="612"/>
      <c r="N940" s="612"/>
      <c r="O940" s="645">
        <f t="shared" si="330"/>
        <v>207.31</v>
      </c>
      <c r="P940" s="627">
        <f t="shared" si="327"/>
        <v>238.95</v>
      </c>
      <c r="Q940" s="627">
        <f t="shared" si="328"/>
        <v>0</v>
      </c>
      <c r="R940" s="628">
        <f t="shared" si="321"/>
        <v>238.95</v>
      </c>
      <c r="S940" s="628">
        <v>265.5</v>
      </c>
      <c r="T940" s="628">
        <v>0</v>
      </c>
      <c r="U940" s="628">
        <f t="shared" si="322"/>
        <v>265.5</v>
      </c>
      <c r="V940" s="624"/>
    </row>
    <row r="941" spans="1:22" s="481" customFormat="1" ht="42.75" hidden="1" outlineLevel="1">
      <c r="A941" s="610">
        <v>815</v>
      </c>
      <c r="B941" s="610">
        <v>749</v>
      </c>
      <c r="C941" s="624" t="s">
        <v>265</v>
      </c>
      <c r="D941" s="610" t="s">
        <v>34</v>
      </c>
      <c r="E941" s="614">
        <v>0</v>
      </c>
      <c r="F941" s="625">
        <f t="shared" si="324"/>
        <v>0</v>
      </c>
      <c r="G941" s="625">
        <f t="shared" si="325"/>
        <v>0</v>
      </c>
      <c r="H941" s="625">
        <f t="shared" si="326"/>
        <v>0</v>
      </c>
      <c r="I941" s="614">
        <v>11624</v>
      </c>
      <c r="J941" s="614"/>
      <c r="K941" s="614"/>
      <c r="L941" s="612"/>
      <c r="M941" s="612"/>
      <c r="N941" s="612"/>
      <c r="O941" s="645">
        <f t="shared" si="330"/>
        <v>16273.6</v>
      </c>
      <c r="P941" s="627">
        <f t="shared" si="327"/>
        <v>0</v>
      </c>
      <c r="Q941" s="627">
        <f t="shared" si="328"/>
        <v>0</v>
      </c>
      <c r="R941" s="628">
        <f t="shared" si="321"/>
        <v>0</v>
      </c>
      <c r="S941" s="628">
        <v>20841.52</v>
      </c>
      <c r="T941" s="628">
        <v>0</v>
      </c>
      <c r="U941" s="628">
        <f t="shared" si="322"/>
        <v>20841.52</v>
      </c>
      <c r="V941" s="624"/>
    </row>
    <row r="942" spans="1:22" s="481" customFormat="1" ht="28.5" hidden="1" outlineLevel="1">
      <c r="A942" s="610">
        <v>816</v>
      </c>
      <c r="B942" s="610">
        <v>750</v>
      </c>
      <c r="C942" s="624" t="s">
        <v>266</v>
      </c>
      <c r="D942" s="610" t="s">
        <v>26</v>
      </c>
      <c r="E942" s="614">
        <v>0.9</v>
      </c>
      <c r="F942" s="625">
        <f t="shared" si="324"/>
        <v>94.5</v>
      </c>
      <c r="G942" s="625">
        <f t="shared" si="325"/>
        <v>207.9</v>
      </c>
      <c r="H942" s="625">
        <f t="shared" si="326"/>
        <v>302.39999999999998</v>
      </c>
      <c r="I942" s="614">
        <v>105</v>
      </c>
      <c r="J942" s="614">
        <v>231</v>
      </c>
      <c r="K942" s="614"/>
      <c r="L942" s="612"/>
      <c r="M942" s="612"/>
      <c r="N942" s="612"/>
      <c r="O942" s="645">
        <f t="shared" si="330"/>
        <v>147</v>
      </c>
      <c r="P942" s="627">
        <f t="shared" si="327"/>
        <v>169.43</v>
      </c>
      <c r="Q942" s="627">
        <f t="shared" si="328"/>
        <v>266.26</v>
      </c>
      <c r="R942" s="628">
        <f t="shared" si="321"/>
        <v>435.69</v>
      </c>
      <c r="S942" s="628">
        <v>188.26</v>
      </c>
      <c r="T942" s="628">
        <v>295.83999999999997</v>
      </c>
      <c r="U942" s="628">
        <f t="shared" si="322"/>
        <v>484.1</v>
      </c>
      <c r="V942" s="624"/>
    </row>
    <row r="943" spans="1:22" s="481" customFormat="1" ht="42.75" hidden="1" outlineLevel="1">
      <c r="A943" s="610">
        <v>817</v>
      </c>
      <c r="B943" s="610">
        <v>751</v>
      </c>
      <c r="C943" s="624" t="s">
        <v>265</v>
      </c>
      <c r="D943" s="610" t="s">
        <v>34</v>
      </c>
      <c r="E943" s="614">
        <v>0.01</v>
      </c>
      <c r="F943" s="625">
        <f t="shared" si="324"/>
        <v>116.24</v>
      </c>
      <c r="G943" s="625">
        <f t="shared" si="325"/>
        <v>0</v>
      </c>
      <c r="H943" s="625">
        <f t="shared" si="326"/>
        <v>116.24</v>
      </c>
      <c r="I943" s="614">
        <v>11624</v>
      </c>
      <c r="J943" s="614"/>
      <c r="K943" s="614"/>
      <c r="L943" s="612"/>
      <c r="M943" s="612"/>
      <c r="N943" s="612"/>
      <c r="O943" s="645">
        <f t="shared" si="330"/>
        <v>16273.6</v>
      </c>
      <c r="P943" s="627">
        <f t="shared" si="327"/>
        <v>208.42</v>
      </c>
      <c r="Q943" s="627">
        <f t="shared" si="328"/>
        <v>0</v>
      </c>
      <c r="R943" s="628">
        <f t="shared" si="321"/>
        <v>208.42</v>
      </c>
      <c r="S943" s="628">
        <v>20841.52</v>
      </c>
      <c r="T943" s="628">
        <v>0</v>
      </c>
      <c r="U943" s="628">
        <f t="shared" si="322"/>
        <v>20841.52</v>
      </c>
      <c r="V943" s="624"/>
    </row>
    <row r="944" spans="1:22" s="481" customFormat="1" ht="28.5" hidden="1" outlineLevel="1">
      <c r="A944" s="610">
        <v>818</v>
      </c>
      <c r="B944" s="610">
        <v>752</v>
      </c>
      <c r="C944" s="624" t="s">
        <v>274</v>
      </c>
      <c r="D944" s="610" t="s">
        <v>26</v>
      </c>
      <c r="E944" s="614">
        <v>0.9</v>
      </c>
      <c r="F944" s="625">
        <f t="shared" si="324"/>
        <v>601.20000000000005</v>
      </c>
      <c r="G944" s="625">
        <f t="shared" si="325"/>
        <v>2772</v>
      </c>
      <c r="H944" s="625">
        <f t="shared" si="326"/>
        <v>3373.2</v>
      </c>
      <c r="I944" s="614">
        <v>668</v>
      </c>
      <c r="J944" s="614">
        <v>3080</v>
      </c>
      <c r="K944" s="614"/>
      <c r="L944" s="612"/>
      <c r="M944" s="612"/>
      <c r="N944" s="612"/>
      <c r="O944" s="645">
        <f t="shared" si="330"/>
        <v>935.2</v>
      </c>
      <c r="P944" s="627">
        <f t="shared" si="327"/>
        <v>1077.94</v>
      </c>
      <c r="Q944" s="627">
        <f t="shared" si="328"/>
        <v>3550.09</v>
      </c>
      <c r="R944" s="628">
        <f t="shared" si="321"/>
        <v>4628.03</v>
      </c>
      <c r="S944" s="628">
        <v>1197.71</v>
      </c>
      <c r="T944" s="628">
        <v>3944.54</v>
      </c>
      <c r="U944" s="628">
        <f t="shared" si="322"/>
        <v>5142.25</v>
      </c>
      <c r="V944" s="624"/>
    </row>
    <row r="945" spans="1:22" s="481" customFormat="1" ht="42.75" hidden="1" outlineLevel="1">
      <c r="A945" s="610">
        <v>819</v>
      </c>
      <c r="B945" s="610">
        <v>753</v>
      </c>
      <c r="C945" s="624" t="s">
        <v>390</v>
      </c>
      <c r="D945" s="610" t="s">
        <v>101</v>
      </c>
      <c r="E945" s="614">
        <v>35.020000000000003</v>
      </c>
      <c r="F945" s="625">
        <f t="shared" si="324"/>
        <v>5533.16</v>
      </c>
      <c r="G945" s="625">
        <f t="shared" si="325"/>
        <v>3011.72</v>
      </c>
      <c r="H945" s="625">
        <f t="shared" si="326"/>
        <v>8544.8799999999992</v>
      </c>
      <c r="I945" s="614">
        <v>158</v>
      </c>
      <c r="J945" s="614">
        <v>86</v>
      </c>
      <c r="K945" s="614"/>
      <c r="L945" s="612"/>
      <c r="M945" s="612"/>
      <c r="N945" s="612"/>
      <c r="O945" s="645">
        <f t="shared" si="330"/>
        <v>221.2</v>
      </c>
      <c r="P945" s="627">
        <f t="shared" si="327"/>
        <v>9920.82</v>
      </c>
      <c r="Q945" s="627">
        <f t="shared" si="328"/>
        <v>3857.1</v>
      </c>
      <c r="R945" s="628">
        <f t="shared" si="321"/>
        <v>13777.92</v>
      </c>
      <c r="S945" s="628">
        <v>283.29000000000002</v>
      </c>
      <c r="T945" s="628">
        <v>110.14</v>
      </c>
      <c r="U945" s="628">
        <f t="shared" si="322"/>
        <v>393.43</v>
      </c>
      <c r="V945" s="624"/>
    </row>
    <row r="946" spans="1:22" s="481" customFormat="1" ht="28.5" hidden="1" outlineLevel="1">
      <c r="A946" s="610">
        <v>820</v>
      </c>
      <c r="B946" s="610">
        <v>754</v>
      </c>
      <c r="C946" s="624" t="s">
        <v>107</v>
      </c>
      <c r="D946" s="610" t="s">
        <v>26</v>
      </c>
      <c r="E946" s="614">
        <v>1.1000000000000001</v>
      </c>
      <c r="F946" s="625">
        <f t="shared" si="324"/>
        <v>326.63</v>
      </c>
      <c r="G946" s="625">
        <f t="shared" si="325"/>
        <v>48.4</v>
      </c>
      <c r="H946" s="625">
        <f t="shared" si="326"/>
        <v>375.03</v>
      </c>
      <c r="I946" s="614">
        <v>296.94</v>
      </c>
      <c r="J946" s="614">
        <v>44</v>
      </c>
      <c r="K946" s="614"/>
      <c r="L946" s="612"/>
      <c r="M946" s="612"/>
      <c r="N946" s="612"/>
      <c r="O946" s="645">
        <f t="shared" si="330"/>
        <v>415.72</v>
      </c>
      <c r="P946" s="627">
        <f t="shared" si="327"/>
        <v>585.65</v>
      </c>
      <c r="Q946" s="627">
        <f t="shared" si="328"/>
        <v>61.99</v>
      </c>
      <c r="R946" s="628">
        <f t="shared" si="321"/>
        <v>647.64</v>
      </c>
      <c r="S946" s="628">
        <v>532.41</v>
      </c>
      <c r="T946" s="628">
        <v>56.35</v>
      </c>
      <c r="U946" s="628">
        <f t="shared" si="322"/>
        <v>588.76</v>
      </c>
      <c r="V946" s="624"/>
    </row>
    <row r="947" spans="1:22" s="481" customFormat="1" hidden="1" outlineLevel="1">
      <c r="A947" s="610"/>
      <c r="B947" s="610"/>
      <c r="C947" s="611" t="s">
        <v>399</v>
      </c>
      <c r="D947" s="610"/>
      <c r="E947" s="614"/>
      <c r="F947" s="625">
        <f t="shared" si="324"/>
        <v>0</v>
      </c>
      <c r="G947" s="625">
        <f t="shared" si="325"/>
        <v>0</v>
      </c>
      <c r="H947" s="625">
        <f t="shared" si="326"/>
        <v>0</v>
      </c>
      <c r="I947" s="614"/>
      <c r="J947" s="614"/>
      <c r="K947" s="614"/>
      <c r="L947" s="612"/>
      <c r="M947" s="612"/>
      <c r="N947" s="612"/>
      <c r="O947" s="632"/>
      <c r="P947" s="627">
        <f t="shared" si="327"/>
        <v>0</v>
      </c>
      <c r="Q947" s="627">
        <f t="shared" si="328"/>
        <v>0</v>
      </c>
      <c r="R947" s="628">
        <f t="shared" si="321"/>
        <v>0</v>
      </c>
      <c r="S947" s="628">
        <v>0</v>
      </c>
      <c r="T947" s="628">
        <v>0</v>
      </c>
      <c r="U947" s="628">
        <f t="shared" si="322"/>
        <v>0</v>
      </c>
      <c r="V947" s="624"/>
    </row>
    <row r="948" spans="1:22" s="481" customFormat="1" hidden="1" outlineLevel="1">
      <c r="A948" s="610">
        <v>821</v>
      </c>
      <c r="B948" s="610">
        <v>755</v>
      </c>
      <c r="C948" s="624" t="s">
        <v>264</v>
      </c>
      <c r="D948" s="610" t="s">
        <v>34</v>
      </c>
      <c r="E948" s="614">
        <v>0.08</v>
      </c>
      <c r="F948" s="625">
        <f t="shared" si="324"/>
        <v>1900.56</v>
      </c>
      <c r="G948" s="625">
        <f t="shared" si="325"/>
        <v>0</v>
      </c>
      <c r="H948" s="625">
        <f t="shared" si="326"/>
        <v>1900.56</v>
      </c>
      <c r="I948" s="614">
        <v>23757</v>
      </c>
      <c r="J948" s="614"/>
      <c r="K948" s="614"/>
      <c r="L948" s="612"/>
      <c r="M948" s="612"/>
      <c r="N948" s="612"/>
      <c r="O948" s="626">
        <f>I948*$L$3</f>
        <v>40386.9</v>
      </c>
      <c r="P948" s="627">
        <f t="shared" si="327"/>
        <v>4137.8599999999997</v>
      </c>
      <c r="Q948" s="627">
        <f t="shared" si="328"/>
        <v>0</v>
      </c>
      <c r="R948" s="628">
        <f t="shared" si="321"/>
        <v>4137.8599999999997</v>
      </c>
      <c r="S948" s="628">
        <v>51723.3</v>
      </c>
      <c r="T948" s="628">
        <v>0</v>
      </c>
      <c r="U948" s="628">
        <f t="shared" si="322"/>
        <v>51723.3</v>
      </c>
      <c r="V948" s="624"/>
    </row>
    <row r="949" spans="1:22" s="481" customFormat="1" hidden="1" outlineLevel="1">
      <c r="A949" s="610">
        <v>822</v>
      </c>
      <c r="B949" s="610">
        <v>756</v>
      </c>
      <c r="C949" s="624" t="s">
        <v>389</v>
      </c>
      <c r="D949" s="610" t="s">
        <v>103</v>
      </c>
      <c r="E949" s="614">
        <v>5</v>
      </c>
      <c r="F949" s="625">
        <f t="shared" si="324"/>
        <v>1550</v>
      </c>
      <c r="G949" s="625">
        <f t="shared" si="325"/>
        <v>0</v>
      </c>
      <c r="H949" s="625">
        <f t="shared" si="326"/>
        <v>1550</v>
      </c>
      <c r="I949" s="614">
        <v>310</v>
      </c>
      <c r="J949" s="614"/>
      <c r="K949" s="614"/>
      <c r="L949" s="612"/>
      <c r="M949" s="612"/>
      <c r="N949" s="612"/>
      <c r="O949" s="645">
        <f t="shared" ref="O949:O957" si="331">I949*$M$3</f>
        <v>434</v>
      </c>
      <c r="P949" s="627">
        <f t="shared" si="327"/>
        <v>2779.1</v>
      </c>
      <c r="Q949" s="627">
        <f t="shared" si="328"/>
        <v>0</v>
      </c>
      <c r="R949" s="628">
        <f t="shared" si="321"/>
        <v>2779.1</v>
      </c>
      <c r="S949" s="628">
        <v>555.82000000000005</v>
      </c>
      <c r="T949" s="628">
        <v>0</v>
      </c>
      <c r="U949" s="628">
        <f t="shared" si="322"/>
        <v>555.82000000000005</v>
      </c>
      <c r="V949" s="624"/>
    </row>
    <row r="950" spans="1:22" s="481" customFormat="1" hidden="1" outlineLevel="1">
      <c r="A950" s="610">
        <v>823</v>
      </c>
      <c r="B950" s="610">
        <v>757</v>
      </c>
      <c r="C950" s="624" t="s">
        <v>56</v>
      </c>
      <c r="D950" s="610" t="s">
        <v>26</v>
      </c>
      <c r="E950" s="614">
        <v>2</v>
      </c>
      <c r="F950" s="625">
        <f t="shared" si="324"/>
        <v>3524.08</v>
      </c>
      <c r="G950" s="625">
        <f t="shared" si="325"/>
        <v>0</v>
      </c>
      <c r="H950" s="625">
        <f t="shared" si="326"/>
        <v>3524.08</v>
      </c>
      <c r="I950" s="614">
        <v>1762.04</v>
      </c>
      <c r="J950" s="614"/>
      <c r="K950" s="614"/>
      <c r="L950" s="612"/>
      <c r="M950" s="612"/>
      <c r="N950" s="612"/>
      <c r="O950" s="645">
        <f t="shared" si="331"/>
        <v>2466.86</v>
      </c>
      <c r="P950" s="627">
        <f t="shared" si="327"/>
        <v>6318.6</v>
      </c>
      <c r="Q950" s="627">
        <f t="shared" si="328"/>
        <v>0</v>
      </c>
      <c r="R950" s="628">
        <f t="shared" si="321"/>
        <v>6318.6</v>
      </c>
      <c r="S950" s="628">
        <v>3159.3</v>
      </c>
      <c r="T950" s="628">
        <v>0</v>
      </c>
      <c r="U950" s="628">
        <f t="shared" si="322"/>
        <v>3159.3</v>
      </c>
      <c r="V950" s="624"/>
    </row>
    <row r="951" spans="1:22" s="481" customFormat="1" hidden="1" outlineLevel="1">
      <c r="A951" s="610">
        <v>824</v>
      </c>
      <c r="B951" s="610">
        <v>758</v>
      </c>
      <c r="C951" s="624" t="s">
        <v>218</v>
      </c>
      <c r="D951" s="610" t="s">
        <v>26</v>
      </c>
      <c r="E951" s="614">
        <v>2</v>
      </c>
      <c r="F951" s="625">
        <f t="shared" si="324"/>
        <v>296.16000000000003</v>
      </c>
      <c r="G951" s="625">
        <f t="shared" si="325"/>
        <v>0</v>
      </c>
      <c r="H951" s="625">
        <f t="shared" si="326"/>
        <v>296.16000000000003</v>
      </c>
      <c r="I951" s="614">
        <v>148.08000000000001</v>
      </c>
      <c r="J951" s="614"/>
      <c r="K951" s="614"/>
      <c r="L951" s="612"/>
      <c r="M951" s="612"/>
      <c r="N951" s="612"/>
      <c r="O951" s="645">
        <f t="shared" si="331"/>
        <v>207.31</v>
      </c>
      <c r="P951" s="627">
        <f t="shared" si="327"/>
        <v>531</v>
      </c>
      <c r="Q951" s="627">
        <f t="shared" si="328"/>
        <v>0</v>
      </c>
      <c r="R951" s="628">
        <f t="shared" si="321"/>
        <v>531</v>
      </c>
      <c r="S951" s="628">
        <v>265.5</v>
      </c>
      <c r="T951" s="628">
        <v>0</v>
      </c>
      <c r="U951" s="628">
        <f t="shared" si="322"/>
        <v>265.5</v>
      </c>
      <c r="V951" s="624"/>
    </row>
    <row r="952" spans="1:22" s="481" customFormat="1" ht="42.75" hidden="1" outlineLevel="1">
      <c r="A952" s="610">
        <v>825</v>
      </c>
      <c r="B952" s="610">
        <v>759</v>
      </c>
      <c r="C952" s="624" t="s">
        <v>265</v>
      </c>
      <c r="D952" s="610" t="s">
        <v>34</v>
      </c>
      <c r="E952" s="614">
        <v>0</v>
      </c>
      <c r="F952" s="625">
        <f t="shared" si="324"/>
        <v>0</v>
      </c>
      <c r="G952" s="625">
        <f t="shared" si="325"/>
        <v>0</v>
      </c>
      <c r="H952" s="625">
        <f t="shared" si="326"/>
        <v>0</v>
      </c>
      <c r="I952" s="614">
        <v>11624</v>
      </c>
      <c r="J952" s="614"/>
      <c r="K952" s="614"/>
      <c r="L952" s="612"/>
      <c r="M952" s="612"/>
      <c r="N952" s="612"/>
      <c r="O952" s="645">
        <f t="shared" si="331"/>
        <v>16273.6</v>
      </c>
      <c r="P952" s="627">
        <f t="shared" si="327"/>
        <v>0</v>
      </c>
      <c r="Q952" s="627">
        <f t="shared" si="328"/>
        <v>0</v>
      </c>
      <c r="R952" s="628">
        <f t="shared" si="321"/>
        <v>0</v>
      </c>
      <c r="S952" s="628">
        <v>20841.52</v>
      </c>
      <c r="T952" s="628">
        <v>0</v>
      </c>
      <c r="U952" s="628">
        <f t="shared" si="322"/>
        <v>20841.52</v>
      </c>
      <c r="V952" s="624"/>
    </row>
    <row r="953" spans="1:22" s="481" customFormat="1" ht="28.5" hidden="1" outlineLevel="1">
      <c r="A953" s="610">
        <v>826</v>
      </c>
      <c r="B953" s="610">
        <v>760</v>
      </c>
      <c r="C953" s="624" t="s">
        <v>266</v>
      </c>
      <c r="D953" s="610" t="s">
        <v>26</v>
      </c>
      <c r="E953" s="614">
        <v>2</v>
      </c>
      <c r="F953" s="625">
        <f t="shared" si="324"/>
        <v>210</v>
      </c>
      <c r="G953" s="625">
        <f t="shared" si="325"/>
        <v>462</v>
      </c>
      <c r="H953" s="625">
        <f t="shared" si="326"/>
        <v>672</v>
      </c>
      <c r="I953" s="614">
        <v>105</v>
      </c>
      <c r="J953" s="614">
        <v>231</v>
      </c>
      <c r="K953" s="614"/>
      <c r="L953" s="612"/>
      <c r="M953" s="612"/>
      <c r="N953" s="612"/>
      <c r="O953" s="645">
        <f t="shared" si="331"/>
        <v>147</v>
      </c>
      <c r="P953" s="627">
        <f t="shared" si="327"/>
        <v>376.52</v>
      </c>
      <c r="Q953" s="627">
        <f t="shared" si="328"/>
        <v>591.67999999999995</v>
      </c>
      <c r="R953" s="628">
        <f t="shared" si="321"/>
        <v>968.2</v>
      </c>
      <c r="S953" s="628">
        <v>188.26</v>
      </c>
      <c r="T953" s="628">
        <v>295.83999999999997</v>
      </c>
      <c r="U953" s="628">
        <f t="shared" si="322"/>
        <v>484.1</v>
      </c>
      <c r="V953" s="624"/>
    </row>
    <row r="954" spans="1:22" s="481" customFormat="1" ht="42.75" hidden="1" outlineLevel="1">
      <c r="A954" s="610">
        <v>827</v>
      </c>
      <c r="B954" s="610">
        <v>761</v>
      </c>
      <c r="C954" s="624" t="s">
        <v>265</v>
      </c>
      <c r="D954" s="610" t="s">
        <v>34</v>
      </c>
      <c r="E954" s="614">
        <v>0.02</v>
      </c>
      <c r="F954" s="625">
        <f t="shared" si="324"/>
        <v>232.48</v>
      </c>
      <c r="G954" s="625">
        <f t="shared" si="325"/>
        <v>0</v>
      </c>
      <c r="H954" s="625">
        <f t="shared" si="326"/>
        <v>232.48</v>
      </c>
      <c r="I954" s="614">
        <v>11624</v>
      </c>
      <c r="J954" s="614"/>
      <c r="K954" s="614"/>
      <c r="L954" s="612"/>
      <c r="M954" s="612"/>
      <c r="N954" s="612"/>
      <c r="O954" s="645">
        <f t="shared" si="331"/>
        <v>16273.6</v>
      </c>
      <c r="P954" s="627">
        <f t="shared" si="327"/>
        <v>416.83</v>
      </c>
      <c r="Q954" s="627">
        <f t="shared" si="328"/>
        <v>0</v>
      </c>
      <c r="R954" s="628">
        <f t="shared" si="321"/>
        <v>416.83</v>
      </c>
      <c r="S954" s="628">
        <v>20841.52</v>
      </c>
      <c r="T954" s="628">
        <v>0</v>
      </c>
      <c r="U954" s="628">
        <f t="shared" si="322"/>
        <v>20841.52</v>
      </c>
      <c r="V954" s="624"/>
    </row>
    <row r="955" spans="1:22" s="481" customFormat="1" ht="28.5" hidden="1" outlineLevel="1">
      <c r="A955" s="610">
        <v>828</v>
      </c>
      <c r="B955" s="610">
        <v>762</v>
      </c>
      <c r="C955" s="624" t="s">
        <v>274</v>
      </c>
      <c r="D955" s="610" t="s">
        <v>26</v>
      </c>
      <c r="E955" s="614">
        <v>2</v>
      </c>
      <c r="F955" s="625">
        <f t="shared" si="324"/>
        <v>1336</v>
      </c>
      <c r="G955" s="625">
        <f t="shared" si="325"/>
        <v>6160</v>
      </c>
      <c r="H955" s="625">
        <f t="shared" si="326"/>
        <v>7496</v>
      </c>
      <c r="I955" s="614">
        <v>668</v>
      </c>
      <c r="J955" s="614">
        <v>3080</v>
      </c>
      <c r="K955" s="614"/>
      <c r="L955" s="612"/>
      <c r="M955" s="612"/>
      <c r="N955" s="612"/>
      <c r="O955" s="645">
        <f t="shared" si="331"/>
        <v>935.2</v>
      </c>
      <c r="P955" s="627">
        <f t="shared" si="327"/>
        <v>2395.42</v>
      </c>
      <c r="Q955" s="627">
        <f t="shared" si="328"/>
        <v>7889.08</v>
      </c>
      <c r="R955" s="628">
        <f t="shared" si="321"/>
        <v>10284.5</v>
      </c>
      <c r="S955" s="628">
        <v>1197.71</v>
      </c>
      <c r="T955" s="628">
        <v>3944.54</v>
      </c>
      <c r="U955" s="628">
        <f t="shared" si="322"/>
        <v>5142.25</v>
      </c>
      <c r="V955" s="624"/>
    </row>
    <row r="956" spans="1:22" s="481" customFormat="1" ht="42.75" hidden="1" outlineLevel="1">
      <c r="A956" s="610">
        <v>829</v>
      </c>
      <c r="B956" s="610">
        <v>763</v>
      </c>
      <c r="C956" s="624" t="s">
        <v>390</v>
      </c>
      <c r="D956" s="610" t="s">
        <v>101</v>
      </c>
      <c r="E956" s="614">
        <v>85.13</v>
      </c>
      <c r="F956" s="625">
        <f t="shared" si="324"/>
        <v>13450.54</v>
      </c>
      <c r="G956" s="625">
        <f t="shared" si="325"/>
        <v>7321.18</v>
      </c>
      <c r="H956" s="625">
        <f t="shared" si="326"/>
        <v>20771.72</v>
      </c>
      <c r="I956" s="614">
        <v>158</v>
      </c>
      <c r="J956" s="614">
        <v>86</v>
      </c>
      <c r="K956" s="614"/>
      <c r="L956" s="612"/>
      <c r="M956" s="612"/>
      <c r="N956" s="612"/>
      <c r="O956" s="645">
        <f t="shared" si="331"/>
        <v>221.2</v>
      </c>
      <c r="P956" s="627">
        <f t="shared" si="327"/>
        <v>24116.48</v>
      </c>
      <c r="Q956" s="627">
        <f t="shared" si="328"/>
        <v>9376.2199999999993</v>
      </c>
      <c r="R956" s="628">
        <f t="shared" si="321"/>
        <v>33492.699999999997</v>
      </c>
      <c r="S956" s="628">
        <v>283.29000000000002</v>
      </c>
      <c r="T956" s="628">
        <v>110.14</v>
      </c>
      <c r="U956" s="628">
        <f t="shared" si="322"/>
        <v>393.43</v>
      </c>
      <c r="V956" s="624"/>
    </row>
    <row r="957" spans="1:22" s="481" customFormat="1" ht="28.5" hidden="1" outlineLevel="1">
      <c r="A957" s="610">
        <v>830</v>
      </c>
      <c r="B957" s="610">
        <v>764</v>
      </c>
      <c r="C957" s="624" t="s">
        <v>107</v>
      </c>
      <c r="D957" s="610" t="s">
        <v>26</v>
      </c>
      <c r="E957" s="614">
        <v>2.5</v>
      </c>
      <c r="F957" s="625">
        <f t="shared" si="324"/>
        <v>742.35</v>
      </c>
      <c r="G957" s="625">
        <f t="shared" si="325"/>
        <v>110</v>
      </c>
      <c r="H957" s="625">
        <f t="shared" si="326"/>
        <v>852.35</v>
      </c>
      <c r="I957" s="614">
        <v>296.94</v>
      </c>
      <c r="J957" s="614">
        <v>44</v>
      </c>
      <c r="K957" s="614"/>
      <c r="L957" s="612"/>
      <c r="M957" s="612"/>
      <c r="N957" s="612"/>
      <c r="O957" s="645">
        <f t="shared" si="331"/>
        <v>415.72</v>
      </c>
      <c r="P957" s="627">
        <f t="shared" si="327"/>
        <v>1331.03</v>
      </c>
      <c r="Q957" s="627">
        <f t="shared" si="328"/>
        <v>140.88</v>
      </c>
      <c r="R957" s="628">
        <f t="shared" si="321"/>
        <v>1471.91</v>
      </c>
      <c r="S957" s="628">
        <v>532.41</v>
      </c>
      <c r="T957" s="628">
        <v>56.35</v>
      </c>
      <c r="U957" s="628">
        <f t="shared" si="322"/>
        <v>588.76</v>
      </c>
      <c r="V957" s="624"/>
    </row>
    <row r="958" spans="1:22" s="481" customFormat="1" hidden="1" outlineLevel="1">
      <c r="A958" s="610"/>
      <c r="B958" s="610"/>
      <c r="C958" s="611" t="s">
        <v>400</v>
      </c>
      <c r="D958" s="610"/>
      <c r="E958" s="614"/>
      <c r="F958" s="625">
        <f t="shared" si="324"/>
        <v>0</v>
      </c>
      <c r="G958" s="625">
        <f t="shared" si="325"/>
        <v>0</v>
      </c>
      <c r="H958" s="625">
        <f t="shared" si="326"/>
        <v>0</v>
      </c>
      <c r="I958" s="614"/>
      <c r="J958" s="614"/>
      <c r="K958" s="614"/>
      <c r="L958" s="612"/>
      <c r="M958" s="612"/>
      <c r="N958" s="612"/>
      <c r="O958" s="632"/>
      <c r="P958" s="627">
        <f t="shared" si="327"/>
        <v>0</v>
      </c>
      <c r="Q958" s="627">
        <f t="shared" si="328"/>
        <v>0</v>
      </c>
      <c r="R958" s="628">
        <f t="shared" si="321"/>
        <v>0</v>
      </c>
      <c r="S958" s="628">
        <v>0</v>
      </c>
      <c r="T958" s="628">
        <v>0</v>
      </c>
      <c r="U958" s="628">
        <f t="shared" si="322"/>
        <v>0</v>
      </c>
      <c r="V958" s="624"/>
    </row>
    <row r="959" spans="1:22" s="481" customFormat="1" hidden="1" outlineLevel="1">
      <c r="A959" s="610">
        <v>831</v>
      </c>
      <c r="B959" s="610">
        <v>765</v>
      </c>
      <c r="C959" s="624" t="s">
        <v>264</v>
      </c>
      <c r="D959" s="610" t="s">
        <v>34</v>
      </c>
      <c r="E959" s="614">
        <v>0.05</v>
      </c>
      <c r="F959" s="625">
        <f t="shared" si="324"/>
        <v>1187.8499999999999</v>
      </c>
      <c r="G959" s="625">
        <f t="shared" si="325"/>
        <v>0</v>
      </c>
      <c r="H959" s="625">
        <f t="shared" si="326"/>
        <v>1187.8499999999999</v>
      </c>
      <c r="I959" s="614">
        <v>23757</v>
      </c>
      <c r="J959" s="614"/>
      <c r="K959" s="614"/>
      <c r="L959" s="612"/>
      <c r="M959" s="612"/>
      <c r="N959" s="612"/>
      <c r="O959" s="626">
        <f>I959*$L$3</f>
        <v>40386.9</v>
      </c>
      <c r="P959" s="627">
        <f t="shared" si="327"/>
        <v>2586.17</v>
      </c>
      <c r="Q959" s="627">
        <f t="shared" si="328"/>
        <v>0</v>
      </c>
      <c r="R959" s="628">
        <f t="shared" si="321"/>
        <v>2586.17</v>
      </c>
      <c r="S959" s="628">
        <v>51723.3</v>
      </c>
      <c r="T959" s="628">
        <v>0</v>
      </c>
      <c r="U959" s="628">
        <f t="shared" si="322"/>
        <v>51723.3</v>
      </c>
      <c r="V959" s="624"/>
    </row>
    <row r="960" spans="1:22" s="481" customFormat="1" hidden="1" outlineLevel="1">
      <c r="A960" s="610">
        <v>832</v>
      </c>
      <c r="B960" s="610">
        <v>766</v>
      </c>
      <c r="C960" s="624" t="s">
        <v>389</v>
      </c>
      <c r="D960" s="610" t="s">
        <v>103</v>
      </c>
      <c r="E960" s="614">
        <v>4</v>
      </c>
      <c r="F960" s="625">
        <f t="shared" si="324"/>
        <v>1240</v>
      </c>
      <c r="G960" s="625">
        <f t="shared" si="325"/>
        <v>0</v>
      </c>
      <c r="H960" s="625">
        <f t="shared" si="326"/>
        <v>1240</v>
      </c>
      <c r="I960" s="614">
        <v>310</v>
      </c>
      <c r="J960" s="614"/>
      <c r="K960" s="614"/>
      <c r="L960" s="612"/>
      <c r="M960" s="612"/>
      <c r="N960" s="612"/>
      <c r="O960" s="645">
        <f t="shared" ref="O960:O968" si="332">I960*$M$3</f>
        <v>434</v>
      </c>
      <c r="P960" s="627">
        <f t="shared" si="327"/>
        <v>2223.2800000000002</v>
      </c>
      <c r="Q960" s="627">
        <f t="shared" si="328"/>
        <v>0</v>
      </c>
      <c r="R960" s="628">
        <f t="shared" si="321"/>
        <v>2223.2800000000002</v>
      </c>
      <c r="S960" s="628">
        <v>555.82000000000005</v>
      </c>
      <c r="T960" s="628">
        <v>0</v>
      </c>
      <c r="U960" s="628">
        <f t="shared" si="322"/>
        <v>555.82000000000005</v>
      </c>
      <c r="V960" s="624"/>
    </row>
    <row r="961" spans="1:22" s="481" customFormat="1" hidden="1" outlineLevel="1">
      <c r="A961" s="610">
        <v>833</v>
      </c>
      <c r="B961" s="610">
        <v>767</v>
      </c>
      <c r="C961" s="624" t="s">
        <v>56</v>
      </c>
      <c r="D961" s="610" t="s">
        <v>26</v>
      </c>
      <c r="E961" s="614">
        <v>1.4</v>
      </c>
      <c r="F961" s="625">
        <f t="shared" si="324"/>
        <v>2466.86</v>
      </c>
      <c r="G961" s="625">
        <f t="shared" si="325"/>
        <v>0</v>
      </c>
      <c r="H961" s="625">
        <f t="shared" si="326"/>
        <v>2466.86</v>
      </c>
      <c r="I961" s="614">
        <v>1762.04</v>
      </c>
      <c r="J961" s="614"/>
      <c r="K961" s="614"/>
      <c r="L961" s="612"/>
      <c r="M961" s="612"/>
      <c r="N961" s="612"/>
      <c r="O961" s="645">
        <f t="shared" si="332"/>
        <v>2466.86</v>
      </c>
      <c r="P961" s="627">
        <f t="shared" si="327"/>
        <v>4423.0200000000004</v>
      </c>
      <c r="Q961" s="627">
        <f t="shared" si="328"/>
        <v>0</v>
      </c>
      <c r="R961" s="628">
        <f t="shared" si="321"/>
        <v>4423.0200000000004</v>
      </c>
      <c r="S961" s="628">
        <v>3159.3</v>
      </c>
      <c r="T961" s="628">
        <v>0</v>
      </c>
      <c r="U961" s="628">
        <f t="shared" si="322"/>
        <v>3159.3</v>
      </c>
      <c r="V961" s="624"/>
    </row>
    <row r="962" spans="1:22" s="481" customFormat="1" hidden="1" outlineLevel="1">
      <c r="A962" s="610">
        <v>834</v>
      </c>
      <c r="B962" s="610">
        <v>768</v>
      </c>
      <c r="C962" s="624" t="s">
        <v>218</v>
      </c>
      <c r="D962" s="610" t="s">
        <v>26</v>
      </c>
      <c r="E962" s="614">
        <v>1.4</v>
      </c>
      <c r="F962" s="625">
        <f t="shared" si="324"/>
        <v>207.31</v>
      </c>
      <c r="G962" s="625">
        <f t="shared" si="325"/>
        <v>0</v>
      </c>
      <c r="H962" s="625">
        <f t="shared" si="326"/>
        <v>207.31</v>
      </c>
      <c r="I962" s="614">
        <v>148.08000000000001</v>
      </c>
      <c r="J962" s="614"/>
      <c r="K962" s="614"/>
      <c r="L962" s="612"/>
      <c r="M962" s="612"/>
      <c r="N962" s="612"/>
      <c r="O962" s="645">
        <f t="shared" si="332"/>
        <v>207.31</v>
      </c>
      <c r="P962" s="627">
        <f t="shared" si="327"/>
        <v>371.7</v>
      </c>
      <c r="Q962" s="627">
        <f t="shared" si="328"/>
        <v>0</v>
      </c>
      <c r="R962" s="628">
        <f t="shared" si="321"/>
        <v>371.7</v>
      </c>
      <c r="S962" s="628">
        <v>265.5</v>
      </c>
      <c r="T962" s="628">
        <v>0</v>
      </c>
      <c r="U962" s="628">
        <f t="shared" si="322"/>
        <v>265.5</v>
      </c>
      <c r="V962" s="624"/>
    </row>
    <row r="963" spans="1:22" s="481" customFormat="1" ht="42.75" hidden="1" outlineLevel="1">
      <c r="A963" s="610">
        <v>835</v>
      </c>
      <c r="B963" s="610">
        <v>769</v>
      </c>
      <c r="C963" s="624" t="s">
        <v>265</v>
      </c>
      <c r="D963" s="610" t="s">
        <v>34</v>
      </c>
      <c r="E963" s="614">
        <v>0</v>
      </c>
      <c r="F963" s="625">
        <f t="shared" si="324"/>
        <v>0</v>
      </c>
      <c r="G963" s="625">
        <f t="shared" si="325"/>
        <v>0</v>
      </c>
      <c r="H963" s="625">
        <f t="shared" si="326"/>
        <v>0</v>
      </c>
      <c r="I963" s="614">
        <v>11624</v>
      </c>
      <c r="J963" s="614"/>
      <c r="K963" s="614"/>
      <c r="L963" s="612"/>
      <c r="M963" s="612"/>
      <c r="N963" s="612"/>
      <c r="O963" s="645">
        <f t="shared" si="332"/>
        <v>16273.6</v>
      </c>
      <c r="P963" s="627">
        <f t="shared" si="327"/>
        <v>0</v>
      </c>
      <c r="Q963" s="627">
        <f t="shared" si="328"/>
        <v>0</v>
      </c>
      <c r="R963" s="628">
        <f t="shared" si="321"/>
        <v>0</v>
      </c>
      <c r="S963" s="628">
        <v>20841.52</v>
      </c>
      <c r="T963" s="628">
        <v>0</v>
      </c>
      <c r="U963" s="628">
        <f t="shared" si="322"/>
        <v>20841.52</v>
      </c>
      <c r="V963" s="624"/>
    </row>
    <row r="964" spans="1:22" s="481" customFormat="1" ht="28.5" hidden="1" outlineLevel="1">
      <c r="A964" s="610">
        <v>836</v>
      </c>
      <c r="B964" s="610">
        <v>770</v>
      </c>
      <c r="C964" s="624" t="s">
        <v>266</v>
      </c>
      <c r="D964" s="610" t="s">
        <v>26</v>
      </c>
      <c r="E964" s="614">
        <v>1.4</v>
      </c>
      <c r="F964" s="625">
        <f t="shared" si="324"/>
        <v>147</v>
      </c>
      <c r="G964" s="625">
        <f t="shared" si="325"/>
        <v>323.39999999999998</v>
      </c>
      <c r="H964" s="625">
        <f t="shared" si="326"/>
        <v>470.4</v>
      </c>
      <c r="I964" s="614">
        <v>105</v>
      </c>
      <c r="J964" s="614">
        <v>231</v>
      </c>
      <c r="K964" s="614"/>
      <c r="L964" s="612"/>
      <c r="M964" s="612"/>
      <c r="N964" s="612"/>
      <c r="O964" s="645">
        <f t="shared" si="332"/>
        <v>147</v>
      </c>
      <c r="P964" s="627">
        <f t="shared" si="327"/>
        <v>263.56</v>
      </c>
      <c r="Q964" s="627">
        <f t="shared" si="328"/>
        <v>414.18</v>
      </c>
      <c r="R964" s="628">
        <f t="shared" si="321"/>
        <v>677.74</v>
      </c>
      <c r="S964" s="628">
        <v>188.26</v>
      </c>
      <c r="T964" s="628">
        <v>295.83999999999997</v>
      </c>
      <c r="U964" s="628">
        <f t="shared" si="322"/>
        <v>484.1</v>
      </c>
      <c r="V964" s="624"/>
    </row>
    <row r="965" spans="1:22" s="481" customFormat="1" ht="42.75" hidden="1" outlineLevel="1">
      <c r="A965" s="610">
        <v>837</v>
      </c>
      <c r="B965" s="610">
        <v>771</v>
      </c>
      <c r="C965" s="624" t="s">
        <v>265</v>
      </c>
      <c r="D965" s="610" t="s">
        <v>34</v>
      </c>
      <c r="E965" s="614">
        <v>0.01</v>
      </c>
      <c r="F965" s="625">
        <f t="shared" si="324"/>
        <v>116.24</v>
      </c>
      <c r="G965" s="625">
        <f t="shared" si="325"/>
        <v>0</v>
      </c>
      <c r="H965" s="625">
        <f t="shared" si="326"/>
        <v>116.24</v>
      </c>
      <c r="I965" s="614">
        <v>11624</v>
      </c>
      <c r="J965" s="614"/>
      <c r="K965" s="614"/>
      <c r="L965" s="612"/>
      <c r="M965" s="612"/>
      <c r="N965" s="612"/>
      <c r="O965" s="645">
        <f t="shared" si="332"/>
        <v>16273.6</v>
      </c>
      <c r="P965" s="627">
        <f t="shared" si="327"/>
        <v>208.42</v>
      </c>
      <c r="Q965" s="627">
        <f t="shared" si="328"/>
        <v>0</v>
      </c>
      <c r="R965" s="628">
        <f t="shared" si="321"/>
        <v>208.42</v>
      </c>
      <c r="S965" s="628">
        <v>20841.52</v>
      </c>
      <c r="T965" s="628">
        <v>0</v>
      </c>
      <c r="U965" s="628">
        <f t="shared" si="322"/>
        <v>20841.52</v>
      </c>
      <c r="V965" s="624"/>
    </row>
    <row r="966" spans="1:22" s="481" customFormat="1" ht="28.5" hidden="1" outlineLevel="1">
      <c r="A966" s="610">
        <v>838</v>
      </c>
      <c r="B966" s="610">
        <v>772</v>
      </c>
      <c r="C966" s="624" t="s">
        <v>274</v>
      </c>
      <c r="D966" s="610" t="s">
        <v>26</v>
      </c>
      <c r="E966" s="614">
        <v>1.4</v>
      </c>
      <c r="F966" s="625">
        <f t="shared" si="324"/>
        <v>935.2</v>
      </c>
      <c r="G966" s="625">
        <f t="shared" si="325"/>
        <v>4312</v>
      </c>
      <c r="H966" s="625">
        <f t="shared" si="326"/>
        <v>5247.2</v>
      </c>
      <c r="I966" s="614">
        <v>668</v>
      </c>
      <c r="J966" s="614">
        <v>3080</v>
      </c>
      <c r="K966" s="614"/>
      <c r="L966" s="612"/>
      <c r="M966" s="612"/>
      <c r="N966" s="612"/>
      <c r="O966" s="645">
        <f t="shared" si="332"/>
        <v>935.2</v>
      </c>
      <c r="P966" s="627">
        <f t="shared" si="327"/>
        <v>1676.79</v>
      </c>
      <c r="Q966" s="627">
        <f t="shared" si="328"/>
        <v>5522.36</v>
      </c>
      <c r="R966" s="628">
        <f t="shared" si="321"/>
        <v>7199.15</v>
      </c>
      <c r="S966" s="628">
        <v>1197.71</v>
      </c>
      <c r="T966" s="628">
        <v>3944.54</v>
      </c>
      <c r="U966" s="628">
        <f t="shared" si="322"/>
        <v>5142.25</v>
      </c>
      <c r="V966" s="624"/>
    </row>
    <row r="967" spans="1:22" s="481" customFormat="1" ht="42.75" hidden="1" outlineLevel="1">
      <c r="A967" s="610">
        <v>839</v>
      </c>
      <c r="B967" s="610">
        <v>773</v>
      </c>
      <c r="C967" s="624" t="s">
        <v>390</v>
      </c>
      <c r="D967" s="610" t="s">
        <v>101</v>
      </c>
      <c r="E967" s="614">
        <v>60.43</v>
      </c>
      <c r="F967" s="625">
        <f t="shared" si="324"/>
        <v>9547.94</v>
      </c>
      <c r="G967" s="625">
        <f t="shared" si="325"/>
        <v>5196.9799999999996</v>
      </c>
      <c r="H967" s="625">
        <f t="shared" si="326"/>
        <v>14744.92</v>
      </c>
      <c r="I967" s="614">
        <v>158</v>
      </c>
      <c r="J967" s="614">
        <v>86</v>
      </c>
      <c r="K967" s="614"/>
      <c r="L967" s="612"/>
      <c r="M967" s="612"/>
      <c r="N967" s="612"/>
      <c r="O967" s="645">
        <f t="shared" si="332"/>
        <v>221.2</v>
      </c>
      <c r="P967" s="627">
        <f t="shared" si="327"/>
        <v>17119.21</v>
      </c>
      <c r="Q967" s="627">
        <f t="shared" si="328"/>
        <v>6655.76</v>
      </c>
      <c r="R967" s="628">
        <f t="shared" si="321"/>
        <v>23774.97</v>
      </c>
      <c r="S967" s="628">
        <v>283.29000000000002</v>
      </c>
      <c r="T967" s="628">
        <v>110.14</v>
      </c>
      <c r="U967" s="628">
        <f t="shared" si="322"/>
        <v>393.43</v>
      </c>
      <c r="V967" s="624"/>
    </row>
    <row r="968" spans="1:22" s="481" customFormat="1" ht="28.5" hidden="1" outlineLevel="1">
      <c r="A968" s="610">
        <v>840</v>
      </c>
      <c r="B968" s="610">
        <v>774</v>
      </c>
      <c r="C968" s="624" t="s">
        <v>107</v>
      </c>
      <c r="D968" s="610" t="s">
        <v>26</v>
      </c>
      <c r="E968" s="614">
        <v>1.9</v>
      </c>
      <c r="F968" s="625">
        <f t="shared" si="324"/>
        <v>564.19000000000005</v>
      </c>
      <c r="G968" s="625">
        <f t="shared" si="325"/>
        <v>83.6</v>
      </c>
      <c r="H968" s="625">
        <f t="shared" si="326"/>
        <v>647.79</v>
      </c>
      <c r="I968" s="614">
        <v>296.94</v>
      </c>
      <c r="J968" s="614">
        <v>44</v>
      </c>
      <c r="K968" s="614"/>
      <c r="L968" s="612"/>
      <c r="M968" s="612"/>
      <c r="N968" s="612"/>
      <c r="O968" s="645">
        <f t="shared" si="332"/>
        <v>415.72</v>
      </c>
      <c r="P968" s="627">
        <f t="shared" si="327"/>
        <v>1011.58</v>
      </c>
      <c r="Q968" s="627">
        <f t="shared" si="328"/>
        <v>107.07</v>
      </c>
      <c r="R968" s="628">
        <f t="shared" si="321"/>
        <v>1118.6500000000001</v>
      </c>
      <c r="S968" s="628">
        <v>532.41</v>
      </c>
      <c r="T968" s="628">
        <v>56.35</v>
      </c>
      <c r="U968" s="628">
        <f t="shared" si="322"/>
        <v>588.76</v>
      </c>
      <c r="V968" s="624"/>
    </row>
    <row r="969" spans="1:22" s="481" customFormat="1" hidden="1" outlineLevel="1">
      <c r="A969" s="610"/>
      <c r="B969" s="610"/>
      <c r="C969" s="611" t="s">
        <v>401</v>
      </c>
      <c r="D969" s="610"/>
      <c r="E969" s="614"/>
      <c r="F969" s="625">
        <f t="shared" si="324"/>
        <v>0</v>
      </c>
      <c r="G969" s="625">
        <f t="shared" si="325"/>
        <v>0</v>
      </c>
      <c r="H969" s="625">
        <f t="shared" si="326"/>
        <v>0</v>
      </c>
      <c r="I969" s="614"/>
      <c r="J969" s="614"/>
      <c r="K969" s="614"/>
      <c r="L969" s="612"/>
      <c r="M969" s="612"/>
      <c r="N969" s="612"/>
      <c r="O969" s="632"/>
      <c r="P969" s="627">
        <f t="shared" si="327"/>
        <v>0</v>
      </c>
      <c r="Q969" s="627">
        <f t="shared" si="328"/>
        <v>0</v>
      </c>
      <c r="R969" s="628">
        <f t="shared" ref="R969:R1032" si="333">P969+Q969</f>
        <v>0</v>
      </c>
      <c r="S969" s="628">
        <v>0</v>
      </c>
      <c r="T969" s="628">
        <v>0</v>
      </c>
      <c r="U969" s="628">
        <f t="shared" ref="U969:U1032" si="334">S969+T969</f>
        <v>0</v>
      </c>
      <c r="V969" s="624"/>
    </row>
    <row r="970" spans="1:22" s="481" customFormat="1" hidden="1" outlineLevel="1">
      <c r="A970" s="610">
        <v>841</v>
      </c>
      <c r="B970" s="610">
        <v>775</v>
      </c>
      <c r="C970" s="624" t="s">
        <v>264</v>
      </c>
      <c r="D970" s="610" t="s">
        <v>34</v>
      </c>
      <c r="E970" s="614">
        <v>0.04</v>
      </c>
      <c r="F970" s="625">
        <f t="shared" si="324"/>
        <v>950.28</v>
      </c>
      <c r="G970" s="625">
        <f t="shared" si="325"/>
        <v>0</v>
      </c>
      <c r="H970" s="625">
        <f t="shared" si="326"/>
        <v>950.28</v>
      </c>
      <c r="I970" s="614">
        <v>23757</v>
      </c>
      <c r="J970" s="614"/>
      <c r="K970" s="614"/>
      <c r="L970" s="612"/>
      <c r="M970" s="612"/>
      <c r="N970" s="612"/>
      <c r="O970" s="626">
        <f>I970*$L$3</f>
        <v>40386.9</v>
      </c>
      <c r="P970" s="627">
        <f t="shared" si="327"/>
        <v>2068.9299999999998</v>
      </c>
      <c r="Q970" s="627">
        <f t="shared" si="328"/>
        <v>0</v>
      </c>
      <c r="R970" s="628">
        <f t="shared" si="333"/>
        <v>2068.9299999999998</v>
      </c>
      <c r="S970" s="628">
        <v>51723.3</v>
      </c>
      <c r="T970" s="628">
        <v>0</v>
      </c>
      <c r="U970" s="628">
        <f t="shared" si="334"/>
        <v>51723.3</v>
      </c>
      <c r="V970" s="624"/>
    </row>
    <row r="971" spans="1:22" s="481" customFormat="1" hidden="1" outlineLevel="1">
      <c r="A971" s="610">
        <v>842</v>
      </c>
      <c r="B971" s="610">
        <v>776</v>
      </c>
      <c r="C971" s="624" t="s">
        <v>389</v>
      </c>
      <c r="D971" s="610" t="s">
        <v>103</v>
      </c>
      <c r="E971" s="614">
        <v>4</v>
      </c>
      <c r="F971" s="625">
        <f t="shared" si="324"/>
        <v>1240</v>
      </c>
      <c r="G971" s="625">
        <f t="shared" si="325"/>
        <v>0</v>
      </c>
      <c r="H971" s="625">
        <f t="shared" si="326"/>
        <v>1240</v>
      </c>
      <c r="I971" s="614">
        <v>310</v>
      </c>
      <c r="J971" s="614"/>
      <c r="K971" s="614"/>
      <c r="L971" s="612"/>
      <c r="M971" s="612"/>
      <c r="N971" s="612"/>
      <c r="O971" s="645">
        <f t="shared" ref="O971:O977" si="335">I971*$M$3</f>
        <v>434</v>
      </c>
      <c r="P971" s="627">
        <f t="shared" si="327"/>
        <v>2223.2800000000002</v>
      </c>
      <c r="Q971" s="627">
        <f t="shared" si="328"/>
        <v>0</v>
      </c>
      <c r="R971" s="628">
        <f t="shared" si="333"/>
        <v>2223.2800000000002</v>
      </c>
      <c r="S971" s="628">
        <v>555.82000000000005</v>
      </c>
      <c r="T971" s="628">
        <v>0</v>
      </c>
      <c r="U971" s="628">
        <f t="shared" si="334"/>
        <v>555.82000000000005</v>
      </c>
      <c r="V971" s="624"/>
    </row>
    <row r="972" spans="1:22" s="481" customFormat="1" hidden="1" outlineLevel="1">
      <c r="A972" s="610">
        <v>843</v>
      </c>
      <c r="B972" s="610">
        <v>777</v>
      </c>
      <c r="C972" s="624" t="s">
        <v>56</v>
      </c>
      <c r="D972" s="610" t="s">
        <v>26</v>
      </c>
      <c r="E972" s="614">
        <v>1.3</v>
      </c>
      <c r="F972" s="625">
        <f t="shared" si="324"/>
        <v>2290.65</v>
      </c>
      <c r="G972" s="625">
        <f t="shared" si="325"/>
        <v>0</v>
      </c>
      <c r="H972" s="625">
        <f t="shared" si="326"/>
        <v>2290.65</v>
      </c>
      <c r="I972" s="614">
        <v>1762.04</v>
      </c>
      <c r="J972" s="614"/>
      <c r="K972" s="614"/>
      <c r="L972" s="612"/>
      <c r="M972" s="612"/>
      <c r="N972" s="612"/>
      <c r="O972" s="645">
        <f t="shared" si="335"/>
        <v>2466.86</v>
      </c>
      <c r="P972" s="627">
        <f t="shared" si="327"/>
        <v>4107.09</v>
      </c>
      <c r="Q972" s="627">
        <f t="shared" si="328"/>
        <v>0</v>
      </c>
      <c r="R972" s="628">
        <f t="shared" si="333"/>
        <v>4107.09</v>
      </c>
      <c r="S972" s="628">
        <v>3159.3</v>
      </c>
      <c r="T972" s="628">
        <v>0</v>
      </c>
      <c r="U972" s="628">
        <f t="shared" si="334"/>
        <v>3159.3</v>
      </c>
      <c r="V972" s="624"/>
    </row>
    <row r="973" spans="1:22" s="481" customFormat="1" hidden="1" outlineLevel="1">
      <c r="A973" s="610">
        <v>844</v>
      </c>
      <c r="B973" s="610">
        <v>778</v>
      </c>
      <c r="C973" s="624" t="s">
        <v>218</v>
      </c>
      <c r="D973" s="610" t="s">
        <v>26</v>
      </c>
      <c r="E973" s="614">
        <v>1.3</v>
      </c>
      <c r="F973" s="625">
        <f t="shared" si="324"/>
        <v>192.5</v>
      </c>
      <c r="G973" s="625">
        <f t="shared" si="325"/>
        <v>0</v>
      </c>
      <c r="H973" s="625">
        <f t="shared" si="326"/>
        <v>192.5</v>
      </c>
      <c r="I973" s="614">
        <v>148.08000000000001</v>
      </c>
      <c r="J973" s="614"/>
      <c r="K973" s="614"/>
      <c r="L973" s="612"/>
      <c r="M973" s="612"/>
      <c r="N973" s="612"/>
      <c r="O973" s="645">
        <f t="shared" si="335"/>
        <v>207.31</v>
      </c>
      <c r="P973" s="627">
        <f t="shared" si="327"/>
        <v>345.15</v>
      </c>
      <c r="Q973" s="627">
        <f t="shared" si="328"/>
        <v>0</v>
      </c>
      <c r="R973" s="628">
        <f t="shared" si="333"/>
        <v>345.15</v>
      </c>
      <c r="S973" s="628">
        <v>265.5</v>
      </c>
      <c r="T973" s="628">
        <v>0</v>
      </c>
      <c r="U973" s="628">
        <f t="shared" si="334"/>
        <v>265.5</v>
      </c>
      <c r="V973" s="624"/>
    </row>
    <row r="974" spans="1:22" s="481" customFormat="1" ht="42.75" hidden="1" outlineLevel="1">
      <c r="A974" s="610">
        <v>845</v>
      </c>
      <c r="B974" s="610">
        <v>779</v>
      </c>
      <c r="C974" s="624" t="s">
        <v>265</v>
      </c>
      <c r="D974" s="610" t="s">
        <v>34</v>
      </c>
      <c r="E974" s="614">
        <v>0</v>
      </c>
      <c r="F974" s="625">
        <f t="shared" si="324"/>
        <v>0</v>
      </c>
      <c r="G974" s="625">
        <f t="shared" si="325"/>
        <v>0</v>
      </c>
      <c r="H974" s="625">
        <f t="shared" si="326"/>
        <v>0</v>
      </c>
      <c r="I974" s="614">
        <v>11624</v>
      </c>
      <c r="J974" s="614"/>
      <c r="K974" s="614"/>
      <c r="L974" s="612"/>
      <c r="M974" s="612"/>
      <c r="N974" s="612"/>
      <c r="O974" s="645">
        <f t="shared" si="335"/>
        <v>16273.6</v>
      </c>
      <c r="P974" s="627">
        <f t="shared" si="327"/>
        <v>0</v>
      </c>
      <c r="Q974" s="627">
        <f t="shared" si="328"/>
        <v>0</v>
      </c>
      <c r="R974" s="628">
        <f t="shared" si="333"/>
        <v>0</v>
      </c>
      <c r="S974" s="628">
        <v>20841.52</v>
      </c>
      <c r="T974" s="628">
        <v>0</v>
      </c>
      <c r="U974" s="628">
        <f t="shared" si="334"/>
        <v>20841.52</v>
      </c>
      <c r="V974" s="624"/>
    </row>
    <row r="975" spans="1:22" s="481" customFormat="1" ht="28.5" hidden="1" outlineLevel="1">
      <c r="A975" s="610">
        <v>846</v>
      </c>
      <c r="B975" s="610">
        <v>780</v>
      </c>
      <c r="C975" s="624" t="s">
        <v>266</v>
      </c>
      <c r="D975" s="610" t="s">
        <v>26</v>
      </c>
      <c r="E975" s="614">
        <v>1.3</v>
      </c>
      <c r="F975" s="625">
        <f t="shared" si="324"/>
        <v>136.5</v>
      </c>
      <c r="G975" s="625">
        <f t="shared" si="325"/>
        <v>300.3</v>
      </c>
      <c r="H975" s="625">
        <f t="shared" si="326"/>
        <v>436.8</v>
      </c>
      <c r="I975" s="614">
        <v>105</v>
      </c>
      <c r="J975" s="614">
        <v>231</v>
      </c>
      <c r="K975" s="614"/>
      <c r="L975" s="612"/>
      <c r="M975" s="612"/>
      <c r="N975" s="612"/>
      <c r="O975" s="645">
        <f t="shared" si="335"/>
        <v>147</v>
      </c>
      <c r="P975" s="627">
        <f t="shared" si="327"/>
        <v>244.74</v>
      </c>
      <c r="Q975" s="627">
        <f t="shared" si="328"/>
        <v>384.59</v>
      </c>
      <c r="R975" s="628">
        <f t="shared" si="333"/>
        <v>629.33000000000004</v>
      </c>
      <c r="S975" s="628">
        <v>188.26</v>
      </c>
      <c r="T975" s="628">
        <v>295.83999999999997</v>
      </c>
      <c r="U975" s="628">
        <f t="shared" si="334"/>
        <v>484.1</v>
      </c>
      <c r="V975" s="624"/>
    </row>
    <row r="976" spans="1:22" s="481" customFormat="1" ht="42.75" hidden="1" outlineLevel="1">
      <c r="A976" s="610">
        <v>847</v>
      </c>
      <c r="B976" s="610">
        <v>781</v>
      </c>
      <c r="C976" s="624" t="s">
        <v>265</v>
      </c>
      <c r="D976" s="610" t="s">
        <v>34</v>
      </c>
      <c r="E976" s="614">
        <v>0.01</v>
      </c>
      <c r="F976" s="625">
        <f t="shared" si="324"/>
        <v>116.24</v>
      </c>
      <c r="G976" s="625">
        <f t="shared" si="325"/>
        <v>0</v>
      </c>
      <c r="H976" s="625">
        <f t="shared" si="326"/>
        <v>116.24</v>
      </c>
      <c r="I976" s="614">
        <v>11624</v>
      </c>
      <c r="J976" s="614"/>
      <c r="K976" s="614"/>
      <c r="L976" s="612"/>
      <c r="M976" s="612"/>
      <c r="N976" s="612"/>
      <c r="O976" s="645">
        <f t="shared" si="335"/>
        <v>16273.6</v>
      </c>
      <c r="P976" s="627">
        <f t="shared" si="327"/>
        <v>208.42</v>
      </c>
      <c r="Q976" s="627">
        <f t="shared" si="328"/>
        <v>0</v>
      </c>
      <c r="R976" s="628">
        <f t="shared" si="333"/>
        <v>208.42</v>
      </c>
      <c r="S976" s="628">
        <v>20841.52</v>
      </c>
      <c r="T976" s="628">
        <v>0</v>
      </c>
      <c r="U976" s="628">
        <f t="shared" si="334"/>
        <v>20841.52</v>
      </c>
      <c r="V976" s="624"/>
    </row>
    <row r="977" spans="1:22" s="481" customFormat="1" ht="28.5" hidden="1" outlineLevel="1">
      <c r="A977" s="610">
        <v>848</v>
      </c>
      <c r="B977" s="610">
        <v>782</v>
      </c>
      <c r="C977" s="624" t="s">
        <v>274</v>
      </c>
      <c r="D977" s="610" t="s">
        <v>26</v>
      </c>
      <c r="E977" s="614">
        <v>1.3</v>
      </c>
      <c r="F977" s="625">
        <f t="shared" si="324"/>
        <v>868.4</v>
      </c>
      <c r="G977" s="625">
        <f t="shared" si="325"/>
        <v>4004</v>
      </c>
      <c r="H977" s="625">
        <f t="shared" si="326"/>
        <v>4872.3999999999996</v>
      </c>
      <c r="I977" s="614">
        <v>668</v>
      </c>
      <c r="J977" s="614">
        <v>3080</v>
      </c>
      <c r="K977" s="614"/>
      <c r="L977" s="612"/>
      <c r="M977" s="612"/>
      <c r="N977" s="612"/>
      <c r="O977" s="645">
        <f t="shared" si="335"/>
        <v>935.2</v>
      </c>
      <c r="P977" s="627">
        <f t="shared" si="327"/>
        <v>1557.02</v>
      </c>
      <c r="Q977" s="627">
        <f t="shared" si="328"/>
        <v>5127.8999999999996</v>
      </c>
      <c r="R977" s="628">
        <f t="shared" si="333"/>
        <v>6684.92</v>
      </c>
      <c r="S977" s="628">
        <v>1197.71</v>
      </c>
      <c r="T977" s="628">
        <v>3944.54</v>
      </c>
      <c r="U977" s="628">
        <f t="shared" si="334"/>
        <v>5142.25</v>
      </c>
      <c r="V977" s="624"/>
    </row>
    <row r="978" spans="1:22" s="481" customFormat="1" hidden="1" outlineLevel="1">
      <c r="A978" s="610"/>
      <c r="B978" s="610"/>
      <c r="C978" s="611" t="s">
        <v>402</v>
      </c>
      <c r="D978" s="610"/>
      <c r="E978" s="614"/>
      <c r="F978" s="625">
        <f t="shared" si="324"/>
        <v>0</v>
      </c>
      <c r="G978" s="625">
        <f t="shared" si="325"/>
        <v>0</v>
      </c>
      <c r="H978" s="625">
        <f t="shared" si="326"/>
        <v>0</v>
      </c>
      <c r="I978" s="614"/>
      <c r="J978" s="614"/>
      <c r="K978" s="614"/>
      <c r="L978" s="612"/>
      <c r="M978" s="612"/>
      <c r="N978" s="612"/>
      <c r="O978" s="632"/>
      <c r="P978" s="627">
        <f t="shared" si="327"/>
        <v>0</v>
      </c>
      <c r="Q978" s="627">
        <f t="shared" si="328"/>
        <v>0</v>
      </c>
      <c r="R978" s="628">
        <f t="shared" si="333"/>
        <v>0</v>
      </c>
      <c r="S978" s="628">
        <v>0</v>
      </c>
      <c r="T978" s="628">
        <v>0</v>
      </c>
      <c r="U978" s="628">
        <f t="shared" si="334"/>
        <v>0</v>
      </c>
      <c r="V978" s="624"/>
    </row>
    <row r="979" spans="1:22" s="481" customFormat="1" hidden="1" outlineLevel="1">
      <c r="A979" s="610"/>
      <c r="B979" s="610"/>
      <c r="C979" s="611" t="s">
        <v>403</v>
      </c>
      <c r="D979" s="610"/>
      <c r="E979" s="614"/>
      <c r="F979" s="625">
        <f t="shared" si="324"/>
        <v>0</v>
      </c>
      <c r="G979" s="625">
        <f t="shared" si="325"/>
        <v>0</v>
      </c>
      <c r="H979" s="625">
        <f t="shared" si="326"/>
        <v>0</v>
      </c>
      <c r="I979" s="614"/>
      <c r="J979" s="614"/>
      <c r="K979" s="614"/>
      <c r="L979" s="612"/>
      <c r="M979" s="612"/>
      <c r="N979" s="612"/>
      <c r="O979" s="632"/>
      <c r="P979" s="627">
        <f t="shared" si="327"/>
        <v>0</v>
      </c>
      <c r="Q979" s="627">
        <f t="shared" si="328"/>
        <v>0</v>
      </c>
      <c r="R979" s="628">
        <f t="shared" si="333"/>
        <v>0</v>
      </c>
      <c r="S979" s="628">
        <v>0</v>
      </c>
      <c r="T979" s="628">
        <v>0</v>
      </c>
      <c r="U979" s="628">
        <f t="shared" si="334"/>
        <v>0</v>
      </c>
      <c r="V979" s="624"/>
    </row>
    <row r="980" spans="1:22" s="481" customFormat="1" hidden="1" outlineLevel="1">
      <c r="A980" s="610">
        <v>849</v>
      </c>
      <c r="B980" s="610">
        <v>783</v>
      </c>
      <c r="C980" s="624" t="s">
        <v>264</v>
      </c>
      <c r="D980" s="610" t="s">
        <v>34</v>
      </c>
      <c r="E980" s="614">
        <v>0.06</v>
      </c>
      <c r="F980" s="625">
        <f t="shared" si="324"/>
        <v>1425.42</v>
      </c>
      <c r="G980" s="625">
        <f t="shared" si="325"/>
        <v>0</v>
      </c>
      <c r="H980" s="625">
        <f t="shared" si="326"/>
        <v>1425.42</v>
      </c>
      <c r="I980" s="614">
        <v>23757</v>
      </c>
      <c r="J980" s="614"/>
      <c r="K980" s="614"/>
      <c r="L980" s="612"/>
      <c r="M980" s="612"/>
      <c r="N980" s="612"/>
      <c r="O980" s="626">
        <f>I980*$L$3</f>
        <v>40386.9</v>
      </c>
      <c r="P980" s="627">
        <f t="shared" si="327"/>
        <v>3103.4</v>
      </c>
      <c r="Q980" s="627">
        <f t="shared" si="328"/>
        <v>0</v>
      </c>
      <c r="R980" s="628">
        <f t="shared" si="333"/>
        <v>3103.4</v>
      </c>
      <c r="S980" s="628">
        <v>51723.3</v>
      </c>
      <c r="T980" s="628">
        <v>0</v>
      </c>
      <c r="U980" s="628">
        <f t="shared" si="334"/>
        <v>51723.3</v>
      </c>
      <c r="V980" s="624"/>
    </row>
    <row r="981" spans="1:22" s="481" customFormat="1" hidden="1" outlineLevel="1">
      <c r="A981" s="610">
        <v>850</v>
      </c>
      <c r="B981" s="610">
        <v>784</v>
      </c>
      <c r="C981" s="624" t="s">
        <v>389</v>
      </c>
      <c r="D981" s="610" t="s">
        <v>103</v>
      </c>
      <c r="E981" s="614">
        <v>18</v>
      </c>
      <c r="F981" s="625">
        <f t="shared" si="324"/>
        <v>5580</v>
      </c>
      <c r="G981" s="625">
        <f t="shared" si="325"/>
        <v>0</v>
      </c>
      <c r="H981" s="625">
        <f t="shared" si="326"/>
        <v>5580</v>
      </c>
      <c r="I981" s="614">
        <v>310</v>
      </c>
      <c r="J981" s="614"/>
      <c r="K981" s="614"/>
      <c r="L981" s="612"/>
      <c r="M981" s="612"/>
      <c r="N981" s="612"/>
      <c r="O981" s="645">
        <f t="shared" ref="O981:O989" si="336">I981*$M$3</f>
        <v>434</v>
      </c>
      <c r="P981" s="627">
        <f t="shared" si="327"/>
        <v>10004.76</v>
      </c>
      <c r="Q981" s="627">
        <f t="shared" si="328"/>
        <v>0</v>
      </c>
      <c r="R981" s="628">
        <f t="shared" si="333"/>
        <v>10004.76</v>
      </c>
      <c r="S981" s="628">
        <v>555.82000000000005</v>
      </c>
      <c r="T981" s="628">
        <v>0</v>
      </c>
      <c r="U981" s="628">
        <f t="shared" si="334"/>
        <v>555.82000000000005</v>
      </c>
      <c r="V981" s="624"/>
    </row>
    <row r="982" spans="1:22" s="481" customFormat="1" hidden="1" outlineLevel="1">
      <c r="A982" s="610">
        <v>851</v>
      </c>
      <c r="B982" s="610">
        <v>785</v>
      </c>
      <c r="C982" s="624" t="s">
        <v>56</v>
      </c>
      <c r="D982" s="610" t="s">
        <v>26</v>
      </c>
      <c r="E982" s="614">
        <v>4.8</v>
      </c>
      <c r="F982" s="625">
        <f t="shared" si="324"/>
        <v>8457.7900000000009</v>
      </c>
      <c r="G982" s="625">
        <f t="shared" si="325"/>
        <v>0</v>
      </c>
      <c r="H982" s="625">
        <f t="shared" si="326"/>
        <v>8457.7900000000009</v>
      </c>
      <c r="I982" s="614">
        <v>1762.04</v>
      </c>
      <c r="J982" s="614"/>
      <c r="K982" s="614"/>
      <c r="L982" s="612"/>
      <c r="M982" s="612"/>
      <c r="N982" s="612"/>
      <c r="O982" s="645">
        <f t="shared" si="336"/>
        <v>2466.86</v>
      </c>
      <c r="P982" s="627">
        <f t="shared" ref="P982:P993" si="337">E982*S982</f>
        <v>15164.64</v>
      </c>
      <c r="Q982" s="627">
        <f t="shared" ref="Q982:Q993" si="338">E982*T982</f>
        <v>0</v>
      </c>
      <c r="R982" s="628">
        <f t="shared" si="333"/>
        <v>15164.64</v>
      </c>
      <c r="S982" s="628">
        <v>3159.3</v>
      </c>
      <c r="T982" s="628">
        <v>0</v>
      </c>
      <c r="U982" s="628">
        <f t="shared" si="334"/>
        <v>3159.3</v>
      </c>
      <c r="V982" s="624"/>
    </row>
    <row r="983" spans="1:22" s="481" customFormat="1" hidden="1" outlineLevel="1">
      <c r="A983" s="610">
        <v>852</v>
      </c>
      <c r="B983" s="610">
        <v>786</v>
      </c>
      <c r="C983" s="624" t="s">
        <v>218</v>
      </c>
      <c r="D983" s="610" t="s">
        <v>26</v>
      </c>
      <c r="E983" s="614">
        <v>4.8</v>
      </c>
      <c r="F983" s="625">
        <f t="shared" si="324"/>
        <v>710.78</v>
      </c>
      <c r="G983" s="625">
        <f t="shared" si="325"/>
        <v>0</v>
      </c>
      <c r="H983" s="625">
        <f t="shared" si="326"/>
        <v>710.78</v>
      </c>
      <c r="I983" s="614">
        <v>148.08000000000001</v>
      </c>
      <c r="J983" s="614"/>
      <c r="K983" s="614"/>
      <c r="L983" s="612"/>
      <c r="M983" s="612"/>
      <c r="N983" s="612"/>
      <c r="O983" s="645">
        <f t="shared" si="336"/>
        <v>207.31</v>
      </c>
      <c r="P983" s="627">
        <f t="shared" si="337"/>
        <v>1274.4000000000001</v>
      </c>
      <c r="Q983" s="627">
        <f t="shared" si="338"/>
        <v>0</v>
      </c>
      <c r="R983" s="628">
        <f t="shared" si="333"/>
        <v>1274.4000000000001</v>
      </c>
      <c r="S983" s="628">
        <v>265.5</v>
      </c>
      <c r="T983" s="628">
        <v>0</v>
      </c>
      <c r="U983" s="628">
        <f t="shared" si="334"/>
        <v>265.5</v>
      </c>
      <c r="V983" s="624"/>
    </row>
    <row r="984" spans="1:22" s="481" customFormat="1" ht="42.75" hidden="1" outlineLevel="1">
      <c r="A984" s="610">
        <v>853</v>
      </c>
      <c r="B984" s="610">
        <v>787</v>
      </c>
      <c r="C984" s="624" t="s">
        <v>265</v>
      </c>
      <c r="D984" s="610" t="s">
        <v>34</v>
      </c>
      <c r="E984" s="614">
        <v>0</v>
      </c>
      <c r="F984" s="625">
        <f t="shared" si="324"/>
        <v>0</v>
      </c>
      <c r="G984" s="625">
        <f t="shared" si="325"/>
        <v>0</v>
      </c>
      <c r="H984" s="625">
        <f t="shared" si="326"/>
        <v>0</v>
      </c>
      <c r="I984" s="614">
        <v>11624</v>
      </c>
      <c r="J984" s="614"/>
      <c r="K984" s="614"/>
      <c r="L984" s="612"/>
      <c r="M984" s="612"/>
      <c r="N984" s="612"/>
      <c r="O984" s="645">
        <f t="shared" si="336"/>
        <v>16273.6</v>
      </c>
      <c r="P984" s="627">
        <f t="shared" si="337"/>
        <v>0</v>
      </c>
      <c r="Q984" s="627">
        <f t="shared" si="338"/>
        <v>0</v>
      </c>
      <c r="R984" s="628">
        <f t="shared" si="333"/>
        <v>0</v>
      </c>
      <c r="S984" s="628">
        <v>20841.52</v>
      </c>
      <c r="T984" s="628">
        <v>0</v>
      </c>
      <c r="U984" s="628">
        <f t="shared" si="334"/>
        <v>20841.52</v>
      </c>
      <c r="V984" s="624"/>
    </row>
    <row r="985" spans="1:22" s="481" customFormat="1" ht="28.5" hidden="1" outlineLevel="1">
      <c r="A985" s="610">
        <v>854</v>
      </c>
      <c r="B985" s="610">
        <v>788</v>
      </c>
      <c r="C985" s="624" t="s">
        <v>266</v>
      </c>
      <c r="D985" s="610" t="s">
        <v>26</v>
      </c>
      <c r="E985" s="614">
        <v>4.8</v>
      </c>
      <c r="F985" s="625">
        <f t="shared" si="324"/>
        <v>504</v>
      </c>
      <c r="G985" s="625">
        <f t="shared" si="325"/>
        <v>1108.8</v>
      </c>
      <c r="H985" s="625">
        <f t="shared" si="326"/>
        <v>1612.8</v>
      </c>
      <c r="I985" s="614">
        <v>105</v>
      </c>
      <c r="J985" s="614">
        <v>231</v>
      </c>
      <c r="K985" s="614"/>
      <c r="L985" s="612"/>
      <c r="M985" s="612"/>
      <c r="N985" s="612"/>
      <c r="O985" s="645">
        <f t="shared" si="336"/>
        <v>147</v>
      </c>
      <c r="P985" s="627">
        <f t="shared" si="337"/>
        <v>903.65</v>
      </c>
      <c r="Q985" s="627">
        <f t="shared" si="338"/>
        <v>1420.03</v>
      </c>
      <c r="R985" s="628">
        <f t="shared" si="333"/>
        <v>2323.6799999999998</v>
      </c>
      <c r="S985" s="628">
        <v>188.26</v>
      </c>
      <c r="T985" s="628">
        <v>295.83999999999997</v>
      </c>
      <c r="U985" s="628">
        <f t="shared" si="334"/>
        <v>484.1</v>
      </c>
      <c r="V985" s="624"/>
    </row>
    <row r="986" spans="1:22" s="481" customFormat="1" ht="42.75" hidden="1" outlineLevel="1">
      <c r="A986" s="610">
        <v>855</v>
      </c>
      <c r="B986" s="610">
        <v>789</v>
      </c>
      <c r="C986" s="624" t="s">
        <v>265</v>
      </c>
      <c r="D986" s="610" t="s">
        <v>34</v>
      </c>
      <c r="E986" s="614">
        <v>0.05</v>
      </c>
      <c r="F986" s="625">
        <f t="shared" si="324"/>
        <v>581.20000000000005</v>
      </c>
      <c r="G986" s="625">
        <f t="shared" si="325"/>
        <v>0</v>
      </c>
      <c r="H986" s="625">
        <f t="shared" si="326"/>
        <v>581.20000000000005</v>
      </c>
      <c r="I986" s="614">
        <v>11624</v>
      </c>
      <c r="J986" s="614"/>
      <c r="K986" s="614"/>
      <c r="L986" s="612"/>
      <c r="M986" s="612"/>
      <c r="N986" s="612"/>
      <c r="O986" s="645">
        <f t="shared" si="336"/>
        <v>16273.6</v>
      </c>
      <c r="P986" s="627">
        <f t="shared" si="337"/>
        <v>1042.08</v>
      </c>
      <c r="Q986" s="627">
        <f t="shared" si="338"/>
        <v>0</v>
      </c>
      <c r="R986" s="628">
        <f t="shared" si="333"/>
        <v>1042.08</v>
      </c>
      <c r="S986" s="628">
        <v>20841.52</v>
      </c>
      <c r="T986" s="628">
        <v>0</v>
      </c>
      <c r="U986" s="628">
        <f t="shared" si="334"/>
        <v>20841.52</v>
      </c>
      <c r="V986" s="624"/>
    </row>
    <row r="987" spans="1:22" s="481" customFormat="1" ht="28.5" hidden="1" outlineLevel="1">
      <c r="A987" s="610">
        <v>856</v>
      </c>
      <c r="B987" s="610">
        <v>790</v>
      </c>
      <c r="C987" s="624" t="s">
        <v>274</v>
      </c>
      <c r="D987" s="610" t="s">
        <v>26</v>
      </c>
      <c r="E987" s="614">
        <v>4.8</v>
      </c>
      <c r="F987" s="625">
        <f t="shared" si="324"/>
        <v>3206.4</v>
      </c>
      <c r="G987" s="625">
        <f t="shared" si="325"/>
        <v>14784</v>
      </c>
      <c r="H987" s="625">
        <f t="shared" si="326"/>
        <v>17990.400000000001</v>
      </c>
      <c r="I987" s="614">
        <v>668</v>
      </c>
      <c r="J987" s="614">
        <v>3080</v>
      </c>
      <c r="K987" s="614"/>
      <c r="L987" s="612"/>
      <c r="M987" s="612"/>
      <c r="N987" s="612"/>
      <c r="O987" s="645">
        <f t="shared" si="336"/>
        <v>935.2</v>
      </c>
      <c r="P987" s="627">
        <f t="shared" si="337"/>
        <v>5749.01</v>
      </c>
      <c r="Q987" s="627">
        <f t="shared" si="338"/>
        <v>18933.79</v>
      </c>
      <c r="R987" s="628">
        <f t="shared" si="333"/>
        <v>24682.799999999999</v>
      </c>
      <c r="S987" s="628">
        <v>1197.71</v>
      </c>
      <c r="T987" s="628">
        <v>3944.54</v>
      </c>
      <c r="U987" s="628">
        <f t="shared" si="334"/>
        <v>5142.25</v>
      </c>
      <c r="V987" s="624"/>
    </row>
    <row r="988" spans="1:22" s="481" customFormat="1" ht="42.75" hidden="1" outlineLevel="1">
      <c r="A988" s="610">
        <v>857</v>
      </c>
      <c r="B988" s="610">
        <v>791</v>
      </c>
      <c r="C988" s="624" t="s">
        <v>390</v>
      </c>
      <c r="D988" s="610" t="s">
        <v>101</v>
      </c>
      <c r="E988" s="614">
        <v>223.43</v>
      </c>
      <c r="F988" s="625">
        <f t="shared" si="324"/>
        <v>35301.94</v>
      </c>
      <c r="G988" s="625">
        <f t="shared" si="325"/>
        <v>19214.98</v>
      </c>
      <c r="H988" s="625">
        <f t="shared" si="326"/>
        <v>54516.92</v>
      </c>
      <c r="I988" s="614">
        <v>158</v>
      </c>
      <c r="J988" s="614">
        <v>86</v>
      </c>
      <c r="K988" s="614"/>
      <c r="L988" s="612"/>
      <c r="M988" s="612"/>
      <c r="N988" s="612"/>
      <c r="O988" s="645">
        <f t="shared" si="336"/>
        <v>221.2</v>
      </c>
      <c r="P988" s="627">
        <f t="shared" si="337"/>
        <v>63295.48</v>
      </c>
      <c r="Q988" s="627">
        <f t="shared" si="338"/>
        <v>24608.58</v>
      </c>
      <c r="R988" s="628">
        <f t="shared" si="333"/>
        <v>87904.06</v>
      </c>
      <c r="S988" s="628">
        <v>283.29000000000002</v>
      </c>
      <c r="T988" s="628">
        <v>110.14</v>
      </c>
      <c r="U988" s="628">
        <f t="shared" si="334"/>
        <v>393.43</v>
      </c>
      <c r="V988" s="624"/>
    </row>
    <row r="989" spans="1:22" s="481" customFormat="1" ht="28.5" hidden="1" outlineLevel="1">
      <c r="A989" s="610">
        <v>858</v>
      </c>
      <c r="B989" s="610">
        <v>792</v>
      </c>
      <c r="C989" s="624" t="s">
        <v>107</v>
      </c>
      <c r="D989" s="610" t="s">
        <v>26</v>
      </c>
      <c r="E989" s="614">
        <v>6.4</v>
      </c>
      <c r="F989" s="625">
        <f t="shared" si="324"/>
        <v>1900.42</v>
      </c>
      <c r="G989" s="625">
        <f t="shared" si="325"/>
        <v>281.60000000000002</v>
      </c>
      <c r="H989" s="625">
        <f t="shared" si="326"/>
        <v>2182.02</v>
      </c>
      <c r="I989" s="614">
        <v>296.94</v>
      </c>
      <c r="J989" s="614">
        <v>44</v>
      </c>
      <c r="K989" s="614"/>
      <c r="L989" s="612"/>
      <c r="M989" s="612"/>
      <c r="N989" s="612"/>
      <c r="O989" s="645">
        <f t="shared" si="336"/>
        <v>415.72</v>
      </c>
      <c r="P989" s="627">
        <f t="shared" si="337"/>
        <v>3407.42</v>
      </c>
      <c r="Q989" s="627">
        <f t="shared" si="338"/>
        <v>360.64</v>
      </c>
      <c r="R989" s="628">
        <f t="shared" si="333"/>
        <v>3768.06</v>
      </c>
      <c r="S989" s="628">
        <v>532.41</v>
      </c>
      <c r="T989" s="628">
        <v>56.35</v>
      </c>
      <c r="U989" s="628">
        <f t="shared" si="334"/>
        <v>588.76</v>
      </c>
      <c r="V989" s="624"/>
    </row>
    <row r="990" spans="1:22" s="481" customFormat="1" hidden="1" outlineLevel="1">
      <c r="A990" s="610"/>
      <c r="B990" s="610"/>
      <c r="C990" s="611" t="s">
        <v>261</v>
      </c>
      <c r="D990" s="610"/>
      <c r="E990" s="614"/>
      <c r="F990" s="625">
        <f t="shared" si="324"/>
        <v>0</v>
      </c>
      <c r="G990" s="625">
        <f t="shared" si="325"/>
        <v>0</v>
      </c>
      <c r="H990" s="625">
        <f t="shared" si="326"/>
        <v>0</v>
      </c>
      <c r="I990" s="614"/>
      <c r="J990" s="614"/>
      <c r="K990" s="614"/>
      <c r="L990" s="612"/>
      <c r="M990" s="612"/>
      <c r="N990" s="612"/>
      <c r="O990" s="632"/>
      <c r="P990" s="627">
        <f t="shared" si="337"/>
        <v>0</v>
      </c>
      <c r="Q990" s="627">
        <f t="shared" si="338"/>
        <v>0</v>
      </c>
      <c r="R990" s="628">
        <f t="shared" si="333"/>
        <v>0</v>
      </c>
      <c r="S990" s="628">
        <v>0</v>
      </c>
      <c r="T990" s="628">
        <v>0</v>
      </c>
      <c r="U990" s="628">
        <f t="shared" si="334"/>
        <v>0</v>
      </c>
      <c r="V990" s="624"/>
    </row>
    <row r="991" spans="1:22" s="481" customFormat="1" ht="42.75" hidden="1" outlineLevel="1">
      <c r="A991" s="610">
        <v>859</v>
      </c>
      <c r="B991" s="610">
        <v>793</v>
      </c>
      <c r="C991" s="624" t="s">
        <v>262</v>
      </c>
      <c r="D991" s="610" t="s">
        <v>404</v>
      </c>
      <c r="E991" s="614">
        <v>12.67</v>
      </c>
      <c r="F991" s="625">
        <f t="shared" si="324"/>
        <v>9181.9500000000007</v>
      </c>
      <c r="G991" s="625">
        <f t="shared" si="325"/>
        <v>0</v>
      </c>
      <c r="H991" s="625">
        <f t="shared" si="326"/>
        <v>9181.9500000000007</v>
      </c>
      <c r="I991" s="614">
        <v>724.7</v>
      </c>
      <c r="J991" s="614"/>
      <c r="K991" s="614"/>
      <c r="L991" s="612"/>
      <c r="M991" s="612"/>
      <c r="N991" s="612"/>
      <c r="O991" s="645">
        <f t="shared" ref="O991:O992" si="339">I991*$M$3</f>
        <v>1014.58</v>
      </c>
      <c r="P991" s="627">
        <f t="shared" si="337"/>
        <v>16463.02</v>
      </c>
      <c r="Q991" s="627">
        <f t="shared" si="338"/>
        <v>0</v>
      </c>
      <c r="R991" s="628">
        <f t="shared" si="333"/>
        <v>16463.02</v>
      </c>
      <c r="S991" s="628">
        <v>1299.3699999999999</v>
      </c>
      <c r="T991" s="628">
        <v>0</v>
      </c>
      <c r="U991" s="628">
        <f t="shared" si="334"/>
        <v>1299.3699999999999</v>
      </c>
      <c r="V991" s="624"/>
    </row>
    <row r="992" spans="1:22" s="481" customFormat="1" ht="57" hidden="1" outlineLevel="1">
      <c r="A992" s="610">
        <v>860</v>
      </c>
      <c r="B992" s="610">
        <v>794</v>
      </c>
      <c r="C992" s="624" t="s">
        <v>161</v>
      </c>
      <c r="D992" s="610" t="s">
        <v>404</v>
      </c>
      <c r="E992" s="614">
        <v>12.67</v>
      </c>
      <c r="F992" s="625">
        <f t="shared" si="324"/>
        <v>5730.39</v>
      </c>
      <c r="G992" s="625">
        <f t="shared" si="325"/>
        <v>0</v>
      </c>
      <c r="H992" s="625">
        <f t="shared" si="326"/>
        <v>5730.39</v>
      </c>
      <c r="I992" s="614">
        <v>452.28</v>
      </c>
      <c r="J992" s="614"/>
      <c r="K992" s="614"/>
      <c r="L992" s="612"/>
      <c r="M992" s="612"/>
      <c r="N992" s="612"/>
      <c r="O992" s="645">
        <f t="shared" si="339"/>
        <v>633.19000000000005</v>
      </c>
      <c r="P992" s="627">
        <f t="shared" si="337"/>
        <v>10274.36</v>
      </c>
      <c r="Q992" s="627">
        <f t="shared" si="338"/>
        <v>0</v>
      </c>
      <c r="R992" s="628">
        <f t="shared" si="333"/>
        <v>10274.36</v>
      </c>
      <c r="S992" s="628">
        <v>810.92</v>
      </c>
      <c r="T992" s="628">
        <v>0</v>
      </c>
      <c r="U992" s="628">
        <f t="shared" si="334"/>
        <v>810.92</v>
      </c>
      <c r="V992" s="624"/>
    </row>
    <row r="993" spans="1:37" s="481" customFormat="1" hidden="1" outlineLevel="1">
      <c r="A993" s="610">
        <v>861</v>
      </c>
      <c r="B993" s="610">
        <v>795</v>
      </c>
      <c r="C993" s="624" t="s">
        <v>178</v>
      </c>
      <c r="D993" s="610" t="s">
        <v>404</v>
      </c>
      <c r="E993" s="614">
        <v>12.67</v>
      </c>
      <c r="F993" s="625">
        <f t="shared" si="324"/>
        <v>56064.75</v>
      </c>
      <c r="G993" s="625">
        <f t="shared" si="325"/>
        <v>0</v>
      </c>
      <c r="H993" s="687">
        <f t="shared" si="326"/>
        <v>56064.75</v>
      </c>
      <c r="I993" s="635">
        <v>4425</v>
      </c>
      <c r="J993" s="614"/>
      <c r="K993" s="614"/>
      <c r="L993" s="612"/>
      <c r="M993" s="612"/>
      <c r="N993" s="612"/>
      <c r="O993" s="632">
        <f>I993</f>
        <v>4425</v>
      </c>
      <c r="P993" s="627">
        <f t="shared" si="337"/>
        <v>71801.899999999994</v>
      </c>
      <c r="Q993" s="627">
        <f t="shared" si="338"/>
        <v>0</v>
      </c>
      <c r="R993" s="628">
        <f t="shared" si="333"/>
        <v>71801.899999999994</v>
      </c>
      <c r="S993" s="628">
        <v>5667.08</v>
      </c>
      <c r="T993" s="628">
        <v>0</v>
      </c>
      <c r="U993" s="628">
        <f t="shared" si="334"/>
        <v>5667.08</v>
      </c>
      <c r="V993" s="624"/>
    </row>
    <row r="994" spans="1:37" s="481" customFormat="1" ht="15" hidden="1" outlineLevel="1">
      <c r="A994" s="666"/>
      <c r="B994" s="667"/>
      <c r="C994" s="668" t="s">
        <v>405</v>
      </c>
      <c r="D994" s="667"/>
      <c r="E994" s="669"/>
      <c r="F994" s="670">
        <f>F81+F405</f>
        <v>18393430.149999999</v>
      </c>
      <c r="G994" s="670">
        <f t="shared" ref="G994:H994" si="340">G81+G405</f>
        <v>3884757.4</v>
      </c>
      <c r="H994" s="670">
        <f t="shared" si="340"/>
        <v>22278187.550000001</v>
      </c>
      <c r="I994" s="671"/>
      <c r="J994" s="671"/>
      <c r="K994" s="672"/>
      <c r="L994" s="673"/>
      <c r="M994" s="673"/>
      <c r="N994" s="673"/>
      <c r="O994" s="674"/>
      <c r="P994" s="670">
        <f>SUM(P83:P993)</f>
        <v>35196728.030000001</v>
      </c>
      <c r="Q994" s="670">
        <f t="shared" ref="Q994:R994" si="341">SUM(Q83:Q993)</f>
        <v>4975196.6500000004</v>
      </c>
      <c r="R994" s="670">
        <f t="shared" si="341"/>
        <v>40171924.68</v>
      </c>
      <c r="S994" s="628">
        <v>0</v>
      </c>
      <c r="T994" s="628">
        <v>0</v>
      </c>
      <c r="U994" s="628">
        <f t="shared" si="334"/>
        <v>0</v>
      </c>
      <c r="V994" s="675"/>
      <c r="W994" s="496"/>
    </row>
    <row r="995" spans="1:37" s="481" customFormat="1" ht="15">
      <c r="A995" s="542"/>
      <c r="B995" s="491"/>
      <c r="C995" s="514" t="s">
        <v>406</v>
      </c>
      <c r="D995" s="491"/>
      <c r="E995" s="553"/>
      <c r="F995" s="547">
        <f>F996+F1022</f>
        <v>56928758.549999997</v>
      </c>
      <c r="G995" s="547">
        <f t="shared" ref="G995:H995" si="342">G996+G1022</f>
        <v>35980133.700000003</v>
      </c>
      <c r="H995" s="547">
        <f t="shared" si="342"/>
        <v>92908892.25</v>
      </c>
      <c r="I995" s="537"/>
      <c r="J995" s="537"/>
      <c r="K995" s="553"/>
      <c r="L995" s="491"/>
      <c r="M995" s="491"/>
      <c r="N995" s="491"/>
      <c r="O995" s="553"/>
      <c r="P995" s="559"/>
      <c r="Q995" s="559"/>
      <c r="R995" s="559"/>
      <c r="S995" s="550">
        <v>0</v>
      </c>
      <c r="T995" s="550">
        <v>0</v>
      </c>
      <c r="U995" s="550">
        <f t="shared" si="334"/>
        <v>0</v>
      </c>
      <c r="V995" s="493"/>
    </row>
    <row r="996" spans="1:37" ht="15">
      <c r="A996" s="544"/>
      <c r="B996" s="544"/>
      <c r="C996" s="508" t="s">
        <v>407</v>
      </c>
      <c r="D996" s="491"/>
      <c r="E996" s="491"/>
      <c r="F996" s="559">
        <f t="shared" ref="F996:H996" si="343">F997+F1002+F1007+F1011</f>
        <v>24289582.32</v>
      </c>
      <c r="G996" s="559">
        <f t="shared" si="343"/>
        <v>0</v>
      </c>
      <c r="H996" s="559">
        <f t="shared" si="343"/>
        <v>24289582.32</v>
      </c>
      <c r="I996" s="543"/>
      <c r="J996" s="543"/>
      <c r="K996" s="561"/>
      <c r="L996" s="560"/>
      <c r="M996" s="560"/>
      <c r="N996" s="560"/>
      <c r="O996" s="561"/>
      <c r="P996" s="559"/>
      <c r="Q996" s="559"/>
      <c r="R996" s="559"/>
      <c r="S996" s="550">
        <v>0</v>
      </c>
      <c r="T996" s="550">
        <v>0</v>
      </c>
      <c r="U996" s="550">
        <f t="shared" si="334"/>
        <v>0</v>
      </c>
      <c r="V996" s="514"/>
      <c r="W996" s="482"/>
      <c r="X996" s="482"/>
      <c r="Y996" s="482"/>
      <c r="Z996" s="482"/>
      <c r="AA996" s="482"/>
      <c r="AB996" s="482"/>
      <c r="AC996" s="482"/>
      <c r="AD996" s="482"/>
      <c r="AE996" s="482"/>
      <c r="AF996" s="482"/>
      <c r="AG996" s="482"/>
      <c r="AH996" s="482"/>
      <c r="AI996" s="482"/>
      <c r="AJ996" s="482"/>
      <c r="AK996" s="482"/>
    </row>
    <row r="997" spans="1:37" ht="28.5">
      <c r="A997" s="544"/>
      <c r="B997" s="544"/>
      <c r="C997" s="508" t="s">
        <v>408</v>
      </c>
      <c r="D997" s="582"/>
      <c r="E997" s="583"/>
      <c r="F997" s="559">
        <f>SUM(F998:F1001)</f>
        <v>22303600.289999999</v>
      </c>
      <c r="G997" s="559">
        <f t="shared" ref="G997:G1010" si="344">E997*J997</f>
        <v>0</v>
      </c>
      <c r="H997" s="559">
        <f t="shared" ref="H997:H1010" si="345">F997+G997</f>
        <v>22303600.289999999</v>
      </c>
      <c r="I997" s="543"/>
      <c r="J997" s="543"/>
      <c r="K997" s="561"/>
      <c r="L997" s="560"/>
      <c r="M997" s="560"/>
      <c r="N997" s="560"/>
      <c r="O997" s="561"/>
      <c r="P997" s="559"/>
      <c r="Q997" s="559"/>
      <c r="R997" s="559"/>
      <c r="S997" s="550">
        <v>0</v>
      </c>
      <c r="T997" s="550">
        <v>0</v>
      </c>
      <c r="U997" s="550">
        <f t="shared" si="334"/>
        <v>0</v>
      </c>
      <c r="V997" s="514"/>
      <c r="W997" s="488"/>
      <c r="X997" s="281"/>
      <c r="Y997" s="281"/>
      <c r="Z997" s="281"/>
      <c r="AA997" s="281"/>
      <c r="AB997" s="281"/>
      <c r="AC997" s="281"/>
      <c r="AD997" s="281"/>
      <c r="AE997" s="281"/>
      <c r="AF997" s="281"/>
      <c r="AG997" s="281"/>
      <c r="AH997" s="281"/>
      <c r="AI997" s="281"/>
      <c r="AJ997" s="281"/>
      <c r="AK997" s="281"/>
    </row>
    <row r="998" spans="1:37" ht="28.5">
      <c r="A998" s="542">
        <v>862</v>
      </c>
      <c r="B998" s="542">
        <v>1</v>
      </c>
      <c r="C998" s="493" t="s">
        <v>409</v>
      </c>
      <c r="D998" s="542" t="s">
        <v>26</v>
      </c>
      <c r="E998" s="537">
        <v>6613.02</v>
      </c>
      <c r="F998" s="547">
        <f t="shared" ref="F998:F1001" si="346">E998*I998</f>
        <v>10415506.5</v>
      </c>
      <c r="G998" s="547">
        <f t="shared" si="344"/>
        <v>0</v>
      </c>
      <c r="H998" s="547">
        <f t="shared" si="345"/>
        <v>10415506.5</v>
      </c>
      <c r="I998" s="537">
        <v>1575</v>
      </c>
      <c r="J998" s="537"/>
      <c r="K998" s="553"/>
      <c r="L998" s="491"/>
      <c r="M998" s="491"/>
      <c r="N998" s="491"/>
      <c r="O998" s="553">
        <f t="shared" ref="O998:O1001" si="347">I998</f>
        <v>1575</v>
      </c>
      <c r="P998" s="549">
        <f>E998*S998</f>
        <v>13339056.51</v>
      </c>
      <c r="Q998" s="549">
        <f>E998*T998</f>
        <v>0</v>
      </c>
      <c r="R998" s="550">
        <f t="shared" si="333"/>
        <v>13339056.51</v>
      </c>
      <c r="S998" s="550">
        <v>2017.09</v>
      </c>
      <c r="T998" s="550">
        <v>0</v>
      </c>
      <c r="U998" s="550">
        <f t="shared" si="334"/>
        <v>2017.09</v>
      </c>
      <c r="V998" s="493"/>
      <c r="X998" s="283"/>
      <c r="Y998" s="283"/>
      <c r="Z998" s="283"/>
      <c r="AA998" s="283"/>
      <c r="AB998" s="283"/>
      <c r="AC998" s="283"/>
      <c r="AD998" s="283"/>
      <c r="AE998" s="283"/>
      <c r="AF998" s="283"/>
      <c r="AG998" s="283"/>
      <c r="AH998" s="283"/>
      <c r="AI998" s="283"/>
      <c r="AJ998" s="283"/>
      <c r="AK998" s="283"/>
    </row>
    <row r="999" spans="1:37" ht="28.5">
      <c r="A999" s="542">
        <v>863</v>
      </c>
      <c r="B999" s="542">
        <v>2</v>
      </c>
      <c r="C999" s="493" t="s">
        <v>410</v>
      </c>
      <c r="D999" s="542" t="s">
        <v>26</v>
      </c>
      <c r="E999" s="537">
        <v>6613.02</v>
      </c>
      <c r="F999" s="547">
        <f t="shared" si="346"/>
        <v>1157278.5</v>
      </c>
      <c r="G999" s="547">
        <f t="shared" si="344"/>
        <v>0</v>
      </c>
      <c r="H999" s="547">
        <f t="shared" si="345"/>
        <v>1157278.5</v>
      </c>
      <c r="I999" s="537">
        <v>175</v>
      </c>
      <c r="J999" s="543"/>
      <c r="K999" s="553"/>
      <c r="L999" s="491"/>
      <c r="M999" s="491"/>
      <c r="N999" s="491"/>
      <c r="O999" s="553">
        <f t="shared" si="347"/>
        <v>175</v>
      </c>
      <c r="P999" s="549">
        <f>E999*S999</f>
        <v>1482110.04</v>
      </c>
      <c r="Q999" s="549">
        <f>E999*T999</f>
        <v>0</v>
      </c>
      <c r="R999" s="550">
        <f t="shared" si="333"/>
        <v>1482110.04</v>
      </c>
      <c r="S999" s="550">
        <v>224.12</v>
      </c>
      <c r="T999" s="550">
        <v>0</v>
      </c>
      <c r="U999" s="550">
        <f t="shared" si="334"/>
        <v>224.12</v>
      </c>
      <c r="V999" s="493"/>
      <c r="X999" s="283"/>
      <c r="Y999" s="283"/>
      <c r="Z999" s="283"/>
      <c r="AA999" s="283"/>
      <c r="AB999" s="283"/>
      <c r="AC999" s="283"/>
      <c r="AD999" s="283"/>
      <c r="AE999" s="283"/>
      <c r="AF999" s="283"/>
      <c r="AG999" s="283"/>
      <c r="AH999" s="283"/>
      <c r="AI999" s="283"/>
      <c r="AJ999" s="283"/>
      <c r="AK999" s="283"/>
    </row>
    <row r="1000" spans="1:37">
      <c r="A1000" s="542">
        <v>864</v>
      </c>
      <c r="B1000" s="542">
        <v>3</v>
      </c>
      <c r="C1000" s="493" t="s">
        <v>411</v>
      </c>
      <c r="D1000" s="542" t="s">
        <v>26</v>
      </c>
      <c r="E1000" s="537">
        <v>6613.02</v>
      </c>
      <c r="F1000" s="547">
        <f t="shared" si="346"/>
        <v>5539594.5899999999</v>
      </c>
      <c r="G1000" s="547">
        <f t="shared" si="344"/>
        <v>0</v>
      </c>
      <c r="H1000" s="547">
        <f t="shared" si="345"/>
        <v>5539594.5899999999</v>
      </c>
      <c r="I1000" s="537">
        <v>837.68</v>
      </c>
      <c r="J1000" s="537"/>
      <c r="K1000" s="553"/>
      <c r="L1000" s="491"/>
      <c r="M1000" s="491"/>
      <c r="N1000" s="491"/>
      <c r="O1000" s="553">
        <f t="shared" si="347"/>
        <v>837.68</v>
      </c>
      <c r="P1000" s="549">
        <f>E1000*S1000</f>
        <v>7094513.9900000002</v>
      </c>
      <c r="Q1000" s="549">
        <f>E1000*T1000</f>
        <v>0</v>
      </c>
      <c r="R1000" s="550">
        <f t="shared" si="333"/>
        <v>7094513.9900000002</v>
      </c>
      <c r="S1000" s="550">
        <v>1072.81</v>
      </c>
      <c r="T1000" s="550">
        <v>0</v>
      </c>
      <c r="U1000" s="550">
        <f t="shared" si="334"/>
        <v>1072.81</v>
      </c>
      <c r="V1000" s="493"/>
      <c r="X1000" s="283"/>
      <c r="Y1000" s="283"/>
      <c r="Z1000" s="283"/>
      <c r="AA1000" s="283"/>
      <c r="AB1000" s="283"/>
      <c r="AC1000" s="283"/>
      <c r="AD1000" s="283"/>
      <c r="AE1000" s="283"/>
      <c r="AF1000" s="283"/>
      <c r="AG1000" s="283"/>
      <c r="AH1000" s="283"/>
      <c r="AI1000" s="283"/>
      <c r="AJ1000" s="283"/>
      <c r="AK1000" s="283"/>
    </row>
    <row r="1001" spans="1:37" ht="28.5">
      <c r="A1001" s="542">
        <v>865</v>
      </c>
      <c r="B1001" s="542">
        <v>4</v>
      </c>
      <c r="C1001" s="493" t="s">
        <v>412</v>
      </c>
      <c r="D1001" s="542" t="s">
        <v>26</v>
      </c>
      <c r="E1001" s="537">
        <v>6613.02</v>
      </c>
      <c r="F1001" s="547">
        <f t="shared" si="346"/>
        <v>5191220.7</v>
      </c>
      <c r="G1001" s="547">
        <f t="shared" si="344"/>
        <v>0</v>
      </c>
      <c r="H1001" s="547">
        <f t="shared" si="345"/>
        <v>5191220.7</v>
      </c>
      <c r="I1001" s="537">
        <v>785</v>
      </c>
      <c r="J1001" s="537"/>
      <c r="K1001" s="553"/>
      <c r="L1001" s="491"/>
      <c r="M1001" s="491"/>
      <c r="N1001" s="491"/>
      <c r="O1001" s="553">
        <f t="shared" si="347"/>
        <v>785</v>
      </c>
      <c r="P1001" s="549">
        <f>E1001*S1001</f>
        <v>6648399.6600000001</v>
      </c>
      <c r="Q1001" s="549">
        <f>E1001*T1001</f>
        <v>0</v>
      </c>
      <c r="R1001" s="550">
        <f t="shared" si="333"/>
        <v>6648399.6600000001</v>
      </c>
      <c r="S1001" s="550">
        <v>1005.35</v>
      </c>
      <c r="T1001" s="550">
        <v>0</v>
      </c>
      <c r="U1001" s="550">
        <f t="shared" si="334"/>
        <v>1005.35</v>
      </c>
      <c r="V1001" s="493"/>
      <c r="X1001" s="283"/>
      <c r="Y1001" s="283"/>
      <c r="Z1001" s="283"/>
      <c r="AA1001" s="283"/>
      <c r="AB1001" s="283"/>
      <c r="AC1001" s="283"/>
      <c r="AD1001" s="283"/>
      <c r="AE1001" s="283"/>
      <c r="AF1001" s="283"/>
      <c r="AG1001" s="283"/>
      <c r="AH1001" s="283"/>
      <c r="AI1001" s="283"/>
      <c r="AJ1001" s="283"/>
      <c r="AK1001" s="283"/>
    </row>
    <row r="1002" spans="1:37" ht="15">
      <c r="A1002" s="544"/>
      <c r="B1002" s="544"/>
      <c r="C1002" s="508" t="s">
        <v>413</v>
      </c>
      <c r="D1002" s="544"/>
      <c r="E1002" s="561"/>
      <c r="F1002" s="559">
        <f>SUM(F1003:F1006)</f>
        <v>1464687.47</v>
      </c>
      <c r="G1002" s="559">
        <f t="shared" si="344"/>
        <v>0</v>
      </c>
      <c r="H1002" s="559">
        <f t="shared" si="345"/>
        <v>1464687.47</v>
      </c>
      <c r="I1002" s="543"/>
      <c r="J1002" s="543"/>
      <c r="K1002" s="561"/>
      <c r="L1002" s="560"/>
      <c r="M1002" s="560"/>
      <c r="N1002" s="560"/>
      <c r="O1002" s="561"/>
      <c r="P1002" s="559"/>
      <c r="Q1002" s="559"/>
      <c r="R1002" s="559"/>
      <c r="S1002" s="550">
        <v>0</v>
      </c>
      <c r="T1002" s="550">
        <v>0</v>
      </c>
      <c r="U1002" s="550">
        <f t="shared" si="334"/>
        <v>0</v>
      </c>
      <c r="V1002" s="514"/>
      <c r="W1002" s="488"/>
      <c r="X1002" s="281"/>
      <c r="Y1002" s="281"/>
      <c r="Z1002" s="281"/>
      <c r="AA1002" s="281"/>
      <c r="AB1002" s="281"/>
      <c r="AC1002" s="281"/>
      <c r="AD1002" s="281"/>
      <c r="AE1002" s="281"/>
      <c r="AF1002" s="281"/>
      <c r="AG1002" s="281"/>
      <c r="AH1002" s="281"/>
      <c r="AI1002" s="281"/>
      <c r="AJ1002" s="281"/>
      <c r="AK1002" s="281"/>
    </row>
    <row r="1003" spans="1:37" ht="28.5">
      <c r="A1003" s="542">
        <v>866</v>
      </c>
      <c r="B1003" s="542">
        <v>5</v>
      </c>
      <c r="C1003" s="493" t="s">
        <v>414</v>
      </c>
      <c r="D1003" s="542" t="s">
        <v>26</v>
      </c>
      <c r="E1003" s="537">
        <v>434.28</v>
      </c>
      <c r="F1003" s="547">
        <f t="shared" ref="F1003:F1006" si="348">E1003*I1003</f>
        <v>683991</v>
      </c>
      <c r="G1003" s="547">
        <f t="shared" si="344"/>
        <v>0</v>
      </c>
      <c r="H1003" s="547">
        <f t="shared" si="345"/>
        <v>683991</v>
      </c>
      <c r="I1003" s="537">
        <v>1575</v>
      </c>
      <c r="J1003" s="537"/>
      <c r="K1003" s="553"/>
      <c r="L1003" s="491"/>
      <c r="M1003" s="491"/>
      <c r="N1003" s="491"/>
      <c r="O1003" s="553">
        <f t="shared" ref="O1003:O1006" si="349">I1003</f>
        <v>1575</v>
      </c>
      <c r="P1003" s="549">
        <f>E1003*S1003</f>
        <v>875981.85</v>
      </c>
      <c r="Q1003" s="549">
        <f>E1003*T1003</f>
        <v>0</v>
      </c>
      <c r="R1003" s="550">
        <f t="shared" si="333"/>
        <v>875981.85</v>
      </c>
      <c r="S1003" s="550">
        <v>2017.09</v>
      </c>
      <c r="T1003" s="550">
        <v>0</v>
      </c>
      <c r="U1003" s="550">
        <f t="shared" si="334"/>
        <v>2017.09</v>
      </c>
      <c r="V1003" s="493"/>
      <c r="X1003" s="283"/>
      <c r="Y1003" s="283"/>
      <c r="Z1003" s="283"/>
      <c r="AA1003" s="283"/>
      <c r="AB1003" s="283"/>
      <c r="AC1003" s="283"/>
      <c r="AD1003" s="283"/>
      <c r="AE1003" s="283"/>
      <c r="AF1003" s="283"/>
      <c r="AG1003" s="283"/>
      <c r="AH1003" s="283"/>
      <c r="AI1003" s="283"/>
      <c r="AJ1003" s="283"/>
      <c r="AK1003" s="283"/>
    </row>
    <row r="1004" spans="1:37" ht="28.5">
      <c r="A1004" s="542">
        <v>867</v>
      </c>
      <c r="B1004" s="542">
        <v>6</v>
      </c>
      <c r="C1004" s="493" t="s">
        <v>410</v>
      </c>
      <c r="D1004" s="542" t="s">
        <v>26</v>
      </c>
      <c r="E1004" s="537">
        <v>434.28</v>
      </c>
      <c r="F1004" s="547">
        <f t="shared" si="348"/>
        <v>75999</v>
      </c>
      <c r="G1004" s="547">
        <f t="shared" si="344"/>
        <v>0</v>
      </c>
      <c r="H1004" s="547">
        <f t="shared" si="345"/>
        <v>75999</v>
      </c>
      <c r="I1004" s="537">
        <v>175</v>
      </c>
      <c r="J1004" s="537"/>
      <c r="K1004" s="553"/>
      <c r="L1004" s="491"/>
      <c r="M1004" s="491"/>
      <c r="N1004" s="491"/>
      <c r="O1004" s="553">
        <f t="shared" si="349"/>
        <v>175</v>
      </c>
      <c r="P1004" s="549">
        <f>E1004*S1004</f>
        <v>97330.83</v>
      </c>
      <c r="Q1004" s="549">
        <f>E1004*T1004</f>
        <v>0</v>
      </c>
      <c r="R1004" s="550">
        <f t="shared" si="333"/>
        <v>97330.83</v>
      </c>
      <c r="S1004" s="550">
        <v>224.12</v>
      </c>
      <c r="T1004" s="550">
        <v>0</v>
      </c>
      <c r="U1004" s="550">
        <f t="shared" si="334"/>
        <v>224.12</v>
      </c>
      <c r="V1004" s="493"/>
      <c r="X1004" s="283"/>
      <c r="Y1004" s="283"/>
      <c r="Z1004" s="283"/>
      <c r="AA1004" s="283"/>
      <c r="AB1004" s="283"/>
      <c r="AC1004" s="283"/>
      <c r="AD1004" s="283"/>
      <c r="AE1004" s="283"/>
      <c r="AF1004" s="283"/>
      <c r="AG1004" s="283"/>
      <c r="AH1004" s="283"/>
      <c r="AI1004" s="283"/>
      <c r="AJ1004" s="283"/>
      <c r="AK1004" s="283"/>
    </row>
    <row r="1005" spans="1:37">
      <c r="A1005" s="542">
        <v>868</v>
      </c>
      <c r="B1005" s="542">
        <v>7</v>
      </c>
      <c r="C1005" s="493" t="s">
        <v>411</v>
      </c>
      <c r="D1005" s="542" t="s">
        <v>26</v>
      </c>
      <c r="E1005" s="537">
        <v>434.28</v>
      </c>
      <c r="F1005" s="547">
        <f t="shared" si="348"/>
        <v>363787.67</v>
      </c>
      <c r="G1005" s="547">
        <f t="shared" si="344"/>
        <v>0</v>
      </c>
      <c r="H1005" s="547">
        <f t="shared" si="345"/>
        <v>363787.67</v>
      </c>
      <c r="I1005" s="537">
        <v>837.68</v>
      </c>
      <c r="J1005" s="537"/>
      <c r="K1005" s="553"/>
      <c r="L1005" s="491"/>
      <c r="M1005" s="491"/>
      <c r="N1005" s="491"/>
      <c r="O1005" s="553">
        <f t="shared" si="349"/>
        <v>837.68</v>
      </c>
      <c r="P1005" s="549">
        <f>E1005*S1005</f>
        <v>465899.93</v>
      </c>
      <c r="Q1005" s="549">
        <f>E1005*T1005</f>
        <v>0</v>
      </c>
      <c r="R1005" s="550">
        <f t="shared" si="333"/>
        <v>465899.93</v>
      </c>
      <c r="S1005" s="550">
        <v>1072.81</v>
      </c>
      <c r="T1005" s="550">
        <v>0</v>
      </c>
      <c r="U1005" s="550">
        <f t="shared" si="334"/>
        <v>1072.81</v>
      </c>
      <c r="V1005" s="493"/>
      <c r="X1005" s="283"/>
      <c r="Y1005" s="283"/>
      <c r="Z1005" s="283"/>
      <c r="AA1005" s="283"/>
      <c r="AB1005" s="283"/>
      <c r="AC1005" s="283"/>
      <c r="AD1005" s="283"/>
      <c r="AE1005" s="283"/>
      <c r="AF1005" s="283"/>
      <c r="AG1005" s="283"/>
      <c r="AH1005" s="283"/>
      <c r="AI1005" s="283"/>
      <c r="AJ1005" s="283"/>
      <c r="AK1005" s="283"/>
    </row>
    <row r="1006" spans="1:37" ht="28.5">
      <c r="A1006" s="542">
        <v>869</v>
      </c>
      <c r="B1006" s="542">
        <v>8</v>
      </c>
      <c r="C1006" s="493" t="s">
        <v>412</v>
      </c>
      <c r="D1006" s="542" t="s">
        <v>26</v>
      </c>
      <c r="E1006" s="537">
        <v>434.28</v>
      </c>
      <c r="F1006" s="547">
        <f t="shared" si="348"/>
        <v>340909.8</v>
      </c>
      <c r="G1006" s="547">
        <f t="shared" si="344"/>
        <v>0</v>
      </c>
      <c r="H1006" s="547">
        <f t="shared" si="345"/>
        <v>340909.8</v>
      </c>
      <c r="I1006" s="537">
        <v>785</v>
      </c>
      <c r="J1006" s="537"/>
      <c r="K1006" s="553"/>
      <c r="L1006" s="491"/>
      <c r="M1006" s="491"/>
      <c r="N1006" s="491"/>
      <c r="O1006" s="553">
        <f t="shared" si="349"/>
        <v>785</v>
      </c>
      <c r="P1006" s="549">
        <f>E1006*S1006</f>
        <v>436603.4</v>
      </c>
      <c r="Q1006" s="549">
        <f>E1006*T1006</f>
        <v>0</v>
      </c>
      <c r="R1006" s="550">
        <f t="shared" si="333"/>
        <v>436603.4</v>
      </c>
      <c r="S1006" s="550">
        <v>1005.35</v>
      </c>
      <c r="T1006" s="550">
        <v>0</v>
      </c>
      <c r="U1006" s="550">
        <f t="shared" si="334"/>
        <v>1005.35</v>
      </c>
      <c r="V1006" s="493"/>
      <c r="X1006" s="283"/>
      <c r="Y1006" s="283"/>
      <c r="Z1006" s="283"/>
      <c r="AA1006" s="283"/>
      <c r="AB1006" s="283"/>
      <c r="AC1006" s="283"/>
      <c r="AD1006" s="283"/>
      <c r="AE1006" s="283"/>
      <c r="AF1006" s="283"/>
      <c r="AG1006" s="283"/>
      <c r="AH1006" s="283"/>
      <c r="AI1006" s="283"/>
      <c r="AJ1006" s="283"/>
      <c r="AK1006" s="283"/>
    </row>
    <row r="1007" spans="1:37" ht="15">
      <c r="A1007" s="544"/>
      <c r="B1007" s="544"/>
      <c r="C1007" s="509" t="s">
        <v>415</v>
      </c>
      <c r="D1007" s="565"/>
      <c r="E1007" s="566"/>
      <c r="F1007" s="559">
        <f>SUM(F1008:F1010)</f>
        <v>280712.44</v>
      </c>
      <c r="G1007" s="559">
        <f t="shared" si="344"/>
        <v>0</v>
      </c>
      <c r="H1007" s="559">
        <f t="shared" si="345"/>
        <v>280712.44</v>
      </c>
      <c r="I1007" s="543"/>
      <c r="J1007" s="537"/>
      <c r="K1007" s="561"/>
      <c r="L1007" s="560"/>
      <c r="M1007" s="560"/>
      <c r="N1007" s="560"/>
      <c r="O1007" s="561"/>
      <c r="P1007" s="559"/>
      <c r="Q1007" s="559"/>
      <c r="R1007" s="559"/>
      <c r="S1007" s="550">
        <v>0</v>
      </c>
      <c r="T1007" s="550">
        <v>0</v>
      </c>
      <c r="U1007" s="550">
        <f t="shared" si="334"/>
        <v>0</v>
      </c>
      <c r="V1007" s="514"/>
      <c r="W1007" s="488"/>
      <c r="X1007" s="281"/>
      <c r="Y1007" s="281"/>
      <c r="Z1007" s="281"/>
      <c r="AA1007" s="281"/>
      <c r="AB1007" s="281"/>
      <c r="AC1007" s="281"/>
      <c r="AD1007" s="281"/>
      <c r="AE1007" s="281"/>
      <c r="AF1007" s="281"/>
      <c r="AG1007" s="281"/>
      <c r="AH1007" s="281"/>
      <c r="AI1007" s="281"/>
      <c r="AJ1007" s="281"/>
      <c r="AK1007" s="281"/>
    </row>
    <row r="1008" spans="1:37">
      <c r="A1008" s="542">
        <v>870</v>
      </c>
      <c r="B1008" s="542">
        <v>9</v>
      </c>
      <c r="C1008" s="511" t="s">
        <v>416</v>
      </c>
      <c r="D1008" s="551" t="s">
        <v>26</v>
      </c>
      <c r="E1008" s="552">
        <v>144.12</v>
      </c>
      <c r="F1008" s="547">
        <f t="shared" ref="F1008:F1010" si="350">E1008*I1008</f>
        <v>120726.44</v>
      </c>
      <c r="G1008" s="547">
        <f t="shared" si="344"/>
        <v>0</v>
      </c>
      <c r="H1008" s="547">
        <f t="shared" si="345"/>
        <v>120726.44</v>
      </c>
      <c r="I1008" s="537">
        <v>837.68</v>
      </c>
      <c r="J1008" s="537"/>
      <c r="K1008" s="553"/>
      <c r="L1008" s="491"/>
      <c r="M1008" s="491"/>
      <c r="N1008" s="491"/>
      <c r="O1008" s="553">
        <f t="shared" ref="O1008:O1010" si="351">I1008</f>
        <v>837.68</v>
      </c>
      <c r="P1008" s="549">
        <f>E1008*S1008</f>
        <v>154613.38</v>
      </c>
      <c r="Q1008" s="549">
        <f>E1008*T1008</f>
        <v>0</v>
      </c>
      <c r="R1008" s="550">
        <f t="shared" si="333"/>
        <v>154613.38</v>
      </c>
      <c r="S1008" s="550">
        <v>1072.81</v>
      </c>
      <c r="T1008" s="550">
        <v>0</v>
      </c>
      <c r="U1008" s="550">
        <f t="shared" si="334"/>
        <v>1072.81</v>
      </c>
      <c r="V1008" s="493"/>
      <c r="X1008" s="283"/>
      <c r="Y1008" s="283"/>
      <c r="Z1008" s="283"/>
      <c r="AA1008" s="283"/>
      <c r="AB1008" s="283"/>
      <c r="AC1008" s="283"/>
      <c r="AD1008" s="283"/>
      <c r="AE1008" s="283"/>
      <c r="AF1008" s="283"/>
      <c r="AG1008" s="283"/>
      <c r="AH1008" s="283"/>
      <c r="AI1008" s="283"/>
      <c r="AJ1008" s="283"/>
      <c r="AK1008" s="283"/>
    </row>
    <row r="1009" spans="1:37" ht="28.5">
      <c r="A1009" s="542">
        <v>871</v>
      </c>
      <c r="B1009" s="542">
        <v>10</v>
      </c>
      <c r="C1009" s="511" t="s">
        <v>417</v>
      </c>
      <c r="D1009" s="551" t="s">
        <v>26</v>
      </c>
      <c r="E1009" s="552">
        <v>111.92</v>
      </c>
      <c r="F1009" s="547">
        <f t="shared" si="350"/>
        <v>19586</v>
      </c>
      <c r="G1009" s="547">
        <f t="shared" si="344"/>
        <v>0</v>
      </c>
      <c r="H1009" s="547">
        <f t="shared" si="345"/>
        <v>19586</v>
      </c>
      <c r="I1009" s="537">
        <v>175</v>
      </c>
      <c r="J1009" s="537"/>
      <c r="K1009" s="553"/>
      <c r="L1009" s="491"/>
      <c r="M1009" s="491"/>
      <c r="N1009" s="491"/>
      <c r="O1009" s="553">
        <f t="shared" si="351"/>
        <v>175</v>
      </c>
      <c r="P1009" s="549">
        <f>E1009*S1009</f>
        <v>25083.51</v>
      </c>
      <c r="Q1009" s="549">
        <f>E1009*T1009</f>
        <v>0</v>
      </c>
      <c r="R1009" s="550">
        <f t="shared" si="333"/>
        <v>25083.51</v>
      </c>
      <c r="S1009" s="550">
        <v>224.12</v>
      </c>
      <c r="T1009" s="550">
        <v>0</v>
      </c>
      <c r="U1009" s="550">
        <f t="shared" si="334"/>
        <v>224.12</v>
      </c>
      <c r="V1009" s="493"/>
      <c r="X1009" s="283"/>
      <c r="Y1009" s="283"/>
      <c r="Z1009" s="283"/>
      <c r="AA1009" s="283"/>
      <c r="AB1009" s="283"/>
      <c r="AC1009" s="283"/>
      <c r="AD1009" s="283"/>
      <c r="AE1009" s="283"/>
      <c r="AF1009" s="283"/>
      <c r="AG1009" s="283"/>
      <c r="AH1009" s="283"/>
      <c r="AI1009" s="283"/>
      <c r="AJ1009" s="283"/>
      <c r="AK1009" s="283"/>
    </row>
    <row r="1010" spans="1:37" ht="28.5">
      <c r="A1010" s="542">
        <v>872</v>
      </c>
      <c r="B1010" s="542">
        <v>11</v>
      </c>
      <c r="C1010" s="511" t="s">
        <v>418</v>
      </c>
      <c r="D1010" s="551" t="s">
        <v>21</v>
      </c>
      <c r="E1010" s="552">
        <v>36</v>
      </c>
      <c r="F1010" s="547">
        <f t="shared" si="350"/>
        <v>140400</v>
      </c>
      <c r="G1010" s="547">
        <f t="shared" si="344"/>
        <v>0</v>
      </c>
      <c r="H1010" s="547">
        <f t="shared" si="345"/>
        <v>140400</v>
      </c>
      <c r="I1010" s="537">
        <v>3900</v>
      </c>
      <c r="J1010" s="537"/>
      <c r="K1010" s="553"/>
      <c r="L1010" s="491"/>
      <c r="M1010" s="491"/>
      <c r="N1010" s="491"/>
      <c r="O1010" s="553">
        <f t="shared" si="351"/>
        <v>3900</v>
      </c>
      <c r="P1010" s="549">
        <f>E1010*S1010</f>
        <v>179809.56</v>
      </c>
      <c r="Q1010" s="549">
        <f>E1010*T1010</f>
        <v>0</v>
      </c>
      <c r="R1010" s="550">
        <f t="shared" si="333"/>
        <v>179809.56</v>
      </c>
      <c r="S1010" s="550">
        <v>4994.71</v>
      </c>
      <c r="T1010" s="550">
        <v>0</v>
      </c>
      <c r="U1010" s="550">
        <f t="shared" si="334"/>
        <v>4994.71</v>
      </c>
      <c r="V1010" s="493"/>
      <c r="X1010" s="283"/>
      <c r="Y1010" s="283"/>
      <c r="Z1010" s="283"/>
      <c r="AA1010" s="283"/>
      <c r="AB1010" s="283"/>
      <c r="AC1010" s="283"/>
      <c r="AD1010" s="283"/>
      <c r="AE1010" s="283"/>
      <c r="AF1010" s="283"/>
      <c r="AG1010" s="283"/>
      <c r="AH1010" s="283"/>
      <c r="AI1010" s="283"/>
      <c r="AJ1010" s="283"/>
      <c r="AK1010" s="283"/>
    </row>
    <row r="1011" spans="1:37" ht="28.5">
      <c r="A1011" s="544"/>
      <c r="B1011" s="544"/>
      <c r="C1011" s="512" t="s">
        <v>419</v>
      </c>
      <c r="D1011" s="557"/>
      <c r="E1011" s="558"/>
      <c r="F1011" s="559">
        <f>SUM(F1013:F1021)</f>
        <v>240582.12</v>
      </c>
      <c r="G1011" s="559">
        <f t="shared" ref="G1011:H1011" si="352">SUM(G1013:G1021)</f>
        <v>0</v>
      </c>
      <c r="H1011" s="559">
        <f t="shared" si="352"/>
        <v>240582.12</v>
      </c>
      <c r="I1011" s="543"/>
      <c r="J1011" s="543"/>
      <c r="K1011" s="561"/>
      <c r="L1011" s="560"/>
      <c r="M1011" s="560"/>
      <c r="N1011" s="560"/>
      <c r="O1011" s="561"/>
      <c r="P1011" s="559"/>
      <c r="Q1011" s="559"/>
      <c r="R1011" s="559"/>
      <c r="S1011" s="550">
        <v>0</v>
      </c>
      <c r="T1011" s="550">
        <v>0</v>
      </c>
      <c r="U1011" s="550">
        <f t="shared" si="334"/>
        <v>0</v>
      </c>
      <c r="V1011" s="514"/>
      <c r="W1011" s="488"/>
      <c r="X1011" s="281"/>
      <c r="Y1011" s="281"/>
      <c r="Z1011" s="281"/>
      <c r="AA1011" s="281"/>
      <c r="AB1011" s="281"/>
      <c r="AC1011" s="281"/>
      <c r="AD1011" s="281"/>
      <c r="AE1011" s="281"/>
      <c r="AF1011" s="281"/>
      <c r="AG1011" s="281"/>
      <c r="AH1011" s="281"/>
      <c r="AI1011" s="281"/>
      <c r="AJ1011" s="281"/>
      <c r="AK1011" s="281"/>
    </row>
    <row r="1012" spans="1:37" ht="28.5">
      <c r="A1012" s="542"/>
      <c r="B1012" s="542"/>
      <c r="C1012" s="512" t="s">
        <v>420</v>
      </c>
      <c r="D1012" s="551"/>
      <c r="E1012" s="552"/>
      <c r="F1012" s="547">
        <f t="shared" ref="F1012:F1021" si="353">E1012*I1012</f>
        <v>0</v>
      </c>
      <c r="G1012" s="547">
        <f t="shared" ref="G1012:G1021" si="354">E1012*J1012</f>
        <v>0</v>
      </c>
      <c r="H1012" s="547">
        <f t="shared" ref="H1012:H1021" si="355">F1012+G1012</f>
        <v>0</v>
      </c>
      <c r="I1012" s="537"/>
      <c r="J1012" s="537"/>
      <c r="K1012" s="553"/>
      <c r="L1012" s="491"/>
      <c r="M1012" s="491"/>
      <c r="N1012" s="491"/>
      <c r="O1012" s="553"/>
      <c r="P1012" s="549">
        <f t="shared" ref="P1012:P1021" si="356">E1012*S1012</f>
        <v>0</v>
      </c>
      <c r="Q1012" s="549">
        <f t="shared" ref="Q1012:Q1021" si="357">E1012*T1012</f>
        <v>0</v>
      </c>
      <c r="R1012" s="550">
        <f t="shared" si="333"/>
        <v>0</v>
      </c>
      <c r="S1012" s="550">
        <v>0</v>
      </c>
      <c r="T1012" s="550">
        <v>0</v>
      </c>
      <c r="U1012" s="550">
        <f t="shared" si="334"/>
        <v>0</v>
      </c>
      <c r="V1012" s="493"/>
      <c r="X1012" s="283"/>
      <c r="Y1012" s="283"/>
      <c r="Z1012" s="283"/>
      <c r="AA1012" s="283"/>
      <c r="AB1012" s="283"/>
      <c r="AC1012" s="283"/>
      <c r="AD1012" s="283"/>
      <c r="AE1012" s="283"/>
      <c r="AF1012" s="283"/>
      <c r="AG1012" s="283"/>
      <c r="AH1012" s="283"/>
      <c r="AI1012" s="283"/>
      <c r="AJ1012" s="283"/>
      <c r="AK1012" s="283"/>
    </row>
    <row r="1013" spans="1:37" ht="28.5">
      <c r="A1013" s="542">
        <v>873</v>
      </c>
      <c r="B1013" s="542">
        <v>12</v>
      </c>
      <c r="C1013" s="493" t="s">
        <v>421</v>
      </c>
      <c r="D1013" s="542" t="s">
        <v>422</v>
      </c>
      <c r="E1013" s="537">
        <v>124.68</v>
      </c>
      <c r="F1013" s="547">
        <f t="shared" si="353"/>
        <v>72638.570000000007</v>
      </c>
      <c r="G1013" s="547">
        <f t="shared" si="354"/>
        <v>0</v>
      </c>
      <c r="H1013" s="547">
        <f t="shared" si="355"/>
        <v>72638.570000000007</v>
      </c>
      <c r="I1013" s="537">
        <v>582.6</v>
      </c>
      <c r="J1013" s="537"/>
      <c r="K1013" s="553"/>
      <c r="L1013" s="491"/>
      <c r="M1013" s="491"/>
      <c r="N1013" s="491"/>
      <c r="O1013" s="548">
        <f t="shared" ref="O1013:O1014" si="358">I1013*$L$3</f>
        <v>990.42</v>
      </c>
      <c r="P1013" s="549">
        <f t="shared" si="356"/>
        <v>158147.85</v>
      </c>
      <c r="Q1013" s="549">
        <f t="shared" si="357"/>
        <v>0</v>
      </c>
      <c r="R1013" s="550">
        <f t="shared" si="333"/>
        <v>158147.85</v>
      </c>
      <c r="S1013" s="550">
        <v>1268.43</v>
      </c>
      <c r="T1013" s="550">
        <v>0</v>
      </c>
      <c r="U1013" s="550">
        <f t="shared" si="334"/>
        <v>1268.43</v>
      </c>
      <c r="V1013" s="493"/>
      <c r="X1013" s="283"/>
      <c r="Y1013" s="283"/>
      <c r="Z1013" s="283"/>
      <c r="AA1013" s="283"/>
      <c r="AB1013" s="283"/>
      <c r="AC1013" s="283"/>
      <c r="AD1013" s="283"/>
      <c r="AE1013" s="283"/>
      <c r="AF1013" s="283"/>
      <c r="AG1013" s="283"/>
      <c r="AH1013" s="283"/>
      <c r="AI1013" s="283"/>
      <c r="AJ1013" s="283"/>
      <c r="AK1013" s="283"/>
    </row>
    <row r="1014" spans="1:37" ht="28.5">
      <c r="A1014" s="542">
        <v>874</v>
      </c>
      <c r="B1014" s="542">
        <v>13</v>
      </c>
      <c r="C1014" s="493" t="s">
        <v>423</v>
      </c>
      <c r="D1014" s="542" t="s">
        <v>422</v>
      </c>
      <c r="E1014" s="537">
        <v>16.2</v>
      </c>
      <c r="F1014" s="547">
        <f t="shared" si="353"/>
        <v>40597.199999999997</v>
      </c>
      <c r="G1014" s="547">
        <f t="shared" si="354"/>
        <v>0</v>
      </c>
      <c r="H1014" s="547">
        <f t="shared" si="355"/>
        <v>40597.199999999997</v>
      </c>
      <c r="I1014" s="537">
        <v>2506</v>
      </c>
      <c r="J1014" s="537"/>
      <c r="K1014" s="553"/>
      <c r="L1014" s="491"/>
      <c r="M1014" s="491"/>
      <c r="N1014" s="491"/>
      <c r="O1014" s="548">
        <f t="shared" si="358"/>
        <v>4260.2</v>
      </c>
      <c r="P1014" s="549">
        <f t="shared" si="356"/>
        <v>88387.520000000004</v>
      </c>
      <c r="Q1014" s="549">
        <f t="shared" si="357"/>
        <v>0</v>
      </c>
      <c r="R1014" s="550">
        <f t="shared" si="333"/>
        <v>88387.520000000004</v>
      </c>
      <c r="S1014" s="550">
        <v>5456.02</v>
      </c>
      <c r="T1014" s="550">
        <v>0</v>
      </c>
      <c r="U1014" s="550">
        <f t="shared" si="334"/>
        <v>5456.02</v>
      </c>
      <c r="V1014" s="493"/>
      <c r="X1014" s="283"/>
      <c r="Y1014" s="283"/>
      <c r="Z1014" s="283"/>
      <c r="AA1014" s="283"/>
      <c r="AB1014" s="283"/>
      <c r="AC1014" s="283"/>
      <c r="AD1014" s="283"/>
      <c r="AE1014" s="283"/>
      <c r="AF1014" s="283"/>
      <c r="AG1014" s="283"/>
      <c r="AH1014" s="283"/>
      <c r="AI1014" s="283"/>
      <c r="AJ1014" s="283"/>
      <c r="AK1014" s="283"/>
    </row>
    <row r="1015" spans="1:37" ht="28.5">
      <c r="A1015" s="542"/>
      <c r="B1015" s="542"/>
      <c r="C1015" s="512" t="s">
        <v>424</v>
      </c>
      <c r="D1015" s="551"/>
      <c r="E1015" s="552"/>
      <c r="F1015" s="547">
        <f t="shared" si="353"/>
        <v>0</v>
      </c>
      <c r="G1015" s="547">
        <f t="shared" si="354"/>
        <v>0</v>
      </c>
      <c r="H1015" s="547">
        <f t="shared" si="355"/>
        <v>0</v>
      </c>
      <c r="I1015" s="537"/>
      <c r="J1015" s="537"/>
      <c r="K1015" s="553"/>
      <c r="L1015" s="491"/>
      <c r="M1015" s="491"/>
      <c r="N1015" s="491"/>
      <c r="O1015" s="553"/>
      <c r="P1015" s="549">
        <f t="shared" si="356"/>
        <v>0</v>
      </c>
      <c r="Q1015" s="549">
        <f t="shared" si="357"/>
        <v>0</v>
      </c>
      <c r="R1015" s="550">
        <f t="shared" si="333"/>
        <v>0</v>
      </c>
      <c r="S1015" s="550">
        <v>0</v>
      </c>
      <c r="T1015" s="550">
        <v>0</v>
      </c>
      <c r="U1015" s="550">
        <f t="shared" si="334"/>
        <v>0</v>
      </c>
      <c r="V1015" s="493"/>
      <c r="X1015" s="283"/>
      <c r="Y1015" s="283"/>
      <c r="Z1015" s="283"/>
      <c r="AA1015" s="283"/>
      <c r="AB1015" s="283"/>
      <c r="AC1015" s="283"/>
      <c r="AD1015" s="283"/>
      <c r="AE1015" s="283"/>
      <c r="AF1015" s="283"/>
      <c r="AG1015" s="283"/>
      <c r="AH1015" s="283"/>
      <c r="AI1015" s="283"/>
      <c r="AJ1015" s="283"/>
      <c r="AK1015" s="283"/>
    </row>
    <row r="1016" spans="1:37" ht="28.5">
      <c r="A1016" s="542">
        <v>875</v>
      </c>
      <c r="B1016" s="542">
        <v>14</v>
      </c>
      <c r="C1016" s="493" t="s">
        <v>421</v>
      </c>
      <c r="D1016" s="542" t="s">
        <v>422</v>
      </c>
      <c r="E1016" s="537">
        <v>124.68</v>
      </c>
      <c r="F1016" s="547">
        <f t="shared" si="353"/>
        <v>72638.570000000007</v>
      </c>
      <c r="G1016" s="547">
        <f t="shared" si="354"/>
        <v>0</v>
      </c>
      <c r="H1016" s="547">
        <f t="shared" si="355"/>
        <v>72638.570000000007</v>
      </c>
      <c r="I1016" s="537">
        <v>582.6</v>
      </c>
      <c r="J1016" s="537"/>
      <c r="K1016" s="553"/>
      <c r="L1016" s="491"/>
      <c r="M1016" s="491"/>
      <c r="N1016" s="491"/>
      <c r="O1016" s="548">
        <f t="shared" ref="O1016:O1017" si="359">I1016*$L$3</f>
        <v>990.42</v>
      </c>
      <c r="P1016" s="549">
        <f t="shared" si="356"/>
        <v>158147.85</v>
      </c>
      <c r="Q1016" s="549">
        <f t="shared" si="357"/>
        <v>0</v>
      </c>
      <c r="R1016" s="550">
        <f t="shared" si="333"/>
        <v>158147.85</v>
      </c>
      <c r="S1016" s="550">
        <v>1268.43</v>
      </c>
      <c r="T1016" s="550">
        <v>0</v>
      </c>
      <c r="U1016" s="550">
        <f t="shared" si="334"/>
        <v>1268.43</v>
      </c>
      <c r="V1016" s="493"/>
      <c r="X1016" s="283"/>
      <c r="Y1016" s="283"/>
      <c r="Z1016" s="283"/>
      <c r="AA1016" s="283"/>
      <c r="AB1016" s="283"/>
      <c r="AC1016" s="283"/>
      <c r="AD1016" s="283"/>
      <c r="AE1016" s="283"/>
      <c r="AF1016" s="283"/>
      <c r="AG1016" s="283"/>
      <c r="AH1016" s="283"/>
      <c r="AI1016" s="283"/>
      <c r="AJ1016" s="283"/>
      <c r="AK1016" s="283"/>
    </row>
    <row r="1017" spans="1:37" ht="28.5">
      <c r="A1017" s="542">
        <v>876</v>
      </c>
      <c r="B1017" s="542">
        <v>15</v>
      </c>
      <c r="C1017" s="493" t="s">
        <v>423</v>
      </c>
      <c r="D1017" s="542" t="s">
        <v>422</v>
      </c>
      <c r="E1017" s="537">
        <v>16.2</v>
      </c>
      <c r="F1017" s="547">
        <f t="shared" si="353"/>
        <v>40597.199999999997</v>
      </c>
      <c r="G1017" s="547">
        <f t="shared" si="354"/>
        <v>0</v>
      </c>
      <c r="H1017" s="547">
        <f t="shared" si="355"/>
        <v>40597.199999999997</v>
      </c>
      <c r="I1017" s="537">
        <v>2506</v>
      </c>
      <c r="J1017" s="537"/>
      <c r="K1017" s="553"/>
      <c r="L1017" s="491"/>
      <c r="M1017" s="491"/>
      <c r="N1017" s="491"/>
      <c r="O1017" s="548">
        <f t="shared" si="359"/>
        <v>4260.2</v>
      </c>
      <c r="P1017" s="549">
        <f t="shared" si="356"/>
        <v>88387.520000000004</v>
      </c>
      <c r="Q1017" s="549">
        <f t="shared" si="357"/>
        <v>0</v>
      </c>
      <c r="R1017" s="550">
        <f t="shared" si="333"/>
        <v>88387.520000000004</v>
      </c>
      <c r="S1017" s="550">
        <v>5456.02</v>
      </c>
      <c r="T1017" s="550">
        <v>0</v>
      </c>
      <c r="U1017" s="550">
        <f t="shared" si="334"/>
        <v>5456.02</v>
      </c>
      <c r="V1017" s="493"/>
      <c r="X1017" s="283"/>
      <c r="Y1017" s="283"/>
      <c r="Z1017" s="283"/>
      <c r="AA1017" s="283"/>
      <c r="AB1017" s="283"/>
      <c r="AC1017" s="283"/>
      <c r="AD1017" s="283"/>
      <c r="AE1017" s="283"/>
      <c r="AF1017" s="283"/>
      <c r="AG1017" s="283"/>
      <c r="AH1017" s="283"/>
      <c r="AI1017" s="283"/>
      <c r="AJ1017" s="283"/>
      <c r="AK1017" s="283"/>
    </row>
    <row r="1018" spans="1:37" ht="28.5">
      <c r="A1018" s="542"/>
      <c r="B1018" s="542"/>
      <c r="C1018" s="512" t="s">
        <v>425</v>
      </c>
      <c r="D1018" s="551"/>
      <c r="E1018" s="552"/>
      <c r="F1018" s="547">
        <f t="shared" si="353"/>
        <v>0</v>
      </c>
      <c r="G1018" s="547">
        <f t="shared" si="354"/>
        <v>0</v>
      </c>
      <c r="H1018" s="547">
        <f t="shared" si="355"/>
        <v>0</v>
      </c>
      <c r="I1018" s="537"/>
      <c r="J1018" s="537"/>
      <c r="K1018" s="553"/>
      <c r="L1018" s="491"/>
      <c r="M1018" s="491"/>
      <c r="N1018" s="491"/>
      <c r="O1018" s="553"/>
      <c r="P1018" s="549">
        <f t="shared" si="356"/>
        <v>0</v>
      </c>
      <c r="Q1018" s="549">
        <f t="shared" si="357"/>
        <v>0</v>
      </c>
      <c r="R1018" s="550">
        <f t="shared" si="333"/>
        <v>0</v>
      </c>
      <c r="S1018" s="550">
        <v>0</v>
      </c>
      <c r="T1018" s="550">
        <v>0</v>
      </c>
      <c r="U1018" s="550">
        <f t="shared" si="334"/>
        <v>0</v>
      </c>
      <c r="V1018" s="493"/>
      <c r="X1018" s="283"/>
      <c r="Y1018" s="283"/>
      <c r="Z1018" s="283"/>
      <c r="AA1018" s="283"/>
      <c r="AB1018" s="283"/>
      <c r="AC1018" s="283"/>
      <c r="AD1018" s="283"/>
      <c r="AE1018" s="283"/>
      <c r="AF1018" s="283"/>
      <c r="AG1018" s="283"/>
      <c r="AH1018" s="283"/>
      <c r="AI1018" s="283"/>
      <c r="AJ1018" s="283"/>
      <c r="AK1018" s="283"/>
    </row>
    <row r="1019" spans="1:37" ht="28.5">
      <c r="A1019" s="542">
        <v>877</v>
      </c>
      <c r="B1019" s="542">
        <v>16</v>
      </c>
      <c r="C1019" s="493" t="s">
        <v>421</v>
      </c>
      <c r="D1019" s="551" t="s">
        <v>422</v>
      </c>
      <c r="E1019" s="552">
        <v>12.11</v>
      </c>
      <c r="F1019" s="547">
        <f t="shared" si="353"/>
        <v>7055.29</v>
      </c>
      <c r="G1019" s="547">
        <f t="shared" si="354"/>
        <v>0</v>
      </c>
      <c r="H1019" s="547">
        <f t="shared" si="355"/>
        <v>7055.29</v>
      </c>
      <c r="I1019" s="537">
        <v>582.6</v>
      </c>
      <c r="J1019" s="537"/>
      <c r="K1019" s="553"/>
      <c r="L1019" s="491"/>
      <c r="M1019" s="491"/>
      <c r="N1019" s="491"/>
      <c r="O1019" s="548">
        <f>I1019*$L$3</f>
        <v>990.42</v>
      </c>
      <c r="P1019" s="549">
        <f t="shared" si="356"/>
        <v>15360.69</v>
      </c>
      <c r="Q1019" s="549">
        <f t="shared" si="357"/>
        <v>0</v>
      </c>
      <c r="R1019" s="550">
        <f t="shared" si="333"/>
        <v>15360.69</v>
      </c>
      <c r="S1019" s="550">
        <v>1268.43</v>
      </c>
      <c r="T1019" s="550">
        <v>0</v>
      </c>
      <c r="U1019" s="550">
        <f t="shared" si="334"/>
        <v>1268.43</v>
      </c>
      <c r="V1019" s="493"/>
      <c r="X1019" s="283"/>
      <c r="Y1019" s="283"/>
      <c r="Z1019" s="283"/>
      <c r="AA1019" s="283"/>
      <c r="AB1019" s="283"/>
      <c r="AC1019" s="283"/>
      <c r="AD1019" s="283"/>
      <c r="AE1019" s="283"/>
      <c r="AF1019" s="283"/>
      <c r="AG1019" s="283"/>
      <c r="AH1019" s="283"/>
      <c r="AI1019" s="283"/>
      <c r="AJ1019" s="283"/>
      <c r="AK1019" s="283"/>
    </row>
    <row r="1020" spans="1:37" ht="28.5">
      <c r="A1020" s="542"/>
      <c r="B1020" s="542"/>
      <c r="C1020" s="512" t="s">
        <v>426</v>
      </c>
      <c r="D1020" s="551"/>
      <c r="E1020" s="552"/>
      <c r="F1020" s="547">
        <f t="shared" si="353"/>
        <v>0</v>
      </c>
      <c r="G1020" s="547">
        <f t="shared" si="354"/>
        <v>0</v>
      </c>
      <c r="H1020" s="547">
        <f t="shared" si="355"/>
        <v>0</v>
      </c>
      <c r="I1020" s="537"/>
      <c r="J1020" s="537"/>
      <c r="K1020" s="553"/>
      <c r="L1020" s="491"/>
      <c r="M1020" s="491"/>
      <c r="N1020" s="491"/>
      <c r="O1020" s="553"/>
      <c r="P1020" s="549">
        <f t="shared" si="356"/>
        <v>0</v>
      </c>
      <c r="Q1020" s="549">
        <f t="shared" si="357"/>
        <v>0</v>
      </c>
      <c r="R1020" s="550">
        <f t="shared" si="333"/>
        <v>0</v>
      </c>
      <c r="S1020" s="550">
        <v>0</v>
      </c>
      <c r="T1020" s="550">
        <v>0</v>
      </c>
      <c r="U1020" s="550">
        <f t="shared" si="334"/>
        <v>0</v>
      </c>
      <c r="V1020" s="493"/>
      <c r="X1020" s="283"/>
      <c r="Y1020" s="283"/>
      <c r="Z1020" s="283"/>
      <c r="AA1020" s="283"/>
      <c r="AB1020" s="283"/>
      <c r="AC1020" s="283"/>
      <c r="AD1020" s="283"/>
      <c r="AE1020" s="283"/>
      <c r="AF1020" s="283"/>
      <c r="AG1020" s="283"/>
      <c r="AH1020" s="283"/>
      <c r="AI1020" s="283"/>
      <c r="AJ1020" s="283"/>
      <c r="AK1020" s="283"/>
    </row>
    <row r="1021" spans="1:37" ht="28.5">
      <c r="A1021" s="542">
        <v>878</v>
      </c>
      <c r="B1021" s="542">
        <v>17</v>
      </c>
      <c r="C1021" s="493" t="s">
        <v>421</v>
      </c>
      <c r="D1021" s="551" t="s">
        <v>422</v>
      </c>
      <c r="E1021" s="552">
        <v>12.11</v>
      </c>
      <c r="F1021" s="547">
        <f t="shared" si="353"/>
        <v>7055.29</v>
      </c>
      <c r="G1021" s="547">
        <f t="shared" si="354"/>
        <v>0</v>
      </c>
      <c r="H1021" s="547">
        <f t="shared" si="355"/>
        <v>7055.29</v>
      </c>
      <c r="I1021" s="537">
        <v>582.6</v>
      </c>
      <c r="J1021" s="537"/>
      <c r="K1021" s="553"/>
      <c r="L1021" s="491"/>
      <c r="M1021" s="491"/>
      <c r="N1021" s="491"/>
      <c r="O1021" s="548">
        <f>I1021*$L$3</f>
        <v>990.42</v>
      </c>
      <c r="P1021" s="549">
        <f t="shared" si="356"/>
        <v>15360.69</v>
      </c>
      <c r="Q1021" s="549">
        <f t="shared" si="357"/>
        <v>0</v>
      </c>
      <c r="R1021" s="550">
        <f t="shared" si="333"/>
        <v>15360.69</v>
      </c>
      <c r="S1021" s="550">
        <v>1268.43</v>
      </c>
      <c r="T1021" s="550">
        <v>0</v>
      </c>
      <c r="U1021" s="550">
        <f t="shared" si="334"/>
        <v>1268.43</v>
      </c>
      <c r="V1021" s="493"/>
      <c r="X1021" s="283"/>
      <c r="Y1021" s="283"/>
      <c r="Z1021" s="283"/>
      <c r="AA1021" s="283"/>
      <c r="AB1021" s="283"/>
      <c r="AC1021" s="283"/>
      <c r="AD1021" s="283"/>
      <c r="AE1021" s="283"/>
      <c r="AF1021" s="283"/>
      <c r="AG1021" s="283"/>
      <c r="AH1021" s="283"/>
      <c r="AI1021" s="283"/>
      <c r="AJ1021" s="283"/>
      <c r="AK1021" s="283"/>
    </row>
    <row r="1022" spans="1:37" ht="15">
      <c r="A1022" s="544"/>
      <c r="B1022" s="544"/>
      <c r="C1022" s="508" t="s">
        <v>427</v>
      </c>
      <c r="D1022" s="491"/>
      <c r="E1022" s="561"/>
      <c r="F1022" s="559">
        <f t="shared" ref="F1022:H1022" si="360">F1023+F1030+F1042+F1044+F1047+F1062+F1064+F1066+F1068+F1071+F1075+F1079+F1083+F1087</f>
        <v>32639176.23</v>
      </c>
      <c r="G1022" s="559">
        <f t="shared" si="360"/>
        <v>35980133.700000003</v>
      </c>
      <c r="H1022" s="559">
        <f t="shared" si="360"/>
        <v>68619309.930000007</v>
      </c>
      <c r="I1022" s="543"/>
      <c r="J1022" s="543"/>
      <c r="K1022" s="561"/>
      <c r="L1022" s="560"/>
      <c r="M1022" s="560"/>
      <c r="N1022" s="560"/>
      <c r="O1022" s="561"/>
      <c r="P1022" s="559"/>
      <c r="Q1022" s="559"/>
      <c r="R1022" s="559"/>
      <c r="S1022" s="550">
        <v>0</v>
      </c>
      <c r="T1022" s="550">
        <v>0</v>
      </c>
      <c r="U1022" s="550">
        <f t="shared" si="334"/>
        <v>0</v>
      </c>
      <c r="V1022" s="514"/>
      <c r="W1022" s="482"/>
      <c r="X1022" s="482"/>
      <c r="Y1022" s="482"/>
      <c r="Z1022" s="482"/>
      <c r="AA1022" s="482"/>
      <c r="AB1022" s="482"/>
      <c r="AC1022" s="482"/>
      <c r="AD1022" s="482"/>
      <c r="AE1022" s="482"/>
      <c r="AF1022" s="482"/>
      <c r="AG1022" s="482"/>
      <c r="AH1022" s="482"/>
      <c r="AI1022" s="482"/>
      <c r="AJ1022" s="482"/>
      <c r="AK1022" s="482"/>
    </row>
    <row r="1023" spans="1:37" ht="15">
      <c r="A1023" s="544"/>
      <c r="B1023" s="544"/>
      <c r="C1023" s="516" t="s">
        <v>428</v>
      </c>
      <c r="D1023" s="545"/>
      <c r="E1023" s="543"/>
      <c r="F1023" s="543">
        <f t="shared" ref="F1023:G1023" si="361">SUM(F1024:F1029)</f>
        <v>20932420.359999999</v>
      </c>
      <c r="G1023" s="543">
        <f t="shared" si="361"/>
        <v>23260187.41</v>
      </c>
      <c r="H1023" s="559">
        <f t="shared" ref="H1023:H1029" si="362">F1023+G1023</f>
        <v>44192607.770000003</v>
      </c>
      <c r="I1023" s="543"/>
      <c r="J1023" s="543"/>
      <c r="K1023" s="561"/>
      <c r="L1023" s="560"/>
      <c r="M1023" s="560"/>
      <c r="N1023" s="560"/>
      <c r="O1023" s="561"/>
      <c r="P1023" s="543"/>
      <c r="Q1023" s="543"/>
      <c r="R1023" s="559"/>
      <c r="S1023" s="550">
        <v>0</v>
      </c>
      <c r="T1023" s="550">
        <v>0</v>
      </c>
      <c r="U1023" s="550">
        <f t="shared" si="334"/>
        <v>0</v>
      </c>
      <c r="V1023" s="514"/>
      <c r="W1023" s="488"/>
      <c r="X1023" s="281"/>
      <c r="Y1023" s="281"/>
      <c r="Z1023" s="281"/>
      <c r="AA1023" s="281"/>
      <c r="AB1023" s="281"/>
      <c r="AC1023" s="281"/>
      <c r="AD1023" s="281"/>
      <c r="AE1023" s="281"/>
      <c r="AF1023" s="281"/>
      <c r="AG1023" s="281"/>
      <c r="AH1023" s="281"/>
      <c r="AI1023" s="281"/>
      <c r="AJ1023" s="281"/>
      <c r="AK1023" s="281"/>
    </row>
    <row r="1024" spans="1:37" ht="71.25">
      <c r="A1024" s="542">
        <v>879</v>
      </c>
      <c r="B1024" s="542">
        <v>18</v>
      </c>
      <c r="C1024" s="517" t="s">
        <v>429</v>
      </c>
      <c r="D1024" s="542" t="s">
        <v>430</v>
      </c>
      <c r="E1024" s="537">
        <v>6566.23</v>
      </c>
      <c r="F1024" s="547">
        <f t="shared" ref="F1024:F1029" si="363">E1024*I1024</f>
        <v>4799914.13</v>
      </c>
      <c r="G1024" s="547">
        <f t="shared" ref="G1024:G1029" si="364">E1024*J1024</f>
        <v>4931238.7300000004</v>
      </c>
      <c r="H1024" s="547">
        <f t="shared" si="362"/>
        <v>9731152.8599999994</v>
      </c>
      <c r="I1024" s="552">
        <v>731</v>
      </c>
      <c r="J1024" s="563">
        <v>751</v>
      </c>
      <c r="K1024" s="553"/>
      <c r="L1024" s="491"/>
      <c r="M1024" s="491"/>
      <c r="N1024" s="491"/>
      <c r="O1024" s="553">
        <f t="shared" ref="O1024:O1029" si="365">I1024</f>
        <v>731</v>
      </c>
      <c r="P1024" s="549">
        <f t="shared" ref="P1024:P1029" si="366">E1024*S1024</f>
        <v>6147238.8600000003</v>
      </c>
      <c r="Q1024" s="549">
        <f t="shared" ref="Q1024:Q1029" si="367">E1024*T1024</f>
        <v>6315400.0099999998</v>
      </c>
      <c r="R1024" s="550">
        <f t="shared" si="333"/>
        <v>12462638.869999999</v>
      </c>
      <c r="S1024" s="550">
        <v>936.19</v>
      </c>
      <c r="T1024" s="550">
        <v>961.8</v>
      </c>
      <c r="U1024" s="550">
        <f t="shared" si="334"/>
        <v>1897.99</v>
      </c>
      <c r="V1024" s="493" t="s">
        <v>431</v>
      </c>
      <c r="W1024" s="283"/>
      <c r="X1024" s="283"/>
      <c r="Y1024" s="283"/>
      <c r="Z1024" s="283"/>
      <c r="AA1024" s="283"/>
      <c r="AB1024" s="283"/>
      <c r="AC1024" s="283"/>
      <c r="AD1024" s="283"/>
      <c r="AE1024" s="283"/>
      <c r="AF1024" s="283"/>
      <c r="AG1024" s="283"/>
      <c r="AH1024" s="283"/>
      <c r="AI1024" s="283"/>
      <c r="AJ1024" s="283"/>
      <c r="AK1024" s="283"/>
    </row>
    <row r="1025" spans="1:37" ht="28.5">
      <c r="A1025" s="542">
        <v>880</v>
      </c>
      <c r="B1025" s="542">
        <v>19</v>
      </c>
      <c r="C1025" s="517" t="s">
        <v>432</v>
      </c>
      <c r="D1025" s="542" t="s">
        <v>26</v>
      </c>
      <c r="E1025" s="537">
        <v>6566.23</v>
      </c>
      <c r="F1025" s="547">
        <f t="shared" si="363"/>
        <v>2068362.45</v>
      </c>
      <c r="G1025" s="547">
        <f t="shared" si="364"/>
        <v>2633058.23</v>
      </c>
      <c r="H1025" s="547">
        <f t="shared" si="362"/>
        <v>4701420.68</v>
      </c>
      <c r="I1025" s="552">
        <v>315</v>
      </c>
      <c r="J1025" s="563">
        <v>401</v>
      </c>
      <c r="K1025" s="553"/>
      <c r="L1025" s="564"/>
      <c r="M1025" s="564"/>
      <c r="N1025" s="564"/>
      <c r="O1025" s="553">
        <f t="shared" si="365"/>
        <v>315</v>
      </c>
      <c r="P1025" s="549">
        <f t="shared" si="366"/>
        <v>2648948.5099999998</v>
      </c>
      <c r="Q1025" s="549">
        <f t="shared" si="367"/>
        <v>3372153.08</v>
      </c>
      <c r="R1025" s="550">
        <f t="shared" si="333"/>
        <v>6021101.5899999999</v>
      </c>
      <c r="S1025" s="550">
        <v>403.42</v>
      </c>
      <c r="T1025" s="550">
        <v>513.55999999999995</v>
      </c>
      <c r="U1025" s="550">
        <f t="shared" si="334"/>
        <v>916.98</v>
      </c>
      <c r="V1025" s="511" t="s">
        <v>433</v>
      </c>
      <c r="W1025" s="497"/>
      <c r="X1025" s="283"/>
      <c r="Y1025" s="283"/>
      <c r="Z1025" s="283"/>
      <c r="AA1025" s="283"/>
      <c r="AB1025" s="283"/>
      <c r="AC1025" s="283"/>
      <c r="AD1025" s="283"/>
      <c r="AE1025" s="283"/>
      <c r="AF1025" s="283"/>
      <c r="AG1025" s="283"/>
      <c r="AH1025" s="283"/>
      <c r="AI1025" s="283"/>
      <c r="AJ1025" s="283"/>
      <c r="AK1025" s="283"/>
    </row>
    <row r="1026" spans="1:37" ht="42.75">
      <c r="A1026" s="542">
        <v>881</v>
      </c>
      <c r="B1026" s="542">
        <v>20</v>
      </c>
      <c r="C1026" s="517" t="s">
        <v>434</v>
      </c>
      <c r="D1026" s="542" t="s">
        <v>26</v>
      </c>
      <c r="E1026" s="537">
        <v>6566.23</v>
      </c>
      <c r="F1026" s="547">
        <f t="shared" si="363"/>
        <v>1083427.95</v>
      </c>
      <c r="G1026" s="547">
        <f t="shared" si="364"/>
        <v>2388137.85</v>
      </c>
      <c r="H1026" s="547">
        <f t="shared" si="362"/>
        <v>3471565.8</v>
      </c>
      <c r="I1026" s="552">
        <v>165</v>
      </c>
      <c r="J1026" s="563">
        <v>363.7</v>
      </c>
      <c r="K1026" s="553"/>
      <c r="L1026" s="564"/>
      <c r="M1026" s="564"/>
      <c r="N1026" s="564"/>
      <c r="O1026" s="553">
        <f t="shared" si="365"/>
        <v>165</v>
      </c>
      <c r="P1026" s="549">
        <f t="shared" si="366"/>
        <v>1387510.06</v>
      </c>
      <c r="Q1026" s="549">
        <f t="shared" si="367"/>
        <v>3058484.27</v>
      </c>
      <c r="R1026" s="550">
        <f t="shared" si="333"/>
        <v>4445994.33</v>
      </c>
      <c r="S1026" s="550">
        <v>211.31</v>
      </c>
      <c r="T1026" s="550">
        <v>465.79</v>
      </c>
      <c r="U1026" s="550">
        <f t="shared" si="334"/>
        <v>677.1</v>
      </c>
      <c r="V1026" s="511" t="s">
        <v>435</v>
      </c>
      <c r="W1026" s="497"/>
      <c r="X1026" s="283"/>
      <c r="Y1026" s="283"/>
      <c r="Z1026" s="283"/>
      <c r="AA1026" s="283"/>
      <c r="AB1026" s="283"/>
      <c r="AC1026" s="283"/>
      <c r="AD1026" s="283"/>
      <c r="AE1026" s="283"/>
      <c r="AF1026" s="283"/>
      <c r="AG1026" s="283"/>
      <c r="AH1026" s="283"/>
      <c r="AI1026" s="283"/>
      <c r="AJ1026" s="283"/>
      <c r="AK1026" s="283"/>
    </row>
    <row r="1027" spans="1:37" ht="42.75">
      <c r="A1027" s="542">
        <v>882</v>
      </c>
      <c r="B1027" s="542">
        <v>21</v>
      </c>
      <c r="C1027" s="517" t="s">
        <v>436</v>
      </c>
      <c r="D1027" s="542" t="s">
        <v>26</v>
      </c>
      <c r="E1027" s="537">
        <v>6566.23</v>
      </c>
      <c r="F1027" s="547">
        <f t="shared" si="363"/>
        <v>4924672.5</v>
      </c>
      <c r="G1027" s="547">
        <f t="shared" si="364"/>
        <v>5377742.3700000001</v>
      </c>
      <c r="H1027" s="547">
        <f t="shared" si="362"/>
        <v>10302414.869999999</v>
      </c>
      <c r="I1027" s="552">
        <v>750</v>
      </c>
      <c r="J1027" s="563">
        <v>819</v>
      </c>
      <c r="K1027" s="553"/>
      <c r="L1027" s="564"/>
      <c r="M1027" s="564"/>
      <c r="N1027" s="564"/>
      <c r="O1027" s="553">
        <f t="shared" si="365"/>
        <v>750</v>
      </c>
      <c r="P1027" s="549">
        <f t="shared" si="366"/>
        <v>6306995.2400000002</v>
      </c>
      <c r="Q1027" s="549">
        <f t="shared" si="367"/>
        <v>6887252.9800000004</v>
      </c>
      <c r="R1027" s="550">
        <f t="shared" si="333"/>
        <v>13194248.220000001</v>
      </c>
      <c r="S1027" s="550">
        <v>960.52</v>
      </c>
      <c r="T1027" s="550">
        <v>1048.8900000000001</v>
      </c>
      <c r="U1027" s="550">
        <f t="shared" si="334"/>
        <v>2009.41</v>
      </c>
      <c r="V1027" s="511" t="s">
        <v>437</v>
      </c>
      <c r="W1027" s="497"/>
      <c r="X1027" s="283"/>
      <c r="Y1027" s="283"/>
      <c r="Z1027" s="283"/>
      <c r="AA1027" s="283"/>
      <c r="AB1027" s="283"/>
      <c r="AC1027" s="283"/>
      <c r="AD1027" s="283"/>
      <c r="AE1027" s="283"/>
      <c r="AF1027" s="283"/>
      <c r="AG1027" s="283"/>
      <c r="AH1027" s="283"/>
      <c r="AI1027" s="283"/>
      <c r="AJ1027" s="283"/>
      <c r="AK1027" s="283"/>
    </row>
    <row r="1028" spans="1:37" ht="57">
      <c r="A1028" s="542">
        <v>883</v>
      </c>
      <c r="B1028" s="542">
        <v>22</v>
      </c>
      <c r="C1028" s="517" t="s">
        <v>438</v>
      </c>
      <c r="D1028" s="542" t="s">
        <v>26</v>
      </c>
      <c r="E1028" s="537">
        <v>3159.36</v>
      </c>
      <c r="F1028" s="547">
        <f t="shared" si="363"/>
        <v>521294.4</v>
      </c>
      <c r="G1028" s="547">
        <f t="shared" si="364"/>
        <v>2565400.3199999998</v>
      </c>
      <c r="H1028" s="547">
        <f t="shared" si="362"/>
        <v>3086694.72</v>
      </c>
      <c r="I1028" s="552">
        <v>165</v>
      </c>
      <c r="J1028" s="563">
        <v>812</v>
      </c>
      <c r="K1028" s="553"/>
      <c r="L1028" s="564"/>
      <c r="M1028" s="564"/>
      <c r="N1028" s="564"/>
      <c r="O1028" s="553">
        <f t="shared" si="365"/>
        <v>165</v>
      </c>
      <c r="P1028" s="549">
        <f t="shared" si="366"/>
        <v>667604.36</v>
      </c>
      <c r="Q1028" s="549">
        <f t="shared" si="367"/>
        <v>3285481.65</v>
      </c>
      <c r="R1028" s="550">
        <f t="shared" si="333"/>
        <v>3953086.01</v>
      </c>
      <c r="S1028" s="550">
        <v>211.31</v>
      </c>
      <c r="T1028" s="550">
        <v>1039.92</v>
      </c>
      <c r="U1028" s="550">
        <f t="shared" si="334"/>
        <v>1251.23</v>
      </c>
      <c r="V1028" s="511" t="s">
        <v>439</v>
      </c>
      <c r="W1028" s="497"/>
      <c r="X1028" s="283"/>
      <c r="Y1028" s="283"/>
      <c r="Z1028" s="283"/>
      <c r="AA1028" s="283"/>
      <c r="AB1028" s="283"/>
      <c r="AC1028" s="283"/>
      <c r="AD1028" s="283"/>
      <c r="AE1028" s="283"/>
      <c r="AF1028" s="283"/>
      <c r="AG1028" s="283"/>
      <c r="AH1028" s="283"/>
      <c r="AI1028" s="283"/>
      <c r="AJ1028" s="283"/>
      <c r="AK1028" s="283"/>
    </row>
    <row r="1029" spans="1:37" ht="28.5">
      <c r="A1029" s="542">
        <v>884</v>
      </c>
      <c r="B1029" s="542">
        <v>23</v>
      </c>
      <c r="C1029" s="517" t="s">
        <v>440</v>
      </c>
      <c r="D1029" s="542" t="s">
        <v>26</v>
      </c>
      <c r="E1029" s="537">
        <v>6566.23</v>
      </c>
      <c r="F1029" s="547">
        <f t="shared" si="363"/>
        <v>7534748.9299999997</v>
      </c>
      <c r="G1029" s="547">
        <f t="shared" si="364"/>
        <v>5364609.91</v>
      </c>
      <c r="H1029" s="547">
        <f t="shared" si="362"/>
        <v>12899358.84</v>
      </c>
      <c r="I1029" s="552">
        <v>1147.5</v>
      </c>
      <c r="J1029" s="563">
        <v>817</v>
      </c>
      <c r="K1029" s="553"/>
      <c r="L1029" s="564"/>
      <c r="M1029" s="564"/>
      <c r="N1029" s="564"/>
      <c r="O1029" s="553">
        <f t="shared" si="365"/>
        <v>1147.5</v>
      </c>
      <c r="P1029" s="549">
        <f t="shared" si="366"/>
        <v>9649731.6099999994</v>
      </c>
      <c r="Q1029" s="549">
        <f t="shared" si="367"/>
        <v>6870443.4400000004</v>
      </c>
      <c r="R1029" s="550">
        <f t="shared" si="333"/>
        <v>16520175.050000001</v>
      </c>
      <c r="S1029" s="550">
        <v>1469.6</v>
      </c>
      <c r="T1029" s="550">
        <v>1046.33</v>
      </c>
      <c r="U1029" s="550">
        <f t="shared" si="334"/>
        <v>2515.9299999999998</v>
      </c>
      <c r="V1029" s="511" t="s">
        <v>441</v>
      </c>
      <c r="W1029" s="497"/>
      <c r="X1029" s="283"/>
      <c r="Y1029" s="283"/>
      <c r="Z1029" s="283"/>
      <c r="AA1029" s="283"/>
      <c r="AB1029" s="283"/>
      <c r="AC1029" s="283"/>
      <c r="AD1029" s="283"/>
      <c r="AE1029" s="283"/>
      <c r="AF1029" s="283"/>
      <c r="AG1029" s="283"/>
      <c r="AH1029" s="283"/>
      <c r="AI1029" s="283"/>
      <c r="AJ1029" s="283"/>
      <c r="AK1029" s="283"/>
    </row>
    <row r="1030" spans="1:37" ht="15">
      <c r="A1030" s="544"/>
      <c r="B1030" s="544"/>
      <c r="C1030" s="509" t="s">
        <v>442</v>
      </c>
      <c r="D1030" s="544"/>
      <c r="E1030" s="546"/>
      <c r="F1030" s="559">
        <f t="shared" ref="F1030:H1030" si="368">SUM(F1031:F1041)</f>
        <v>1762440.81</v>
      </c>
      <c r="G1030" s="559">
        <f t="shared" si="368"/>
        <v>1846844.46</v>
      </c>
      <c r="H1030" s="559">
        <f t="shared" si="368"/>
        <v>3609285.27</v>
      </c>
      <c r="I1030" s="543"/>
      <c r="J1030" s="543"/>
      <c r="K1030" s="561"/>
      <c r="L1030" s="565"/>
      <c r="M1030" s="565"/>
      <c r="N1030" s="565"/>
      <c r="O1030" s="566"/>
      <c r="P1030" s="559"/>
      <c r="Q1030" s="559"/>
      <c r="R1030" s="559"/>
      <c r="S1030" s="550">
        <v>0</v>
      </c>
      <c r="T1030" s="550">
        <v>0</v>
      </c>
      <c r="U1030" s="550">
        <f t="shared" si="334"/>
        <v>0</v>
      </c>
      <c r="V1030" s="523"/>
      <c r="W1030" s="498"/>
      <c r="X1030" s="281"/>
      <c r="Y1030" s="281"/>
      <c r="Z1030" s="281"/>
      <c r="AA1030" s="281"/>
      <c r="AB1030" s="281"/>
      <c r="AC1030" s="281"/>
      <c r="AD1030" s="281"/>
      <c r="AE1030" s="281"/>
      <c r="AF1030" s="281"/>
      <c r="AG1030" s="281"/>
      <c r="AH1030" s="281"/>
      <c r="AI1030" s="281"/>
      <c r="AJ1030" s="281"/>
      <c r="AK1030" s="281"/>
    </row>
    <row r="1031" spans="1:37" ht="85.5">
      <c r="A1031" s="542">
        <v>885</v>
      </c>
      <c r="B1031" s="542">
        <v>24</v>
      </c>
      <c r="C1031" s="517" t="s">
        <v>429</v>
      </c>
      <c r="D1031" s="542" t="s">
        <v>782</v>
      </c>
      <c r="E1031" s="537">
        <v>484.43</v>
      </c>
      <c r="F1031" s="547">
        <f t="shared" ref="F1031:F1041" si="369">E1031*I1031</f>
        <v>354118.33</v>
      </c>
      <c r="G1031" s="547">
        <f t="shared" ref="G1031:G1041" si="370">E1031*J1031</f>
        <v>339585.43</v>
      </c>
      <c r="H1031" s="547">
        <f t="shared" ref="H1031:H1041" si="371">F1031+G1031</f>
        <v>693703.76</v>
      </c>
      <c r="I1031" s="552">
        <v>731</v>
      </c>
      <c r="J1031" s="563">
        <v>701</v>
      </c>
      <c r="K1031" s="553"/>
      <c r="L1031" s="564"/>
      <c r="M1031" s="564"/>
      <c r="N1031" s="564"/>
      <c r="O1031" s="553">
        <f t="shared" ref="O1031:O1041" si="372">I1031</f>
        <v>731</v>
      </c>
      <c r="P1031" s="549">
        <f t="shared" ref="P1031:P1041" si="373">E1031*S1031</f>
        <v>453518.52</v>
      </c>
      <c r="Q1031" s="549">
        <f t="shared" ref="Q1031:Q1041" si="374">E1031*T1031</f>
        <v>434906.72</v>
      </c>
      <c r="R1031" s="550">
        <f t="shared" si="333"/>
        <v>888425.24</v>
      </c>
      <c r="S1031" s="550">
        <v>936.19</v>
      </c>
      <c r="T1031" s="550">
        <v>897.77</v>
      </c>
      <c r="U1031" s="550">
        <f t="shared" si="334"/>
        <v>1833.96</v>
      </c>
      <c r="V1031" s="511" t="s">
        <v>443</v>
      </c>
      <c r="W1031" s="497"/>
      <c r="X1031" s="283"/>
      <c r="Y1031" s="283"/>
      <c r="Z1031" s="283"/>
      <c r="AA1031" s="283"/>
      <c r="AB1031" s="283"/>
      <c r="AC1031" s="283"/>
      <c r="AD1031" s="283"/>
      <c r="AE1031" s="283"/>
      <c r="AF1031" s="283"/>
      <c r="AG1031" s="283"/>
      <c r="AH1031" s="283"/>
      <c r="AI1031" s="283"/>
      <c r="AJ1031" s="283"/>
      <c r="AK1031" s="283"/>
    </row>
    <row r="1032" spans="1:37" ht="28.5">
      <c r="A1032" s="542">
        <v>886</v>
      </c>
      <c r="B1032" s="542">
        <v>25</v>
      </c>
      <c r="C1032" s="517" t="s">
        <v>432</v>
      </c>
      <c r="D1032" s="542" t="s">
        <v>26</v>
      </c>
      <c r="E1032" s="537">
        <v>484.43</v>
      </c>
      <c r="F1032" s="547">
        <f t="shared" si="369"/>
        <v>152595.45000000001</v>
      </c>
      <c r="G1032" s="547">
        <f t="shared" si="370"/>
        <v>194256.43</v>
      </c>
      <c r="H1032" s="547">
        <f t="shared" si="371"/>
        <v>346851.88</v>
      </c>
      <c r="I1032" s="552">
        <v>315</v>
      </c>
      <c r="J1032" s="563">
        <v>401</v>
      </c>
      <c r="K1032" s="553"/>
      <c r="L1032" s="564"/>
      <c r="M1032" s="564"/>
      <c r="N1032" s="564"/>
      <c r="O1032" s="553">
        <f t="shared" si="372"/>
        <v>315</v>
      </c>
      <c r="P1032" s="549">
        <f t="shared" si="373"/>
        <v>195428.75</v>
      </c>
      <c r="Q1032" s="549">
        <f t="shared" si="374"/>
        <v>248783.87</v>
      </c>
      <c r="R1032" s="550">
        <f t="shared" si="333"/>
        <v>444212.62</v>
      </c>
      <c r="S1032" s="550">
        <v>403.42</v>
      </c>
      <c r="T1032" s="550">
        <v>513.55999999999995</v>
      </c>
      <c r="U1032" s="550">
        <f t="shared" si="334"/>
        <v>916.98</v>
      </c>
      <c r="V1032" s="511" t="s">
        <v>444</v>
      </c>
      <c r="W1032" s="497"/>
      <c r="X1032" s="283"/>
      <c r="Y1032" s="283"/>
      <c r="Z1032" s="283"/>
      <c r="AA1032" s="283"/>
      <c r="AB1032" s="283"/>
      <c r="AC1032" s="283"/>
      <c r="AD1032" s="283"/>
      <c r="AE1032" s="283"/>
      <c r="AF1032" s="283"/>
      <c r="AG1032" s="283"/>
      <c r="AH1032" s="283"/>
      <c r="AI1032" s="283"/>
      <c r="AJ1032" s="283"/>
      <c r="AK1032" s="283"/>
    </row>
    <row r="1033" spans="1:37" ht="42.75">
      <c r="A1033" s="542">
        <v>887</v>
      </c>
      <c r="B1033" s="542">
        <v>26</v>
      </c>
      <c r="C1033" s="517" t="s">
        <v>434</v>
      </c>
      <c r="D1033" s="542" t="s">
        <v>26</v>
      </c>
      <c r="E1033" s="537">
        <v>484.43</v>
      </c>
      <c r="F1033" s="547">
        <f t="shared" si="369"/>
        <v>79930.95</v>
      </c>
      <c r="G1033" s="547">
        <f t="shared" si="370"/>
        <v>201135.34</v>
      </c>
      <c r="H1033" s="547">
        <f t="shared" si="371"/>
        <v>281066.28999999998</v>
      </c>
      <c r="I1033" s="552">
        <v>165</v>
      </c>
      <c r="J1033" s="563">
        <v>415.2</v>
      </c>
      <c r="K1033" s="553"/>
      <c r="L1033" s="564"/>
      <c r="M1033" s="564"/>
      <c r="N1033" s="564"/>
      <c r="O1033" s="553">
        <f t="shared" si="372"/>
        <v>165</v>
      </c>
      <c r="P1033" s="549">
        <f t="shared" si="373"/>
        <v>102364.9</v>
      </c>
      <c r="Q1033" s="549">
        <f t="shared" si="374"/>
        <v>257590.81</v>
      </c>
      <c r="R1033" s="550">
        <f t="shared" ref="R1033:R1096" si="375">P1033+Q1033</f>
        <v>359955.71</v>
      </c>
      <c r="S1033" s="550">
        <v>211.31</v>
      </c>
      <c r="T1033" s="550">
        <v>531.74</v>
      </c>
      <c r="U1033" s="550">
        <f t="shared" ref="U1033:U1096" si="376">S1033+T1033</f>
        <v>743.05</v>
      </c>
      <c r="V1033" s="511" t="s">
        <v>435</v>
      </c>
      <c r="W1033" s="497"/>
      <c r="X1033" s="283"/>
      <c r="Y1033" s="283"/>
      <c r="Z1033" s="283"/>
      <c r="AA1033" s="283"/>
      <c r="AB1033" s="283"/>
      <c r="AC1033" s="283"/>
      <c r="AD1033" s="283"/>
      <c r="AE1033" s="283"/>
      <c r="AF1033" s="283"/>
      <c r="AG1033" s="283"/>
      <c r="AH1033" s="283"/>
      <c r="AI1033" s="283"/>
      <c r="AJ1033" s="283"/>
      <c r="AK1033" s="283"/>
    </row>
    <row r="1034" spans="1:37" ht="42.75">
      <c r="A1034" s="542">
        <v>888</v>
      </c>
      <c r="B1034" s="542">
        <v>27</v>
      </c>
      <c r="C1034" s="517" t="s">
        <v>436</v>
      </c>
      <c r="D1034" s="542" t="s">
        <v>26</v>
      </c>
      <c r="E1034" s="537">
        <v>484.43</v>
      </c>
      <c r="F1034" s="547">
        <f t="shared" si="369"/>
        <v>363322.5</v>
      </c>
      <c r="G1034" s="547">
        <f t="shared" si="370"/>
        <v>396263.74</v>
      </c>
      <c r="H1034" s="547">
        <f t="shared" si="371"/>
        <v>759586.24</v>
      </c>
      <c r="I1034" s="552">
        <v>750</v>
      </c>
      <c r="J1034" s="563">
        <v>818</v>
      </c>
      <c r="K1034" s="553"/>
      <c r="L1034" s="564"/>
      <c r="M1034" s="564"/>
      <c r="N1034" s="564"/>
      <c r="O1034" s="553">
        <f t="shared" si="372"/>
        <v>750</v>
      </c>
      <c r="P1034" s="549">
        <f t="shared" si="373"/>
        <v>465304.7</v>
      </c>
      <c r="Q1034" s="549">
        <f t="shared" si="374"/>
        <v>507493.71</v>
      </c>
      <c r="R1034" s="550">
        <f t="shared" si="375"/>
        <v>972798.41</v>
      </c>
      <c r="S1034" s="550">
        <v>960.52</v>
      </c>
      <c r="T1034" s="550">
        <v>1047.6099999999999</v>
      </c>
      <c r="U1034" s="550">
        <f t="shared" si="376"/>
        <v>2008.13</v>
      </c>
      <c r="V1034" s="511" t="s">
        <v>445</v>
      </c>
      <c r="W1034" s="497"/>
      <c r="X1034" s="283"/>
      <c r="Y1034" s="283"/>
      <c r="Z1034" s="283"/>
      <c r="AA1034" s="283"/>
      <c r="AB1034" s="283"/>
      <c r="AC1034" s="283"/>
      <c r="AD1034" s="283"/>
      <c r="AE1034" s="283"/>
      <c r="AF1034" s="283"/>
      <c r="AG1034" s="283"/>
      <c r="AH1034" s="283"/>
      <c r="AI1034" s="283"/>
      <c r="AJ1034" s="283"/>
      <c r="AK1034" s="283"/>
    </row>
    <row r="1035" spans="1:37" ht="28.5">
      <c r="A1035" s="542">
        <v>889</v>
      </c>
      <c r="B1035" s="542">
        <v>28</v>
      </c>
      <c r="C1035" s="517" t="s">
        <v>440</v>
      </c>
      <c r="D1035" s="542" t="s">
        <v>26</v>
      </c>
      <c r="E1035" s="537">
        <v>484.43</v>
      </c>
      <c r="F1035" s="547">
        <f t="shared" si="369"/>
        <v>555883.43000000005</v>
      </c>
      <c r="G1035" s="547">
        <f t="shared" si="370"/>
        <v>393565.46</v>
      </c>
      <c r="H1035" s="547">
        <f t="shared" si="371"/>
        <v>949448.89</v>
      </c>
      <c r="I1035" s="552">
        <v>1147.5</v>
      </c>
      <c r="J1035" s="563">
        <v>812.43</v>
      </c>
      <c r="K1035" s="553"/>
      <c r="L1035" s="564"/>
      <c r="M1035" s="564"/>
      <c r="N1035" s="564"/>
      <c r="O1035" s="553">
        <f t="shared" si="372"/>
        <v>1147.5</v>
      </c>
      <c r="P1035" s="549">
        <f t="shared" si="373"/>
        <v>711918.33</v>
      </c>
      <c r="Q1035" s="549">
        <f t="shared" si="374"/>
        <v>504034.88</v>
      </c>
      <c r="R1035" s="550">
        <f t="shared" si="375"/>
        <v>1215953.21</v>
      </c>
      <c r="S1035" s="550">
        <v>1469.6</v>
      </c>
      <c r="T1035" s="550">
        <v>1040.47</v>
      </c>
      <c r="U1035" s="550">
        <f t="shared" si="376"/>
        <v>2510.0700000000002</v>
      </c>
      <c r="V1035" s="511" t="s">
        <v>446</v>
      </c>
      <c r="W1035" s="497"/>
      <c r="X1035" s="283"/>
      <c r="Y1035" s="283"/>
      <c r="Z1035" s="283"/>
      <c r="AA1035" s="283"/>
      <c r="AB1035" s="283"/>
      <c r="AC1035" s="283"/>
      <c r="AD1035" s="283"/>
      <c r="AE1035" s="283"/>
      <c r="AF1035" s="283"/>
      <c r="AG1035" s="283"/>
      <c r="AH1035" s="283"/>
      <c r="AI1035" s="283"/>
      <c r="AJ1035" s="283"/>
      <c r="AK1035" s="283"/>
    </row>
    <row r="1036" spans="1:37" ht="42.75">
      <c r="A1036" s="542">
        <v>890</v>
      </c>
      <c r="B1036" s="542">
        <v>29</v>
      </c>
      <c r="C1036" s="517" t="s">
        <v>447</v>
      </c>
      <c r="D1036" s="542" t="s">
        <v>26</v>
      </c>
      <c r="E1036" s="537">
        <v>62.43</v>
      </c>
      <c r="F1036" s="547">
        <f t="shared" si="369"/>
        <v>51504.75</v>
      </c>
      <c r="G1036" s="547">
        <f t="shared" si="370"/>
        <v>130104.12</v>
      </c>
      <c r="H1036" s="547">
        <f t="shared" si="371"/>
        <v>181608.87</v>
      </c>
      <c r="I1036" s="556">
        <v>825</v>
      </c>
      <c r="J1036" s="563">
        <v>2084</v>
      </c>
      <c r="K1036" s="553"/>
      <c r="L1036" s="564"/>
      <c r="M1036" s="564"/>
      <c r="N1036" s="564"/>
      <c r="O1036" s="553">
        <f t="shared" si="372"/>
        <v>825</v>
      </c>
      <c r="P1036" s="549">
        <f t="shared" si="373"/>
        <v>65961.67</v>
      </c>
      <c r="Q1036" s="549">
        <f t="shared" si="374"/>
        <v>166623.79999999999</v>
      </c>
      <c r="R1036" s="550">
        <f t="shared" si="375"/>
        <v>232585.47</v>
      </c>
      <c r="S1036" s="550">
        <v>1056.57</v>
      </c>
      <c r="T1036" s="550">
        <v>2668.97</v>
      </c>
      <c r="U1036" s="550">
        <f t="shared" si="376"/>
        <v>3725.54</v>
      </c>
      <c r="V1036" s="511" t="s">
        <v>448</v>
      </c>
      <c r="W1036" s="497"/>
      <c r="X1036" s="283"/>
      <c r="Y1036" s="283"/>
      <c r="Z1036" s="283"/>
      <c r="AA1036" s="283"/>
      <c r="AB1036" s="283"/>
      <c r="AC1036" s="283"/>
      <c r="AD1036" s="283"/>
      <c r="AE1036" s="283"/>
      <c r="AF1036" s="283"/>
      <c r="AG1036" s="283"/>
      <c r="AH1036" s="283"/>
      <c r="AI1036" s="283"/>
      <c r="AJ1036" s="283"/>
      <c r="AK1036" s="283"/>
    </row>
    <row r="1037" spans="1:37" ht="28.5">
      <c r="A1037" s="542">
        <v>891</v>
      </c>
      <c r="B1037" s="542">
        <v>30</v>
      </c>
      <c r="C1037" s="517" t="s">
        <v>449</v>
      </c>
      <c r="D1037" s="542" t="s">
        <v>26</v>
      </c>
      <c r="E1037" s="537">
        <v>85.84</v>
      </c>
      <c r="F1037" s="547">
        <f t="shared" si="369"/>
        <v>70818</v>
      </c>
      <c r="G1037" s="547">
        <f t="shared" si="370"/>
        <v>71590.559999999998</v>
      </c>
      <c r="H1037" s="547">
        <f t="shared" si="371"/>
        <v>142408.56</v>
      </c>
      <c r="I1037" s="556">
        <v>825</v>
      </c>
      <c r="J1037" s="563">
        <v>834</v>
      </c>
      <c r="K1037" s="553"/>
      <c r="L1037" s="564"/>
      <c r="M1037" s="564"/>
      <c r="N1037" s="564"/>
      <c r="O1037" s="553">
        <f t="shared" si="372"/>
        <v>825</v>
      </c>
      <c r="P1037" s="549">
        <f t="shared" si="373"/>
        <v>90695.97</v>
      </c>
      <c r="Q1037" s="549">
        <f t="shared" si="374"/>
        <v>91685.7</v>
      </c>
      <c r="R1037" s="550">
        <f t="shared" si="375"/>
        <v>182381.67</v>
      </c>
      <c r="S1037" s="550">
        <v>1056.57</v>
      </c>
      <c r="T1037" s="550">
        <v>1068.0999999999999</v>
      </c>
      <c r="U1037" s="550">
        <f t="shared" si="376"/>
        <v>2124.67</v>
      </c>
      <c r="V1037" s="511" t="s">
        <v>450</v>
      </c>
      <c r="W1037" s="497"/>
      <c r="X1037" s="283"/>
      <c r="Y1037" s="283"/>
      <c r="Z1037" s="283"/>
      <c r="AA1037" s="283"/>
      <c r="AB1037" s="283"/>
      <c r="AC1037" s="283"/>
      <c r="AD1037" s="283"/>
      <c r="AE1037" s="283"/>
      <c r="AF1037" s="283"/>
      <c r="AG1037" s="283"/>
      <c r="AH1037" s="283"/>
      <c r="AI1037" s="283"/>
      <c r="AJ1037" s="283"/>
      <c r="AK1037" s="283"/>
    </row>
    <row r="1038" spans="1:37" ht="28.5">
      <c r="A1038" s="542">
        <v>892</v>
      </c>
      <c r="B1038" s="542">
        <v>31</v>
      </c>
      <c r="C1038" s="517" t="s">
        <v>451</v>
      </c>
      <c r="D1038" s="542" t="s">
        <v>31</v>
      </c>
      <c r="E1038" s="537">
        <v>0.52</v>
      </c>
      <c r="F1038" s="547">
        <f t="shared" si="369"/>
        <v>76440</v>
      </c>
      <c r="G1038" s="547">
        <f t="shared" si="370"/>
        <v>52368.37</v>
      </c>
      <c r="H1038" s="547">
        <f t="shared" si="371"/>
        <v>128808.37</v>
      </c>
      <c r="I1038" s="552">
        <f>147*1000</f>
        <v>147000</v>
      </c>
      <c r="J1038" s="563">
        <v>100708.4</v>
      </c>
      <c r="K1038" s="553"/>
      <c r="L1038" s="564"/>
      <c r="M1038" s="564"/>
      <c r="N1038" s="564"/>
      <c r="O1038" s="553">
        <f t="shared" si="372"/>
        <v>147000</v>
      </c>
      <c r="P1038" s="549">
        <f t="shared" si="373"/>
        <v>97896.320000000007</v>
      </c>
      <c r="Q1038" s="549">
        <f t="shared" si="374"/>
        <v>67067.899999999994</v>
      </c>
      <c r="R1038" s="550">
        <f t="shared" si="375"/>
        <v>164964.22</v>
      </c>
      <c r="S1038" s="550">
        <v>188262.16</v>
      </c>
      <c r="T1038" s="550">
        <v>128976.74</v>
      </c>
      <c r="U1038" s="550">
        <f t="shared" si="376"/>
        <v>317238.90000000002</v>
      </c>
      <c r="V1038" s="511" t="s">
        <v>452</v>
      </c>
      <c r="W1038" s="497"/>
      <c r="X1038" s="283"/>
      <c r="Y1038" s="283"/>
      <c r="Z1038" s="283"/>
      <c r="AA1038" s="283"/>
      <c r="AB1038" s="283"/>
      <c r="AC1038" s="283"/>
      <c r="AD1038" s="283"/>
      <c r="AE1038" s="283"/>
      <c r="AF1038" s="283"/>
      <c r="AG1038" s="283"/>
      <c r="AH1038" s="283"/>
      <c r="AI1038" s="283"/>
      <c r="AJ1038" s="283"/>
      <c r="AK1038" s="283"/>
    </row>
    <row r="1039" spans="1:37" ht="28.5">
      <c r="A1039" s="542">
        <v>893</v>
      </c>
      <c r="B1039" s="542">
        <v>32</v>
      </c>
      <c r="C1039" s="517" t="s">
        <v>432</v>
      </c>
      <c r="D1039" s="542" t="s">
        <v>783</v>
      </c>
      <c r="E1039" s="537">
        <v>15.61</v>
      </c>
      <c r="F1039" s="547">
        <f t="shared" si="369"/>
        <v>4917.1499999999996</v>
      </c>
      <c r="G1039" s="547">
        <f t="shared" si="370"/>
        <v>6367.01</v>
      </c>
      <c r="H1039" s="547">
        <f t="shared" si="371"/>
        <v>11284.16</v>
      </c>
      <c r="I1039" s="552">
        <v>315</v>
      </c>
      <c r="J1039" s="552">
        <v>407.88</v>
      </c>
      <c r="K1039" s="553"/>
      <c r="L1039" s="564"/>
      <c r="M1039" s="564"/>
      <c r="N1039" s="564"/>
      <c r="O1039" s="553">
        <f t="shared" si="372"/>
        <v>315</v>
      </c>
      <c r="P1039" s="549">
        <f t="shared" si="373"/>
        <v>6297.39</v>
      </c>
      <c r="Q1039" s="549">
        <f t="shared" si="374"/>
        <v>8154.2</v>
      </c>
      <c r="R1039" s="550">
        <f t="shared" si="375"/>
        <v>14451.59</v>
      </c>
      <c r="S1039" s="550">
        <v>403.42</v>
      </c>
      <c r="T1039" s="550">
        <v>522.37</v>
      </c>
      <c r="U1039" s="550">
        <f t="shared" si="376"/>
        <v>925.79</v>
      </c>
      <c r="V1039" s="511" t="s">
        <v>453</v>
      </c>
      <c r="W1039" s="497"/>
      <c r="X1039" s="283"/>
      <c r="Y1039" s="283"/>
      <c r="Z1039" s="283"/>
      <c r="AA1039" s="283"/>
      <c r="AB1039" s="283"/>
      <c r="AC1039" s="283"/>
      <c r="AD1039" s="283"/>
      <c r="AE1039" s="283"/>
      <c r="AF1039" s="283"/>
      <c r="AG1039" s="283"/>
      <c r="AH1039" s="283"/>
      <c r="AI1039" s="283"/>
      <c r="AJ1039" s="283"/>
      <c r="AK1039" s="283"/>
    </row>
    <row r="1040" spans="1:37" ht="42.75">
      <c r="A1040" s="542">
        <v>894</v>
      </c>
      <c r="B1040" s="542">
        <v>33</v>
      </c>
      <c r="C1040" s="517" t="s">
        <v>454</v>
      </c>
      <c r="D1040" s="542" t="s">
        <v>26</v>
      </c>
      <c r="E1040" s="537">
        <v>93.65</v>
      </c>
      <c r="F1040" s="547">
        <f t="shared" si="369"/>
        <v>15452.25</v>
      </c>
      <c r="G1040" s="547">
        <f t="shared" si="370"/>
        <v>38883.480000000003</v>
      </c>
      <c r="H1040" s="547">
        <f t="shared" si="371"/>
        <v>54335.73</v>
      </c>
      <c r="I1040" s="552">
        <v>165</v>
      </c>
      <c r="J1040" s="563">
        <v>415.2</v>
      </c>
      <c r="K1040" s="553"/>
      <c r="L1040" s="564"/>
      <c r="M1040" s="564"/>
      <c r="N1040" s="564"/>
      <c r="O1040" s="553">
        <f t="shared" si="372"/>
        <v>165</v>
      </c>
      <c r="P1040" s="549">
        <f t="shared" si="373"/>
        <v>19789.18</v>
      </c>
      <c r="Q1040" s="549">
        <f t="shared" si="374"/>
        <v>49797.45</v>
      </c>
      <c r="R1040" s="550">
        <f t="shared" si="375"/>
        <v>69586.63</v>
      </c>
      <c r="S1040" s="550">
        <v>211.31</v>
      </c>
      <c r="T1040" s="550">
        <v>531.74</v>
      </c>
      <c r="U1040" s="550">
        <f t="shared" si="376"/>
        <v>743.05</v>
      </c>
      <c r="V1040" s="511" t="s">
        <v>455</v>
      </c>
      <c r="W1040" s="497"/>
      <c r="X1040" s="283"/>
      <c r="Y1040" s="283"/>
      <c r="Z1040" s="283"/>
      <c r="AA1040" s="283"/>
      <c r="AB1040" s="283"/>
      <c r="AC1040" s="283"/>
      <c r="AD1040" s="283"/>
      <c r="AE1040" s="283"/>
      <c r="AF1040" s="283"/>
      <c r="AG1040" s="283"/>
      <c r="AH1040" s="283"/>
      <c r="AI1040" s="283"/>
      <c r="AJ1040" s="283"/>
      <c r="AK1040" s="283"/>
    </row>
    <row r="1041" spans="1:37" ht="28.5">
      <c r="A1041" s="542">
        <v>895</v>
      </c>
      <c r="B1041" s="542">
        <v>34</v>
      </c>
      <c r="C1041" s="517" t="s">
        <v>456</v>
      </c>
      <c r="D1041" s="542" t="s">
        <v>26</v>
      </c>
      <c r="E1041" s="537">
        <v>62.43</v>
      </c>
      <c r="F1041" s="547">
        <f t="shared" si="369"/>
        <v>37458</v>
      </c>
      <c r="G1041" s="547">
        <f t="shared" si="370"/>
        <v>22724.52</v>
      </c>
      <c r="H1041" s="547">
        <f t="shared" si="371"/>
        <v>60182.52</v>
      </c>
      <c r="I1041" s="556">
        <v>600</v>
      </c>
      <c r="J1041" s="563">
        <v>364</v>
      </c>
      <c r="K1041" s="553"/>
      <c r="L1041" s="564"/>
      <c r="M1041" s="564"/>
      <c r="N1041" s="564"/>
      <c r="O1041" s="553">
        <f t="shared" si="372"/>
        <v>600</v>
      </c>
      <c r="P1041" s="549">
        <f t="shared" si="373"/>
        <v>47972.46</v>
      </c>
      <c r="Q1041" s="549">
        <f t="shared" si="374"/>
        <v>29102.99</v>
      </c>
      <c r="R1041" s="550">
        <f t="shared" si="375"/>
        <v>77075.45</v>
      </c>
      <c r="S1041" s="550">
        <v>768.42</v>
      </c>
      <c r="T1041" s="550">
        <v>466.17</v>
      </c>
      <c r="U1041" s="550">
        <f t="shared" si="376"/>
        <v>1234.5899999999999</v>
      </c>
      <c r="V1041" s="511" t="s">
        <v>457</v>
      </c>
      <c r="W1041" s="497"/>
      <c r="X1041" s="283"/>
      <c r="Y1041" s="283"/>
      <c r="Z1041" s="283"/>
      <c r="AA1041" s="283"/>
      <c r="AB1041" s="283"/>
      <c r="AC1041" s="283"/>
      <c r="AD1041" s="283"/>
      <c r="AE1041" s="283"/>
      <c r="AF1041" s="283"/>
      <c r="AG1041" s="283"/>
      <c r="AH1041" s="283"/>
      <c r="AI1041" s="283"/>
      <c r="AJ1041" s="283"/>
      <c r="AK1041" s="283"/>
    </row>
    <row r="1042" spans="1:37" ht="71.25">
      <c r="A1042" s="544"/>
      <c r="B1042" s="544"/>
      <c r="C1042" s="516" t="s">
        <v>458</v>
      </c>
      <c r="D1042" s="544"/>
      <c r="E1042" s="543"/>
      <c r="F1042" s="559">
        <f t="shared" ref="F1042:H1042" si="377">SUM(F1043)</f>
        <v>1375200</v>
      </c>
      <c r="G1042" s="559">
        <f t="shared" si="377"/>
        <v>6873429.9000000004</v>
      </c>
      <c r="H1042" s="559">
        <f t="shared" si="377"/>
        <v>8248629.9000000004</v>
      </c>
      <c r="I1042" s="543"/>
      <c r="J1042" s="543"/>
      <c r="K1042" s="561"/>
      <c r="L1042" s="565"/>
      <c r="M1042" s="565"/>
      <c r="N1042" s="565"/>
      <c r="O1042" s="566"/>
      <c r="P1042" s="559"/>
      <c r="Q1042" s="559"/>
      <c r="R1042" s="559"/>
      <c r="S1042" s="550">
        <v>0</v>
      </c>
      <c r="T1042" s="550">
        <v>0</v>
      </c>
      <c r="U1042" s="550">
        <f t="shared" si="376"/>
        <v>0</v>
      </c>
      <c r="V1042" s="523"/>
      <c r="W1042" s="498"/>
      <c r="X1042" s="281"/>
      <c r="Y1042" s="281"/>
      <c r="Z1042" s="281"/>
      <c r="AA1042" s="281"/>
      <c r="AB1042" s="281"/>
      <c r="AC1042" s="281"/>
      <c r="AD1042" s="281"/>
      <c r="AE1042" s="281"/>
      <c r="AF1042" s="281"/>
      <c r="AG1042" s="281"/>
      <c r="AH1042" s="281"/>
      <c r="AI1042" s="281"/>
      <c r="AJ1042" s="281"/>
      <c r="AK1042" s="281"/>
    </row>
    <row r="1043" spans="1:37" ht="57">
      <c r="A1043" s="542">
        <v>896</v>
      </c>
      <c r="B1043" s="542">
        <v>35</v>
      </c>
      <c r="C1043" s="510" t="s">
        <v>459</v>
      </c>
      <c r="D1043" s="542" t="s">
        <v>26</v>
      </c>
      <c r="E1043" s="537">
        <v>305.60000000000002</v>
      </c>
      <c r="F1043" s="547">
        <f>E1043*I1043</f>
        <v>1375200</v>
      </c>
      <c r="G1043" s="547">
        <f>E1043*J1043</f>
        <v>6873429.9000000004</v>
      </c>
      <c r="H1043" s="547">
        <f>F1043+G1043</f>
        <v>8248629.9000000004</v>
      </c>
      <c r="I1043" s="552">
        <v>4500</v>
      </c>
      <c r="J1043" s="552">
        <v>22491.59</v>
      </c>
      <c r="K1043" s="553"/>
      <c r="L1043" s="564"/>
      <c r="M1043" s="564"/>
      <c r="N1043" s="564"/>
      <c r="O1043" s="553">
        <f>I1043</f>
        <v>4500</v>
      </c>
      <c r="P1043" s="549">
        <f>E1043*S1043</f>
        <v>1761212.53</v>
      </c>
      <c r="Q1043" s="549">
        <f>E1043*T1043</f>
        <v>8802768.2699999996</v>
      </c>
      <c r="R1043" s="550">
        <f t="shared" si="375"/>
        <v>10563980.800000001</v>
      </c>
      <c r="S1043" s="550">
        <v>5763.13</v>
      </c>
      <c r="T1043" s="550">
        <v>28804.87</v>
      </c>
      <c r="U1043" s="550">
        <f t="shared" si="376"/>
        <v>34568</v>
      </c>
      <c r="V1043" s="511" t="s">
        <v>460</v>
      </c>
      <c r="W1043" s="497"/>
      <c r="X1043" s="283"/>
      <c r="Y1043" s="283"/>
      <c r="Z1043" s="283"/>
      <c r="AA1043" s="283"/>
      <c r="AB1043" s="283"/>
      <c r="AC1043" s="283"/>
      <c r="AD1043" s="283"/>
      <c r="AE1043" s="283"/>
      <c r="AF1043" s="283"/>
      <c r="AG1043" s="283"/>
      <c r="AH1043" s="283"/>
      <c r="AI1043" s="283"/>
      <c r="AJ1043" s="283"/>
      <c r="AK1043" s="283"/>
    </row>
    <row r="1044" spans="1:37" ht="15">
      <c r="A1044" s="544"/>
      <c r="B1044" s="544"/>
      <c r="C1044" s="516" t="s">
        <v>461</v>
      </c>
      <c r="D1044" s="544"/>
      <c r="E1044" s="543"/>
      <c r="F1044" s="559">
        <f t="shared" ref="F1044:H1044" si="378">SUM(F1045:F1046)</f>
        <v>1423308.2</v>
      </c>
      <c r="G1044" s="559">
        <f t="shared" si="378"/>
        <v>602342</v>
      </c>
      <c r="H1044" s="559">
        <f t="shared" si="378"/>
        <v>2025650.2</v>
      </c>
      <c r="I1044" s="543"/>
      <c r="J1044" s="543"/>
      <c r="K1044" s="561"/>
      <c r="L1044" s="565"/>
      <c r="M1044" s="565"/>
      <c r="N1044" s="565"/>
      <c r="O1044" s="566"/>
      <c r="P1044" s="559"/>
      <c r="Q1044" s="559"/>
      <c r="R1044" s="559"/>
      <c r="S1044" s="550">
        <v>0</v>
      </c>
      <c r="T1044" s="550">
        <v>0</v>
      </c>
      <c r="U1044" s="550">
        <f t="shared" si="376"/>
        <v>0</v>
      </c>
      <c r="V1044" s="523"/>
      <c r="W1044" s="498"/>
      <c r="X1044" s="281"/>
      <c r="Y1044" s="281"/>
      <c r="Z1044" s="281"/>
      <c r="AA1044" s="281"/>
      <c r="AB1044" s="281"/>
      <c r="AC1044" s="281"/>
      <c r="AD1044" s="281"/>
      <c r="AE1044" s="281"/>
      <c r="AF1044" s="281"/>
      <c r="AG1044" s="281"/>
      <c r="AH1044" s="281"/>
      <c r="AI1044" s="281"/>
      <c r="AJ1044" s="281"/>
      <c r="AK1044" s="281"/>
    </row>
    <row r="1045" spans="1:37" ht="185.25">
      <c r="A1045" s="542">
        <v>897</v>
      </c>
      <c r="B1045" s="542">
        <v>36</v>
      </c>
      <c r="C1045" s="517" t="s">
        <v>462</v>
      </c>
      <c r="D1045" s="542" t="s">
        <v>26</v>
      </c>
      <c r="E1045" s="537">
        <v>153</v>
      </c>
      <c r="F1045" s="547">
        <f t="shared" ref="F1045:F1046" si="379">E1045*I1045</f>
        <v>1334313</v>
      </c>
      <c r="G1045" s="547">
        <f t="shared" ref="G1045:G1046" si="380">E1045*J1045</f>
        <v>448902</v>
      </c>
      <c r="H1045" s="547">
        <f t="shared" ref="H1045:H1046" si="381">F1045+G1045</f>
        <v>1783215</v>
      </c>
      <c r="I1045" s="552">
        <v>8721</v>
      </c>
      <c r="J1045" s="563">
        <v>2934</v>
      </c>
      <c r="K1045" s="553"/>
      <c r="L1045" s="564"/>
      <c r="M1045" s="564"/>
      <c r="N1045" s="564"/>
      <c r="O1045" s="553">
        <f t="shared" ref="O1045:O1046" si="382">I1045</f>
        <v>8721</v>
      </c>
      <c r="P1045" s="549">
        <f>E1045*S1045</f>
        <v>1708847.82</v>
      </c>
      <c r="Q1045" s="549">
        <f>E1045*T1045</f>
        <v>574906.68000000005</v>
      </c>
      <c r="R1045" s="550">
        <f t="shared" si="375"/>
        <v>2283754.5</v>
      </c>
      <c r="S1045" s="550">
        <v>11168.94</v>
      </c>
      <c r="T1045" s="550">
        <v>3757.56</v>
      </c>
      <c r="U1045" s="550">
        <f t="shared" si="376"/>
        <v>14926.5</v>
      </c>
      <c r="V1045" s="511" t="s">
        <v>463</v>
      </c>
      <c r="W1045" s="497"/>
      <c r="X1045" s="283"/>
      <c r="Y1045" s="283"/>
      <c r="Z1045" s="283"/>
      <c r="AA1045" s="283"/>
      <c r="AB1045" s="283"/>
      <c r="AC1045" s="283"/>
      <c r="AD1045" s="283"/>
      <c r="AE1045" s="283"/>
      <c r="AF1045" s="283"/>
      <c r="AG1045" s="283"/>
      <c r="AH1045" s="283"/>
      <c r="AI1045" s="283"/>
      <c r="AJ1045" s="283"/>
      <c r="AK1045" s="283"/>
    </row>
    <row r="1046" spans="1:37" ht="99.75">
      <c r="A1046" s="542">
        <v>898</v>
      </c>
      <c r="B1046" s="542">
        <v>37</v>
      </c>
      <c r="C1046" s="517" t="s">
        <v>464</v>
      </c>
      <c r="D1046" s="551" t="s">
        <v>24</v>
      </c>
      <c r="E1046" s="552">
        <v>153.44</v>
      </c>
      <c r="F1046" s="547">
        <f t="shared" si="379"/>
        <v>88995.199999999997</v>
      </c>
      <c r="G1046" s="547">
        <f t="shared" si="380"/>
        <v>153440</v>
      </c>
      <c r="H1046" s="547">
        <f t="shared" si="381"/>
        <v>242435.20000000001</v>
      </c>
      <c r="I1046" s="537">
        <v>580</v>
      </c>
      <c r="J1046" s="563">
        <v>1000</v>
      </c>
      <c r="K1046" s="553"/>
      <c r="L1046" s="564"/>
      <c r="M1046" s="564"/>
      <c r="N1046" s="564"/>
      <c r="O1046" s="553">
        <f t="shared" si="382"/>
        <v>580</v>
      </c>
      <c r="P1046" s="549">
        <f>E1046*S1046</f>
        <v>113975.23</v>
      </c>
      <c r="Q1046" s="549">
        <f>E1046*T1046</f>
        <v>196509.07</v>
      </c>
      <c r="R1046" s="550">
        <f t="shared" si="375"/>
        <v>310484.3</v>
      </c>
      <c r="S1046" s="550">
        <v>742.8</v>
      </c>
      <c r="T1046" s="550">
        <v>1280.69</v>
      </c>
      <c r="U1046" s="550">
        <f t="shared" si="376"/>
        <v>2023.49</v>
      </c>
      <c r="V1046" s="511" t="s">
        <v>465</v>
      </c>
      <c r="W1046" s="497"/>
      <c r="X1046" s="283"/>
      <c r="Y1046" s="283"/>
      <c r="Z1046" s="283"/>
      <c r="AA1046" s="283"/>
      <c r="AB1046" s="283"/>
      <c r="AC1046" s="283"/>
      <c r="AD1046" s="283"/>
      <c r="AE1046" s="283"/>
      <c r="AF1046" s="283"/>
      <c r="AG1046" s="283"/>
      <c r="AH1046" s="283"/>
      <c r="AI1046" s="283"/>
      <c r="AJ1046" s="283"/>
      <c r="AK1046" s="283"/>
    </row>
    <row r="1047" spans="1:37" ht="15">
      <c r="A1047" s="544"/>
      <c r="B1047" s="544"/>
      <c r="C1047" s="516" t="s">
        <v>466</v>
      </c>
      <c r="D1047" s="557"/>
      <c r="E1047" s="558"/>
      <c r="F1047" s="559">
        <f t="shared" ref="F1047:H1047" si="383">SUM(F1048:F1061)</f>
        <v>1001826.6</v>
      </c>
      <c r="G1047" s="559">
        <f t="shared" si="383"/>
        <v>837184.22</v>
      </c>
      <c r="H1047" s="559">
        <f t="shared" si="383"/>
        <v>1839010.82</v>
      </c>
      <c r="I1047" s="543"/>
      <c r="J1047" s="543"/>
      <c r="K1047" s="561"/>
      <c r="L1047" s="565"/>
      <c r="M1047" s="565"/>
      <c r="N1047" s="565"/>
      <c r="O1047" s="566"/>
      <c r="P1047" s="559"/>
      <c r="Q1047" s="559"/>
      <c r="R1047" s="559"/>
      <c r="S1047" s="550">
        <v>0</v>
      </c>
      <c r="T1047" s="550">
        <v>0</v>
      </c>
      <c r="U1047" s="550">
        <f t="shared" si="376"/>
        <v>0</v>
      </c>
      <c r="V1047" s="523"/>
      <c r="W1047" s="498"/>
      <c r="X1047" s="281"/>
      <c r="Y1047" s="281"/>
      <c r="Z1047" s="281"/>
      <c r="AA1047" s="281"/>
      <c r="AB1047" s="281"/>
      <c r="AC1047" s="281"/>
      <c r="AD1047" s="281"/>
      <c r="AE1047" s="281"/>
      <c r="AF1047" s="281"/>
      <c r="AG1047" s="281"/>
      <c r="AH1047" s="281"/>
      <c r="AI1047" s="281"/>
      <c r="AJ1047" s="281"/>
      <c r="AK1047" s="281"/>
    </row>
    <row r="1048" spans="1:37" ht="28.5">
      <c r="A1048" s="542"/>
      <c r="B1048" s="542"/>
      <c r="C1048" s="516" t="s">
        <v>467</v>
      </c>
      <c r="D1048" s="551"/>
      <c r="E1048" s="552"/>
      <c r="F1048" s="547">
        <f t="shared" ref="F1048:F1061" si="384">E1048*I1048</f>
        <v>0</v>
      </c>
      <c r="G1048" s="547">
        <f t="shared" ref="G1048:G1061" si="385">E1048*J1048</f>
        <v>0</v>
      </c>
      <c r="H1048" s="547">
        <f t="shared" ref="H1048:H1061" si="386">F1048+G1048</f>
        <v>0</v>
      </c>
      <c r="I1048" s="537"/>
      <c r="J1048" s="537"/>
      <c r="K1048" s="553"/>
      <c r="L1048" s="564"/>
      <c r="M1048" s="564"/>
      <c r="N1048" s="564"/>
      <c r="O1048" s="576"/>
      <c r="P1048" s="549">
        <f t="shared" ref="P1048:P1061" si="387">E1048*S1048</f>
        <v>0</v>
      </c>
      <c r="Q1048" s="549">
        <f t="shared" ref="Q1048:Q1061" si="388">E1048*T1048</f>
        <v>0</v>
      </c>
      <c r="R1048" s="550">
        <f t="shared" si="375"/>
        <v>0</v>
      </c>
      <c r="S1048" s="550">
        <v>0</v>
      </c>
      <c r="T1048" s="550">
        <v>0</v>
      </c>
      <c r="U1048" s="550">
        <f t="shared" si="376"/>
        <v>0</v>
      </c>
      <c r="V1048" s="511"/>
      <c r="W1048" s="497"/>
      <c r="X1048" s="283"/>
      <c r="Y1048" s="283"/>
      <c r="Z1048" s="283"/>
      <c r="AA1048" s="283"/>
      <c r="AB1048" s="283"/>
      <c r="AC1048" s="283"/>
      <c r="AD1048" s="283"/>
      <c r="AE1048" s="283"/>
      <c r="AF1048" s="283"/>
      <c r="AG1048" s="283"/>
      <c r="AH1048" s="283"/>
      <c r="AI1048" s="283"/>
      <c r="AJ1048" s="283"/>
      <c r="AK1048" s="283"/>
    </row>
    <row r="1049" spans="1:37" ht="85.5">
      <c r="A1049" s="542">
        <v>899</v>
      </c>
      <c r="B1049" s="542">
        <v>38</v>
      </c>
      <c r="C1049" s="517" t="s">
        <v>468</v>
      </c>
      <c r="D1049" s="542" t="s">
        <v>24</v>
      </c>
      <c r="E1049" s="537">
        <v>195.6</v>
      </c>
      <c r="F1049" s="547">
        <f t="shared" si="384"/>
        <v>337410</v>
      </c>
      <c r="G1049" s="547">
        <f t="shared" si="385"/>
        <v>380211.19</v>
      </c>
      <c r="H1049" s="547">
        <f t="shared" si="386"/>
        <v>717621.19</v>
      </c>
      <c r="I1049" s="537">
        <v>1725</v>
      </c>
      <c r="J1049" s="552">
        <v>1943.82</v>
      </c>
      <c r="K1049" s="553"/>
      <c r="L1049" s="491"/>
      <c r="M1049" s="491"/>
      <c r="N1049" s="491"/>
      <c r="O1049" s="553">
        <f t="shared" ref="O1049:O1057" si="389">I1049</f>
        <v>1725</v>
      </c>
      <c r="P1049" s="549">
        <f t="shared" si="387"/>
        <v>432119.52</v>
      </c>
      <c r="Q1049" s="549">
        <f t="shared" si="388"/>
        <v>486934.46</v>
      </c>
      <c r="R1049" s="550">
        <f t="shared" si="375"/>
        <v>919053.98</v>
      </c>
      <c r="S1049" s="550">
        <v>2209.1999999999998</v>
      </c>
      <c r="T1049" s="550">
        <v>2489.44</v>
      </c>
      <c r="U1049" s="550">
        <f t="shared" si="376"/>
        <v>4698.6400000000003</v>
      </c>
      <c r="V1049" s="493" t="s">
        <v>469</v>
      </c>
      <c r="W1049" s="283"/>
      <c r="X1049" s="283"/>
      <c r="Y1049" s="283"/>
      <c r="Z1049" s="283"/>
      <c r="AA1049" s="283"/>
      <c r="AB1049" s="283"/>
      <c r="AC1049" s="283"/>
      <c r="AD1049" s="283"/>
      <c r="AE1049" s="283"/>
      <c r="AF1049" s="283"/>
      <c r="AG1049" s="283"/>
      <c r="AH1049" s="283"/>
      <c r="AI1049" s="283"/>
      <c r="AJ1049" s="283"/>
      <c r="AK1049" s="283"/>
    </row>
    <row r="1050" spans="1:37">
      <c r="A1050" s="542">
        <v>890</v>
      </c>
      <c r="B1050" s="542">
        <v>39</v>
      </c>
      <c r="C1050" s="517" t="s">
        <v>470</v>
      </c>
      <c r="D1050" s="542" t="s">
        <v>24</v>
      </c>
      <c r="E1050" s="537">
        <v>195</v>
      </c>
      <c r="F1050" s="547">
        <f t="shared" si="384"/>
        <v>113100</v>
      </c>
      <c r="G1050" s="547">
        <f t="shared" si="385"/>
        <v>47970</v>
      </c>
      <c r="H1050" s="547">
        <f t="shared" si="386"/>
        <v>161070</v>
      </c>
      <c r="I1050" s="537">
        <v>580</v>
      </c>
      <c r="J1050" s="563">
        <v>246</v>
      </c>
      <c r="K1050" s="553"/>
      <c r="L1050" s="491"/>
      <c r="M1050" s="491"/>
      <c r="N1050" s="491"/>
      <c r="O1050" s="553">
        <f t="shared" si="389"/>
        <v>580</v>
      </c>
      <c r="P1050" s="549">
        <f t="shared" si="387"/>
        <v>144846</v>
      </c>
      <c r="Q1050" s="549">
        <f t="shared" si="388"/>
        <v>61434.75</v>
      </c>
      <c r="R1050" s="550">
        <f t="shared" si="375"/>
        <v>206280.75</v>
      </c>
      <c r="S1050" s="550">
        <v>742.8</v>
      </c>
      <c r="T1050" s="550">
        <v>315.05</v>
      </c>
      <c r="U1050" s="550">
        <f t="shared" si="376"/>
        <v>1057.8499999999999</v>
      </c>
      <c r="V1050" s="493" t="s">
        <v>471</v>
      </c>
      <c r="W1050" s="283"/>
      <c r="X1050" s="283"/>
      <c r="Y1050" s="283"/>
      <c r="Z1050" s="283"/>
      <c r="AA1050" s="283"/>
      <c r="AB1050" s="283"/>
      <c r="AC1050" s="283"/>
      <c r="AD1050" s="283"/>
      <c r="AE1050" s="283"/>
      <c r="AF1050" s="283"/>
      <c r="AG1050" s="283"/>
      <c r="AH1050" s="283"/>
      <c r="AI1050" s="283"/>
      <c r="AJ1050" s="283"/>
      <c r="AK1050" s="283"/>
    </row>
    <row r="1051" spans="1:37" ht="42.75">
      <c r="A1051" s="542">
        <v>891</v>
      </c>
      <c r="B1051" s="542">
        <v>40</v>
      </c>
      <c r="C1051" s="517" t="s">
        <v>472</v>
      </c>
      <c r="D1051" s="542" t="s">
        <v>26</v>
      </c>
      <c r="E1051" s="537">
        <v>68.459999999999994</v>
      </c>
      <c r="F1051" s="547">
        <f t="shared" si="384"/>
        <v>56479.5</v>
      </c>
      <c r="G1051" s="547">
        <f t="shared" si="385"/>
        <v>62230.14</v>
      </c>
      <c r="H1051" s="547">
        <f t="shared" si="386"/>
        <v>118709.64</v>
      </c>
      <c r="I1051" s="537">
        <v>825</v>
      </c>
      <c r="J1051" s="563">
        <v>909</v>
      </c>
      <c r="K1051" s="553"/>
      <c r="L1051" s="564"/>
      <c r="M1051" s="564"/>
      <c r="N1051" s="564"/>
      <c r="O1051" s="553">
        <f t="shared" si="389"/>
        <v>825</v>
      </c>
      <c r="P1051" s="549">
        <f t="shared" si="387"/>
        <v>72332.78</v>
      </c>
      <c r="Q1051" s="549">
        <f t="shared" si="388"/>
        <v>79697.710000000006</v>
      </c>
      <c r="R1051" s="550">
        <f t="shared" si="375"/>
        <v>152030.49</v>
      </c>
      <c r="S1051" s="550">
        <v>1056.57</v>
      </c>
      <c r="T1051" s="550">
        <v>1164.1500000000001</v>
      </c>
      <c r="U1051" s="550">
        <f t="shared" si="376"/>
        <v>2220.7199999999998</v>
      </c>
      <c r="V1051" s="511" t="s">
        <v>473</v>
      </c>
      <c r="W1051" s="497"/>
      <c r="X1051" s="283"/>
      <c r="Y1051" s="283"/>
      <c r="Z1051" s="283"/>
      <c r="AA1051" s="283"/>
      <c r="AB1051" s="283"/>
      <c r="AC1051" s="283"/>
      <c r="AD1051" s="283"/>
      <c r="AE1051" s="283"/>
      <c r="AF1051" s="283"/>
      <c r="AG1051" s="283"/>
      <c r="AH1051" s="283"/>
      <c r="AI1051" s="283"/>
      <c r="AJ1051" s="283"/>
      <c r="AK1051" s="283"/>
    </row>
    <row r="1052" spans="1:37" ht="28.5">
      <c r="A1052" s="542"/>
      <c r="B1052" s="542"/>
      <c r="C1052" s="509" t="s">
        <v>474</v>
      </c>
      <c r="D1052" s="551"/>
      <c r="E1052" s="552"/>
      <c r="F1052" s="547">
        <f t="shared" si="384"/>
        <v>0</v>
      </c>
      <c r="G1052" s="547">
        <f t="shared" si="385"/>
        <v>0</v>
      </c>
      <c r="H1052" s="547">
        <f t="shared" si="386"/>
        <v>0</v>
      </c>
      <c r="I1052" s="537"/>
      <c r="J1052" s="537"/>
      <c r="K1052" s="553"/>
      <c r="L1052" s="564"/>
      <c r="M1052" s="564"/>
      <c r="N1052" s="564"/>
      <c r="O1052" s="553">
        <f t="shared" si="389"/>
        <v>0</v>
      </c>
      <c r="P1052" s="549">
        <f t="shared" si="387"/>
        <v>0</v>
      </c>
      <c r="Q1052" s="549">
        <f t="shared" si="388"/>
        <v>0</v>
      </c>
      <c r="R1052" s="550">
        <f t="shared" si="375"/>
        <v>0</v>
      </c>
      <c r="S1052" s="550">
        <v>0</v>
      </c>
      <c r="T1052" s="550">
        <v>0</v>
      </c>
      <c r="U1052" s="550">
        <f t="shared" si="376"/>
        <v>0</v>
      </c>
      <c r="V1052" s="511"/>
      <c r="W1052" s="497"/>
      <c r="X1052" s="283"/>
      <c r="Y1052" s="283"/>
      <c r="Z1052" s="283"/>
      <c r="AA1052" s="283"/>
      <c r="AB1052" s="283"/>
      <c r="AC1052" s="283"/>
      <c r="AD1052" s="283"/>
      <c r="AE1052" s="283"/>
      <c r="AF1052" s="283"/>
      <c r="AG1052" s="283"/>
      <c r="AH1052" s="283"/>
      <c r="AI1052" s="283"/>
      <c r="AJ1052" s="283"/>
      <c r="AK1052" s="283"/>
    </row>
    <row r="1053" spans="1:37" ht="85.5">
      <c r="A1053" s="542">
        <v>892</v>
      </c>
      <c r="B1053" s="542">
        <v>41</v>
      </c>
      <c r="C1053" s="517" t="s">
        <v>475</v>
      </c>
      <c r="D1053" s="542" t="s">
        <v>24</v>
      </c>
      <c r="E1053" s="537">
        <v>72.28</v>
      </c>
      <c r="F1053" s="547">
        <f t="shared" si="384"/>
        <v>124683</v>
      </c>
      <c r="G1053" s="547">
        <f t="shared" si="385"/>
        <v>114744.5</v>
      </c>
      <c r="H1053" s="547">
        <f t="shared" si="386"/>
        <v>239427.5</v>
      </c>
      <c r="I1053" s="537">
        <v>1725</v>
      </c>
      <c r="J1053" s="563">
        <v>1587.5</v>
      </c>
      <c r="K1053" s="553"/>
      <c r="L1053" s="491"/>
      <c r="M1053" s="491"/>
      <c r="N1053" s="491"/>
      <c r="O1053" s="553">
        <f t="shared" si="389"/>
        <v>1725</v>
      </c>
      <c r="P1053" s="549">
        <f t="shared" si="387"/>
        <v>159680.98000000001</v>
      </c>
      <c r="Q1053" s="549">
        <f t="shared" si="388"/>
        <v>146952.47</v>
      </c>
      <c r="R1053" s="550">
        <f t="shared" si="375"/>
        <v>306633.45</v>
      </c>
      <c r="S1053" s="550">
        <v>2209.1999999999998</v>
      </c>
      <c r="T1053" s="550">
        <v>2033.1</v>
      </c>
      <c r="U1053" s="550">
        <f t="shared" si="376"/>
        <v>4242.3</v>
      </c>
      <c r="V1053" s="493" t="s">
        <v>476</v>
      </c>
      <c r="W1053" s="283"/>
      <c r="X1053" s="283"/>
      <c r="Y1053" s="283"/>
      <c r="Z1053" s="283"/>
      <c r="AA1053" s="283"/>
      <c r="AB1053" s="283"/>
      <c r="AC1053" s="283"/>
      <c r="AD1053" s="283"/>
      <c r="AE1053" s="283"/>
      <c r="AF1053" s="283"/>
      <c r="AG1053" s="283"/>
      <c r="AH1053" s="283"/>
      <c r="AI1053" s="283"/>
      <c r="AJ1053" s="283"/>
      <c r="AK1053" s="283"/>
    </row>
    <row r="1054" spans="1:37">
      <c r="A1054" s="542">
        <v>893</v>
      </c>
      <c r="B1054" s="542">
        <v>42</v>
      </c>
      <c r="C1054" s="517" t="s">
        <v>470</v>
      </c>
      <c r="D1054" s="542" t="s">
        <v>24</v>
      </c>
      <c r="E1054" s="537">
        <v>72.3</v>
      </c>
      <c r="F1054" s="547">
        <f t="shared" si="384"/>
        <v>41934</v>
      </c>
      <c r="G1054" s="547">
        <f t="shared" si="385"/>
        <v>10266.6</v>
      </c>
      <c r="H1054" s="547">
        <f t="shared" si="386"/>
        <v>52200.6</v>
      </c>
      <c r="I1054" s="537">
        <v>580</v>
      </c>
      <c r="J1054" s="563">
        <v>142</v>
      </c>
      <c r="K1054" s="553"/>
      <c r="L1054" s="491"/>
      <c r="M1054" s="491"/>
      <c r="N1054" s="491"/>
      <c r="O1054" s="553">
        <f t="shared" si="389"/>
        <v>580</v>
      </c>
      <c r="P1054" s="549">
        <f t="shared" si="387"/>
        <v>53704.44</v>
      </c>
      <c r="Q1054" s="549">
        <f t="shared" si="388"/>
        <v>13148.48</v>
      </c>
      <c r="R1054" s="550">
        <f t="shared" si="375"/>
        <v>66852.92</v>
      </c>
      <c r="S1054" s="550">
        <v>742.8</v>
      </c>
      <c r="T1054" s="550">
        <v>181.86</v>
      </c>
      <c r="U1054" s="550">
        <f t="shared" si="376"/>
        <v>924.66</v>
      </c>
      <c r="V1054" s="493" t="s">
        <v>471</v>
      </c>
      <c r="W1054" s="283"/>
      <c r="X1054" s="283"/>
      <c r="Y1054" s="283"/>
      <c r="Z1054" s="283"/>
      <c r="AA1054" s="283"/>
      <c r="AB1054" s="283"/>
      <c r="AC1054" s="283"/>
      <c r="AD1054" s="283"/>
      <c r="AE1054" s="283"/>
      <c r="AF1054" s="283"/>
      <c r="AG1054" s="283"/>
      <c r="AH1054" s="283"/>
      <c r="AI1054" s="283"/>
      <c r="AJ1054" s="283"/>
      <c r="AK1054" s="283"/>
    </row>
    <row r="1055" spans="1:37" ht="71.25">
      <c r="A1055" s="542">
        <v>894</v>
      </c>
      <c r="B1055" s="542">
        <v>43</v>
      </c>
      <c r="C1055" s="517" t="s">
        <v>477</v>
      </c>
      <c r="D1055" s="542" t="s">
        <v>26</v>
      </c>
      <c r="E1055" s="537">
        <v>93.96</v>
      </c>
      <c r="F1055" s="547">
        <f t="shared" si="384"/>
        <v>133893</v>
      </c>
      <c r="G1055" s="547">
        <f t="shared" si="385"/>
        <v>11745</v>
      </c>
      <c r="H1055" s="547">
        <f t="shared" si="386"/>
        <v>145638</v>
      </c>
      <c r="I1055" s="556">
        <v>1425</v>
      </c>
      <c r="J1055" s="563">
        <v>125</v>
      </c>
      <c r="K1055" s="553"/>
      <c r="L1055" s="564"/>
      <c r="M1055" s="564"/>
      <c r="N1055" s="564"/>
      <c r="O1055" s="553">
        <f t="shared" si="389"/>
        <v>1425</v>
      </c>
      <c r="P1055" s="549">
        <f t="shared" si="387"/>
        <v>171476.06</v>
      </c>
      <c r="Q1055" s="549">
        <f t="shared" si="388"/>
        <v>15042.06</v>
      </c>
      <c r="R1055" s="550">
        <f t="shared" si="375"/>
        <v>186518.12</v>
      </c>
      <c r="S1055" s="550">
        <v>1824.99</v>
      </c>
      <c r="T1055" s="550">
        <v>160.09</v>
      </c>
      <c r="U1055" s="550">
        <f t="shared" si="376"/>
        <v>1985.08</v>
      </c>
      <c r="V1055" s="511" t="s">
        <v>478</v>
      </c>
      <c r="W1055" s="497"/>
      <c r="X1055" s="283"/>
      <c r="Y1055" s="283"/>
      <c r="Z1055" s="283"/>
      <c r="AA1055" s="283"/>
      <c r="AB1055" s="283"/>
      <c r="AC1055" s="283"/>
      <c r="AD1055" s="283"/>
      <c r="AE1055" s="283"/>
      <c r="AF1055" s="283"/>
      <c r="AG1055" s="283"/>
      <c r="AH1055" s="283"/>
      <c r="AI1055" s="283"/>
      <c r="AJ1055" s="283"/>
      <c r="AK1055" s="283"/>
    </row>
    <row r="1056" spans="1:37" ht="28.5">
      <c r="A1056" s="542">
        <v>895</v>
      </c>
      <c r="B1056" s="542">
        <v>44</v>
      </c>
      <c r="C1056" s="517" t="s">
        <v>479</v>
      </c>
      <c r="D1056" s="542" t="s">
        <v>26</v>
      </c>
      <c r="E1056" s="537">
        <v>36.14</v>
      </c>
      <c r="F1056" s="547">
        <f t="shared" si="384"/>
        <v>29815.5</v>
      </c>
      <c r="G1056" s="547">
        <f t="shared" si="385"/>
        <v>32851.26</v>
      </c>
      <c r="H1056" s="547">
        <f t="shared" si="386"/>
        <v>62666.76</v>
      </c>
      <c r="I1056" s="556">
        <v>825</v>
      </c>
      <c r="J1056" s="563">
        <v>909</v>
      </c>
      <c r="K1056" s="553"/>
      <c r="L1056" s="564"/>
      <c r="M1056" s="564"/>
      <c r="N1056" s="564"/>
      <c r="O1056" s="553">
        <f t="shared" si="389"/>
        <v>825</v>
      </c>
      <c r="P1056" s="549">
        <f t="shared" si="387"/>
        <v>38184.44</v>
      </c>
      <c r="Q1056" s="549">
        <f t="shared" si="388"/>
        <v>42072.38</v>
      </c>
      <c r="R1056" s="550">
        <f t="shared" si="375"/>
        <v>80256.820000000007</v>
      </c>
      <c r="S1056" s="550">
        <v>1056.57</v>
      </c>
      <c r="T1056" s="550">
        <v>1164.1500000000001</v>
      </c>
      <c r="U1056" s="550">
        <f t="shared" si="376"/>
        <v>2220.7199999999998</v>
      </c>
      <c r="V1056" s="511" t="s">
        <v>450</v>
      </c>
      <c r="W1056" s="497"/>
      <c r="X1056" s="283"/>
      <c r="Y1056" s="283"/>
      <c r="Z1056" s="283"/>
      <c r="AA1056" s="283"/>
      <c r="AB1056" s="283"/>
      <c r="AC1056" s="283"/>
      <c r="AD1056" s="283"/>
      <c r="AE1056" s="283"/>
      <c r="AF1056" s="283"/>
      <c r="AG1056" s="283"/>
      <c r="AH1056" s="283"/>
      <c r="AI1056" s="283"/>
      <c r="AJ1056" s="283"/>
      <c r="AK1056" s="283"/>
    </row>
    <row r="1057" spans="1:37" ht="28.5">
      <c r="A1057" s="542">
        <v>896</v>
      </c>
      <c r="B1057" s="542">
        <v>45</v>
      </c>
      <c r="C1057" s="517" t="s">
        <v>480</v>
      </c>
      <c r="D1057" s="542" t="s">
        <v>26</v>
      </c>
      <c r="E1057" s="537">
        <v>25.3</v>
      </c>
      <c r="F1057" s="547">
        <f t="shared" si="384"/>
        <v>14674</v>
      </c>
      <c r="G1057" s="547">
        <f t="shared" si="385"/>
        <v>22997.7</v>
      </c>
      <c r="H1057" s="547">
        <f t="shared" si="386"/>
        <v>37671.699999999997</v>
      </c>
      <c r="I1057" s="556">
        <v>580</v>
      </c>
      <c r="J1057" s="563">
        <v>909</v>
      </c>
      <c r="K1057" s="553"/>
      <c r="L1057" s="564"/>
      <c r="M1057" s="564"/>
      <c r="N1057" s="564"/>
      <c r="O1057" s="553">
        <f t="shared" si="389"/>
        <v>580</v>
      </c>
      <c r="P1057" s="549">
        <f t="shared" si="387"/>
        <v>18792.84</v>
      </c>
      <c r="Q1057" s="549">
        <f t="shared" si="388"/>
        <v>29453</v>
      </c>
      <c r="R1057" s="550">
        <f t="shared" si="375"/>
        <v>48245.84</v>
      </c>
      <c r="S1057" s="550">
        <v>742.8</v>
      </c>
      <c r="T1057" s="550">
        <v>1164.1500000000001</v>
      </c>
      <c r="U1057" s="550">
        <f t="shared" si="376"/>
        <v>1906.95</v>
      </c>
      <c r="V1057" s="511" t="s">
        <v>481</v>
      </c>
      <c r="W1057" s="497"/>
      <c r="X1057" s="283"/>
      <c r="Y1057" s="283"/>
      <c r="Z1057" s="283"/>
      <c r="AA1057" s="283"/>
      <c r="AB1057" s="283"/>
      <c r="AC1057" s="283"/>
      <c r="AD1057" s="283"/>
      <c r="AE1057" s="283"/>
      <c r="AF1057" s="283"/>
      <c r="AG1057" s="283"/>
      <c r="AH1057" s="283"/>
      <c r="AI1057" s="283"/>
      <c r="AJ1057" s="283"/>
      <c r="AK1057" s="283"/>
    </row>
    <row r="1058" spans="1:37" ht="28.5">
      <c r="A1058" s="542"/>
      <c r="B1058" s="542"/>
      <c r="C1058" s="509" t="s">
        <v>482</v>
      </c>
      <c r="D1058" s="551"/>
      <c r="E1058" s="552"/>
      <c r="F1058" s="547">
        <f t="shared" si="384"/>
        <v>0</v>
      </c>
      <c r="G1058" s="547">
        <f t="shared" si="385"/>
        <v>0</v>
      </c>
      <c r="H1058" s="547">
        <f t="shared" si="386"/>
        <v>0</v>
      </c>
      <c r="I1058" s="537"/>
      <c r="J1058" s="537"/>
      <c r="K1058" s="553"/>
      <c r="L1058" s="564"/>
      <c r="M1058" s="564"/>
      <c r="N1058" s="564"/>
      <c r="O1058" s="576"/>
      <c r="P1058" s="549">
        <f t="shared" si="387"/>
        <v>0</v>
      </c>
      <c r="Q1058" s="549">
        <f t="shared" si="388"/>
        <v>0</v>
      </c>
      <c r="R1058" s="550">
        <f t="shared" si="375"/>
        <v>0</v>
      </c>
      <c r="S1058" s="550">
        <v>0</v>
      </c>
      <c r="T1058" s="550">
        <v>0</v>
      </c>
      <c r="U1058" s="550">
        <f t="shared" si="376"/>
        <v>0</v>
      </c>
      <c r="V1058" s="511"/>
      <c r="W1058" s="497"/>
      <c r="X1058" s="283"/>
      <c r="Y1058" s="283"/>
      <c r="Z1058" s="283"/>
      <c r="AA1058" s="283"/>
      <c r="AB1058" s="283"/>
      <c r="AC1058" s="283"/>
      <c r="AD1058" s="283"/>
      <c r="AE1058" s="283"/>
      <c r="AF1058" s="283"/>
      <c r="AG1058" s="283"/>
      <c r="AH1058" s="283"/>
      <c r="AI1058" s="283"/>
      <c r="AJ1058" s="283"/>
      <c r="AK1058" s="283"/>
    </row>
    <row r="1059" spans="1:37" ht="85.5">
      <c r="A1059" s="542">
        <v>897</v>
      </c>
      <c r="B1059" s="542">
        <v>46</v>
      </c>
      <c r="C1059" s="517" t="s">
        <v>475</v>
      </c>
      <c r="D1059" s="542" t="s">
        <v>483</v>
      </c>
      <c r="E1059" s="537">
        <v>72.28</v>
      </c>
      <c r="F1059" s="547">
        <f t="shared" si="384"/>
        <v>124683</v>
      </c>
      <c r="G1059" s="547">
        <f t="shared" si="385"/>
        <v>114744.5</v>
      </c>
      <c r="H1059" s="547">
        <f t="shared" si="386"/>
        <v>239427.5</v>
      </c>
      <c r="I1059" s="537">
        <v>1725</v>
      </c>
      <c r="J1059" s="563">
        <v>1587.5</v>
      </c>
      <c r="K1059" s="553"/>
      <c r="L1059" s="491"/>
      <c r="M1059" s="491"/>
      <c r="N1059" s="491"/>
      <c r="O1059" s="553">
        <f t="shared" ref="O1059:O1061" si="390">I1059</f>
        <v>1725</v>
      </c>
      <c r="P1059" s="549">
        <f t="shared" si="387"/>
        <v>159680.98000000001</v>
      </c>
      <c r="Q1059" s="549">
        <f t="shared" si="388"/>
        <v>146952.47</v>
      </c>
      <c r="R1059" s="550">
        <f t="shared" si="375"/>
        <v>306633.45</v>
      </c>
      <c r="S1059" s="550">
        <v>2209.1999999999998</v>
      </c>
      <c r="T1059" s="550">
        <v>2033.1</v>
      </c>
      <c r="U1059" s="550">
        <f t="shared" si="376"/>
        <v>4242.3</v>
      </c>
      <c r="V1059" s="493" t="s">
        <v>476</v>
      </c>
      <c r="W1059" s="283"/>
      <c r="X1059" s="283"/>
      <c r="Y1059" s="283"/>
      <c r="Z1059" s="283"/>
      <c r="AA1059" s="283"/>
      <c r="AB1059" s="283"/>
      <c r="AC1059" s="283"/>
      <c r="AD1059" s="283"/>
      <c r="AE1059" s="283"/>
      <c r="AF1059" s="283"/>
      <c r="AG1059" s="283"/>
      <c r="AH1059" s="283"/>
      <c r="AI1059" s="283"/>
      <c r="AJ1059" s="283"/>
      <c r="AK1059" s="283"/>
    </row>
    <row r="1060" spans="1:37" ht="28.5">
      <c r="A1060" s="542">
        <v>898</v>
      </c>
      <c r="B1060" s="542">
        <v>47</v>
      </c>
      <c r="C1060" s="517" t="s">
        <v>484</v>
      </c>
      <c r="D1060" s="542" t="s">
        <v>26</v>
      </c>
      <c r="E1060" s="537">
        <v>18.07</v>
      </c>
      <c r="F1060" s="547">
        <f t="shared" si="384"/>
        <v>10480.6</v>
      </c>
      <c r="G1060" s="547">
        <f t="shared" si="385"/>
        <v>16425.63</v>
      </c>
      <c r="H1060" s="547">
        <f t="shared" si="386"/>
        <v>26906.23</v>
      </c>
      <c r="I1060" s="556">
        <v>580</v>
      </c>
      <c r="J1060" s="563">
        <v>909</v>
      </c>
      <c r="K1060" s="553"/>
      <c r="L1060" s="564"/>
      <c r="M1060" s="564"/>
      <c r="N1060" s="564"/>
      <c r="O1060" s="553">
        <f t="shared" si="390"/>
        <v>580</v>
      </c>
      <c r="P1060" s="549">
        <f t="shared" si="387"/>
        <v>13422.4</v>
      </c>
      <c r="Q1060" s="549">
        <f t="shared" si="388"/>
        <v>21036.19</v>
      </c>
      <c r="R1060" s="550">
        <f t="shared" si="375"/>
        <v>34458.589999999997</v>
      </c>
      <c r="S1060" s="550">
        <v>742.8</v>
      </c>
      <c r="T1060" s="550">
        <v>1164.1500000000001</v>
      </c>
      <c r="U1060" s="550">
        <f t="shared" si="376"/>
        <v>1906.95</v>
      </c>
      <c r="V1060" s="511" t="s">
        <v>485</v>
      </c>
      <c r="W1060" s="497"/>
      <c r="X1060" s="283"/>
      <c r="Y1060" s="283"/>
      <c r="Z1060" s="283"/>
      <c r="AA1060" s="283"/>
      <c r="AB1060" s="283"/>
      <c r="AC1060" s="283"/>
      <c r="AD1060" s="283"/>
      <c r="AE1060" s="283"/>
      <c r="AF1060" s="283"/>
      <c r="AG1060" s="283"/>
      <c r="AH1060" s="283"/>
      <c r="AI1060" s="283"/>
      <c r="AJ1060" s="283"/>
      <c r="AK1060" s="283"/>
    </row>
    <row r="1061" spans="1:37" ht="28.5">
      <c r="A1061" s="542">
        <v>899</v>
      </c>
      <c r="B1061" s="542">
        <v>48</v>
      </c>
      <c r="C1061" s="517" t="s">
        <v>480</v>
      </c>
      <c r="D1061" s="542" t="s">
        <v>26</v>
      </c>
      <c r="E1061" s="537">
        <v>25.3</v>
      </c>
      <c r="F1061" s="547">
        <f t="shared" si="384"/>
        <v>14674</v>
      </c>
      <c r="G1061" s="547">
        <f t="shared" si="385"/>
        <v>22997.7</v>
      </c>
      <c r="H1061" s="547">
        <f t="shared" si="386"/>
        <v>37671.699999999997</v>
      </c>
      <c r="I1061" s="556">
        <v>580</v>
      </c>
      <c r="J1061" s="563">
        <v>909</v>
      </c>
      <c r="K1061" s="553"/>
      <c r="L1061" s="564"/>
      <c r="M1061" s="564"/>
      <c r="N1061" s="564"/>
      <c r="O1061" s="553">
        <f t="shared" si="390"/>
        <v>580</v>
      </c>
      <c r="P1061" s="549">
        <f t="shared" si="387"/>
        <v>18792.84</v>
      </c>
      <c r="Q1061" s="549">
        <f t="shared" si="388"/>
        <v>29453</v>
      </c>
      <c r="R1061" s="550">
        <f t="shared" si="375"/>
        <v>48245.84</v>
      </c>
      <c r="S1061" s="550">
        <v>742.8</v>
      </c>
      <c r="T1061" s="550">
        <v>1164.1500000000001</v>
      </c>
      <c r="U1061" s="550">
        <f t="shared" si="376"/>
        <v>1906.95</v>
      </c>
      <c r="V1061" s="511" t="s">
        <v>486</v>
      </c>
      <c r="W1061" s="497"/>
      <c r="X1061" s="283"/>
      <c r="Y1061" s="283"/>
      <c r="Z1061" s="283"/>
      <c r="AA1061" s="283"/>
      <c r="AB1061" s="283"/>
      <c r="AC1061" s="283"/>
      <c r="AD1061" s="283"/>
      <c r="AE1061" s="283"/>
      <c r="AF1061" s="283"/>
      <c r="AG1061" s="283"/>
      <c r="AH1061" s="283"/>
      <c r="AI1061" s="283"/>
      <c r="AJ1061" s="283"/>
      <c r="AK1061" s="283"/>
    </row>
    <row r="1062" spans="1:37" ht="15">
      <c r="A1062" s="544"/>
      <c r="B1062" s="544"/>
      <c r="C1062" s="508" t="s">
        <v>487</v>
      </c>
      <c r="D1062" s="557"/>
      <c r="E1062" s="558"/>
      <c r="F1062" s="559">
        <f t="shared" ref="F1062:H1062" si="391">SUM(F1063)</f>
        <v>74087</v>
      </c>
      <c r="G1062" s="559">
        <f t="shared" si="391"/>
        <v>82543.759999999995</v>
      </c>
      <c r="H1062" s="559">
        <f t="shared" si="391"/>
        <v>156630.76</v>
      </c>
      <c r="I1062" s="543"/>
      <c r="J1062" s="543"/>
      <c r="K1062" s="561"/>
      <c r="L1062" s="565"/>
      <c r="M1062" s="565"/>
      <c r="N1062" s="565"/>
      <c r="O1062" s="566"/>
      <c r="P1062" s="559"/>
      <c r="Q1062" s="559"/>
      <c r="R1062" s="559"/>
      <c r="S1062" s="550">
        <v>0</v>
      </c>
      <c r="T1062" s="550">
        <v>0</v>
      </c>
      <c r="U1062" s="550">
        <f t="shared" si="376"/>
        <v>0</v>
      </c>
      <c r="V1062" s="523"/>
      <c r="W1062" s="498"/>
      <c r="X1062" s="281"/>
      <c r="Y1062" s="281"/>
      <c r="Z1062" s="281"/>
      <c r="AA1062" s="281"/>
      <c r="AB1062" s="281"/>
      <c r="AC1062" s="281"/>
      <c r="AD1062" s="281"/>
      <c r="AE1062" s="281"/>
      <c r="AF1062" s="281"/>
      <c r="AG1062" s="281"/>
      <c r="AH1062" s="281"/>
      <c r="AI1062" s="281"/>
      <c r="AJ1062" s="281"/>
      <c r="AK1062" s="281"/>
    </row>
    <row r="1063" spans="1:37" ht="28.5">
      <c r="A1063" s="542">
        <v>900</v>
      </c>
      <c r="B1063" s="542">
        <v>49</v>
      </c>
      <c r="C1063" s="493" t="s">
        <v>488</v>
      </c>
      <c r="D1063" s="551" t="s">
        <v>24</v>
      </c>
      <c r="E1063" s="552">
        <v>72.28</v>
      </c>
      <c r="F1063" s="547">
        <f>E1063*I1063</f>
        <v>74087</v>
      </c>
      <c r="G1063" s="547">
        <f>E1063*J1063</f>
        <v>82543.759999999995</v>
      </c>
      <c r="H1063" s="547">
        <f>F1063+G1063</f>
        <v>156630.76</v>
      </c>
      <c r="I1063" s="537">
        <v>1025</v>
      </c>
      <c r="J1063" s="563">
        <v>1142</v>
      </c>
      <c r="K1063" s="553"/>
      <c r="L1063" s="564"/>
      <c r="M1063" s="564"/>
      <c r="N1063" s="564"/>
      <c r="O1063" s="553">
        <f>I1063</f>
        <v>1025</v>
      </c>
      <c r="P1063" s="549">
        <f>E1063*S1063</f>
        <v>94882.68</v>
      </c>
      <c r="Q1063" s="549">
        <f>E1063*T1063</f>
        <v>105713.11</v>
      </c>
      <c r="R1063" s="550">
        <f t="shared" si="375"/>
        <v>200595.79</v>
      </c>
      <c r="S1063" s="550">
        <v>1312.71</v>
      </c>
      <c r="T1063" s="550">
        <v>1462.55</v>
      </c>
      <c r="U1063" s="550">
        <f t="shared" si="376"/>
        <v>2775.26</v>
      </c>
      <c r="V1063" s="511" t="s">
        <v>489</v>
      </c>
      <c r="W1063" s="497"/>
      <c r="X1063" s="283"/>
      <c r="Y1063" s="283"/>
      <c r="Z1063" s="283"/>
      <c r="AA1063" s="283"/>
      <c r="AB1063" s="283"/>
      <c r="AC1063" s="283"/>
      <c r="AD1063" s="283"/>
      <c r="AE1063" s="283"/>
      <c r="AF1063" s="283"/>
      <c r="AG1063" s="283"/>
      <c r="AH1063" s="283"/>
      <c r="AI1063" s="283"/>
      <c r="AJ1063" s="283"/>
      <c r="AK1063" s="283"/>
    </row>
    <row r="1064" spans="1:37" ht="15">
      <c r="A1064" s="544"/>
      <c r="B1064" s="544"/>
      <c r="C1064" s="508" t="s">
        <v>490</v>
      </c>
      <c r="D1064" s="557"/>
      <c r="E1064" s="558"/>
      <c r="F1064" s="559">
        <f t="shared" ref="F1064:H1064" si="392">SUM(F1065)</f>
        <v>755343</v>
      </c>
      <c r="G1064" s="559">
        <f t="shared" si="392"/>
        <v>797778</v>
      </c>
      <c r="H1064" s="559">
        <f t="shared" si="392"/>
        <v>1553121</v>
      </c>
      <c r="I1064" s="543"/>
      <c r="J1064" s="543"/>
      <c r="K1064" s="561"/>
      <c r="L1064" s="565"/>
      <c r="M1064" s="565"/>
      <c r="N1064" s="565"/>
      <c r="O1064" s="566"/>
      <c r="P1064" s="559"/>
      <c r="Q1064" s="559"/>
      <c r="R1064" s="559"/>
      <c r="S1064" s="550">
        <v>0</v>
      </c>
      <c r="T1064" s="550">
        <v>0</v>
      </c>
      <c r="U1064" s="550">
        <f t="shared" si="376"/>
        <v>0</v>
      </c>
      <c r="V1064" s="523"/>
      <c r="W1064" s="498"/>
      <c r="X1064" s="281"/>
      <c r="Y1064" s="281"/>
      <c r="Z1064" s="281"/>
      <c r="AA1064" s="281"/>
      <c r="AB1064" s="281"/>
      <c r="AC1064" s="281"/>
      <c r="AD1064" s="281"/>
      <c r="AE1064" s="281"/>
      <c r="AF1064" s="281"/>
      <c r="AG1064" s="281"/>
      <c r="AH1064" s="281"/>
      <c r="AI1064" s="281"/>
      <c r="AJ1064" s="281"/>
      <c r="AK1064" s="281"/>
    </row>
    <row r="1065" spans="1:37" s="487" customFormat="1" ht="42.75">
      <c r="A1065" s="584">
        <v>901</v>
      </c>
      <c r="B1065" s="584">
        <v>50</v>
      </c>
      <c r="C1065" s="518" t="s">
        <v>491</v>
      </c>
      <c r="D1065" s="584" t="s">
        <v>26</v>
      </c>
      <c r="E1065" s="585">
        <v>339.48</v>
      </c>
      <c r="F1065" s="586">
        <f>E1065*I1065</f>
        <v>755343</v>
      </c>
      <c r="G1065" s="586">
        <f>E1065*J1065</f>
        <v>797778</v>
      </c>
      <c r="H1065" s="586">
        <f>F1065+G1065</f>
        <v>1553121</v>
      </c>
      <c r="I1065" s="585">
        <v>2225</v>
      </c>
      <c r="J1065" s="587">
        <v>2350</v>
      </c>
      <c r="K1065" s="588"/>
      <c r="L1065" s="589"/>
      <c r="M1065" s="589"/>
      <c r="N1065" s="589"/>
      <c r="O1065" s="588">
        <f>I1065</f>
        <v>2225</v>
      </c>
      <c r="P1065" s="549">
        <f>E1065*S1065</f>
        <v>967365.23</v>
      </c>
      <c r="Q1065" s="549">
        <f>E1065*T1065</f>
        <v>1021709.19</v>
      </c>
      <c r="R1065" s="550">
        <f t="shared" si="375"/>
        <v>1989074.42</v>
      </c>
      <c r="S1065" s="550">
        <v>2849.55</v>
      </c>
      <c r="T1065" s="550">
        <v>3009.63</v>
      </c>
      <c r="U1065" s="550">
        <f t="shared" si="376"/>
        <v>5859.18</v>
      </c>
      <c r="V1065" s="518" t="s">
        <v>492</v>
      </c>
      <c r="W1065" s="483"/>
      <c r="X1065" s="483"/>
      <c r="Y1065" s="483"/>
      <c r="Z1065" s="483"/>
      <c r="AA1065" s="483"/>
      <c r="AB1065" s="483"/>
      <c r="AC1065" s="483"/>
      <c r="AD1065" s="483"/>
      <c r="AE1065" s="483"/>
      <c r="AF1065" s="483"/>
      <c r="AG1065" s="483"/>
      <c r="AH1065" s="483"/>
      <c r="AI1065" s="483"/>
      <c r="AJ1065" s="483"/>
      <c r="AK1065" s="483"/>
    </row>
    <row r="1066" spans="1:37" ht="28.5">
      <c r="A1066" s="544"/>
      <c r="B1066" s="544"/>
      <c r="C1066" s="508" t="s">
        <v>493</v>
      </c>
      <c r="D1066" s="544"/>
      <c r="E1066" s="543"/>
      <c r="F1066" s="559">
        <f t="shared" ref="F1066:H1066" si="393">SUM(F1067)</f>
        <v>18233.25</v>
      </c>
      <c r="G1066" s="559">
        <f t="shared" si="393"/>
        <v>20019.580000000002</v>
      </c>
      <c r="H1066" s="559">
        <f t="shared" si="393"/>
        <v>38252.83</v>
      </c>
      <c r="I1066" s="543"/>
      <c r="J1066" s="543"/>
      <c r="K1066" s="561"/>
      <c r="L1066" s="560"/>
      <c r="M1066" s="560"/>
      <c r="N1066" s="560"/>
      <c r="O1066" s="561"/>
      <c r="P1066" s="559"/>
      <c r="Q1066" s="559"/>
      <c r="R1066" s="559"/>
      <c r="S1066" s="550">
        <v>0</v>
      </c>
      <c r="T1066" s="550">
        <v>0</v>
      </c>
      <c r="U1066" s="550">
        <f t="shared" si="376"/>
        <v>0</v>
      </c>
      <c r="V1066" s="514"/>
      <c r="W1066" s="281"/>
      <c r="X1066" s="281"/>
      <c r="Y1066" s="281"/>
      <c r="Z1066" s="281"/>
      <c r="AA1066" s="281"/>
      <c r="AB1066" s="281"/>
      <c r="AC1066" s="281"/>
      <c r="AD1066" s="281"/>
      <c r="AE1066" s="281"/>
      <c r="AF1066" s="281"/>
      <c r="AG1066" s="281"/>
      <c r="AH1066" s="281"/>
      <c r="AI1066" s="281"/>
      <c r="AJ1066" s="281"/>
      <c r="AK1066" s="281"/>
    </row>
    <row r="1067" spans="1:37" ht="99.75">
      <c r="A1067" s="542">
        <v>902</v>
      </c>
      <c r="B1067" s="542">
        <v>51</v>
      </c>
      <c r="C1067" s="517" t="s">
        <v>494</v>
      </c>
      <c r="D1067" s="542" t="s">
        <v>483</v>
      </c>
      <c r="E1067" s="537">
        <v>10.57</v>
      </c>
      <c r="F1067" s="547">
        <f>E1067*I1067</f>
        <v>18233.25</v>
      </c>
      <c r="G1067" s="547">
        <f>E1067*J1067</f>
        <v>20019.580000000002</v>
      </c>
      <c r="H1067" s="547">
        <f>F1067+G1067</f>
        <v>38252.83</v>
      </c>
      <c r="I1067" s="537">
        <v>1725</v>
      </c>
      <c r="J1067" s="563">
        <v>1894</v>
      </c>
      <c r="K1067" s="553"/>
      <c r="L1067" s="491"/>
      <c r="M1067" s="491"/>
      <c r="N1067" s="491"/>
      <c r="O1067" s="553">
        <f>I1067</f>
        <v>1725</v>
      </c>
      <c r="P1067" s="549">
        <f>E1067*S1067</f>
        <v>23351.24</v>
      </c>
      <c r="Q1067" s="549">
        <f>E1067*T1067</f>
        <v>25639.01</v>
      </c>
      <c r="R1067" s="550">
        <f t="shared" si="375"/>
        <v>48990.25</v>
      </c>
      <c r="S1067" s="550">
        <v>2209.1999999999998</v>
      </c>
      <c r="T1067" s="550">
        <v>2425.64</v>
      </c>
      <c r="U1067" s="550">
        <f t="shared" si="376"/>
        <v>4634.84</v>
      </c>
      <c r="V1067" s="493" t="s">
        <v>495</v>
      </c>
      <c r="W1067" s="283"/>
      <c r="X1067" s="283"/>
      <c r="Y1067" s="283"/>
      <c r="Z1067" s="283"/>
      <c r="AA1067" s="283"/>
      <c r="AB1067" s="283"/>
      <c r="AC1067" s="283"/>
      <c r="AD1067" s="283"/>
      <c r="AE1067" s="283"/>
      <c r="AF1067" s="283"/>
      <c r="AG1067" s="283"/>
      <c r="AH1067" s="283"/>
      <c r="AI1067" s="283"/>
      <c r="AJ1067" s="283"/>
      <c r="AK1067" s="283"/>
    </row>
    <row r="1068" spans="1:37" ht="15">
      <c r="A1068" s="544"/>
      <c r="B1068" s="544"/>
      <c r="C1068" s="508" t="s">
        <v>496</v>
      </c>
      <c r="D1068" s="544"/>
      <c r="E1068" s="543"/>
      <c r="F1068" s="559">
        <f t="shared" ref="F1068:H1068" si="394">SUM(F1069:F1070)</f>
        <v>209405</v>
      </c>
      <c r="G1068" s="559">
        <f t="shared" si="394"/>
        <v>140890</v>
      </c>
      <c r="H1068" s="559">
        <f t="shared" si="394"/>
        <v>350295</v>
      </c>
      <c r="I1068" s="543"/>
      <c r="J1068" s="543"/>
      <c r="K1068" s="561"/>
      <c r="L1068" s="560"/>
      <c r="M1068" s="560"/>
      <c r="N1068" s="560"/>
      <c r="O1068" s="561"/>
      <c r="P1068" s="559"/>
      <c r="Q1068" s="559"/>
      <c r="R1068" s="559"/>
      <c r="S1068" s="550">
        <v>0</v>
      </c>
      <c r="T1068" s="550">
        <v>0</v>
      </c>
      <c r="U1068" s="550">
        <f t="shared" si="376"/>
        <v>0</v>
      </c>
      <c r="V1068" s="514"/>
      <c r="W1068" s="281"/>
      <c r="X1068" s="281"/>
      <c r="Y1068" s="281"/>
      <c r="Z1068" s="281"/>
      <c r="AA1068" s="281"/>
      <c r="AB1068" s="281"/>
      <c r="AC1068" s="281"/>
      <c r="AD1068" s="281"/>
      <c r="AE1068" s="281"/>
      <c r="AF1068" s="281"/>
      <c r="AG1068" s="281"/>
      <c r="AH1068" s="281"/>
      <c r="AI1068" s="281"/>
      <c r="AJ1068" s="281"/>
      <c r="AK1068" s="281"/>
    </row>
    <row r="1069" spans="1:37" ht="57">
      <c r="A1069" s="542">
        <v>902</v>
      </c>
      <c r="B1069" s="542">
        <v>52</v>
      </c>
      <c r="C1069" s="517" t="s">
        <v>497</v>
      </c>
      <c r="D1069" s="542" t="s">
        <v>483</v>
      </c>
      <c r="E1069" s="537">
        <v>69.48</v>
      </c>
      <c r="F1069" s="547">
        <f t="shared" ref="F1069:F1070" si="395">E1069*I1069</f>
        <v>119853</v>
      </c>
      <c r="G1069" s="547">
        <f t="shared" ref="G1069:G1070" si="396">E1069*J1069</f>
        <v>121590</v>
      </c>
      <c r="H1069" s="547">
        <f t="shared" ref="H1069:H1070" si="397">F1069+G1069</f>
        <v>241443</v>
      </c>
      <c r="I1069" s="537">
        <v>1725</v>
      </c>
      <c r="J1069" s="563">
        <v>1750</v>
      </c>
      <c r="K1069" s="553"/>
      <c r="L1069" s="491"/>
      <c r="M1069" s="491"/>
      <c r="N1069" s="491"/>
      <c r="O1069" s="553">
        <f t="shared" ref="O1069:O1070" si="398">I1069</f>
        <v>1725</v>
      </c>
      <c r="P1069" s="549">
        <f>E1069*S1069</f>
        <v>153495.22</v>
      </c>
      <c r="Q1069" s="549">
        <f>E1069*T1069</f>
        <v>155719.97</v>
      </c>
      <c r="R1069" s="550">
        <f t="shared" si="375"/>
        <v>309215.19</v>
      </c>
      <c r="S1069" s="550">
        <v>2209.1999999999998</v>
      </c>
      <c r="T1069" s="550">
        <v>2241.2199999999998</v>
      </c>
      <c r="U1069" s="550">
        <f t="shared" si="376"/>
        <v>4450.42</v>
      </c>
      <c r="V1069" s="493" t="s">
        <v>498</v>
      </c>
      <c r="W1069" s="283"/>
      <c r="X1069" s="283"/>
      <c r="Y1069" s="283"/>
      <c r="Z1069" s="283"/>
      <c r="AA1069" s="283"/>
      <c r="AB1069" s="283"/>
      <c r="AC1069" s="283"/>
      <c r="AD1069" s="283"/>
      <c r="AE1069" s="283"/>
      <c r="AF1069" s="283"/>
      <c r="AG1069" s="283"/>
      <c r="AH1069" s="283"/>
      <c r="AI1069" s="283"/>
      <c r="AJ1069" s="283"/>
      <c r="AK1069" s="283"/>
    </row>
    <row r="1070" spans="1:37">
      <c r="A1070" s="542">
        <v>903</v>
      </c>
      <c r="B1070" s="542">
        <v>53</v>
      </c>
      <c r="C1070" s="517" t="s">
        <v>470</v>
      </c>
      <c r="D1070" s="542" t="s">
        <v>24</v>
      </c>
      <c r="E1070" s="537">
        <v>154.4</v>
      </c>
      <c r="F1070" s="547">
        <f t="shared" si="395"/>
        <v>89552</v>
      </c>
      <c r="G1070" s="547">
        <f t="shared" si="396"/>
        <v>19300</v>
      </c>
      <c r="H1070" s="547">
        <f t="shared" si="397"/>
        <v>108852</v>
      </c>
      <c r="I1070" s="537">
        <v>580</v>
      </c>
      <c r="J1070" s="563">
        <v>125</v>
      </c>
      <c r="K1070" s="553"/>
      <c r="L1070" s="491"/>
      <c r="M1070" s="491"/>
      <c r="N1070" s="491"/>
      <c r="O1070" s="553">
        <f t="shared" si="398"/>
        <v>580</v>
      </c>
      <c r="P1070" s="549">
        <f>E1070*S1070</f>
        <v>114688.32000000001</v>
      </c>
      <c r="Q1070" s="549">
        <f>E1070*T1070</f>
        <v>24717.9</v>
      </c>
      <c r="R1070" s="550">
        <f t="shared" si="375"/>
        <v>139406.22</v>
      </c>
      <c r="S1070" s="550">
        <v>742.8</v>
      </c>
      <c r="T1070" s="550">
        <v>160.09</v>
      </c>
      <c r="U1070" s="550">
        <f t="shared" si="376"/>
        <v>902.89</v>
      </c>
      <c r="V1070" s="493" t="s">
        <v>471</v>
      </c>
      <c r="W1070" s="283"/>
      <c r="X1070" s="283"/>
      <c r="Y1070" s="283"/>
      <c r="Z1070" s="283"/>
      <c r="AA1070" s="283"/>
      <c r="AB1070" s="283"/>
      <c r="AC1070" s="283"/>
      <c r="AD1070" s="283"/>
      <c r="AE1070" s="283"/>
      <c r="AF1070" s="283"/>
      <c r="AG1070" s="283"/>
      <c r="AH1070" s="283"/>
      <c r="AI1070" s="283"/>
      <c r="AJ1070" s="283"/>
      <c r="AK1070" s="283"/>
    </row>
    <row r="1071" spans="1:37" ht="28.5">
      <c r="A1071" s="544"/>
      <c r="B1071" s="544"/>
      <c r="C1071" s="508" t="s">
        <v>499</v>
      </c>
      <c r="D1071" s="560"/>
      <c r="E1071" s="561"/>
      <c r="F1071" s="559">
        <f t="shared" ref="F1071:H1071" si="399">SUM(F1072:F1074)</f>
        <v>189917.4</v>
      </c>
      <c r="G1071" s="559">
        <f t="shared" si="399"/>
        <v>293802.36</v>
      </c>
      <c r="H1071" s="559">
        <f t="shared" si="399"/>
        <v>483719.76</v>
      </c>
      <c r="I1071" s="543"/>
      <c r="J1071" s="543"/>
      <c r="K1071" s="561"/>
      <c r="L1071" s="560"/>
      <c r="M1071" s="560"/>
      <c r="N1071" s="560"/>
      <c r="O1071" s="561"/>
      <c r="P1071" s="559"/>
      <c r="Q1071" s="559"/>
      <c r="R1071" s="559"/>
      <c r="S1071" s="550">
        <v>0</v>
      </c>
      <c r="T1071" s="550">
        <v>0</v>
      </c>
      <c r="U1071" s="550">
        <f t="shared" si="376"/>
        <v>0</v>
      </c>
      <c r="V1071" s="514"/>
      <c r="W1071" s="281"/>
      <c r="X1071" s="281"/>
      <c r="Y1071" s="281"/>
      <c r="Z1071" s="281"/>
      <c r="AA1071" s="281"/>
      <c r="AB1071" s="281"/>
      <c r="AC1071" s="281"/>
      <c r="AD1071" s="281"/>
      <c r="AE1071" s="281"/>
      <c r="AF1071" s="281"/>
      <c r="AG1071" s="281"/>
      <c r="AH1071" s="281"/>
      <c r="AI1071" s="281"/>
      <c r="AJ1071" s="281"/>
      <c r="AK1071" s="281"/>
    </row>
    <row r="1072" spans="1:37" ht="42.75">
      <c r="A1072" s="542">
        <v>904</v>
      </c>
      <c r="B1072" s="542">
        <v>54</v>
      </c>
      <c r="C1072" s="517" t="s">
        <v>500</v>
      </c>
      <c r="D1072" s="542" t="s">
        <v>21</v>
      </c>
      <c r="E1072" s="537">
        <v>36</v>
      </c>
      <c r="F1072" s="547">
        <f t="shared" ref="F1072:F1074" si="400">E1072*I1072</f>
        <v>162000</v>
      </c>
      <c r="G1072" s="547">
        <f t="shared" ref="G1072:G1074" si="401">E1072*J1072</f>
        <v>273024</v>
      </c>
      <c r="H1072" s="547">
        <f t="shared" ref="H1072:H1074" si="402">F1072+G1072</f>
        <v>435024</v>
      </c>
      <c r="I1072" s="537">
        <v>4500</v>
      </c>
      <c r="J1072" s="563">
        <v>7584</v>
      </c>
      <c r="K1072" s="553"/>
      <c r="L1072" s="491"/>
      <c r="M1072" s="491"/>
      <c r="N1072" s="491"/>
      <c r="O1072" s="553">
        <f t="shared" ref="O1072:O1074" si="403">I1072</f>
        <v>4500</v>
      </c>
      <c r="P1072" s="549">
        <f>E1072*S1072</f>
        <v>207472.68</v>
      </c>
      <c r="Q1072" s="549">
        <f>E1072*T1072</f>
        <v>349660.44</v>
      </c>
      <c r="R1072" s="550">
        <f t="shared" si="375"/>
        <v>557133.12</v>
      </c>
      <c r="S1072" s="550">
        <v>5763.13</v>
      </c>
      <c r="T1072" s="550">
        <v>9712.7900000000009</v>
      </c>
      <c r="U1072" s="550">
        <f t="shared" si="376"/>
        <v>15475.92</v>
      </c>
      <c r="V1072" s="493" t="s">
        <v>501</v>
      </c>
      <c r="W1072" s="283"/>
      <c r="X1072" s="283"/>
      <c r="Y1072" s="283"/>
      <c r="Z1072" s="283"/>
      <c r="AA1072" s="283"/>
      <c r="AB1072" s="283"/>
      <c r="AC1072" s="283"/>
      <c r="AD1072" s="283"/>
      <c r="AE1072" s="283"/>
      <c r="AF1072" s="283"/>
      <c r="AG1072" s="283"/>
      <c r="AH1072" s="283"/>
      <c r="AI1072" s="283"/>
      <c r="AJ1072" s="283"/>
      <c r="AK1072" s="283"/>
    </row>
    <row r="1073" spans="1:37" ht="28.5">
      <c r="A1073" s="542">
        <v>905</v>
      </c>
      <c r="B1073" s="542">
        <v>55</v>
      </c>
      <c r="C1073" s="517" t="s">
        <v>502</v>
      </c>
      <c r="D1073" s="542" t="s">
        <v>26</v>
      </c>
      <c r="E1073" s="537">
        <v>13.4</v>
      </c>
      <c r="F1073" s="547">
        <f t="shared" si="400"/>
        <v>23115</v>
      </c>
      <c r="G1073" s="547">
        <f t="shared" si="401"/>
        <v>13185.6</v>
      </c>
      <c r="H1073" s="547">
        <f t="shared" si="402"/>
        <v>36300.6</v>
      </c>
      <c r="I1073" s="537">
        <v>1725</v>
      </c>
      <c r="J1073" s="563">
        <v>984</v>
      </c>
      <c r="K1073" s="553"/>
      <c r="L1073" s="491"/>
      <c r="M1073" s="491"/>
      <c r="N1073" s="491"/>
      <c r="O1073" s="553">
        <f t="shared" si="403"/>
        <v>1725</v>
      </c>
      <c r="P1073" s="549">
        <f>E1073*S1073</f>
        <v>29603.279999999999</v>
      </c>
      <c r="Q1073" s="549">
        <f>E1073*T1073</f>
        <v>16886.68</v>
      </c>
      <c r="R1073" s="550">
        <f t="shared" si="375"/>
        <v>46489.96</v>
      </c>
      <c r="S1073" s="550">
        <v>2209.1999999999998</v>
      </c>
      <c r="T1073" s="550">
        <v>1260.2</v>
      </c>
      <c r="U1073" s="550">
        <f t="shared" si="376"/>
        <v>3469.4</v>
      </c>
      <c r="V1073" s="493" t="s">
        <v>503</v>
      </c>
      <c r="W1073" s="283"/>
      <c r="X1073" s="283"/>
      <c r="Y1073" s="283"/>
      <c r="Z1073" s="283"/>
      <c r="AA1073" s="283"/>
      <c r="AB1073" s="283"/>
      <c r="AC1073" s="283"/>
      <c r="AD1073" s="283"/>
      <c r="AE1073" s="283"/>
      <c r="AF1073" s="283"/>
      <c r="AG1073" s="283"/>
      <c r="AH1073" s="283"/>
      <c r="AI1073" s="283"/>
      <c r="AJ1073" s="283"/>
      <c r="AK1073" s="283"/>
    </row>
    <row r="1074" spans="1:37" ht="28.5">
      <c r="A1074" s="542">
        <v>906</v>
      </c>
      <c r="B1074" s="542">
        <v>56</v>
      </c>
      <c r="C1074" s="517" t="s">
        <v>504</v>
      </c>
      <c r="D1074" s="542" t="s">
        <v>26</v>
      </c>
      <c r="E1074" s="537">
        <v>8.2799999999999994</v>
      </c>
      <c r="F1074" s="547">
        <f t="shared" si="400"/>
        <v>4802.3999999999996</v>
      </c>
      <c r="G1074" s="547">
        <f t="shared" si="401"/>
        <v>7592.76</v>
      </c>
      <c r="H1074" s="547">
        <f t="shared" si="402"/>
        <v>12395.16</v>
      </c>
      <c r="I1074" s="556">
        <v>580</v>
      </c>
      <c r="J1074" s="563">
        <v>917</v>
      </c>
      <c r="K1074" s="553"/>
      <c r="L1074" s="491"/>
      <c r="M1074" s="491"/>
      <c r="N1074" s="491"/>
      <c r="O1074" s="553">
        <f t="shared" si="403"/>
        <v>580</v>
      </c>
      <c r="P1074" s="549">
        <f>E1074*S1074</f>
        <v>6150.38</v>
      </c>
      <c r="Q1074" s="549">
        <f>E1074*T1074</f>
        <v>9724.0300000000007</v>
      </c>
      <c r="R1074" s="550">
        <f t="shared" si="375"/>
        <v>15874.41</v>
      </c>
      <c r="S1074" s="550">
        <v>742.8</v>
      </c>
      <c r="T1074" s="550">
        <v>1174.4000000000001</v>
      </c>
      <c r="U1074" s="550">
        <f t="shared" si="376"/>
        <v>1917.2</v>
      </c>
      <c r="V1074" s="493" t="s">
        <v>505</v>
      </c>
      <c r="W1074" s="283"/>
      <c r="X1074" s="283"/>
      <c r="Y1074" s="283"/>
      <c r="Z1074" s="283"/>
      <c r="AA1074" s="283"/>
      <c r="AB1074" s="283"/>
      <c r="AC1074" s="283"/>
      <c r="AD1074" s="283"/>
      <c r="AE1074" s="283"/>
      <c r="AF1074" s="283"/>
      <c r="AG1074" s="283"/>
      <c r="AH1074" s="283"/>
      <c r="AI1074" s="283"/>
      <c r="AJ1074" s="283"/>
      <c r="AK1074" s="283"/>
    </row>
    <row r="1075" spans="1:37" ht="28.5">
      <c r="A1075" s="544"/>
      <c r="B1075" s="544"/>
      <c r="C1075" s="508" t="s">
        <v>506</v>
      </c>
      <c r="D1075" s="560"/>
      <c r="E1075" s="561"/>
      <c r="F1075" s="559">
        <f t="shared" ref="F1075:H1075" si="404">SUM(F1076:F1078)</f>
        <v>626940</v>
      </c>
      <c r="G1075" s="559">
        <f t="shared" si="404"/>
        <v>625824</v>
      </c>
      <c r="H1075" s="559">
        <f t="shared" si="404"/>
        <v>1252764</v>
      </c>
      <c r="I1075" s="543"/>
      <c r="J1075" s="543"/>
      <c r="K1075" s="561"/>
      <c r="L1075" s="560"/>
      <c r="M1075" s="560"/>
      <c r="N1075" s="560"/>
      <c r="O1075" s="561"/>
      <c r="P1075" s="559"/>
      <c r="Q1075" s="559"/>
      <c r="R1075" s="559"/>
      <c r="S1075" s="550">
        <v>0</v>
      </c>
      <c r="T1075" s="550">
        <v>0</v>
      </c>
      <c r="U1075" s="550">
        <f t="shared" si="376"/>
        <v>0</v>
      </c>
      <c r="V1075" s="514"/>
      <c r="W1075" s="281"/>
      <c r="X1075" s="281"/>
      <c r="Y1075" s="281"/>
      <c r="Z1075" s="281"/>
      <c r="AA1075" s="281"/>
      <c r="AB1075" s="281"/>
      <c r="AC1075" s="281"/>
      <c r="AD1075" s="281"/>
      <c r="AE1075" s="281"/>
      <c r="AF1075" s="281"/>
      <c r="AG1075" s="281"/>
      <c r="AH1075" s="281"/>
      <c r="AI1075" s="281"/>
      <c r="AJ1075" s="281"/>
      <c r="AK1075" s="281"/>
    </row>
    <row r="1076" spans="1:37" ht="114">
      <c r="A1076" s="542">
        <v>907</v>
      </c>
      <c r="B1076" s="542">
        <v>57</v>
      </c>
      <c r="C1076" s="517" t="s">
        <v>507</v>
      </c>
      <c r="D1076" s="542" t="s">
        <v>24</v>
      </c>
      <c r="E1076" s="537">
        <v>108</v>
      </c>
      <c r="F1076" s="547">
        <f t="shared" ref="F1076:F1078" si="405">E1076*I1076</f>
        <v>186300</v>
      </c>
      <c r="G1076" s="547">
        <f t="shared" ref="G1076:G1078" si="406">E1076*J1076</f>
        <v>108324</v>
      </c>
      <c r="H1076" s="547">
        <f t="shared" ref="H1076:H1078" si="407">F1076+G1076</f>
        <v>294624</v>
      </c>
      <c r="I1076" s="537">
        <v>1725</v>
      </c>
      <c r="J1076" s="563">
        <v>1003</v>
      </c>
      <c r="K1076" s="553"/>
      <c r="L1076" s="491"/>
      <c r="M1076" s="491"/>
      <c r="N1076" s="491"/>
      <c r="O1076" s="553">
        <f t="shared" ref="O1076:O1078" si="408">I1076</f>
        <v>1725</v>
      </c>
      <c r="P1076" s="549">
        <f>E1076*S1076</f>
        <v>238593.6</v>
      </c>
      <c r="Q1076" s="549">
        <f>E1076*T1076</f>
        <v>138730.32</v>
      </c>
      <c r="R1076" s="550">
        <f t="shared" si="375"/>
        <v>377323.92</v>
      </c>
      <c r="S1076" s="550">
        <v>2209.1999999999998</v>
      </c>
      <c r="T1076" s="550">
        <v>1284.54</v>
      </c>
      <c r="U1076" s="550">
        <f t="shared" si="376"/>
        <v>3493.74</v>
      </c>
      <c r="V1076" s="493" t="s">
        <v>508</v>
      </c>
      <c r="W1076" s="283"/>
      <c r="X1076" s="283"/>
      <c r="Y1076" s="283"/>
      <c r="Z1076" s="283"/>
      <c r="AA1076" s="283"/>
      <c r="AB1076" s="283"/>
      <c r="AC1076" s="283"/>
      <c r="AD1076" s="283"/>
      <c r="AE1076" s="283"/>
      <c r="AF1076" s="283"/>
      <c r="AG1076" s="283"/>
      <c r="AH1076" s="283"/>
      <c r="AI1076" s="283"/>
      <c r="AJ1076" s="283"/>
      <c r="AK1076" s="283"/>
    </row>
    <row r="1077" spans="1:37">
      <c r="A1077" s="542">
        <v>908</v>
      </c>
      <c r="B1077" s="542">
        <v>58</v>
      </c>
      <c r="C1077" s="517" t="s">
        <v>509</v>
      </c>
      <c r="D1077" s="542" t="s">
        <v>24</v>
      </c>
      <c r="E1077" s="537">
        <v>108</v>
      </c>
      <c r="F1077" s="547">
        <f t="shared" si="405"/>
        <v>62640</v>
      </c>
      <c r="G1077" s="547">
        <f t="shared" si="406"/>
        <v>13500</v>
      </c>
      <c r="H1077" s="547">
        <f t="shared" si="407"/>
        <v>76140</v>
      </c>
      <c r="I1077" s="556">
        <v>580</v>
      </c>
      <c r="J1077" s="563">
        <v>125</v>
      </c>
      <c r="K1077" s="553"/>
      <c r="L1077" s="491"/>
      <c r="M1077" s="491"/>
      <c r="N1077" s="491"/>
      <c r="O1077" s="553">
        <f t="shared" si="408"/>
        <v>580</v>
      </c>
      <c r="P1077" s="549">
        <f>E1077*S1077</f>
        <v>80222.399999999994</v>
      </c>
      <c r="Q1077" s="549">
        <f>E1077*T1077</f>
        <v>17289.72</v>
      </c>
      <c r="R1077" s="550">
        <f t="shared" si="375"/>
        <v>97512.12</v>
      </c>
      <c r="S1077" s="550">
        <v>742.8</v>
      </c>
      <c r="T1077" s="550">
        <v>160.09</v>
      </c>
      <c r="U1077" s="550">
        <f t="shared" si="376"/>
        <v>902.89</v>
      </c>
      <c r="V1077" s="493" t="s">
        <v>510</v>
      </c>
      <c r="W1077" s="283"/>
      <c r="X1077" s="283"/>
      <c r="Y1077" s="283"/>
      <c r="Z1077" s="283"/>
      <c r="AA1077" s="283"/>
      <c r="AB1077" s="283"/>
      <c r="AC1077" s="283"/>
      <c r="AD1077" s="283"/>
      <c r="AE1077" s="283"/>
      <c r="AF1077" s="283"/>
      <c r="AG1077" s="283"/>
      <c r="AH1077" s="283"/>
      <c r="AI1077" s="283"/>
      <c r="AJ1077" s="283"/>
      <c r="AK1077" s="283"/>
    </row>
    <row r="1078" spans="1:37" ht="28.5">
      <c r="A1078" s="542">
        <v>909</v>
      </c>
      <c r="B1078" s="542">
        <v>59</v>
      </c>
      <c r="C1078" s="517" t="s">
        <v>511</v>
      </c>
      <c r="D1078" s="542" t="s">
        <v>26</v>
      </c>
      <c r="E1078" s="537">
        <v>504</v>
      </c>
      <c r="F1078" s="547">
        <f t="shared" si="405"/>
        <v>378000</v>
      </c>
      <c r="G1078" s="547">
        <f t="shared" si="406"/>
        <v>504000</v>
      </c>
      <c r="H1078" s="547">
        <f t="shared" si="407"/>
        <v>882000</v>
      </c>
      <c r="I1078" s="556">
        <v>750</v>
      </c>
      <c r="J1078" s="563">
        <v>1000</v>
      </c>
      <c r="K1078" s="553"/>
      <c r="L1078" s="491"/>
      <c r="M1078" s="491"/>
      <c r="N1078" s="491"/>
      <c r="O1078" s="553">
        <f t="shared" si="408"/>
        <v>750</v>
      </c>
      <c r="P1078" s="549">
        <f>E1078*S1078</f>
        <v>484102.08</v>
      </c>
      <c r="Q1078" s="549">
        <f>E1078*T1078</f>
        <v>645467.76</v>
      </c>
      <c r="R1078" s="550">
        <f t="shared" si="375"/>
        <v>1129569.8400000001</v>
      </c>
      <c r="S1078" s="550">
        <v>960.52</v>
      </c>
      <c r="T1078" s="550">
        <v>1280.69</v>
      </c>
      <c r="U1078" s="550">
        <f t="shared" si="376"/>
        <v>2241.21</v>
      </c>
      <c r="V1078" s="493" t="s">
        <v>512</v>
      </c>
      <c r="W1078" s="283"/>
      <c r="X1078" s="283"/>
      <c r="Y1078" s="283"/>
      <c r="Z1078" s="283"/>
      <c r="AA1078" s="283"/>
      <c r="AB1078" s="283"/>
      <c r="AC1078" s="283"/>
      <c r="AD1078" s="283"/>
      <c r="AE1078" s="283"/>
      <c r="AF1078" s="283"/>
      <c r="AG1078" s="283"/>
      <c r="AH1078" s="283"/>
      <c r="AI1078" s="283"/>
      <c r="AJ1078" s="283"/>
      <c r="AK1078" s="283"/>
    </row>
    <row r="1079" spans="1:37" ht="15">
      <c r="A1079" s="544"/>
      <c r="B1079" s="544"/>
      <c r="C1079" s="516" t="s">
        <v>513</v>
      </c>
      <c r="D1079" s="560"/>
      <c r="E1079" s="561"/>
      <c r="F1079" s="559">
        <f t="shared" ref="F1079:H1079" si="409">SUM(F1080:F1082)</f>
        <v>159706</v>
      </c>
      <c r="G1079" s="559">
        <f t="shared" si="409"/>
        <v>173463.76</v>
      </c>
      <c r="H1079" s="559">
        <f t="shared" si="409"/>
        <v>333169.76</v>
      </c>
      <c r="I1079" s="543"/>
      <c r="J1079" s="543"/>
      <c r="K1079" s="561"/>
      <c r="L1079" s="560"/>
      <c r="M1079" s="560"/>
      <c r="N1079" s="560"/>
      <c r="O1079" s="561"/>
      <c r="P1079" s="559"/>
      <c r="Q1079" s="559"/>
      <c r="R1079" s="559"/>
      <c r="S1079" s="550">
        <v>0</v>
      </c>
      <c r="T1079" s="550">
        <v>0</v>
      </c>
      <c r="U1079" s="550">
        <f t="shared" si="376"/>
        <v>0</v>
      </c>
      <c r="V1079" s="514"/>
      <c r="W1079" s="281"/>
      <c r="X1079" s="281"/>
      <c r="Y1079" s="281"/>
      <c r="Z1079" s="281"/>
      <c r="AA1079" s="281"/>
      <c r="AB1079" s="281"/>
      <c r="AC1079" s="281"/>
      <c r="AD1079" s="281"/>
      <c r="AE1079" s="281"/>
      <c r="AF1079" s="281"/>
      <c r="AG1079" s="281"/>
      <c r="AH1079" s="281"/>
      <c r="AI1079" s="281"/>
      <c r="AJ1079" s="281"/>
      <c r="AK1079" s="281"/>
    </row>
    <row r="1080" spans="1:37" ht="99.75">
      <c r="A1080" s="542">
        <v>910</v>
      </c>
      <c r="B1080" s="542">
        <v>60</v>
      </c>
      <c r="C1080" s="517" t="s">
        <v>514</v>
      </c>
      <c r="D1080" s="542" t="s">
        <v>24</v>
      </c>
      <c r="E1080" s="537">
        <v>142.47999999999999</v>
      </c>
      <c r="F1080" s="547">
        <f t="shared" ref="F1080:F1082" si="410">E1080*I1080</f>
        <v>117546</v>
      </c>
      <c r="G1080" s="547">
        <f t="shared" ref="G1080:G1082" si="411">E1080*J1080</f>
        <v>62263.76</v>
      </c>
      <c r="H1080" s="547">
        <f t="shared" ref="H1080:H1082" si="412">F1080+G1080</f>
        <v>179809.76</v>
      </c>
      <c r="I1080" s="556">
        <v>825</v>
      </c>
      <c r="J1080" s="563">
        <v>437</v>
      </c>
      <c r="K1080" s="553"/>
      <c r="L1080" s="491"/>
      <c r="M1080" s="491"/>
      <c r="N1080" s="491"/>
      <c r="O1080" s="553">
        <f t="shared" ref="O1080:O1082" si="413">I1080</f>
        <v>825</v>
      </c>
      <c r="P1080" s="549">
        <f>E1080*S1080</f>
        <v>150540.09</v>
      </c>
      <c r="Q1080" s="549">
        <f>E1080*T1080</f>
        <v>79740.36</v>
      </c>
      <c r="R1080" s="550">
        <f t="shared" si="375"/>
        <v>230280.45</v>
      </c>
      <c r="S1080" s="550">
        <v>1056.57</v>
      </c>
      <c r="T1080" s="550">
        <v>559.66</v>
      </c>
      <c r="U1080" s="550">
        <f t="shared" si="376"/>
        <v>1616.23</v>
      </c>
      <c r="V1080" s="493" t="s">
        <v>515</v>
      </c>
      <c r="W1080" s="283"/>
      <c r="X1080" s="283"/>
      <c r="Y1080" s="283"/>
      <c r="Z1080" s="283"/>
      <c r="AA1080" s="283"/>
      <c r="AB1080" s="283"/>
      <c r="AC1080" s="283"/>
      <c r="AD1080" s="283"/>
      <c r="AE1080" s="283"/>
      <c r="AF1080" s="283"/>
      <c r="AG1080" s="283"/>
      <c r="AH1080" s="283"/>
      <c r="AI1080" s="283"/>
      <c r="AJ1080" s="283"/>
      <c r="AK1080" s="283"/>
    </row>
    <row r="1081" spans="1:37" ht="28.5">
      <c r="A1081" s="542">
        <v>911</v>
      </c>
      <c r="B1081" s="542">
        <v>61</v>
      </c>
      <c r="C1081" s="517" t="s">
        <v>516</v>
      </c>
      <c r="D1081" s="542" t="s">
        <v>21</v>
      </c>
      <c r="E1081" s="537">
        <v>8</v>
      </c>
      <c r="F1081" s="547">
        <f t="shared" si="410"/>
        <v>36000</v>
      </c>
      <c r="G1081" s="547">
        <f t="shared" si="411"/>
        <v>0</v>
      </c>
      <c r="H1081" s="547">
        <f t="shared" si="412"/>
        <v>36000</v>
      </c>
      <c r="I1081" s="556">
        <v>4500</v>
      </c>
      <c r="J1081" s="537"/>
      <c r="K1081" s="553"/>
      <c r="L1081" s="491"/>
      <c r="M1081" s="491"/>
      <c r="N1081" s="491"/>
      <c r="O1081" s="553">
        <f t="shared" si="413"/>
        <v>4500</v>
      </c>
      <c r="P1081" s="549">
        <f>E1081*S1081</f>
        <v>46105.04</v>
      </c>
      <c r="Q1081" s="549">
        <f>E1081*T1081</f>
        <v>0</v>
      </c>
      <c r="R1081" s="550">
        <f t="shared" si="375"/>
        <v>46105.04</v>
      </c>
      <c r="S1081" s="550">
        <v>5763.13</v>
      </c>
      <c r="T1081" s="550">
        <v>0</v>
      </c>
      <c r="U1081" s="550">
        <f t="shared" si="376"/>
        <v>5763.13</v>
      </c>
      <c r="V1081" s="493" t="s">
        <v>517</v>
      </c>
      <c r="W1081" s="283"/>
      <c r="X1081" s="283"/>
      <c r="Y1081" s="283"/>
      <c r="Z1081" s="283"/>
      <c r="AA1081" s="283"/>
      <c r="AB1081" s="283"/>
      <c r="AC1081" s="283"/>
      <c r="AD1081" s="283"/>
      <c r="AE1081" s="283"/>
      <c r="AF1081" s="283"/>
      <c r="AG1081" s="283"/>
      <c r="AH1081" s="283"/>
      <c r="AI1081" s="283"/>
      <c r="AJ1081" s="283"/>
      <c r="AK1081" s="283"/>
    </row>
    <row r="1082" spans="1:37" ht="171">
      <c r="A1082" s="542">
        <v>912</v>
      </c>
      <c r="B1082" s="542">
        <v>62</v>
      </c>
      <c r="C1082" s="517" t="s">
        <v>518</v>
      </c>
      <c r="D1082" s="542" t="s">
        <v>24</v>
      </c>
      <c r="E1082" s="537">
        <v>16</v>
      </c>
      <c r="F1082" s="547">
        <f t="shared" si="410"/>
        <v>6160</v>
      </c>
      <c r="G1082" s="547">
        <f t="shared" si="411"/>
        <v>111200</v>
      </c>
      <c r="H1082" s="547">
        <f t="shared" si="412"/>
        <v>117360</v>
      </c>
      <c r="I1082" s="556">
        <v>385</v>
      </c>
      <c r="J1082" s="563">
        <v>6950</v>
      </c>
      <c r="K1082" s="553"/>
      <c r="L1082" s="491"/>
      <c r="M1082" s="491"/>
      <c r="N1082" s="491"/>
      <c r="O1082" s="553">
        <f t="shared" si="413"/>
        <v>385</v>
      </c>
      <c r="P1082" s="549">
        <f>E1082*S1082</f>
        <v>7889.12</v>
      </c>
      <c r="Q1082" s="549">
        <f>E1082*T1082</f>
        <v>142413.28</v>
      </c>
      <c r="R1082" s="550">
        <f t="shared" si="375"/>
        <v>150302.39999999999</v>
      </c>
      <c r="S1082" s="550">
        <v>493.07</v>
      </c>
      <c r="T1082" s="550">
        <v>8900.83</v>
      </c>
      <c r="U1082" s="550">
        <f t="shared" si="376"/>
        <v>9393.9</v>
      </c>
      <c r="V1082" s="493" t="s">
        <v>519</v>
      </c>
      <c r="W1082" s="283"/>
      <c r="X1082" s="283"/>
      <c r="Y1082" s="283"/>
      <c r="Z1082" s="283"/>
      <c r="AA1082" s="283"/>
      <c r="AB1082" s="283"/>
      <c r="AC1082" s="283"/>
      <c r="AD1082" s="283"/>
      <c r="AE1082" s="283"/>
      <c r="AF1082" s="283"/>
      <c r="AG1082" s="283"/>
      <c r="AH1082" s="283"/>
      <c r="AI1082" s="283"/>
      <c r="AJ1082" s="283"/>
      <c r="AK1082" s="283"/>
    </row>
    <row r="1083" spans="1:37" ht="42.75">
      <c r="A1083" s="544"/>
      <c r="B1083" s="544"/>
      <c r="C1083" s="516" t="s">
        <v>520</v>
      </c>
      <c r="D1083" s="544"/>
      <c r="E1083" s="546"/>
      <c r="F1083" s="559">
        <f t="shared" ref="F1083:H1083" si="414">SUM(F1084:F1086)</f>
        <v>2565638.4</v>
      </c>
      <c r="G1083" s="559">
        <f t="shared" si="414"/>
        <v>425824.25</v>
      </c>
      <c r="H1083" s="559">
        <f t="shared" si="414"/>
        <v>2991462.65</v>
      </c>
      <c r="I1083" s="543"/>
      <c r="J1083" s="543"/>
      <c r="K1083" s="561"/>
      <c r="L1083" s="560"/>
      <c r="M1083" s="560"/>
      <c r="N1083" s="560"/>
      <c r="O1083" s="561"/>
      <c r="P1083" s="559"/>
      <c r="Q1083" s="559"/>
      <c r="R1083" s="559"/>
      <c r="S1083" s="550">
        <v>0</v>
      </c>
      <c r="T1083" s="550">
        <v>0</v>
      </c>
      <c r="U1083" s="550">
        <f t="shared" si="376"/>
        <v>0</v>
      </c>
      <c r="V1083" s="514"/>
      <c r="W1083" s="281"/>
      <c r="X1083" s="281"/>
      <c r="Y1083" s="281"/>
      <c r="Z1083" s="281"/>
      <c r="AA1083" s="281"/>
      <c r="AB1083" s="281"/>
      <c r="AC1083" s="281"/>
      <c r="AD1083" s="281"/>
      <c r="AE1083" s="281"/>
      <c r="AF1083" s="281"/>
      <c r="AG1083" s="281"/>
      <c r="AH1083" s="281"/>
      <c r="AI1083" s="281"/>
      <c r="AJ1083" s="281"/>
      <c r="AK1083" s="281"/>
    </row>
    <row r="1084" spans="1:37" ht="85.5">
      <c r="A1084" s="542">
        <v>913</v>
      </c>
      <c r="B1084" s="542">
        <v>63</v>
      </c>
      <c r="C1084" s="517" t="s">
        <v>521</v>
      </c>
      <c r="D1084" s="542" t="s">
        <v>31</v>
      </c>
      <c r="E1084" s="537">
        <v>1.74</v>
      </c>
      <c r="F1084" s="547">
        <f t="shared" ref="F1084:F1086" si="415">E1084*I1084</f>
        <v>120060</v>
      </c>
      <c r="G1084" s="547">
        <f t="shared" ref="G1084:G1093" si="416">E1084*J1084</f>
        <v>191991.6</v>
      </c>
      <c r="H1084" s="547">
        <f t="shared" ref="H1084:H1093" si="417">F1084+G1084</f>
        <v>312051.59999999998</v>
      </c>
      <c r="I1084" s="537">
        <v>69000</v>
      </c>
      <c r="J1084" s="537">
        <f>110.34*1000</f>
        <v>110340</v>
      </c>
      <c r="K1084" s="553"/>
      <c r="L1084" s="491"/>
      <c r="M1084" s="491"/>
      <c r="N1084" s="491"/>
      <c r="O1084" s="553">
        <f t="shared" ref="O1084:O1093" si="418">I1084</f>
        <v>69000</v>
      </c>
      <c r="P1084" s="549">
        <f>E1084*S1084</f>
        <v>153760.23000000001</v>
      </c>
      <c r="Q1084" s="549">
        <f>E1084*T1084</f>
        <v>245882.67</v>
      </c>
      <c r="R1084" s="550">
        <f t="shared" si="375"/>
        <v>399642.9</v>
      </c>
      <c r="S1084" s="550">
        <v>88367.95</v>
      </c>
      <c r="T1084" s="550">
        <v>141311.88</v>
      </c>
      <c r="U1084" s="550">
        <f t="shared" si="376"/>
        <v>229679.83</v>
      </c>
      <c r="V1084" s="493" t="s">
        <v>522</v>
      </c>
      <c r="W1084" s="283"/>
      <c r="X1084" s="283"/>
      <c r="Y1084" s="283"/>
      <c r="Z1084" s="283"/>
      <c r="AA1084" s="283"/>
      <c r="AB1084" s="283"/>
      <c r="AC1084" s="283"/>
      <c r="AD1084" s="283"/>
      <c r="AE1084" s="283"/>
      <c r="AF1084" s="283"/>
      <c r="AG1084" s="283"/>
      <c r="AH1084" s="283"/>
      <c r="AI1084" s="283"/>
      <c r="AJ1084" s="283"/>
      <c r="AK1084" s="283"/>
    </row>
    <row r="1085" spans="1:37" ht="28.5">
      <c r="A1085" s="542">
        <v>914</v>
      </c>
      <c r="B1085" s="542">
        <v>64</v>
      </c>
      <c r="C1085" s="517" t="s">
        <v>523</v>
      </c>
      <c r="D1085" s="542" t="s">
        <v>26</v>
      </c>
      <c r="E1085" s="537">
        <v>1964.32</v>
      </c>
      <c r="F1085" s="547">
        <f t="shared" si="415"/>
        <v>1031268</v>
      </c>
      <c r="G1085" s="547">
        <f t="shared" si="416"/>
        <v>150604.41</v>
      </c>
      <c r="H1085" s="547">
        <f t="shared" si="417"/>
        <v>1181872.4099999999</v>
      </c>
      <c r="I1085" s="537">
        <v>525</v>
      </c>
      <c r="J1085" s="563">
        <f>92/1.2</f>
        <v>76.67</v>
      </c>
      <c r="K1085" s="553"/>
      <c r="L1085" s="491"/>
      <c r="M1085" s="491"/>
      <c r="N1085" s="491"/>
      <c r="O1085" s="553">
        <f t="shared" si="418"/>
        <v>525</v>
      </c>
      <c r="P1085" s="549">
        <f>E1085*S1085</f>
        <v>1320730.2</v>
      </c>
      <c r="Q1085" s="549">
        <f>E1085*T1085</f>
        <v>192876.58</v>
      </c>
      <c r="R1085" s="550">
        <f t="shared" si="375"/>
        <v>1513606.78</v>
      </c>
      <c r="S1085" s="550">
        <v>672.36</v>
      </c>
      <c r="T1085" s="550">
        <v>98.19</v>
      </c>
      <c r="U1085" s="550">
        <f t="shared" si="376"/>
        <v>770.55</v>
      </c>
      <c r="V1085" s="493" t="s">
        <v>524</v>
      </c>
      <c r="W1085" s="283"/>
      <c r="X1085" s="283"/>
      <c r="Y1085" s="283"/>
      <c r="Z1085" s="283"/>
      <c r="AA1085" s="283"/>
      <c r="AB1085" s="283"/>
      <c r="AC1085" s="283"/>
      <c r="AD1085" s="283"/>
      <c r="AE1085" s="283"/>
      <c r="AF1085" s="283"/>
      <c r="AG1085" s="283"/>
      <c r="AH1085" s="283"/>
      <c r="AI1085" s="283"/>
      <c r="AJ1085" s="283"/>
      <c r="AK1085" s="283"/>
    </row>
    <row r="1086" spans="1:37" ht="28.5">
      <c r="A1086" s="542">
        <v>915</v>
      </c>
      <c r="B1086" s="542">
        <v>65</v>
      </c>
      <c r="C1086" s="517" t="s">
        <v>525</v>
      </c>
      <c r="D1086" s="542" t="s">
        <v>26</v>
      </c>
      <c r="E1086" s="537">
        <v>1964.32</v>
      </c>
      <c r="F1086" s="547">
        <f t="shared" si="415"/>
        <v>1414310.4</v>
      </c>
      <c r="G1086" s="547">
        <f t="shared" si="416"/>
        <v>83228.240000000005</v>
      </c>
      <c r="H1086" s="547">
        <f t="shared" si="417"/>
        <v>1497538.64</v>
      </c>
      <c r="I1086" s="537">
        <v>720</v>
      </c>
      <c r="J1086" s="537">
        <v>42.37</v>
      </c>
      <c r="K1086" s="553"/>
      <c r="L1086" s="491"/>
      <c r="M1086" s="491"/>
      <c r="N1086" s="491"/>
      <c r="O1086" s="553">
        <f t="shared" si="418"/>
        <v>720</v>
      </c>
      <c r="P1086" s="549">
        <f>E1086*S1086</f>
        <v>1811299.47</v>
      </c>
      <c r="Q1086" s="549">
        <f>E1086*T1086</f>
        <v>106584</v>
      </c>
      <c r="R1086" s="550">
        <f t="shared" si="375"/>
        <v>1917883.47</v>
      </c>
      <c r="S1086" s="550">
        <v>922.1</v>
      </c>
      <c r="T1086" s="550">
        <v>54.26</v>
      </c>
      <c r="U1086" s="550">
        <f t="shared" si="376"/>
        <v>976.36</v>
      </c>
      <c r="V1086" s="493" t="s">
        <v>526</v>
      </c>
      <c r="W1086" s="283"/>
      <c r="X1086" s="283"/>
      <c r="Y1086" s="283"/>
      <c r="Z1086" s="283"/>
      <c r="AA1086" s="283"/>
      <c r="AB1086" s="283"/>
      <c r="AC1086" s="283"/>
      <c r="AD1086" s="283"/>
      <c r="AE1086" s="283"/>
      <c r="AF1086" s="283"/>
      <c r="AG1086" s="283"/>
      <c r="AH1086" s="283"/>
      <c r="AI1086" s="283"/>
      <c r="AJ1086" s="283"/>
      <c r="AK1086" s="283"/>
    </row>
    <row r="1087" spans="1:37" ht="15">
      <c r="A1087" s="544">
        <v>916</v>
      </c>
      <c r="B1087" s="544"/>
      <c r="C1087" s="515" t="s">
        <v>527</v>
      </c>
      <c r="D1087" s="557"/>
      <c r="E1087" s="543"/>
      <c r="F1087" s="559">
        <f>SUM(F1088:F1093)</f>
        <v>1544710.21</v>
      </c>
      <c r="G1087" s="559">
        <f t="shared" si="416"/>
        <v>0</v>
      </c>
      <c r="H1087" s="559">
        <f t="shared" si="417"/>
        <v>1544710.21</v>
      </c>
      <c r="I1087" s="543"/>
      <c r="J1087" s="543"/>
      <c r="K1087" s="561"/>
      <c r="L1087" s="560"/>
      <c r="M1087" s="560"/>
      <c r="N1087" s="560"/>
      <c r="O1087" s="553">
        <f t="shared" si="418"/>
        <v>0</v>
      </c>
      <c r="P1087" s="559"/>
      <c r="Q1087" s="559"/>
      <c r="R1087" s="559"/>
      <c r="S1087" s="550">
        <v>0</v>
      </c>
      <c r="T1087" s="550">
        <v>0</v>
      </c>
      <c r="U1087" s="550">
        <f t="shared" si="376"/>
        <v>0</v>
      </c>
      <c r="V1087" s="514"/>
      <c r="W1087" s="281"/>
      <c r="X1087" s="281"/>
      <c r="Y1087" s="281"/>
      <c r="Z1087" s="281"/>
      <c r="AA1087" s="281"/>
      <c r="AB1087" s="281"/>
      <c r="AC1087" s="281"/>
      <c r="AD1087" s="281"/>
      <c r="AE1087" s="281"/>
      <c r="AF1087" s="281"/>
      <c r="AG1087" s="281"/>
      <c r="AH1087" s="281"/>
      <c r="AI1087" s="281"/>
      <c r="AJ1087" s="281"/>
      <c r="AK1087" s="281"/>
    </row>
    <row r="1088" spans="1:37">
      <c r="A1088" s="542">
        <v>917</v>
      </c>
      <c r="B1088" s="542">
        <v>66</v>
      </c>
      <c r="C1088" s="510" t="s">
        <v>528</v>
      </c>
      <c r="D1088" s="551" t="s">
        <v>31</v>
      </c>
      <c r="E1088" s="537">
        <v>50.83</v>
      </c>
      <c r="F1088" s="547">
        <f t="shared" ref="F1088:F1093" si="419">E1088*I1088</f>
        <v>495592.5</v>
      </c>
      <c r="G1088" s="547">
        <f t="shared" si="416"/>
        <v>0</v>
      </c>
      <c r="H1088" s="547">
        <f t="shared" si="417"/>
        <v>495592.5</v>
      </c>
      <c r="I1088" s="537">
        <v>9750</v>
      </c>
      <c r="J1088" s="537"/>
      <c r="K1088" s="553"/>
      <c r="L1088" s="491"/>
      <c r="M1088" s="491"/>
      <c r="N1088" s="491"/>
      <c r="O1088" s="553">
        <f t="shared" si="418"/>
        <v>9750</v>
      </c>
      <c r="P1088" s="549">
        <f t="shared" ref="P1088:P1093" si="420">E1088*S1088</f>
        <v>634703.03</v>
      </c>
      <c r="Q1088" s="549">
        <f t="shared" ref="Q1088:Q1093" si="421">E1088*T1088</f>
        <v>0</v>
      </c>
      <c r="R1088" s="550">
        <f t="shared" si="375"/>
        <v>634703.03</v>
      </c>
      <c r="S1088" s="550">
        <v>12486.78</v>
      </c>
      <c r="T1088" s="550">
        <v>0</v>
      </c>
      <c r="U1088" s="550">
        <f t="shared" si="376"/>
        <v>12486.78</v>
      </c>
      <c r="V1088" s="493" t="s">
        <v>529</v>
      </c>
      <c r="W1088" s="283"/>
      <c r="X1088" s="283"/>
      <c r="Y1088" s="283"/>
      <c r="Z1088" s="283"/>
      <c r="AA1088" s="283"/>
      <c r="AB1088" s="283"/>
      <c r="AC1088" s="283"/>
      <c r="AD1088" s="283"/>
      <c r="AE1088" s="283"/>
      <c r="AF1088" s="283"/>
      <c r="AG1088" s="283"/>
      <c r="AH1088" s="283"/>
      <c r="AI1088" s="283"/>
      <c r="AJ1088" s="283"/>
      <c r="AK1088" s="283"/>
    </row>
    <row r="1089" spans="1:37" ht="28.5">
      <c r="A1089" s="542">
        <v>918</v>
      </c>
      <c r="B1089" s="542">
        <v>67</v>
      </c>
      <c r="C1089" s="510" t="s">
        <v>530</v>
      </c>
      <c r="D1089" s="551" t="s">
        <v>31</v>
      </c>
      <c r="E1089" s="552">
        <v>50.83</v>
      </c>
      <c r="F1089" s="547">
        <f t="shared" si="419"/>
        <v>114367.5</v>
      </c>
      <c r="G1089" s="547">
        <f t="shared" si="416"/>
        <v>0</v>
      </c>
      <c r="H1089" s="547">
        <f t="shared" si="417"/>
        <v>114367.5</v>
      </c>
      <c r="I1089" s="537">
        <v>2250</v>
      </c>
      <c r="J1089" s="537"/>
      <c r="K1089" s="553"/>
      <c r="L1089" s="491"/>
      <c r="M1089" s="491"/>
      <c r="N1089" s="491"/>
      <c r="O1089" s="553">
        <f t="shared" si="418"/>
        <v>2250</v>
      </c>
      <c r="P1089" s="549">
        <f t="shared" si="420"/>
        <v>146469.69</v>
      </c>
      <c r="Q1089" s="549">
        <f t="shared" si="421"/>
        <v>0</v>
      </c>
      <c r="R1089" s="550">
        <f t="shared" si="375"/>
        <v>146469.69</v>
      </c>
      <c r="S1089" s="550">
        <v>2881.56</v>
      </c>
      <c r="T1089" s="550">
        <v>0</v>
      </c>
      <c r="U1089" s="550">
        <f t="shared" si="376"/>
        <v>2881.56</v>
      </c>
      <c r="V1089" s="493"/>
      <c r="W1089" s="283"/>
      <c r="X1089" s="283"/>
      <c r="Y1089" s="283"/>
      <c r="Z1089" s="283"/>
      <c r="AA1089" s="283"/>
      <c r="AB1089" s="283"/>
      <c r="AC1089" s="283"/>
      <c r="AD1089" s="283"/>
      <c r="AE1089" s="283"/>
      <c r="AF1089" s="283"/>
      <c r="AG1089" s="283"/>
      <c r="AH1089" s="283"/>
      <c r="AI1089" s="283"/>
      <c r="AJ1089" s="283"/>
      <c r="AK1089" s="283"/>
    </row>
    <row r="1090" spans="1:37">
      <c r="A1090" s="542">
        <v>919</v>
      </c>
      <c r="B1090" s="542">
        <v>68</v>
      </c>
      <c r="C1090" s="510" t="s">
        <v>531</v>
      </c>
      <c r="D1090" s="551" t="s">
        <v>31</v>
      </c>
      <c r="E1090" s="552">
        <v>50.83</v>
      </c>
      <c r="F1090" s="547">
        <f t="shared" si="419"/>
        <v>190612.5</v>
      </c>
      <c r="G1090" s="547">
        <f t="shared" si="416"/>
        <v>0</v>
      </c>
      <c r="H1090" s="547">
        <f t="shared" si="417"/>
        <v>190612.5</v>
      </c>
      <c r="I1090" s="537">
        <v>3750</v>
      </c>
      <c r="J1090" s="537"/>
      <c r="K1090" s="553"/>
      <c r="L1090" s="491"/>
      <c r="M1090" s="491"/>
      <c r="N1090" s="491"/>
      <c r="O1090" s="553">
        <f t="shared" si="418"/>
        <v>3750</v>
      </c>
      <c r="P1090" s="549">
        <f t="shared" si="420"/>
        <v>244116.67</v>
      </c>
      <c r="Q1090" s="549">
        <f t="shared" si="421"/>
        <v>0</v>
      </c>
      <c r="R1090" s="550">
        <f t="shared" si="375"/>
        <v>244116.67</v>
      </c>
      <c r="S1090" s="550">
        <v>4802.6099999999997</v>
      </c>
      <c r="T1090" s="550">
        <v>0</v>
      </c>
      <c r="U1090" s="550">
        <f t="shared" si="376"/>
        <v>4802.6099999999997</v>
      </c>
      <c r="V1090" s="493"/>
      <c r="W1090" s="283"/>
      <c r="X1090" s="283"/>
      <c r="Y1090" s="283"/>
      <c r="Z1090" s="283"/>
      <c r="AA1090" s="283"/>
      <c r="AB1090" s="283"/>
      <c r="AC1090" s="283"/>
      <c r="AD1090" s="283"/>
      <c r="AE1090" s="283"/>
      <c r="AF1090" s="283"/>
      <c r="AG1090" s="283"/>
      <c r="AH1090" s="283"/>
      <c r="AI1090" s="283"/>
      <c r="AJ1090" s="283"/>
      <c r="AK1090" s="283"/>
    </row>
    <row r="1091" spans="1:37" ht="28.5">
      <c r="A1091" s="542">
        <v>920</v>
      </c>
      <c r="B1091" s="542">
        <v>69</v>
      </c>
      <c r="C1091" s="510" t="s">
        <v>532</v>
      </c>
      <c r="D1091" s="551" t="s">
        <v>31</v>
      </c>
      <c r="E1091" s="552">
        <v>134.63</v>
      </c>
      <c r="F1091" s="547">
        <f t="shared" si="419"/>
        <v>87509.5</v>
      </c>
      <c r="G1091" s="547">
        <f t="shared" si="416"/>
        <v>0</v>
      </c>
      <c r="H1091" s="547">
        <f t="shared" si="417"/>
        <v>87509.5</v>
      </c>
      <c r="I1091" s="537">
        <v>650</v>
      </c>
      <c r="J1091" s="537"/>
      <c r="K1091" s="553"/>
      <c r="L1091" s="491"/>
      <c r="M1091" s="491"/>
      <c r="N1091" s="491"/>
      <c r="O1091" s="553">
        <f t="shared" si="418"/>
        <v>650</v>
      </c>
      <c r="P1091" s="549">
        <f t="shared" si="420"/>
        <v>112072.74</v>
      </c>
      <c r="Q1091" s="549">
        <f t="shared" si="421"/>
        <v>0</v>
      </c>
      <c r="R1091" s="550">
        <f t="shared" si="375"/>
        <v>112072.74</v>
      </c>
      <c r="S1091" s="550">
        <v>832.45</v>
      </c>
      <c r="T1091" s="550">
        <v>0</v>
      </c>
      <c r="U1091" s="550">
        <f t="shared" si="376"/>
        <v>832.45</v>
      </c>
      <c r="V1091" s="493" t="s">
        <v>533</v>
      </c>
      <c r="W1091" s="283"/>
      <c r="X1091" s="283"/>
      <c r="Y1091" s="283"/>
      <c r="Z1091" s="283"/>
      <c r="AA1091" s="283"/>
      <c r="AB1091" s="283"/>
      <c r="AC1091" s="283"/>
      <c r="AD1091" s="283"/>
      <c r="AE1091" s="283"/>
      <c r="AF1091" s="283"/>
      <c r="AG1091" s="283"/>
      <c r="AH1091" s="283"/>
      <c r="AI1091" s="283"/>
      <c r="AJ1091" s="283"/>
      <c r="AK1091" s="283"/>
    </row>
    <row r="1092" spans="1:37" ht="28.5">
      <c r="A1092" s="542">
        <v>921</v>
      </c>
      <c r="B1092" s="542">
        <v>70</v>
      </c>
      <c r="C1092" s="511" t="s">
        <v>534</v>
      </c>
      <c r="D1092" s="551" t="s">
        <v>31</v>
      </c>
      <c r="E1092" s="552">
        <v>134.63</v>
      </c>
      <c r="F1092" s="547">
        <f t="shared" si="419"/>
        <v>60890.46</v>
      </c>
      <c r="G1092" s="547">
        <f t="shared" si="416"/>
        <v>0</v>
      </c>
      <c r="H1092" s="547">
        <f t="shared" si="417"/>
        <v>60890.46</v>
      </c>
      <c r="I1092" s="537">
        <v>452.28</v>
      </c>
      <c r="J1092" s="537"/>
      <c r="K1092" s="553"/>
      <c r="L1092" s="491"/>
      <c r="M1092" s="491"/>
      <c r="N1092" s="491"/>
      <c r="O1092" s="553">
        <f t="shared" si="418"/>
        <v>452.28</v>
      </c>
      <c r="P1092" s="549">
        <f t="shared" si="420"/>
        <v>77981.73</v>
      </c>
      <c r="Q1092" s="549">
        <f t="shared" si="421"/>
        <v>0</v>
      </c>
      <c r="R1092" s="550">
        <f t="shared" si="375"/>
        <v>77981.73</v>
      </c>
      <c r="S1092" s="550">
        <v>579.23</v>
      </c>
      <c r="T1092" s="550">
        <v>0</v>
      </c>
      <c r="U1092" s="550">
        <f t="shared" si="376"/>
        <v>579.23</v>
      </c>
      <c r="V1092" s="493"/>
      <c r="X1092" s="283"/>
      <c r="Y1092" s="283"/>
      <c r="Z1092" s="283"/>
      <c r="AA1092" s="283"/>
      <c r="AB1092" s="283"/>
      <c r="AC1092" s="283"/>
      <c r="AD1092" s="283"/>
      <c r="AE1092" s="283"/>
      <c r="AF1092" s="283"/>
      <c r="AG1092" s="283"/>
      <c r="AH1092" s="283"/>
      <c r="AI1092" s="283"/>
      <c r="AJ1092" s="283"/>
      <c r="AK1092" s="283"/>
    </row>
    <row r="1093" spans="1:37">
      <c r="A1093" s="542">
        <v>922</v>
      </c>
      <c r="B1093" s="542">
        <v>71</v>
      </c>
      <c r="C1093" s="511" t="s">
        <v>178</v>
      </c>
      <c r="D1093" s="551" t="s">
        <v>31</v>
      </c>
      <c r="E1093" s="552">
        <v>134.63</v>
      </c>
      <c r="F1093" s="547">
        <f t="shared" si="419"/>
        <v>595737.75</v>
      </c>
      <c r="G1093" s="547">
        <f t="shared" si="416"/>
        <v>0</v>
      </c>
      <c r="H1093" s="580">
        <f t="shared" si="417"/>
        <v>595737.75</v>
      </c>
      <c r="I1093" s="555">
        <v>4425</v>
      </c>
      <c r="J1093" s="537"/>
      <c r="K1093" s="553"/>
      <c r="L1093" s="491"/>
      <c r="M1093" s="491"/>
      <c r="N1093" s="491"/>
      <c r="O1093" s="553">
        <f t="shared" si="418"/>
        <v>4425</v>
      </c>
      <c r="P1093" s="549">
        <f t="shared" si="420"/>
        <v>762958.98</v>
      </c>
      <c r="Q1093" s="549">
        <f t="shared" si="421"/>
        <v>0</v>
      </c>
      <c r="R1093" s="550">
        <f t="shared" si="375"/>
        <v>762958.98</v>
      </c>
      <c r="S1093" s="550">
        <v>5667.08</v>
      </c>
      <c r="T1093" s="550">
        <v>0</v>
      </c>
      <c r="U1093" s="550">
        <f t="shared" si="376"/>
        <v>5667.08</v>
      </c>
      <c r="V1093" s="493"/>
      <c r="X1093" s="283"/>
      <c r="Y1093" s="283"/>
      <c r="Z1093" s="283"/>
      <c r="AA1093" s="283"/>
      <c r="AB1093" s="283"/>
      <c r="AC1093" s="283"/>
      <c r="AD1093" s="283"/>
      <c r="AE1093" s="283"/>
      <c r="AF1093" s="283"/>
      <c r="AG1093" s="283"/>
      <c r="AH1093" s="283"/>
      <c r="AI1093" s="283"/>
      <c r="AJ1093" s="283"/>
      <c r="AK1093" s="283"/>
    </row>
    <row r="1094" spans="1:37" ht="15">
      <c r="A1094" s="544"/>
      <c r="B1094" s="560" t="s">
        <v>535</v>
      </c>
      <c r="C1094" s="491"/>
      <c r="D1094" s="491"/>
      <c r="E1094" s="558"/>
      <c r="F1094" s="559">
        <f t="shared" ref="F1094:H1094" si="422">F1095+F1097+F1104</f>
        <v>57798202.479999997</v>
      </c>
      <c r="G1094" s="559">
        <f t="shared" si="422"/>
        <v>9364926.1600000001</v>
      </c>
      <c r="H1094" s="559">
        <f t="shared" si="422"/>
        <v>67163128.640000001</v>
      </c>
      <c r="I1094" s="543"/>
      <c r="J1094" s="543"/>
      <c r="K1094" s="561"/>
      <c r="L1094" s="560"/>
      <c r="M1094" s="560"/>
      <c r="N1094" s="560"/>
      <c r="O1094" s="561"/>
      <c r="P1094" s="559"/>
      <c r="Q1094" s="559"/>
      <c r="R1094" s="559"/>
      <c r="S1094" s="550">
        <v>0</v>
      </c>
      <c r="T1094" s="550">
        <v>0</v>
      </c>
      <c r="U1094" s="550">
        <f t="shared" si="376"/>
        <v>0</v>
      </c>
      <c r="V1094" s="514"/>
      <c r="W1094" s="482"/>
      <c r="X1094" s="482"/>
      <c r="Y1094" s="482"/>
      <c r="Z1094" s="482"/>
      <c r="AA1094" s="482"/>
      <c r="AB1094" s="482"/>
      <c r="AC1094" s="482"/>
      <c r="AD1094" s="482"/>
      <c r="AE1094" s="482"/>
      <c r="AF1094" s="482"/>
      <c r="AG1094" s="482"/>
      <c r="AH1094" s="482"/>
      <c r="AI1094" s="482"/>
      <c r="AJ1094" s="482"/>
      <c r="AK1094" s="482"/>
    </row>
    <row r="1095" spans="1:37" ht="15">
      <c r="A1095" s="544"/>
      <c r="B1095" s="544"/>
      <c r="C1095" s="512" t="s">
        <v>407</v>
      </c>
      <c r="D1095" s="557"/>
      <c r="E1095" s="558"/>
      <c r="F1095" s="559">
        <f t="shared" ref="F1095:H1095" si="423">SUM(F1096)</f>
        <v>72050</v>
      </c>
      <c r="G1095" s="559">
        <f t="shared" si="423"/>
        <v>0</v>
      </c>
      <c r="H1095" s="559">
        <f t="shared" si="423"/>
        <v>72050</v>
      </c>
      <c r="I1095" s="543"/>
      <c r="J1095" s="543"/>
      <c r="K1095" s="561"/>
      <c r="L1095" s="560"/>
      <c r="M1095" s="560"/>
      <c r="N1095" s="560"/>
      <c r="O1095" s="561"/>
      <c r="P1095" s="559"/>
      <c r="Q1095" s="559"/>
      <c r="R1095" s="559"/>
      <c r="S1095" s="550">
        <v>0</v>
      </c>
      <c r="T1095" s="550">
        <v>0</v>
      </c>
      <c r="U1095" s="550">
        <f t="shared" si="376"/>
        <v>0</v>
      </c>
      <c r="V1095" s="514"/>
      <c r="W1095" s="488"/>
      <c r="X1095" s="281"/>
      <c r="Y1095" s="281"/>
      <c r="Z1095" s="281"/>
      <c r="AA1095" s="281"/>
      <c r="AB1095" s="281"/>
      <c r="AC1095" s="281"/>
      <c r="AD1095" s="281"/>
      <c r="AE1095" s="281"/>
      <c r="AF1095" s="281"/>
      <c r="AG1095" s="281"/>
      <c r="AH1095" s="281"/>
      <c r="AI1095" s="281"/>
      <c r="AJ1095" s="281"/>
      <c r="AK1095" s="281"/>
    </row>
    <row r="1096" spans="1:37" ht="28.5">
      <c r="A1096" s="542">
        <v>923</v>
      </c>
      <c r="B1096" s="542">
        <v>72</v>
      </c>
      <c r="C1096" s="511" t="s">
        <v>536</v>
      </c>
      <c r="D1096" s="551" t="s">
        <v>31</v>
      </c>
      <c r="E1096" s="552">
        <v>1.31</v>
      </c>
      <c r="F1096" s="547">
        <f>E1096*I1096</f>
        <v>72050</v>
      </c>
      <c r="G1096" s="547">
        <f>E1096*J1096</f>
        <v>0</v>
      </c>
      <c r="H1096" s="547">
        <f>F1096+G1096</f>
        <v>72050</v>
      </c>
      <c r="I1096" s="537">
        <v>55000</v>
      </c>
      <c r="J1096" s="537"/>
      <c r="K1096" s="553"/>
      <c r="L1096" s="491"/>
      <c r="M1096" s="491"/>
      <c r="N1096" s="491"/>
      <c r="O1096" s="553">
        <f>I1096</f>
        <v>55000</v>
      </c>
      <c r="P1096" s="549">
        <f>E1096*S1096</f>
        <v>92274.07</v>
      </c>
      <c r="Q1096" s="549">
        <f>E1096*T1096</f>
        <v>0</v>
      </c>
      <c r="R1096" s="550">
        <f t="shared" si="375"/>
        <v>92274.07</v>
      </c>
      <c r="S1096" s="550">
        <v>70438.22</v>
      </c>
      <c r="T1096" s="550">
        <v>0</v>
      </c>
      <c r="U1096" s="550">
        <f t="shared" si="376"/>
        <v>70438.22</v>
      </c>
      <c r="V1096" s="493"/>
      <c r="X1096" s="283"/>
      <c r="Y1096" s="283"/>
      <c r="Z1096" s="283"/>
      <c r="AA1096" s="283"/>
      <c r="AB1096" s="283"/>
      <c r="AC1096" s="283"/>
      <c r="AD1096" s="283"/>
      <c r="AE1096" s="283"/>
      <c r="AF1096" s="283"/>
      <c r="AG1096" s="283"/>
      <c r="AH1096" s="283"/>
      <c r="AI1096" s="283"/>
      <c r="AJ1096" s="283"/>
      <c r="AK1096" s="283"/>
    </row>
    <row r="1097" spans="1:37" ht="15">
      <c r="A1097" s="544"/>
      <c r="B1097" s="544"/>
      <c r="C1097" s="512" t="s">
        <v>427</v>
      </c>
      <c r="D1097" s="557"/>
      <c r="E1097" s="558"/>
      <c r="F1097" s="559">
        <f t="shared" ref="F1097:H1097" si="424">SUM(F1099:F1110)</f>
        <v>38713672.32</v>
      </c>
      <c r="G1097" s="559">
        <f t="shared" si="424"/>
        <v>6699825.3799999999</v>
      </c>
      <c r="H1097" s="559">
        <f t="shared" si="424"/>
        <v>45413497.700000003</v>
      </c>
      <c r="I1097" s="543"/>
      <c r="J1097" s="543"/>
      <c r="K1097" s="561"/>
      <c r="L1097" s="560"/>
      <c r="M1097" s="560"/>
      <c r="N1097" s="560"/>
      <c r="O1097" s="561"/>
      <c r="P1097" s="559"/>
      <c r="Q1097" s="559"/>
      <c r="R1097" s="559"/>
      <c r="S1097" s="550">
        <v>0</v>
      </c>
      <c r="T1097" s="550">
        <v>0</v>
      </c>
      <c r="U1097" s="550">
        <f t="shared" ref="U1097:U1160" si="425">S1097+T1097</f>
        <v>0</v>
      </c>
      <c r="V1097" s="514"/>
      <c r="W1097" s="488"/>
      <c r="X1097" s="281"/>
      <c r="Y1097" s="281"/>
      <c r="Z1097" s="281"/>
      <c r="AA1097" s="281"/>
      <c r="AB1097" s="281"/>
      <c r="AC1097" s="281"/>
      <c r="AD1097" s="281"/>
      <c r="AE1097" s="281"/>
      <c r="AF1097" s="281"/>
      <c r="AG1097" s="281"/>
      <c r="AH1097" s="281"/>
      <c r="AI1097" s="281"/>
      <c r="AJ1097" s="281"/>
      <c r="AK1097" s="281"/>
    </row>
    <row r="1098" spans="1:37" ht="28.5">
      <c r="A1098" s="542"/>
      <c r="B1098" s="542"/>
      <c r="C1098" s="512" t="s">
        <v>537</v>
      </c>
      <c r="D1098" s="551"/>
      <c r="E1098" s="552"/>
      <c r="F1098" s="547">
        <f t="shared" ref="F1098:F1103" si="426">E1098*I1098</f>
        <v>0</v>
      </c>
      <c r="G1098" s="547">
        <f t="shared" ref="G1098:G1103" si="427">E1098*J1098</f>
        <v>0</v>
      </c>
      <c r="H1098" s="547">
        <f t="shared" ref="H1098:H1103" si="428">F1098+G1098</f>
        <v>0</v>
      </c>
      <c r="I1098" s="537"/>
      <c r="J1098" s="537"/>
      <c r="K1098" s="553"/>
      <c r="L1098" s="491"/>
      <c r="M1098" s="491"/>
      <c r="N1098" s="491"/>
      <c r="O1098" s="553"/>
      <c r="P1098" s="549">
        <f t="shared" ref="P1098:P1103" si="429">E1098*S1098</f>
        <v>0</v>
      </c>
      <c r="Q1098" s="549">
        <f t="shared" ref="Q1098:Q1103" si="430">E1098*T1098</f>
        <v>0</v>
      </c>
      <c r="R1098" s="550">
        <f t="shared" ref="R1098:R1161" si="431">P1098+Q1098</f>
        <v>0</v>
      </c>
      <c r="S1098" s="550">
        <v>0</v>
      </c>
      <c r="T1098" s="550">
        <v>0</v>
      </c>
      <c r="U1098" s="550">
        <f t="shared" si="425"/>
        <v>0</v>
      </c>
      <c r="V1098" s="493"/>
      <c r="X1098" s="283"/>
      <c r="Y1098" s="283"/>
      <c r="Z1098" s="283"/>
      <c r="AA1098" s="283"/>
      <c r="AB1098" s="283"/>
      <c r="AC1098" s="283"/>
      <c r="AD1098" s="283"/>
      <c r="AE1098" s="283"/>
      <c r="AF1098" s="283"/>
      <c r="AG1098" s="283"/>
      <c r="AH1098" s="283"/>
      <c r="AI1098" s="283"/>
      <c r="AJ1098" s="283"/>
      <c r="AK1098" s="283"/>
    </row>
    <row r="1099" spans="1:37" ht="128.25">
      <c r="A1099" s="542">
        <v>924</v>
      </c>
      <c r="B1099" s="542">
        <v>73</v>
      </c>
      <c r="C1099" s="517" t="s">
        <v>538</v>
      </c>
      <c r="D1099" s="542" t="s">
        <v>31</v>
      </c>
      <c r="E1099" s="537">
        <v>3.71</v>
      </c>
      <c r="F1099" s="547">
        <f t="shared" si="426"/>
        <v>612150</v>
      </c>
      <c r="G1099" s="547">
        <f t="shared" si="427"/>
        <v>265884.57</v>
      </c>
      <c r="H1099" s="547">
        <f t="shared" si="428"/>
        <v>878034.57</v>
      </c>
      <c r="I1099" s="537">
        <v>165000</v>
      </c>
      <c r="J1099" s="563">
        <v>71667</v>
      </c>
      <c r="K1099" s="553"/>
      <c r="L1099" s="491"/>
      <c r="M1099" s="491"/>
      <c r="N1099" s="491"/>
      <c r="O1099" s="553">
        <f>I1099</f>
        <v>165000</v>
      </c>
      <c r="P1099" s="549">
        <f t="shared" si="429"/>
        <v>783977.43</v>
      </c>
      <c r="Q1099" s="549">
        <f t="shared" si="430"/>
        <v>340517.04</v>
      </c>
      <c r="R1099" s="550">
        <f t="shared" si="431"/>
        <v>1124494.47</v>
      </c>
      <c r="S1099" s="550">
        <v>211314.67</v>
      </c>
      <c r="T1099" s="550">
        <v>91783.57</v>
      </c>
      <c r="U1099" s="550">
        <f t="shared" si="425"/>
        <v>303098.23999999999</v>
      </c>
      <c r="V1099" s="493" t="s">
        <v>539</v>
      </c>
      <c r="W1099" s="283"/>
      <c r="X1099" s="283"/>
      <c r="Y1099" s="283"/>
      <c r="Z1099" s="283"/>
      <c r="AA1099" s="283"/>
      <c r="AB1099" s="283"/>
      <c r="AC1099" s="283"/>
      <c r="AD1099" s="283"/>
      <c r="AE1099" s="283"/>
      <c r="AF1099" s="283"/>
      <c r="AG1099" s="283"/>
      <c r="AH1099" s="283"/>
      <c r="AI1099" s="283"/>
      <c r="AJ1099" s="283"/>
      <c r="AK1099" s="283"/>
    </row>
    <row r="1100" spans="1:37" ht="28.5">
      <c r="A1100" s="542"/>
      <c r="B1100" s="542"/>
      <c r="C1100" s="516" t="s">
        <v>540</v>
      </c>
      <c r="D1100" s="542"/>
      <c r="E1100" s="537"/>
      <c r="F1100" s="547">
        <f t="shared" si="426"/>
        <v>0</v>
      </c>
      <c r="G1100" s="547">
        <f t="shared" si="427"/>
        <v>0</v>
      </c>
      <c r="H1100" s="547">
        <f t="shared" si="428"/>
        <v>0</v>
      </c>
      <c r="I1100" s="537"/>
      <c r="J1100" s="537"/>
      <c r="K1100" s="553"/>
      <c r="L1100" s="491"/>
      <c r="M1100" s="491"/>
      <c r="N1100" s="491"/>
      <c r="O1100" s="553"/>
      <c r="P1100" s="549">
        <f t="shared" si="429"/>
        <v>0</v>
      </c>
      <c r="Q1100" s="549">
        <f t="shared" si="430"/>
        <v>0</v>
      </c>
      <c r="R1100" s="550">
        <f t="shared" si="431"/>
        <v>0</v>
      </c>
      <c r="S1100" s="550">
        <v>0</v>
      </c>
      <c r="T1100" s="550">
        <v>0</v>
      </c>
      <c r="U1100" s="550">
        <f t="shared" si="425"/>
        <v>0</v>
      </c>
      <c r="V1100" s="493"/>
      <c r="W1100" s="283"/>
      <c r="X1100" s="283"/>
      <c r="Y1100" s="283"/>
      <c r="Z1100" s="283"/>
      <c r="AA1100" s="283"/>
      <c r="AB1100" s="283"/>
      <c r="AC1100" s="283"/>
      <c r="AD1100" s="283"/>
      <c r="AE1100" s="283"/>
      <c r="AF1100" s="283"/>
      <c r="AG1100" s="283"/>
      <c r="AH1100" s="283"/>
      <c r="AI1100" s="283"/>
      <c r="AJ1100" s="283"/>
      <c r="AK1100" s="283"/>
    </row>
    <row r="1101" spans="1:37" ht="71.25">
      <c r="A1101" s="542">
        <v>925</v>
      </c>
      <c r="B1101" s="542">
        <v>74</v>
      </c>
      <c r="C1101" s="517" t="s">
        <v>541</v>
      </c>
      <c r="D1101" s="542" t="s">
        <v>31</v>
      </c>
      <c r="E1101" s="537">
        <v>13.06</v>
      </c>
      <c r="F1101" s="547">
        <f t="shared" si="426"/>
        <v>2154900</v>
      </c>
      <c r="G1101" s="547">
        <f t="shared" si="427"/>
        <v>1146015</v>
      </c>
      <c r="H1101" s="547">
        <f t="shared" si="428"/>
        <v>3300915</v>
      </c>
      <c r="I1101" s="537">
        <v>165000</v>
      </c>
      <c r="J1101" s="563">
        <v>87750</v>
      </c>
      <c r="K1101" s="553"/>
      <c r="L1101" s="491"/>
      <c r="M1101" s="491"/>
      <c r="N1101" s="491"/>
      <c r="O1101" s="553">
        <f>I1101</f>
        <v>165000</v>
      </c>
      <c r="P1101" s="549">
        <f t="shared" si="429"/>
        <v>2759769.59</v>
      </c>
      <c r="Q1101" s="549">
        <f t="shared" si="430"/>
        <v>1467695.6</v>
      </c>
      <c r="R1101" s="550">
        <f t="shared" si="431"/>
        <v>4227465.1900000004</v>
      </c>
      <c r="S1101" s="550">
        <v>211314.67</v>
      </c>
      <c r="T1101" s="550">
        <v>112380.98</v>
      </c>
      <c r="U1101" s="550">
        <f t="shared" si="425"/>
        <v>323695.65000000002</v>
      </c>
      <c r="V1101" s="493" t="s">
        <v>542</v>
      </c>
      <c r="W1101" s="283"/>
      <c r="X1101" s="283"/>
      <c r="Y1101" s="283"/>
      <c r="Z1101" s="283"/>
      <c r="AA1101" s="283"/>
      <c r="AB1101" s="283"/>
      <c r="AC1101" s="283"/>
      <c r="AD1101" s="283"/>
      <c r="AE1101" s="283"/>
      <c r="AF1101" s="283"/>
      <c r="AG1101" s="283"/>
      <c r="AH1101" s="283"/>
      <c r="AI1101" s="283"/>
      <c r="AJ1101" s="283"/>
      <c r="AK1101" s="283"/>
    </row>
    <row r="1102" spans="1:37" ht="28.5">
      <c r="A1102" s="542"/>
      <c r="B1102" s="542"/>
      <c r="C1102" s="516" t="s">
        <v>543</v>
      </c>
      <c r="D1102" s="542"/>
      <c r="E1102" s="537"/>
      <c r="F1102" s="547">
        <f t="shared" si="426"/>
        <v>0</v>
      </c>
      <c r="G1102" s="547">
        <f t="shared" si="427"/>
        <v>0</v>
      </c>
      <c r="H1102" s="547">
        <f t="shared" si="428"/>
        <v>0</v>
      </c>
      <c r="I1102" s="537"/>
      <c r="J1102" s="537"/>
      <c r="K1102" s="553"/>
      <c r="L1102" s="491"/>
      <c r="M1102" s="491"/>
      <c r="N1102" s="491"/>
      <c r="O1102" s="553"/>
      <c r="P1102" s="549">
        <f t="shared" si="429"/>
        <v>0</v>
      </c>
      <c r="Q1102" s="549">
        <f t="shared" si="430"/>
        <v>0</v>
      </c>
      <c r="R1102" s="550">
        <f t="shared" si="431"/>
        <v>0</v>
      </c>
      <c r="S1102" s="550">
        <v>0</v>
      </c>
      <c r="T1102" s="550">
        <v>0</v>
      </c>
      <c r="U1102" s="550">
        <f t="shared" si="425"/>
        <v>0</v>
      </c>
      <c r="V1102" s="493"/>
      <c r="X1102" s="283"/>
      <c r="Y1102" s="283"/>
      <c r="Z1102" s="283"/>
      <c r="AA1102" s="283"/>
      <c r="AB1102" s="283"/>
      <c r="AC1102" s="283"/>
      <c r="AD1102" s="283"/>
      <c r="AE1102" s="283"/>
      <c r="AF1102" s="283"/>
      <c r="AG1102" s="283"/>
      <c r="AH1102" s="283"/>
      <c r="AI1102" s="283"/>
      <c r="AJ1102" s="283"/>
      <c r="AK1102" s="283"/>
    </row>
    <row r="1103" spans="1:37" ht="28.5">
      <c r="A1103" s="542">
        <v>926</v>
      </c>
      <c r="B1103" s="542">
        <v>75</v>
      </c>
      <c r="C1103" s="517" t="s">
        <v>544</v>
      </c>
      <c r="D1103" s="542" t="s">
        <v>31</v>
      </c>
      <c r="E1103" s="537">
        <v>3.05</v>
      </c>
      <c r="F1103" s="547">
        <f t="shared" si="426"/>
        <v>160125</v>
      </c>
      <c r="G1103" s="547">
        <f t="shared" si="427"/>
        <v>218380</v>
      </c>
      <c r="H1103" s="547">
        <f t="shared" si="428"/>
        <v>378505</v>
      </c>
      <c r="I1103" s="537">
        <v>52500</v>
      </c>
      <c r="J1103" s="563">
        <v>71600</v>
      </c>
      <c r="K1103" s="553"/>
      <c r="L1103" s="491"/>
      <c r="M1103" s="491"/>
      <c r="N1103" s="491"/>
      <c r="O1103" s="553">
        <f>I1103</f>
        <v>52500</v>
      </c>
      <c r="P1103" s="549">
        <f t="shared" si="429"/>
        <v>205071.26</v>
      </c>
      <c r="Q1103" s="549">
        <f t="shared" si="430"/>
        <v>279678.17</v>
      </c>
      <c r="R1103" s="550">
        <f t="shared" si="431"/>
        <v>484749.43</v>
      </c>
      <c r="S1103" s="550">
        <v>67236.479999999996</v>
      </c>
      <c r="T1103" s="550">
        <v>91697.76</v>
      </c>
      <c r="U1103" s="550">
        <f t="shared" si="425"/>
        <v>158934.24</v>
      </c>
      <c r="V1103" s="493"/>
      <c r="X1103" s="283"/>
      <c r="Y1103" s="283"/>
      <c r="Z1103" s="283"/>
      <c r="AA1103" s="283"/>
      <c r="AB1103" s="283"/>
      <c r="AC1103" s="283"/>
      <c r="AD1103" s="283"/>
      <c r="AE1103" s="283"/>
      <c r="AF1103" s="283"/>
      <c r="AG1103" s="283"/>
      <c r="AH1103" s="283"/>
      <c r="AI1103" s="283"/>
      <c r="AJ1103" s="283"/>
      <c r="AK1103" s="283"/>
    </row>
    <row r="1104" spans="1:37" ht="15">
      <c r="A1104" s="544"/>
      <c r="B1104" s="544"/>
      <c r="C1104" s="516" t="s">
        <v>545</v>
      </c>
      <c r="D1104" s="544"/>
      <c r="E1104" s="543"/>
      <c r="F1104" s="559">
        <f t="shared" ref="F1104:H1104" si="432">SUM(F1106:F1116)</f>
        <v>19012480.16</v>
      </c>
      <c r="G1104" s="559">
        <f t="shared" si="432"/>
        <v>2665100.7799999998</v>
      </c>
      <c r="H1104" s="559">
        <f t="shared" si="432"/>
        <v>21677580.940000001</v>
      </c>
      <c r="I1104" s="543"/>
      <c r="J1104" s="543"/>
      <c r="K1104" s="561"/>
      <c r="L1104" s="560"/>
      <c r="M1104" s="560"/>
      <c r="N1104" s="560"/>
      <c r="O1104" s="561"/>
      <c r="P1104" s="559"/>
      <c r="Q1104" s="559"/>
      <c r="R1104" s="559"/>
      <c r="S1104" s="550">
        <v>0</v>
      </c>
      <c r="T1104" s="550">
        <v>0</v>
      </c>
      <c r="U1104" s="550">
        <f t="shared" si="425"/>
        <v>0</v>
      </c>
      <c r="V1104" s="514"/>
      <c r="W1104" s="488"/>
      <c r="X1104" s="281"/>
      <c r="Y1104" s="281"/>
      <c r="Z1104" s="281"/>
      <c r="AA1104" s="281"/>
      <c r="AB1104" s="281"/>
      <c r="AC1104" s="281"/>
      <c r="AD1104" s="281"/>
      <c r="AE1104" s="281"/>
      <c r="AF1104" s="281"/>
      <c r="AG1104" s="281"/>
      <c r="AH1104" s="281"/>
      <c r="AI1104" s="281"/>
      <c r="AJ1104" s="281"/>
      <c r="AK1104" s="281"/>
    </row>
    <row r="1105" spans="1:37" ht="28.5">
      <c r="A1105" s="542"/>
      <c r="B1105" s="542"/>
      <c r="C1105" s="516" t="s">
        <v>546</v>
      </c>
      <c r="D1105" s="542"/>
      <c r="E1105" s="537"/>
      <c r="F1105" s="547">
        <f t="shared" ref="F1105:F1116" si="433">E1105*I1105</f>
        <v>0</v>
      </c>
      <c r="G1105" s="547">
        <f t="shared" ref="G1105:G1116" si="434">E1105*J1105</f>
        <v>0</v>
      </c>
      <c r="H1105" s="547">
        <f t="shared" ref="H1105:H1116" si="435">F1105+G1105</f>
        <v>0</v>
      </c>
      <c r="I1105" s="537"/>
      <c r="J1105" s="537"/>
      <c r="K1105" s="553"/>
      <c r="L1105" s="491"/>
      <c r="M1105" s="491"/>
      <c r="N1105" s="491"/>
      <c r="O1105" s="553"/>
      <c r="P1105" s="549">
        <f t="shared" ref="P1105:P1116" si="436">E1105*S1105</f>
        <v>0</v>
      </c>
      <c r="Q1105" s="549">
        <f t="shared" ref="Q1105:Q1116" si="437">E1105*T1105</f>
        <v>0</v>
      </c>
      <c r="R1105" s="550">
        <f t="shared" si="431"/>
        <v>0</v>
      </c>
      <c r="S1105" s="550">
        <v>0</v>
      </c>
      <c r="T1105" s="550">
        <v>0</v>
      </c>
      <c r="U1105" s="550">
        <f t="shared" si="425"/>
        <v>0</v>
      </c>
      <c r="V1105" s="493"/>
      <c r="X1105" s="283"/>
      <c r="Y1105" s="283"/>
      <c r="Z1105" s="283"/>
      <c r="AA1105" s="283"/>
      <c r="AB1105" s="283"/>
      <c r="AC1105" s="283"/>
      <c r="AD1105" s="283"/>
      <c r="AE1105" s="283"/>
      <c r="AF1105" s="283"/>
      <c r="AG1105" s="283"/>
      <c r="AH1105" s="283"/>
      <c r="AI1105" s="283"/>
      <c r="AJ1105" s="283"/>
      <c r="AK1105" s="283"/>
    </row>
    <row r="1106" spans="1:37" ht="28.5">
      <c r="A1106" s="542">
        <v>927</v>
      </c>
      <c r="B1106" s="542">
        <v>76</v>
      </c>
      <c r="C1106" s="517" t="s">
        <v>547</v>
      </c>
      <c r="D1106" s="542" t="s">
        <v>26</v>
      </c>
      <c r="E1106" s="537">
        <v>4594.3100000000004</v>
      </c>
      <c r="F1106" s="547">
        <f t="shared" si="433"/>
        <v>2003119.16</v>
      </c>
      <c r="G1106" s="547">
        <f t="shared" si="434"/>
        <v>0</v>
      </c>
      <c r="H1106" s="547">
        <f t="shared" si="435"/>
        <v>2003119.16</v>
      </c>
      <c r="I1106" s="537">
        <v>436</v>
      </c>
      <c r="J1106" s="537"/>
      <c r="K1106" s="553"/>
      <c r="L1106" s="491"/>
      <c r="M1106" s="491"/>
      <c r="N1106" s="491"/>
      <c r="O1106" s="553">
        <f t="shared" ref="O1106:O1110" si="438">I1106</f>
        <v>436</v>
      </c>
      <c r="P1106" s="549">
        <f t="shared" si="436"/>
        <v>2565370.8199999998</v>
      </c>
      <c r="Q1106" s="549">
        <f t="shared" si="437"/>
        <v>0</v>
      </c>
      <c r="R1106" s="550">
        <f t="shared" si="431"/>
        <v>2565370.8199999998</v>
      </c>
      <c r="S1106" s="550">
        <v>558.38</v>
      </c>
      <c r="T1106" s="550">
        <v>0</v>
      </c>
      <c r="U1106" s="550">
        <f t="shared" si="425"/>
        <v>558.38</v>
      </c>
      <c r="V1106" s="493"/>
      <c r="X1106" s="283"/>
      <c r="Y1106" s="283"/>
      <c r="Z1106" s="283"/>
      <c r="AA1106" s="283"/>
      <c r="AB1106" s="283"/>
      <c r="AC1106" s="283"/>
      <c r="AD1106" s="283"/>
      <c r="AE1106" s="283"/>
      <c r="AF1106" s="283"/>
      <c r="AG1106" s="283"/>
      <c r="AH1106" s="283"/>
      <c r="AI1106" s="283"/>
      <c r="AJ1106" s="283"/>
      <c r="AK1106" s="283"/>
    </row>
    <row r="1107" spans="1:37" ht="28.5">
      <c r="A1107" s="542">
        <v>928</v>
      </c>
      <c r="B1107" s="542">
        <v>77</v>
      </c>
      <c r="C1107" s="517" t="s">
        <v>548</v>
      </c>
      <c r="D1107" s="542" t="s">
        <v>26</v>
      </c>
      <c r="E1107" s="537">
        <v>4594.3100000000004</v>
      </c>
      <c r="F1107" s="547">
        <f t="shared" si="433"/>
        <v>836164.42</v>
      </c>
      <c r="G1107" s="547">
        <f t="shared" si="434"/>
        <v>0</v>
      </c>
      <c r="H1107" s="547">
        <f t="shared" si="435"/>
        <v>836164.42</v>
      </c>
      <c r="I1107" s="537">
        <f>117+65</f>
        <v>182</v>
      </c>
      <c r="J1107" s="537"/>
      <c r="K1107" s="553"/>
      <c r="L1107" s="491"/>
      <c r="M1107" s="491"/>
      <c r="N1107" s="491"/>
      <c r="O1107" s="553">
        <f t="shared" si="438"/>
        <v>182</v>
      </c>
      <c r="P1107" s="549">
        <f t="shared" si="436"/>
        <v>1070887.72</v>
      </c>
      <c r="Q1107" s="549">
        <f t="shared" si="437"/>
        <v>0</v>
      </c>
      <c r="R1107" s="550">
        <f t="shared" si="431"/>
        <v>1070887.72</v>
      </c>
      <c r="S1107" s="550">
        <v>233.09</v>
      </c>
      <c r="T1107" s="550">
        <v>0</v>
      </c>
      <c r="U1107" s="550">
        <f t="shared" si="425"/>
        <v>233.09</v>
      </c>
      <c r="V1107" s="493"/>
      <c r="X1107" s="283"/>
      <c r="Y1107" s="283"/>
      <c r="Z1107" s="283"/>
      <c r="AA1107" s="283"/>
      <c r="AB1107" s="283"/>
      <c r="AC1107" s="283"/>
      <c r="AD1107" s="283"/>
      <c r="AE1107" s="283"/>
      <c r="AF1107" s="283"/>
      <c r="AG1107" s="283"/>
      <c r="AH1107" s="283"/>
      <c r="AI1107" s="283"/>
      <c r="AJ1107" s="283"/>
      <c r="AK1107" s="283"/>
    </row>
    <row r="1108" spans="1:37" ht="42.75">
      <c r="A1108" s="542">
        <v>929</v>
      </c>
      <c r="B1108" s="542">
        <v>78</v>
      </c>
      <c r="C1108" s="517" t="s">
        <v>549</v>
      </c>
      <c r="D1108" s="542" t="s">
        <v>26</v>
      </c>
      <c r="E1108" s="537">
        <v>4594.3100000000004</v>
      </c>
      <c r="F1108" s="547">
        <f t="shared" si="433"/>
        <v>2104193.98</v>
      </c>
      <c r="G1108" s="547">
        <f t="shared" si="434"/>
        <v>101074.82</v>
      </c>
      <c r="H1108" s="547">
        <f t="shared" si="435"/>
        <v>2205268.7999999998</v>
      </c>
      <c r="I1108" s="537">
        <v>458</v>
      </c>
      <c r="J1108" s="537">
        <v>22</v>
      </c>
      <c r="K1108" s="553"/>
      <c r="L1108" s="491"/>
      <c r="M1108" s="491"/>
      <c r="N1108" s="491"/>
      <c r="O1108" s="553">
        <f t="shared" si="438"/>
        <v>458</v>
      </c>
      <c r="P1108" s="549">
        <f t="shared" si="436"/>
        <v>2694838.47</v>
      </c>
      <c r="Q1108" s="549">
        <f t="shared" si="437"/>
        <v>129467.66</v>
      </c>
      <c r="R1108" s="550">
        <f t="shared" si="431"/>
        <v>2824306.13</v>
      </c>
      <c r="S1108" s="550">
        <v>586.55999999999995</v>
      </c>
      <c r="T1108" s="550">
        <v>28.18</v>
      </c>
      <c r="U1108" s="550">
        <f t="shared" si="425"/>
        <v>614.74</v>
      </c>
      <c r="V1108" s="493"/>
      <c r="X1108" s="283"/>
      <c r="Y1108" s="283"/>
      <c r="Z1108" s="283"/>
      <c r="AA1108" s="283"/>
      <c r="AB1108" s="283"/>
      <c r="AC1108" s="283"/>
      <c r="AD1108" s="283"/>
      <c r="AE1108" s="283"/>
      <c r="AF1108" s="283"/>
      <c r="AG1108" s="283"/>
      <c r="AH1108" s="283"/>
      <c r="AI1108" s="283"/>
      <c r="AJ1108" s="283"/>
      <c r="AK1108" s="283"/>
    </row>
    <row r="1109" spans="1:37" ht="42.75">
      <c r="A1109" s="542">
        <v>930</v>
      </c>
      <c r="B1109" s="542">
        <v>79</v>
      </c>
      <c r="C1109" s="517" t="s">
        <v>550</v>
      </c>
      <c r="D1109" s="542" t="s">
        <v>26</v>
      </c>
      <c r="E1109" s="537">
        <v>8962.5300000000007</v>
      </c>
      <c r="F1109" s="547">
        <f t="shared" si="433"/>
        <v>5377518</v>
      </c>
      <c r="G1109" s="547">
        <f t="shared" si="434"/>
        <v>1917981.42</v>
      </c>
      <c r="H1109" s="547">
        <f t="shared" si="435"/>
        <v>7295499.4199999999</v>
      </c>
      <c r="I1109" s="556">
        <v>600</v>
      </c>
      <c r="J1109" s="537">
        <v>214</v>
      </c>
      <c r="K1109" s="553"/>
      <c r="L1109" s="491"/>
      <c r="M1109" s="491"/>
      <c r="N1109" s="491"/>
      <c r="O1109" s="553">
        <f t="shared" si="438"/>
        <v>600</v>
      </c>
      <c r="P1109" s="549">
        <f t="shared" si="436"/>
        <v>6886987.2999999998</v>
      </c>
      <c r="Q1109" s="549">
        <f t="shared" si="437"/>
        <v>2456360.6</v>
      </c>
      <c r="R1109" s="550">
        <f t="shared" si="431"/>
        <v>9343347.9000000004</v>
      </c>
      <c r="S1109" s="550">
        <v>768.42</v>
      </c>
      <c r="T1109" s="550">
        <v>274.07</v>
      </c>
      <c r="U1109" s="550">
        <f t="shared" si="425"/>
        <v>1042.49</v>
      </c>
      <c r="V1109" s="493"/>
      <c r="X1109" s="283"/>
      <c r="Y1109" s="283"/>
      <c r="Z1109" s="283"/>
      <c r="AA1109" s="283"/>
      <c r="AB1109" s="283"/>
      <c r="AC1109" s="283"/>
      <c r="AD1109" s="283"/>
      <c r="AE1109" s="283"/>
      <c r="AF1109" s="283"/>
      <c r="AG1109" s="283"/>
      <c r="AH1109" s="283"/>
      <c r="AI1109" s="283"/>
      <c r="AJ1109" s="283"/>
      <c r="AK1109" s="283"/>
    </row>
    <row r="1110" spans="1:37" ht="28.5">
      <c r="A1110" s="542">
        <v>931</v>
      </c>
      <c r="B1110" s="542">
        <v>80</v>
      </c>
      <c r="C1110" s="517" t="s">
        <v>551</v>
      </c>
      <c r="D1110" s="542" t="s">
        <v>26</v>
      </c>
      <c r="E1110" s="537">
        <v>8962.5300000000007</v>
      </c>
      <c r="F1110" s="547">
        <f t="shared" si="433"/>
        <v>6453021.5999999996</v>
      </c>
      <c r="G1110" s="547">
        <f t="shared" si="434"/>
        <v>385388.79</v>
      </c>
      <c r="H1110" s="547">
        <f t="shared" si="435"/>
        <v>6838410.3899999997</v>
      </c>
      <c r="I1110" s="556">
        <v>720</v>
      </c>
      <c r="J1110" s="537">
        <v>43</v>
      </c>
      <c r="K1110" s="553"/>
      <c r="L1110" s="491"/>
      <c r="M1110" s="491"/>
      <c r="N1110" s="491"/>
      <c r="O1110" s="553">
        <f t="shared" si="438"/>
        <v>720</v>
      </c>
      <c r="P1110" s="549">
        <f t="shared" si="436"/>
        <v>8264348.9100000001</v>
      </c>
      <c r="Q1110" s="549">
        <f t="shared" si="437"/>
        <v>493566.53</v>
      </c>
      <c r="R1110" s="550">
        <f t="shared" si="431"/>
        <v>8757915.4399999995</v>
      </c>
      <c r="S1110" s="550">
        <v>922.1</v>
      </c>
      <c r="T1110" s="550">
        <v>55.07</v>
      </c>
      <c r="U1110" s="550">
        <f t="shared" si="425"/>
        <v>977.17</v>
      </c>
      <c r="V1110" s="493"/>
      <c r="X1110" s="283"/>
      <c r="Y1110" s="283"/>
      <c r="Z1110" s="283"/>
      <c r="AA1110" s="283"/>
      <c r="AB1110" s="283"/>
      <c r="AC1110" s="283"/>
      <c r="AD1110" s="283"/>
      <c r="AE1110" s="283"/>
      <c r="AF1110" s="283"/>
      <c r="AG1110" s="283"/>
      <c r="AH1110" s="283"/>
      <c r="AI1110" s="283"/>
      <c r="AJ1110" s="283"/>
      <c r="AK1110" s="283"/>
    </row>
    <row r="1111" spans="1:37" ht="28.5">
      <c r="A1111" s="542"/>
      <c r="B1111" s="542"/>
      <c r="C1111" s="512" t="s">
        <v>552</v>
      </c>
      <c r="D1111" s="551"/>
      <c r="E1111" s="552"/>
      <c r="F1111" s="547">
        <f t="shared" si="433"/>
        <v>0</v>
      </c>
      <c r="G1111" s="547">
        <f t="shared" si="434"/>
        <v>0</v>
      </c>
      <c r="H1111" s="547">
        <f t="shared" si="435"/>
        <v>0</v>
      </c>
      <c r="I1111" s="537"/>
      <c r="J1111" s="537"/>
      <c r="K1111" s="553"/>
      <c r="L1111" s="491"/>
      <c r="M1111" s="491"/>
      <c r="N1111" s="491"/>
      <c r="O1111" s="553"/>
      <c r="P1111" s="549">
        <f t="shared" si="436"/>
        <v>0</v>
      </c>
      <c r="Q1111" s="549">
        <f t="shared" si="437"/>
        <v>0</v>
      </c>
      <c r="R1111" s="550">
        <f t="shared" si="431"/>
        <v>0</v>
      </c>
      <c r="S1111" s="550">
        <v>0</v>
      </c>
      <c r="T1111" s="550">
        <v>0</v>
      </c>
      <c r="U1111" s="550">
        <f t="shared" si="425"/>
        <v>0</v>
      </c>
      <c r="V1111" s="493"/>
      <c r="X1111" s="283"/>
      <c r="Y1111" s="283"/>
      <c r="Z1111" s="283"/>
      <c r="AA1111" s="283"/>
      <c r="AB1111" s="283"/>
      <c r="AC1111" s="283"/>
      <c r="AD1111" s="283"/>
      <c r="AE1111" s="283"/>
      <c r="AF1111" s="283"/>
      <c r="AG1111" s="283"/>
      <c r="AH1111" s="283"/>
      <c r="AI1111" s="283"/>
      <c r="AJ1111" s="283"/>
      <c r="AK1111" s="283"/>
    </row>
    <row r="1112" spans="1:37" ht="28.5">
      <c r="A1112" s="542">
        <v>932</v>
      </c>
      <c r="B1112" s="542">
        <v>81</v>
      </c>
      <c r="C1112" s="517" t="s">
        <v>547</v>
      </c>
      <c r="D1112" s="542" t="s">
        <v>26</v>
      </c>
      <c r="E1112" s="537">
        <v>934.25</v>
      </c>
      <c r="F1112" s="547">
        <f t="shared" si="433"/>
        <v>407333</v>
      </c>
      <c r="G1112" s="547">
        <f t="shared" si="434"/>
        <v>0</v>
      </c>
      <c r="H1112" s="547">
        <f t="shared" si="435"/>
        <v>407333</v>
      </c>
      <c r="I1112" s="537">
        <v>436</v>
      </c>
      <c r="J1112" s="537"/>
      <c r="K1112" s="553"/>
      <c r="L1112" s="491"/>
      <c r="M1112" s="491"/>
      <c r="N1112" s="491"/>
      <c r="O1112" s="553">
        <f t="shared" ref="O1112:O1116" si="439">I1112</f>
        <v>436</v>
      </c>
      <c r="P1112" s="549">
        <f t="shared" si="436"/>
        <v>521666.52</v>
      </c>
      <c r="Q1112" s="549">
        <f t="shared" si="437"/>
        <v>0</v>
      </c>
      <c r="R1112" s="550">
        <f t="shared" si="431"/>
        <v>521666.52</v>
      </c>
      <c r="S1112" s="550">
        <v>558.38</v>
      </c>
      <c r="T1112" s="550">
        <v>0</v>
      </c>
      <c r="U1112" s="550">
        <f t="shared" si="425"/>
        <v>558.38</v>
      </c>
      <c r="V1112" s="493" t="s">
        <v>553</v>
      </c>
      <c r="W1112" s="283"/>
      <c r="X1112" s="283"/>
      <c r="Y1112" s="283"/>
      <c r="Z1112" s="283"/>
      <c r="AA1112" s="283"/>
      <c r="AB1112" s="283"/>
      <c r="AC1112" s="283"/>
      <c r="AD1112" s="283"/>
      <c r="AE1112" s="283"/>
      <c r="AF1112" s="283"/>
      <c r="AG1112" s="283"/>
      <c r="AH1112" s="283"/>
      <c r="AI1112" s="283"/>
      <c r="AJ1112" s="283"/>
      <c r="AK1112" s="283"/>
    </row>
    <row r="1113" spans="1:37" ht="28.5">
      <c r="A1113" s="542">
        <v>933</v>
      </c>
      <c r="B1113" s="542">
        <v>82</v>
      </c>
      <c r="C1113" s="517" t="s">
        <v>548</v>
      </c>
      <c r="D1113" s="542" t="s">
        <v>26</v>
      </c>
      <c r="E1113" s="537">
        <v>934.25</v>
      </c>
      <c r="F1113" s="547">
        <f t="shared" si="433"/>
        <v>170033.5</v>
      </c>
      <c r="G1113" s="547">
        <f t="shared" si="434"/>
        <v>0</v>
      </c>
      <c r="H1113" s="547">
        <f t="shared" si="435"/>
        <v>170033.5</v>
      </c>
      <c r="I1113" s="537">
        <f>117+65</f>
        <v>182</v>
      </c>
      <c r="J1113" s="537"/>
      <c r="K1113" s="553"/>
      <c r="L1113" s="491"/>
      <c r="M1113" s="491"/>
      <c r="N1113" s="491"/>
      <c r="O1113" s="553">
        <f t="shared" si="439"/>
        <v>182</v>
      </c>
      <c r="P1113" s="549">
        <f t="shared" si="436"/>
        <v>217764.33</v>
      </c>
      <c r="Q1113" s="549">
        <f t="shared" si="437"/>
        <v>0</v>
      </c>
      <c r="R1113" s="550">
        <f t="shared" si="431"/>
        <v>217764.33</v>
      </c>
      <c r="S1113" s="550">
        <v>233.09</v>
      </c>
      <c r="T1113" s="550">
        <v>0</v>
      </c>
      <c r="U1113" s="550">
        <f t="shared" si="425"/>
        <v>233.09</v>
      </c>
      <c r="V1113" s="493"/>
      <c r="X1113" s="283"/>
      <c r="Y1113" s="283"/>
      <c r="Z1113" s="283"/>
      <c r="AA1113" s="283"/>
      <c r="AB1113" s="283"/>
      <c r="AC1113" s="283"/>
      <c r="AD1113" s="283"/>
      <c r="AE1113" s="283"/>
      <c r="AF1113" s="283"/>
      <c r="AG1113" s="283"/>
      <c r="AH1113" s="283"/>
      <c r="AI1113" s="283"/>
      <c r="AJ1113" s="283"/>
      <c r="AK1113" s="283"/>
    </row>
    <row r="1114" spans="1:37" ht="42.75">
      <c r="A1114" s="542">
        <v>934</v>
      </c>
      <c r="B1114" s="542">
        <v>83</v>
      </c>
      <c r="C1114" s="517" t="s">
        <v>549</v>
      </c>
      <c r="D1114" s="542" t="s">
        <v>26</v>
      </c>
      <c r="E1114" s="537">
        <v>934.25</v>
      </c>
      <c r="F1114" s="547">
        <f t="shared" si="433"/>
        <v>427886.5</v>
      </c>
      <c r="G1114" s="547">
        <f t="shared" si="434"/>
        <v>20553.5</v>
      </c>
      <c r="H1114" s="547">
        <f t="shared" si="435"/>
        <v>448440</v>
      </c>
      <c r="I1114" s="537">
        <v>458</v>
      </c>
      <c r="J1114" s="537">
        <v>22</v>
      </c>
      <c r="K1114" s="553"/>
      <c r="L1114" s="491"/>
      <c r="M1114" s="491"/>
      <c r="N1114" s="491"/>
      <c r="O1114" s="553">
        <f t="shared" si="439"/>
        <v>458</v>
      </c>
      <c r="P1114" s="549">
        <f t="shared" si="436"/>
        <v>547993.68000000005</v>
      </c>
      <c r="Q1114" s="549">
        <f t="shared" si="437"/>
        <v>26327.17</v>
      </c>
      <c r="R1114" s="550">
        <f t="shared" si="431"/>
        <v>574320.85</v>
      </c>
      <c r="S1114" s="550">
        <v>586.55999999999995</v>
      </c>
      <c r="T1114" s="550">
        <v>28.18</v>
      </c>
      <c r="U1114" s="550">
        <f t="shared" si="425"/>
        <v>614.74</v>
      </c>
      <c r="V1114" s="493"/>
      <c r="X1114" s="283"/>
      <c r="Y1114" s="283"/>
      <c r="Z1114" s="283"/>
      <c r="AA1114" s="283"/>
      <c r="AB1114" s="283"/>
      <c r="AC1114" s="283"/>
      <c r="AD1114" s="283"/>
      <c r="AE1114" s="283"/>
      <c r="AF1114" s="283"/>
      <c r="AG1114" s="283"/>
      <c r="AH1114" s="283"/>
      <c r="AI1114" s="283"/>
      <c r="AJ1114" s="283"/>
      <c r="AK1114" s="283"/>
    </row>
    <row r="1115" spans="1:37" ht="42.75">
      <c r="A1115" s="542">
        <v>935</v>
      </c>
      <c r="B1115" s="542">
        <v>84</v>
      </c>
      <c r="C1115" s="517" t="s">
        <v>554</v>
      </c>
      <c r="D1115" s="542" t="s">
        <v>26</v>
      </c>
      <c r="E1115" s="537">
        <v>934.25</v>
      </c>
      <c r="F1115" s="547">
        <f t="shared" si="433"/>
        <v>560550</v>
      </c>
      <c r="G1115" s="547">
        <f t="shared" si="434"/>
        <v>199929.5</v>
      </c>
      <c r="H1115" s="547">
        <f t="shared" si="435"/>
        <v>760479.5</v>
      </c>
      <c r="I1115" s="556">
        <v>600</v>
      </c>
      <c r="J1115" s="537">
        <v>214</v>
      </c>
      <c r="K1115" s="553"/>
      <c r="L1115" s="491"/>
      <c r="M1115" s="491"/>
      <c r="N1115" s="491"/>
      <c r="O1115" s="553">
        <f t="shared" si="439"/>
        <v>600</v>
      </c>
      <c r="P1115" s="549">
        <f t="shared" si="436"/>
        <v>717896.39</v>
      </c>
      <c r="Q1115" s="549">
        <f t="shared" si="437"/>
        <v>256049.9</v>
      </c>
      <c r="R1115" s="550">
        <f t="shared" si="431"/>
        <v>973946.29</v>
      </c>
      <c r="S1115" s="550">
        <v>768.42</v>
      </c>
      <c r="T1115" s="550">
        <v>274.07</v>
      </c>
      <c r="U1115" s="550">
        <f t="shared" si="425"/>
        <v>1042.49</v>
      </c>
      <c r="V1115" s="493"/>
      <c r="X1115" s="283"/>
      <c r="Y1115" s="283"/>
      <c r="Z1115" s="283"/>
      <c r="AA1115" s="283"/>
      <c r="AB1115" s="283"/>
      <c r="AC1115" s="283"/>
      <c r="AD1115" s="283"/>
      <c r="AE1115" s="283"/>
      <c r="AF1115" s="283"/>
      <c r="AG1115" s="283"/>
      <c r="AH1115" s="283"/>
      <c r="AI1115" s="283"/>
      <c r="AJ1115" s="283"/>
      <c r="AK1115" s="283"/>
    </row>
    <row r="1116" spans="1:37" ht="42.75">
      <c r="A1116" s="542">
        <v>936</v>
      </c>
      <c r="B1116" s="542">
        <v>85</v>
      </c>
      <c r="C1116" s="517" t="s">
        <v>555</v>
      </c>
      <c r="D1116" s="542" t="s">
        <v>26</v>
      </c>
      <c r="E1116" s="537">
        <v>934.25</v>
      </c>
      <c r="F1116" s="547">
        <f t="shared" si="433"/>
        <v>672660</v>
      </c>
      <c r="G1116" s="547">
        <f t="shared" si="434"/>
        <v>40172.75</v>
      </c>
      <c r="H1116" s="547">
        <f t="shared" si="435"/>
        <v>712832.75</v>
      </c>
      <c r="I1116" s="556">
        <v>720</v>
      </c>
      <c r="J1116" s="537">
        <v>43</v>
      </c>
      <c r="K1116" s="553"/>
      <c r="L1116" s="491"/>
      <c r="M1116" s="491"/>
      <c r="N1116" s="491"/>
      <c r="O1116" s="553">
        <f t="shared" si="439"/>
        <v>720</v>
      </c>
      <c r="P1116" s="549">
        <f t="shared" si="436"/>
        <v>861471.93</v>
      </c>
      <c r="Q1116" s="549">
        <f t="shared" si="437"/>
        <v>51449.15</v>
      </c>
      <c r="R1116" s="550">
        <f t="shared" si="431"/>
        <v>912921.08</v>
      </c>
      <c r="S1116" s="550">
        <v>922.1</v>
      </c>
      <c r="T1116" s="550">
        <v>55.07</v>
      </c>
      <c r="U1116" s="550">
        <f t="shared" si="425"/>
        <v>977.17</v>
      </c>
      <c r="V1116" s="493"/>
      <c r="X1116" s="283"/>
      <c r="Y1116" s="283"/>
      <c r="Z1116" s="283"/>
      <c r="AA1116" s="283"/>
      <c r="AB1116" s="283"/>
      <c r="AC1116" s="283"/>
      <c r="AD1116" s="283"/>
      <c r="AE1116" s="283"/>
      <c r="AF1116" s="283"/>
      <c r="AG1116" s="283"/>
      <c r="AH1116" s="283"/>
      <c r="AI1116" s="283"/>
      <c r="AJ1116" s="283"/>
      <c r="AK1116" s="283"/>
    </row>
    <row r="1117" spans="1:37" ht="15">
      <c r="A1117" s="590"/>
      <c r="B1117" s="591" t="s">
        <v>556</v>
      </c>
      <c r="C1117" s="491"/>
      <c r="D1117" s="491"/>
      <c r="E1117" s="592"/>
      <c r="F1117" s="593">
        <f t="shared" ref="F1117:H1117" si="440">F1118+F1123+F1126</f>
        <v>1969280.5</v>
      </c>
      <c r="G1117" s="593">
        <f t="shared" si="440"/>
        <v>2064264</v>
      </c>
      <c r="H1117" s="593">
        <f t="shared" si="440"/>
        <v>4033544.5</v>
      </c>
      <c r="I1117" s="592"/>
      <c r="J1117" s="592"/>
      <c r="K1117" s="594"/>
      <c r="L1117" s="591"/>
      <c r="M1117" s="591"/>
      <c r="N1117" s="591"/>
      <c r="O1117" s="594"/>
      <c r="P1117" s="593"/>
      <c r="Q1117" s="593"/>
      <c r="R1117" s="593"/>
      <c r="S1117" s="550">
        <v>0</v>
      </c>
      <c r="T1117" s="550">
        <v>0</v>
      </c>
      <c r="U1117" s="550">
        <f t="shared" si="425"/>
        <v>0</v>
      </c>
      <c r="V1117" s="595"/>
      <c r="W1117" s="484"/>
      <c r="X1117" s="484"/>
      <c r="Y1117" s="484"/>
      <c r="Z1117" s="484"/>
      <c r="AA1117" s="484"/>
      <c r="AB1117" s="484"/>
      <c r="AC1117" s="484"/>
      <c r="AD1117" s="484"/>
      <c r="AE1117" s="484"/>
      <c r="AF1117" s="484"/>
      <c r="AG1117" s="484"/>
      <c r="AH1117" s="484"/>
      <c r="AI1117" s="484"/>
      <c r="AJ1117" s="484"/>
      <c r="AK1117" s="484"/>
    </row>
    <row r="1118" spans="1:37" ht="15">
      <c r="A1118" s="544"/>
      <c r="B1118" s="544"/>
      <c r="C1118" s="519" t="s">
        <v>557</v>
      </c>
      <c r="D1118" s="544"/>
      <c r="E1118" s="543"/>
      <c r="F1118" s="559">
        <f t="shared" ref="F1118:H1118" si="441">SUM(F1119:F1122)</f>
        <v>1564762.5</v>
      </c>
      <c r="G1118" s="559">
        <f t="shared" si="441"/>
        <v>2064264</v>
      </c>
      <c r="H1118" s="559">
        <f t="shared" si="441"/>
        <v>3629026.5</v>
      </c>
      <c r="I1118" s="543"/>
      <c r="J1118" s="543"/>
      <c r="K1118" s="561"/>
      <c r="L1118" s="560"/>
      <c r="M1118" s="560"/>
      <c r="N1118" s="560"/>
      <c r="O1118" s="561"/>
      <c r="P1118" s="559"/>
      <c r="Q1118" s="559"/>
      <c r="R1118" s="559"/>
      <c r="S1118" s="550">
        <v>0</v>
      </c>
      <c r="T1118" s="550">
        <v>0</v>
      </c>
      <c r="U1118" s="550">
        <f t="shared" si="425"/>
        <v>0</v>
      </c>
      <c r="V1118" s="514"/>
      <c r="W1118" s="488"/>
      <c r="X1118" s="281"/>
      <c r="Y1118" s="281"/>
      <c r="Z1118" s="281"/>
      <c r="AA1118" s="281"/>
      <c r="AB1118" s="281"/>
      <c r="AC1118" s="281"/>
      <c r="AD1118" s="281"/>
      <c r="AE1118" s="281"/>
      <c r="AF1118" s="281"/>
      <c r="AG1118" s="281"/>
      <c r="AH1118" s="281"/>
      <c r="AI1118" s="281"/>
      <c r="AJ1118" s="281"/>
      <c r="AK1118" s="281"/>
    </row>
    <row r="1119" spans="1:37" ht="228">
      <c r="A1119" s="542">
        <v>937</v>
      </c>
      <c r="B1119" s="542">
        <v>86</v>
      </c>
      <c r="C1119" s="493" t="s">
        <v>558</v>
      </c>
      <c r="D1119" s="542" t="s">
        <v>24</v>
      </c>
      <c r="E1119" s="537">
        <v>1812.5</v>
      </c>
      <c r="F1119" s="547">
        <f t="shared" ref="F1119:F1122" si="442">E1119*I1119</f>
        <v>1299562.5</v>
      </c>
      <c r="G1119" s="547">
        <f t="shared" ref="G1119:G1122" si="443">E1119*J1119</f>
        <v>1910375</v>
      </c>
      <c r="H1119" s="547">
        <f t="shared" ref="H1119:H1122" si="444">F1119+G1119</f>
        <v>3209937.5</v>
      </c>
      <c r="I1119" s="537">
        <v>717</v>
      </c>
      <c r="J1119" s="537">
        <v>1054</v>
      </c>
      <c r="K1119" s="553"/>
      <c r="L1119" s="577"/>
      <c r="M1119" s="577"/>
      <c r="N1119" s="577"/>
      <c r="O1119" s="553">
        <f t="shared" ref="O1119:O1122" si="445">I1119</f>
        <v>717</v>
      </c>
      <c r="P1119" s="549">
        <f>E1119*S1119</f>
        <v>1664346.25</v>
      </c>
      <c r="Q1119" s="549">
        <f>E1119*T1119</f>
        <v>2446603.13</v>
      </c>
      <c r="R1119" s="550">
        <f t="shared" si="431"/>
        <v>4110949.38</v>
      </c>
      <c r="S1119" s="550">
        <v>918.26</v>
      </c>
      <c r="T1119" s="550">
        <v>1349.85</v>
      </c>
      <c r="U1119" s="550">
        <f t="shared" si="425"/>
        <v>2268.11</v>
      </c>
      <c r="V1119" s="517" t="s">
        <v>559</v>
      </c>
      <c r="W1119" s="499"/>
      <c r="X1119" s="283"/>
      <c r="Y1119" s="283"/>
      <c r="Z1119" s="283"/>
      <c r="AA1119" s="283"/>
      <c r="AB1119" s="283"/>
      <c r="AC1119" s="283"/>
      <c r="AD1119" s="283"/>
      <c r="AE1119" s="283"/>
      <c r="AF1119" s="283"/>
      <c r="AG1119" s="283"/>
      <c r="AH1119" s="283"/>
      <c r="AI1119" s="283"/>
      <c r="AJ1119" s="283"/>
      <c r="AK1119" s="283"/>
    </row>
    <row r="1120" spans="1:37" ht="42.75">
      <c r="A1120" s="542">
        <v>938</v>
      </c>
      <c r="B1120" s="542">
        <v>87</v>
      </c>
      <c r="C1120" s="493" t="s">
        <v>560</v>
      </c>
      <c r="D1120" s="542" t="s">
        <v>24</v>
      </c>
      <c r="E1120" s="537">
        <v>47</v>
      </c>
      <c r="F1120" s="547">
        <f t="shared" si="442"/>
        <v>35720</v>
      </c>
      <c r="G1120" s="547">
        <f t="shared" si="443"/>
        <v>32289</v>
      </c>
      <c r="H1120" s="547">
        <f t="shared" si="444"/>
        <v>68009</v>
      </c>
      <c r="I1120" s="552">
        <v>760</v>
      </c>
      <c r="J1120" s="552">
        <v>687</v>
      </c>
      <c r="K1120" s="553"/>
      <c r="L1120" s="577"/>
      <c r="M1120" s="577"/>
      <c r="N1120" s="577"/>
      <c r="O1120" s="553">
        <f t="shared" si="445"/>
        <v>760</v>
      </c>
      <c r="P1120" s="549">
        <f>E1120*S1120</f>
        <v>45746.51</v>
      </c>
      <c r="Q1120" s="549">
        <f>E1120*T1120</f>
        <v>41352.480000000003</v>
      </c>
      <c r="R1120" s="550">
        <f t="shared" si="431"/>
        <v>87098.99</v>
      </c>
      <c r="S1120" s="550">
        <v>973.33</v>
      </c>
      <c r="T1120" s="550">
        <v>879.84</v>
      </c>
      <c r="U1120" s="550">
        <f t="shared" si="425"/>
        <v>1853.17</v>
      </c>
      <c r="V1120" s="517" t="s">
        <v>561</v>
      </c>
      <c r="W1120" s="499"/>
      <c r="X1120" s="283"/>
      <c r="Y1120" s="283"/>
      <c r="Z1120" s="283"/>
      <c r="AA1120" s="283"/>
      <c r="AB1120" s="283"/>
      <c r="AC1120" s="283"/>
      <c r="AD1120" s="283"/>
      <c r="AE1120" s="283"/>
      <c r="AF1120" s="283"/>
      <c r="AG1120" s="283"/>
      <c r="AH1120" s="283"/>
      <c r="AI1120" s="283"/>
      <c r="AJ1120" s="283"/>
      <c r="AK1120" s="283"/>
    </row>
    <row r="1121" spans="1:37" ht="28.5">
      <c r="A1121" s="542">
        <v>939</v>
      </c>
      <c r="B1121" s="542">
        <v>88</v>
      </c>
      <c r="C1121" s="493" t="s">
        <v>562</v>
      </c>
      <c r="D1121" s="542" t="s">
        <v>24</v>
      </c>
      <c r="E1121" s="537">
        <v>273</v>
      </c>
      <c r="F1121" s="547">
        <f t="shared" si="442"/>
        <v>207480</v>
      </c>
      <c r="G1121" s="547">
        <f t="shared" si="443"/>
        <v>110292</v>
      </c>
      <c r="H1121" s="547">
        <f t="shared" si="444"/>
        <v>317772</v>
      </c>
      <c r="I1121" s="552">
        <v>760</v>
      </c>
      <c r="J1121" s="552">
        <v>404</v>
      </c>
      <c r="K1121" s="553"/>
      <c r="L1121" s="577"/>
      <c r="M1121" s="577"/>
      <c r="N1121" s="577"/>
      <c r="O1121" s="553">
        <f t="shared" si="445"/>
        <v>760</v>
      </c>
      <c r="P1121" s="549">
        <f>E1121*S1121</f>
        <v>265719.09000000003</v>
      </c>
      <c r="Q1121" s="549">
        <f>E1121*T1121</f>
        <v>141250.20000000001</v>
      </c>
      <c r="R1121" s="550">
        <f t="shared" si="431"/>
        <v>406969.29</v>
      </c>
      <c r="S1121" s="550">
        <v>973.33</v>
      </c>
      <c r="T1121" s="550">
        <v>517.4</v>
      </c>
      <c r="U1121" s="550">
        <f t="shared" si="425"/>
        <v>1490.73</v>
      </c>
      <c r="V1121" s="517" t="s">
        <v>563</v>
      </c>
      <c r="W1121" s="499"/>
      <c r="X1121" s="283"/>
      <c r="Y1121" s="283"/>
      <c r="Z1121" s="283"/>
      <c r="AA1121" s="283"/>
      <c r="AB1121" s="283"/>
      <c r="AC1121" s="283"/>
      <c r="AD1121" s="283"/>
      <c r="AE1121" s="283"/>
      <c r="AF1121" s="283"/>
      <c r="AG1121" s="283"/>
      <c r="AH1121" s="283"/>
      <c r="AI1121" s="283"/>
      <c r="AJ1121" s="283"/>
      <c r="AK1121" s="283"/>
    </row>
    <row r="1122" spans="1:37" ht="142.5">
      <c r="A1122" s="542">
        <v>940</v>
      </c>
      <c r="B1122" s="542">
        <v>89</v>
      </c>
      <c r="C1122" s="493" t="s">
        <v>564</v>
      </c>
      <c r="D1122" s="542" t="s">
        <v>21</v>
      </c>
      <c r="E1122" s="537">
        <v>11</v>
      </c>
      <c r="F1122" s="547">
        <f t="shared" si="442"/>
        <v>22000</v>
      </c>
      <c r="G1122" s="596">
        <f t="shared" si="443"/>
        <v>11308</v>
      </c>
      <c r="H1122" s="547">
        <f t="shared" si="444"/>
        <v>33308</v>
      </c>
      <c r="I1122" s="552">
        <v>2000</v>
      </c>
      <c r="J1122" s="552">
        <v>1028</v>
      </c>
      <c r="K1122" s="553"/>
      <c r="L1122" s="577"/>
      <c r="M1122" s="577"/>
      <c r="N1122" s="577"/>
      <c r="O1122" s="553">
        <f t="shared" si="445"/>
        <v>2000</v>
      </c>
      <c r="P1122" s="549">
        <f>E1122*S1122</f>
        <v>28175.29</v>
      </c>
      <c r="Q1122" s="549">
        <f>E1122*T1122</f>
        <v>14482.05</v>
      </c>
      <c r="R1122" s="550">
        <f t="shared" si="431"/>
        <v>42657.34</v>
      </c>
      <c r="S1122" s="550">
        <v>2561.39</v>
      </c>
      <c r="T1122" s="550">
        <v>1316.55</v>
      </c>
      <c r="U1122" s="550">
        <f t="shared" si="425"/>
        <v>3877.94</v>
      </c>
      <c r="V1122" s="517" t="s">
        <v>565</v>
      </c>
      <c r="W1122" s="499"/>
      <c r="X1122" s="283"/>
      <c r="Y1122" s="283"/>
      <c r="Z1122" s="283"/>
      <c r="AA1122" s="283"/>
      <c r="AB1122" s="283"/>
      <c r="AC1122" s="283"/>
      <c r="AD1122" s="283"/>
      <c r="AE1122" s="283"/>
      <c r="AF1122" s="283"/>
      <c r="AG1122" s="283"/>
      <c r="AH1122" s="283"/>
      <c r="AI1122" s="283"/>
      <c r="AJ1122" s="283"/>
      <c r="AK1122" s="283"/>
    </row>
    <row r="1123" spans="1:37" ht="15">
      <c r="A1123" s="544"/>
      <c r="B1123" s="544"/>
      <c r="C1123" s="508" t="s">
        <v>566</v>
      </c>
      <c r="D1123" s="544"/>
      <c r="E1123" s="543"/>
      <c r="F1123" s="559">
        <f t="shared" ref="F1123:H1123" si="446">SUM(F1124:F1125)</f>
        <v>352443</v>
      </c>
      <c r="G1123" s="559">
        <f t="shared" si="446"/>
        <v>0</v>
      </c>
      <c r="H1123" s="559">
        <f t="shared" si="446"/>
        <v>352443</v>
      </c>
      <c r="I1123" s="543"/>
      <c r="J1123" s="543"/>
      <c r="K1123" s="561"/>
      <c r="L1123" s="560"/>
      <c r="M1123" s="560"/>
      <c r="N1123" s="560"/>
      <c r="O1123" s="561"/>
      <c r="P1123" s="559"/>
      <c r="Q1123" s="559"/>
      <c r="R1123" s="559"/>
      <c r="S1123" s="550">
        <v>0</v>
      </c>
      <c r="T1123" s="550">
        <v>0</v>
      </c>
      <c r="U1123" s="550">
        <f t="shared" si="425"/>
        <v>0</v>
      </c>
      <c r="V1123" s="514"/>
      <c r="W1123" s="488"/>
      <c r="X1123" s="281"/>
      <c r="Y1123" s="281"/>
      <c r="Z1123" s="281"/>
      <c r="AA1123" s="281"/>
      <c r="AB1123" s="281"/>
      <c r="AC1123" s="281"/>
      <c r="AD1123" s="281"/>
      <c r="AE1123" s="281"/>
      <c r="AF1123" s="281"/>
      <c r="AG1123" s="281"/>
      <c r="AH1123" s="281"/>
      <c r="AI1123" s="281"/>
      <c r="AJ1123" s="281"/>
      <c r="AK1123" s="281"/>
    </row>
    <row r="1124" spans="1:37" ht="28.5">
      <c r="A1124" s="542">
        <v>941</v>
      </c>
      <c r="B1124" s="542">
        <v>90</v>
      </c>
      <c r="C1124" s="493" t="s">
        <v>567</v>
      </c>
      <c r="D1124" s="542" t="s">
        <v>784</v>
      </c>
      <c r="E1124" s="537">
        <v>273</v>
      </c>
      <c r="F1124" s="547">
        <f t="shared" ref="F1124:F1125" si="447">E1124*I1124</f>
        <v>295659</v>
      </c>
      <c r="G1124" s="547">
        <f t="shared" ref="G1124:G1125" si="448">E1124*J1124</f>
        <v>0</v>
      </c>
      <c r="H1124" s="547">
        <f t="shared" ref="H1124:H1125" si="449">273*I1124</f>
        <v>295659</v>
      </c>
      <c r="I1124" s="552">
        <v>1083</v>
      </c>
      <c r="J1124" s="537"/>
      <c r="K1124" s="553"/>
      <c r="L1124" s="491"/>
      <c r="M1124" s="491"/>
      <c r="N1124" s="491"/>
      <c r="O1124" s="553">
        <f t="shared" ref="O1124:O1125" si="450">I1124</f>
        <v>1083</v>
      </c>
      <c r="P1124" s="549">
        <f>E1124*S1124</f>
        <v>378648.27</v>
      </c>
      <c r="Q1124" s="549">
        <f>E1124*T1124</f>
        <v>0</v>
      </c>
      <c r="R1124" s="550">
        <f t="shared" si="431"/>
        <v>378648.27</v>
      </c>
      <c r="S1124" s="550">
        <v>1386.99</v>
      </c>
      <c r="T1124" s="550">
        <v>0</v>
      </c>
      <c r="U1124" s="550">
        <f t="shared" si="425"/>
        <v>1386.99</v>
      </c>
      <c r="V1124" s="493"/>
      <c r="X1124" s="283"/>
      <c r="Y1124" s="283"/>
      <c r="Z1124" s="283"/>
      <c r="AA1124" s="283"/>
      <c r="AB1124" s="283"/>
      <c r="AC1124" s="283"/>
      <c r="AD1124" s="283"/>
      <c r="AE1124" s="283"/>
      <c r="AF1124" s="283"/>
      <c r="AG1124" s="283"/>
      <c r="AH1124" s="283"/>
      <c r="AI1124" s="283"/>
      <c r="AJ1124" s="283"/>
      <c r="AK1124" s="283"/>
    </row>
    <row r="1125" spans="1:37" ht="15">
      <c r="A1125" s="542">
        <v>942</v>
      </c>
      <c r="B1125" s="542">
        <v>91</v>
      </c>
      <c r="C1125" s="493" t="s">
        <v>569</v>
      </c>
      <c r="D1125" s="542" t="s">
        <v>784</v>
      </c>
      <c r="E1125" s="537">
        <v>273</v>
      </c>
      <c r="F1125" s="547">
        <f t="shared" si="447"/>
        <v>56784</v>
      </c>
      <c r="G1125" s="547">
        <f t="shared" si="448"/>
        <v>0</v>
      </c>
      <c r="H1125" s="547">
        <f t="shared" si="449"/>
        <v>56784</v>
      </c>
      <c r="I1125" s="552">
        <v>208</v>
      </c>
      <c r="J1125" s="537"/>
      <c r="K1125" s="553"/>
      <c r="L1125" s="491"/>
      <c r="M1125" s="491"/>
      <c r="N1125" s="491"/>
      <c r="O1125" s="553">
        <f t="shared" si="450"/>
        <v>208</v>
      </c>
      <c r="P1125" s="549">
        <f>E1125*S1125</f>
        <v>72721.740000000005</v>
      </c>
      <c r="Q1125" s="549">
        <f>E1125*T1125</f>
        <v>0</v>
      </c>
      <c r="R1125" s="550">
        <f t="shared" si="431"/>
        <v>72721.740000000005</v>
      </c>
      <c r="S1125" s="550">
        <v>266.38</v>
      </c>
      <c r="T1125" s="550">
        <v>0</v>
      </c>
      <c r="U1125" s="550">
        <f t="shared" si="425"/>
        <v>266.38</v>
      </c>
      <c r="V1125" s="493"/>
      <c r="X1125" s="283"/>
      <c r="Y1125" s="283"/>
      <c r="Z1125" s="283"/>
      <c r="AA1125" s="283"/>
      <c r="AB1125" s="283"/>
      <c r="AC1125" s="283"/>
      <c r="AD1125" s="283"/>
      <c r="AE1125" s="283"/>
      <c r="AF1125" s="283"/>
      <c r="AG1125" s="283"/>
      <c r="AH1125" s="283"/>
      <c r="AI1125" s="283"/>
      <c r="AJ1125" s="283"/>
      <c r="AK1125" s="283"/>
    </row>
    <row r="1126" spans="1:37" ht="15">
      <c r="A1126" s="544"/>
      <c r="B1126" s="544"/>
      <c r="C1126" s="508" t="s">
        <v>570</v>
      </c>
      <c r="D1126" s="544"/>
      <c r="E1126" s="543"/>
      <c r="F1126" s="559">
        <f t="shared" ref="F1126:H1126" si="451">SUM(F1127:F1128)</f>
        <v>52075</v>
      </c>
      <c r="G1126" s="559">
        <f t="shared" si="451"/>
        <v>0</v>
      </c>
      <c r="H1126" s="559">
        <f t="shared" si="451"/>
        <v>52075</v>
      </c>
      <c r="I1126" s="543"/>
      <c r="J1126" s="543"/>
      <c r="K1126" s="561"/>
      <c r="L1126" s="560"/>
      <c r="M1126" s="560"/>
      <c r="N1126" s="560"/>
      <c r="O1126" s="561"/>
      <c r="P1126" s="559"/>
      <c r="Q1126" s="559"/>
      <c r="R1126" s="559"/>
      <c r="S1126" s="550">
        <v>0</v>
      </c>
      <c r="T1126" s="550">
        <v>0</v>
      </c>
      <c r="U1126" s="550">
        <f t="shared" si="425"/>
        <v>0</v>
      </c>
      <c r="V1126" s="514"/>
      <c r="W1126" s="488"/>
      <c r="X1126" s="281"/>
      <c r="Y1126" s="281"/>
      <c r="Z1126" s="281"/>
      <c r="AA1126" s="281"/>
      <c r="AB1126" s="281"/>
      <c r="AC1126" s="281"/>
      <c r="AD1126" s="281"/>
      <c r="AE1126" s="281"/>
      <c r="AF1126" s="281"/>
      <c r="AG1126" s="281"/>
      <c r="AH1126" s="281"/>
      <c r="AI1126" s="281"/>
      <c r="AJ1126" s="281"/>
      <c r="AK1126" s="281"/>
    </row>
    <row r="1127" spans="1:37" ht="28.5">
      <c r="A1127" s="542">
        <v>943</v>
      </c>
      <c r="B1127" s="542">
        <v>92</v>
      </c>
      <c r="C1127" s="511" t="s">
        <v>571</v>
      </c>
      <c r="D1127" s="542" t="s">
        <v>572</v>
      </c>
      <c r="E1127" s="552">
        <v>1</v>
      </c>
      <c r="F1127" s="547">
        <f t="shared" ref="F1127:F1128" si="452">E1127*I1127</f>
        <v>46850</v>
      </c>
      <c r="G1127" s="547">
        <f t="shared" ref="G1127:G1128" si="453">E1127*J1127</f>
        <v>0</v>
      </c>
      <c r="H1127" s="547">
        <f t="shared" ref="H1127:H1128" si="454">F1127+G1127</f>
        <v>46850</v>
      </c>
      <c r="I1127" s="537">
        <f>2.5*18740</f>
        <v>46850</v>
      </c>
      <c r="J1127" s="537">
        <v>0</v>
      </c>
      <c r="K1127" s="553"/>
      <c r="L1127" s="491"/>
      <c r="M1127" s="491"/>
      <c r="N1127" s="491"/>
      <c r="O1127" s="553">
        <f t="shared" ref="O1127:O1128" si="455">I1127</f>
        <v>46850</v>
      </c>
      <c r="P1127" s="549">
        <f>E1127*S1127</f>
        <v>60000.56</v>
      </c>
      <c r="Q1127" s="549">
        <f>E1127*T1127</f>
        <v>0</v>
      </c>
      <c r="R1127" s="550">
        <f t="shared" si="431"/>
        <v>60000.56</v>
      </c>
      <c r="S1127" s="550">
        <v>60000.56</v>
      </c>
      <c r="T1127" s="550">
        <v>0</v>
      </c>
      <c r="U1127" s="550">
        <f t="shared" si="425"/>
        <v>60000.56</v>
      </c>
      <c r="V1127" s="493"/>
      <c r="X1127" s="283"/>
      <c r="Y1127" s="283"/>
      <c r="Z1127" s="283"/>
      <c r="AA1127" s="283"/>
      <c r="AB1127" s="283"/>
      <c r="AC1127" s="283"/>
      <c r="AD1127" s="283"/>
      <c r="AE1127" s="283"/>
      <c r="AF1127" s="283"/>
      <c r="AG1127" s="283"/>
      <c r="AH1127" s="283"/>
      <c r="AI1127" s="283"/>
      <c r="AJ1127" s="283"/>
      <c r="AK1127" s="283"/>
    </row>
    <row r="1128" spans="1:37" ht="42.75">
      <c r="A1128" s="542">
        <v>944</v>
      </c>
      <c r="B1128" s="542">
        <v>93</v>
      </c>
      <c r="C1128" s="511" t="s">
        <v>573</v>
      </c>
      <c r="D1128" s="542" t="s">
        <v>572</v>
      </c>
      <c r="E1128" s="552">
        <v>11</v>
      </c>
      <c r="F1128" s="547">
        <f t="shared" si="452"/>
        <v>5225</v>
      </c>
      <c r="G1128" s="547">
        <f t="shared" si="453"/>
        <v>0</v>
      </c>
      <c r="H1128" s="547">
        <f t="shared" si="454"/>
        <v>5225</v>
      </c>
      <c r="I1128" s="537">
        <f>2.5*190</f>
        <v>475</v>
      </c>
      <c r="J1128" s="537">
        <v>0</v>
      </c>
      <c r="K1128" s="553"/>
      <c r="L1128" s="491"/>
      <c r="M1128" s="491"/>
      <c r="N1128" s="491"/>
      <c r="O1128" s="553">
        <f t="shared" si="455"/>
        <v>475</v>
      </c>
      <c r="P1128" s="549">
        <f>E1128*S1128</f>
        <v>6691.63</v>
      </c>
      <c r="Q1128" s="549">
        <f>E1128*T1128</f>
        <v>0</v>
      </c>
      <c r="R1128" s="550">
        <f t="shared" si="431"/>
        <v>6691.63</v>
      </c>
      <c r="S1128" s="550">
        <v>608.33000000000004</v>
      </c>
      <c r="T1128" s="550">
        <v>0</v>
      </c>
      <c r="U1128" s="550">
        <f t="shared" si="425"/>
        <v>608.33000000000004</v>
      </c>
      <c r="V1128" s="493"/>
      <c r="X1128" s="283"/>
      <c r="Y1128" s="283"/>
      <c r="Z1128" s="283"/>
      <c r="AA1128" s="283"/>
      <c r="AB1128" s="283"/>
      <c r="AC1128" s="283"/>
      <c r="AD1128" s="283"/>
      <c r="AE1128" s="283"/>
      <c r="AF1128" s="283"/>
      <c r="AG1128" s="283"/>
      <c r="AH1128" s="283"/>
      <c r="AI1128" s="283"/>
      <c r="AJ1128" s="283"/>
      <c r="AK1128" s="283"/>
    </row>
    <row r="1129" spans="1:37" s="481" customFormat="1" ht="15">
      <c r="A1129" s="567"/>
      <c r="B1129" s="568"/>
      <c r="C1129" s="513" t="s">
        <v>574</v>
      </c>
      <c r="D1129" s="568"/>
      <c r="E1129" s="569"/>
      <c r="F1129" s="570">
        <f>F995+F1094+F1117</f>
        <v>116696241.53</v>
      </c>
      <c r="G1129" s="570">
        <f t="shared" ref="G1129:H1129" si="456">G995+G1094+G1117</f>
        <v>47409323.859999999</v>
      </c>
      <c r="H1129" s="570">
        <f t="shared" si="456"/>
        <v>164105565.38999999</v>
      </c>
      <c r="I1129" s="571"/>
      <c r="J1129" s="571"/>
      <c r="K1129" s="572"/>
      <c r="L1129" s="573"/>
      <c r="M1129" s="573"/>
      <c r="N1129" s="573"/>
      <c r="O1129" s="574"/>
      <c r="P1129" s="570">
        <f>SUM(P998:P1128)</f>
        <v>103836362.33</v>
      </c>
      <c r="Q1129" s="570">
        <f t="shared" ref="Q1129:R1129" si="457">SUM(Q998:Q1128)</f>
        <v>54224373.149999999</v>
      </c>
      <c r="R1129" s="570">
        <f t="shared" si="457"/>
        <v>158060735.47999999</v>
      </c>
      <c r="S1129" s="550">
        <v>0</v>
      </c>
      <c r="T1129" s="550">
        <v>0</v>
      </c>
      <c r="U1129" s="550">
        <f t="shared" si="425"/>
        <v>0</v>
      </c>
      <c r="V1129" s="575"/>
      <c r="W1129" s="496"/>
    </row>
    <row r="1130" spans="1:37" ht="45">
      <c r="A1130" s="542"/>
      <c r="B1130" s="491"/>
      <c r="C1130" s="514" t="s">
        <v>575</v>
      </c>
      <c r="D1130" s="491"/>
      <c r="E1130" s="553"/>
      <c r="F1130" s="597">
        <f>F1131+F1148+F1164+F1192+F1227+F1234+F1245</f>
        <v>18015357.620000001</v>
      </c>
      <c r="G1130" s="597">
        <f t="shared" ref="G1130:H1130" si="458">G1131+G1148+G1164+G1192+G1227+G1234+G1245</f>
        <v>62323513.350000001</v>
      </c>
      <c r="H1130" s="597">
        <f t="shared" si="458"/>
        <v>80338870.969999999</v>
      </c>
      <c r="I1130" s="597"/>
      <c r="J1130" s="597"/>
      <c r="K1130" s="597"/>
      <c r="L1130" s="597"/>
      <c r="M1130" s="597"/>
      <c r="N1130" s="597"/>
      <c r="O1130" s="597"/>
      <c r="P1130" s="597"/>
      <c r="Q1130" s="597"/>
      <c r="R1130" s="597"/>
      <c r="S1130" s="550">
        <v>0</v>
      </c>
      <c r="T1130" s="550">
        <v>0</v>
      </c>
      <c r="U1130" s="550">
        <f t="shared" si="425"/>
        <v>0</v>
      </c>
      <c r="V1130" s="493"/>
      <c r="X1130" s="283"/>
      <c r="Y1130" s="283"/>
      <c r="Z1130" s="283"/>
      <c r="AA1130" s="283"/>
      <c r="AB1130" s="283"/>
      <c r="AC1130" s="283"/>
      <c r="AD1130" s="283"/>
      <c r="AE1130" s="283"/>
      <c r="AF1130" s="283"/>
      <c r="AG1130" s="283"/>
      <c r="AH1130" s="283"/>
      <c r="AI1130" s="283"/>
      <c r="AJ1130" s="283"/>
      <c r="AK1130" s="283"/>
    </row>
    <row r="1131" spans="1:37" ht="30">
      <c r="A1131" s="542"/>
      <c r="B1131" s="542"/>
      <c r="C1131" s="520" t="s">
        <v>576</v>
      </c>
      <c r="D1131" s="542"/>
      <c r="E1131" s="537"/>
      <c r="F1131" s="559">
        <f t="shared" ref="F1131:H1131" si="459">SUM(F1133:F1147)</f>
        <v>5114326.5</v>
      </c>
      <c r="G1131" s="559">
        <f t="shared" si="459"/>
        <v>44744520.350000001</v>
      </c>
      <c r="H1131" s="559">
        <f t="shared" si="459"/>
        <v>49858846.850000001</v>
      </c>
      <c r="I1131" s="537"/>
      <c r="J1131" s="537"/>
      <c r="K1131" s="537"/>
      <c r="L1131" s="542"/>
      <c r="M1131" s="542"/>
      <c r="N1131" s="542"/>
      <c r="O1131" s="537"/>
      <c r="P1131" s="559"/>
      <c r="Q1131" s="559"/>
      <c r="R1131" s="559"/>
      <c r="S1131" s="550">
        <v>0</v>
      </c>
      <c r="T1131" s="550">
        <v>0</v>
      </c>
      <c r="U1131" s="550">
        <f t="shared" si="425"/>
        <v>0</v>
      </c>
      <c r="V1131" s="502"/>
      <c r="W1131" s="489"/>
      <c r="X1131" s="283"/>
      <c r="Y1131" s="283"/>
      <c r="Z1131" s="283"/>
      <c r="AA1131" s="283"/>
      <c r="AB1131" s="283"/>
      <c r="AC1131" s="283"/>
      <c r="AD1131" s="283"/>
      <c r="AE1131" s="283"/>
      <c r="AF1131" s="283"/>
      <c r="AG1131" s="283"/>
      <c r="AH1131" s="283"/>
      <c r="AI1131" s="283"/>
      <c r="AJ1131" s="283"/>
      <c r="AK1131" s="283"/>
    </row>
    <row r="1132" spans="1:37">
      <c r="A1132" s="542"/>
      <c r="B1132" s="542"/>
      <c r="C1132" s="508" t="s">
        <v>577</v>
      </c>
      <c r="D1132" s="542"/>
      <c r="E1132" s="537"/>
      <c r="F1132" s="547">
        <f t="shared" ref="F1132:F1147" si="460">E1132*I1132</f>
        <v>0</v>
      </c>
      <c r="G1132" s="547">
        <f t="shared" ref="G1132:G1147" si="461">E1132*J1132</f>
        <v>0</v>
      </c>
      <c r="H1132" s="547">
        <f t="shared" ref="H1132:H1142" si="462">F1132+G1132</f>
        <v>0</v>
      </c>
      <c r="I1132" s="537"/>
      <c r="J1132" s="537"/>
      <c r="K1132" s="537"/>
      <c r="L1132" s="577"/>
      <c r="M1132" s="577"/>
      <c r="N1132" s="577"/>
      <c r="O1132" s="581"/>
      <c r="P1132" s="549">
        <f t="shared" ref="P1132:P1147" si="463">E1132*S1132</f>
        <v>0</v>
      </c>
      <c r="Q1132" s="549">
        <f t="shared" ref="Q1132:Q1147" si="464">E1132*T1132</f>
        <v>0</v>
      </c>
      <c r="R1132" s="550">
        <f t="shared" si="431"/>
        <v>0</v>
      </c>
      <c r="S1132" s="550">
        <v>0</v>
      </c>
      <c r="T1132" s="550">
        <v>0</v>
      </c>
      <c r="U1132" s="550">
        <f t="shared" si="425"/>
        <v>0</v>
      </c>
      <c r="V1132" s="517"/>
      <c r="W1132" s="499"/>
      <c r="X1132" s="283"/>
      <c r="Y1132" s="283"/>
      <c r="Z1132" s="283"/>
      <c r="AA1132" s="283"/>
      <c r="AB1132" s="283"/>
      <c r="AC1132" s="283"/>
      <c r="AD1132" s="283"/>
      <c r="AE1132" s="283"/>
      <c r="AF1132" s="283"/>
      <c r="AG1132" s="283"/>
      <c r="AH1132" s="283"/>
      <c r="AI1132" s="283"/>
      <c r="AJ1132" s="283"/>
      <c r="AK1132" s="283"/>
    </row>
    <row r="1133" spans="1:37">
      <c r="A1133" s="542">
        <v>945</v>
      </c>
      <c r="B1133" s="542">
        <v>1</v>
      </c>
      <c r="C1133" s="493" t="s">
        <v>578</v>
      </c>
      <c r="D1133" s="542" t="s">
        <v>24</v>
      </c>
      <c r="E1133" s="537">
        <v>338.5</v>
      </c>
      <c r="F1133" s="547">
        <f t="shared" si="460"/>
        <v>507750</v>
      </c>
      <c r="G1133" s="547">
        <f t="shared" si="461"/>
        <v>42312.5</v>
      </c>
      <c r="H1133" s="547">
        <f t="shared" si="462"/>
        <v>550062.5</v>
      </c>
      <c r="I1133" s="552">
        <v>1500</v>
      </c>
      <c r="J1133" s="552">
        <v>125</v>
      </c>
      <c r="K1133" s="537"/>
      <c r="L1133" s="577"/>
      <c r="M1133" s="577"/>
      <c r="N1133" s="577"/>
      <c r="O1133" s="553">
        <f>I1133</f>
        <v>1500</v>
      </c>
      <c r="P1133" s="549">
        <f t="shared" si="463"/>
        <v>650272.04</v>
      </c>
      <c r="Q1133" s="549">
        <f t="shared" si="464"/>
        <v>54190.47</v>
      </c>
      <c r="R1133" s="550">
        <f t="shared" si="431"/>
        <v>704462.51</v>
      </c>
      <c r="S1133" s="550">
        <v>1921.04</v>
      </c>
      <c r="T1133" s="550">
        <v>160.09</v>
      </c>
      <c r="U1133" s="550">
        <f t="shared" si="425"/>
        <v>2081.13</v>
      </c>
      <c r="V1133" s="517"/>
      <c r="W1133" s="499"/>
      <c r="X1133" s="283"/>
      <c r="Y1133" s="283"/>
      <c r="Z1133" s="283"/>
      <c r="AA1133" s="283"/>
      <c r="AB1133" s="283"/>
      <c r="AC1133" s="283"/>
      <c r="AD1133" s="283"/>
      <c r="AE1133" s="283"/>
      <c r="AF1133" s="283"/>
      <c r="AG1133" s="283"/>
      <c r="AH1133" s="283"/>
      <c r="AI1133" s="283"/>
      <c r="AJ1133" s="283"/>
      <c r="AK1133" s="283"/>
    </row>
    <row r="1134" spans="1:37">
      <c r="A1134" s="542"/>
      <c r="B1134" s="542"/>
      <c r="C1134" s="508" t="s">
        <v>579</v>
      </c>
      <c r="D1134" s="542"/>
      <c r="E1134" s="537"/>
      <c r="F1134" s="547">
        <f t="shared" si="460"/>
        <v>0</v>
      </c>
      <c r="G1134" s="547">
        <f t="shared" si="461"/>
        <v>0</v>
      </c>
      <c r="H1134" s="547">
        <f t="shared" si="462"/>
        <v>0</v>
      </c>
      <c r="I1134" s="537"/>
      <c r="J1134" s="537"/>
      <c r="K1134" s="537"/>
      <c r="L1134" s="577"/>
      <c r="M1134" s="577"/>
      <c r="N1134" s="577"/>
      <c r="O1134" s="581"/>
      <c r="P1134" s="549">
        <f t="shared" si="463"/>
        <v>0</v>
      </c>
      <c r="Q1134" s="549">
        <f t="shared" si="464"/>
        <v>0</v>
      </c>
      <c r="R1134" s="550">
        <f t="shared" si="431"/>
        <v>0</v>
      </c>
      <c r="S1134" s="550">
        <v>0</v>
      </c>
      <c r="T1134" s="550">
        <v>0</v>
      </c>
      <c r="U1134" s="550">
        <f t="shared" si="425"/>
        <v>0</v>
      </c>
      <c r="V1134" s="517"/>
      <c r="W1134" s="499"/>
      <c r="X1134" s="283"/>
      <c r="Y1134" s="283"/>
      <c r="Z1134" s="283"/>
      <c r="AA1134" s="283"/>
      <c r="AB1134" s="283"/>
      <c r="AC1134" s="283"/>
      <c r="AD1134" s="283"/>
      <c r="AE1134" s="283"/>
      <c r="AF1134" s="283"/>
      <c r="AG1134" s="283"/>
      <c r="AH1134" s="283"/>
      <c r="AI1134" s="283"/>
      <c r="AJ1134" s="283"/>
      <c r="AK1134" s="283"/>
    </row>
    <row r="1135" spans="1:37" ht="409.5">
      <c r="A1135" s="542">
        <v>946</v>
      </c>
      <c r="B1135" s="542">
        <v>2</v>
      </c>
      <c r="C1135" s="517" t="s">
        <v>580</v>
      </c>
      <c r="D1135" s="542" t="s">
        <v>24</v>
      </c>
      <c r="E1135" s="537">
        <v>400.65</v>
      </c>
      <c r="F1135" s="547">
        <f t="shared" si="460"/>
        <v>2504062.5</v>
      </c>
      <c r="G1135" s="547">
        <f t="shared" si="461"/>
        <v>36446729.850000001</v>
      </c>
      <c r="H1135" s="547">
        <f t="shared" si="462"/>
        <v>38950792.350000001</v>
      </c>
      <c r="I1135" s="537">
        <v>6250</v>
      </c>
      <c r="J1135" s="537">
        <v>90969</v>
      </c>
      <c r="K1135" s="537"/>
      <c r="L1135" s="577"/>
      <c r="M1135" s="577"/>
      <c r="N1135" s="577"/>
      <c r="O1135" s="553">
        <f t="shared" ref="O1135:O1137" si="465">I1135</f>
        <v>6250</v>
      </c>
      <c r="P1135" s="549">
        <f t="shared" si="463"/>
        <v>3206938.82</v>
      </c>
      <c r="Q1135" s="549">
        <f t="shared" si="464"/>
        <v>46677143.299999997</v>
      </c>
      <c r="R1135" s="550">
        <f t="shared" si="431"/>
        <v>49884082.119999997</v>
      </c>
      <c r="S1135" s="550">
        <v>8004.34</v>
      </c>
      <c r="T1135" s="550">
        <v>116503.54</v>
      </c>
      <c r="U1135" s="550">
        <f t="shared" si="425"/>
        <v>124507.88</v>
      </c>
      <c r="V1135" s="517" t="s">
        <v>581</v>
      </c>
      <c r="W1135" s="499"/>
      <c r="X1135" s="283"/>
      <c r="Y1135" s="283"/>
      <c r="Z1135" s="283"/>
      <c r="AA1135" s="283"/>
      <c r="AB1135" s="283"/>
      <c r="AC1135" s="283"/>
      <c r="AD1135" s="283"/>
      <c r="AE1135" s="283"/>
      <c r="AF1135" s="283"/>
      <c r="AG1135" s="283"/>
      <c r="AH1135" s="283"/>
      <c r="AI1135" s="283"/>
      <c r="AJ1135" s="283"/>
      <c r="AK1135" s="283"/>
    </row>
    <row r="1136" spans="1:37" ht="99.75">
      <c r="A1136" s="542">
        <v>947</v>
      </c>
      <c r="B1136" s="542">
        <v>3</v>
      </c>
      <c r="C1136" s="517" t="s">
        <v>582</v>
      </c>
      <c r="D1136" s="542" t="s">
        <v>21</v>
      </c>
      <c r="E1136" s="537">
        <v>30</v>
      </c>
      <c r="F1136" s="547">
        <f t="shared" si="460"/>
        <v>125010</v>
      </c>
      <c r="G1136" s="596">
        <f t="shared" si="461"/>
        <v>3600000</v>
      </c>
      <c r="H1136" s="547">
        <f t="shared" si="462"/>
        <v>3725010</v>
      </c>
      <c r="I1136" s="552">
        <v>4167</v>
      </c>
      <c r="J1136" s="563">
        <v>120000</v>
      </c>
      <c r="K1136" s="537"/>
      <c r="L1136" s="577"/>
      <c r="M1136" s="577"/>
      <c r="N1136" s="577"/>
      <c r="O1136" s="553">
        <f t="shared" si="465"/>
        <v>4167</v>
      </c>
      <c r="P1136" s="549">
        <f t="shared" si="463"/>
        <v>160099.79999999999</v>
      </c>
      <c r="Q1136" s="549">
        <f t="shared" si="464"/>
        <v>4610501.7</v>
      </c>
      <c r="R1136" s="550">
        <f t="shared" si="431"/>
        <v>4770601.5</v>
      </c>
      <c r="S1136" s="550">
        <v>5336.66</v>
      </c>
      <c r="T1136" s="550">
        <v>153683.39000000001</v>
      </c>
      <c r="U1136" s="550">
        <f t="shared" si="425"/>
        <v>159020.04999999999</v>
      </c>
      <c r="V1136" s="517" t="s">
        <v>583</v>
      </c>
      <c r="W1136" s="499"/>
      <c r="X1136" s="283"/>
      <c r="Y1136" s="283"/>
      <c r="Z1136" s="283"/>
      <c r="AA1136" s="283"/>
      <c r="AB1136" s="283"/>
      <c r="AC1136" s="283"/>
      <c r="AD1136" s="283"/>
      <c r="AE1136" s="283"/>
      <c r="AF1136" s="283"/>
      <c r="AG1136" s="283"/>
      <c r="AH1136" s="283"/>
      <c r="AI1136" s="283"/>
      <c r="AJ1136" s="283"/>
      <c r="AK1136" s="283"/>
    </row>
    <row r="1137" spans="1:37" ht="28.5">
      <c r="A1137" s="542">
        <v>948</v>
      </c>
      <c r="B1137" s="542">
        <v>4</v>
      </c>
      <c r="C1137" s="517" t="s">
        <v>584</v>
      </c>
      <c r="D1137" s="542" t="s">
        <v>21</v>
      </c>
      <c r="E1137" s="537">
        <v>27</v>
      </c>
      <c r="F1137" s="547">
        <f t="shared" si="460"/>
        <v>67500</v>
      </c>
      <c r="G1137" s="547">
        <f t="shared" si="461"/>
        <v>1276074</v>
      </c>
      <c r="H1137" s="547">
        <f t="shared" si="462"/>
        <v>1343574</v>
      </c>
      <c r="I1137" s="552">
        <v>2500</v>
      </c>
      <c r="J1137" s="563">
        <v>47262</v>
      </c>
      <c r="K1137" s="537"/>
      <c r="L1137" s="577"/>
      <c r="M1137" s="577"/>
      <c r="N1137" s="577"/>
      <c r="O1137" s="553">
        <f t="shared" si="465"/>
        <v>2500</v>
      </c>
      <c r="P1137" s="549">
        <f t="shared" si="463"/>
        <v>86446.98</v>
      </c>
      <c r="Q1137" s="549">
        <f t="shared" si="464"/>
        <v>1634261.4</v>
      </c>
      <c r="R1137" s="550">
        <f t="shared" si="431"/>
        <v>1720708.38</v>
      </c>
      <c r="S1137" s="550">
        <v>3201.74</v>
      </c>
      <c r="T1137" s="550">
        <v>60528.2</v>
      </c>
      <c r="U1137" s="550">
        <f t="shared" si="425"/>
        <v>63729.94</v>
      </c>
      <c r="V1137" s="517" t="s">
        <v>585</v>
      </c>
      <c r="W1137" s="499"/>
      <c r="X1137" s="283"/>
      <c r="Y1137" s="283"/>
      <c r="Z1137" s="283"/>
      <c r="AA1137" s="283"/>
      <c r="AB1137" s="283"/>
      <c r="AC1137" s="283"/>
      <c r="AD1137" s="283"/>
      <c r="AE1137" s="283"/>
      <c r="AF1137" s="283"/>
      <c r="AG1137" s="283"/>
      <c r="AH1137" s="283"/>
      <c r="AI1137" s="283"/>
      <c r="AJ1137" s="283"/>
      <c r="AK1137" s="283"/>
    </row>
    <row r="1138" spans="1:37">
      <c r="A1138" s="542"/>
      <c r="B1138" s="542"/>
      <c r="C1138" s="508" t="s">
        <v>586</v>
      </c>
      <c r="D1138" s="542"/>
      <c r="E1138" s="537"/>
      <c r="F1138" s="547">
        <f t="shared" si="460"/>
        <v>0</v>
      </c>
      <c r="G1138" s="547">
        <f t="shared" si="461"/>
        <v>0</v>
      </c>
      <c r="H1138" s="547">
        <f t="shared" si="462"/>
        <v>0</v>
      </c>
      <c r="I1138" s="537"/>
      <c r="J1138" s="537"/>
      <c r="K1138" s="537"/>
      <c r="L1138" s="577"/>
      <c r="M1138" s="577"/>
      <c r="N1138" s="577"/>
      <c r="O1138" s="581"/>
      <c r="P1138" s="549">
        <f t="shared" si="463"/>
        <v>0</v>
      </c>
      <c r="Q1138" s="549">
        <f t="shared" si="464"/>
        <v>0</v>
      </c>
      <c r="R1138" s="550">
        <f t="shared" si="431"/>
        <v>0</v>
      </c>
      <c r="S1138" s="550">
        <v>0</v>
      </c>
      <c r="T1138" s="550">
        <v>0</v>
      </c>
      <c r="U1138" s="550">
        <f t="shared" si="425"/>
        <v>0</v>
      </c>
      <c r="V1138" s="517"/>
      <c r="W1138" s="499"/>
      <c r="X1138" s="283"/>
      <c r="Y1138" s="283"/>
      <c r="Z1138" s="283"/>
      <c r="AA1138" s="283"/>
      <c r="AB1138" s="283"/>
      <c r="AC1138" s="283"/>
      <c r="AD1138" s="283"/>
      <c r="AE1138" s="283"/>
      <c r="AF1138" s="283"/>
      <c r="AG1138" s="283"/>
      <c r="AH1138" s="283"/>
      <c r="AI1138" s="283"/>
      <c r="AJ1138" s="283"/>
      <c r="AK1138" s="283"/>
    </row>
    <row r="1139" spans="1:37" ht="99.75">
      <c r="A1139" s="542">
        <v>949</v>
      </c>
      <c r="B1139" s="542">
        <v>5</v>
      </c>
      <c r="C1139" s="517" t="s">
        <v>587</v>
      </c>
      <c r="D1139" s="542" t="s">
        <v>21</v>
      </c>
      <c r="E1139" s="537">
        <v>132</v>
      </c>
      <c r="F1139" s="547">
        <f t="shared" si="460"/>
        <v>495000</v>
      </c>
      <c r="G1139" s="547">
        <f t="shared" si="461"/>
        <v>1293864</v>
      </c>
      <c r="H1139" s="547">
        <f t="shared" si="462"/>
        <v>1788864</v>
      </c>
      <c r="I1139" s="552">
        <v>3750</v>
      </c>
      <c r="J1139" s="552">
        <v>9802</v>
      </c>
      <c r="K1139" s="537"/>
      <c r="L1139" s="577"/>
      <c r="M1139" s="577"/>
      <c r="N1139" s="577"/>
      <c r="O1139" s="553">
        <f t="shared" ref="O1139:O1142" si="466">I1139</f>
        <v>3750</v>
      </c>
      <c r="P1139" s="549">
        <f t="shared" si="463"/>
        <v>633944.52</v>
      </c>
      <c r="Q1139" s="549">
        <f t="shared" si="464"/>
        <v>1657044.84</v>
      </c>
      <c r="R1139" s="550">
        <f t="shared" si="431"/>
        <v>2290989.36</v>
      </c>
      <c r="S1139" s="550">
        <v>4802.6099999999997</v>
      </c>
      <c r="T1139" s="550">
        <v>12553.37</v>
      </c>
      <c r="U1139" s="550">
        <f t="shared" si="425"/>
        <v>17355.98</v>
      </c>
      <c r="V1139" s="517" t="s">
        <v>588</v>
      </c>
      <c r="W1139" s="499"/>
      <c r="X1139" s="283"/>
      <c r="Y1139" s="283"/>
      <c r="Z1139" s="283"/>
      <c r="AA1139" s="283"/>
      <c r="AB1139" s="283"/>
      <c r="AC1139" s="283"/>
      <c r="AD1139" s="283"/>
      <c r="AE1139" s="283"/>
      <c r="AF1139" s="283"/>
      <c r="AG1139" s="283"/>
      <c r="AH1139" s="283"/>
      <c r="AI1139" s="283"/>
      <c r="AJ1139" s="283"/>
      <c r="AK1139" s="283"/>
    </row>
    <row r="1140" spans="1:37" ht="384.75">
      <c r="A1140" s="542">
        <v>950</v>
      </c>
      <c r="B1140" s="542">
        <v>6</v>
      </c>
      <c r="C1140" s="517" t="s">
        <v>589</v>
      </c>
      <c r="D1140" s="542" t="s">
        <v>21</v>
      </c>
      <c r="E1140" s="537">
        <v>180</v>
      </c>
      <c r="F1140" s="547">
        <f t="shared" si="460"/>
        <v>675000</v>
      </c>
      <c r="G1140" s="547">
        <f t="shared" si="461"/>
        <v>1764360</v>
      </c>
      <c r="H1140" s="547">
        <f t="shared" si="462"/>
        <v>2439360</v>
      </c>
      <c r="I1140" s="552">
        <v>3750</v>
      </c>
      <c r="J1140" s="552">
        <v>9802</v>
      </c>
      <c r="K1140" s="537"/>
      <c r="L1140" s="577"/>
      <c r="M1140" s="577"/>
      <c r="N1140" s="577"/>
      <c r="O1140" s="553">
        <f t="shared" si="466"/>
        <v>3750</v>
      </c>
      <c r="P1140" s="549">
        <f t="shared" si="463"/>
        <v>864469.8</v>
      </c>
      <c r="Q1140" s="549">
        <f t="shared" si="464"/>
        <v>2259606.6</v>
      </c>
      <c r="R1140" s="550">
        <f t="shared" si="431"/>
        <v>3124076.4</v>
      </c>
      <c r="S1140" s="550">
        <v>4802.6099999999997</v>
      </c>
      <c r="T1140" s="550">
        <v>12553.37</v>
      </c>
      <c r="U1140" s="550">
        <f t="shared" si="425"/>
        <v>17355.98</v>
      </c>
      <c r="V1140" s="517" t="s">
        <v>590</v>
      </c>
      <c r="W1140" s="499"/>
      <c r="X1140" s="283"/>
      <c r="Y1140" s="283"/>
      <c r="Z1140" s="283"/>
      <c r="AA1140" s="283"/>
      <c r="AB1140" s="283"/>
      <c r="AC1140" s="283"/>
      <c r="AD1140" s="283"/>
      <c r="AE1140" s="283"/>
      <c r="AF1140" s="283"/>
      <c r="AG1140" s="283"/>
      <c r="AH1140" s="283"/>
      <c r="AI1140" s="283"/>
      <c r="AJ1140" s="283"/>
      <c r="AK1140" s="283"/>
    </row>
    <row r="1141" spans="1:37" ht="171">
      <c r="A1141" s="542">
        <v>951</v>
      </c>
      <c r="B1141" s="542">
        <v>7</v>
      </c>
      <c r="C1141" s="517" t="s">
        <v>591</v>
      </c>
      <c r="D1141" s="542" t="s">
        <v>21</v>
      </c>
      <c r="E1141" s="537">
        <v>2</v>
      </c>
      <c r="F1141" s="547">
        <f t="shared" si="460"/>
        <v>7500</v>
      </c>
      <c r="G1141" s="547">
        <f t="shared" si="461"/>
        <v>19604</v>
      </c>
      <c r="H1141" s="547">
        <f t="shared" si="462"/>
        <v>27104</v>
      </c>
      <c r="I1141" s="552">
        <v>3750</v>
      </c>
      <c r="J1141" s="552">
        <v>9802</v>
      </c>
      <c r="K1141" s="537"/>
      <c r="L1141" s="577"/>
      <c r="M1141" s="577"/>
      <c r="N1141" s="577"/>
      <c r="O1141" s="553">
        <f t="shared" si="466"/>
        <v>3750</v>
      </c>
      <c r="P1141" s="549">
        <f t="shared" si="463"/>
        <v>9605.2199999999993</v>
      </c>
      <c r="Q1141" s="549">
        <f t="shared" si="464"/>
        <v>25106.74</v>
      </c>
      <c r="R1141" s="550">
        <f t="shared" si="431"/>
        <v>34711.96</v>
      </c>
      <c r="S1141" s="550">
        <v>4802.6099999999997</v>
      </c>
      <c r="T1141" s="550">
        <v>12553.37</v>
      </c>
      <c r="U1141" s="550">
        <f t="shared" si="425"/>
        <v>17355.98</v>
      </c>
      <c r="V1141" s="517" t="s">
        <v>592</v>
      </c>
      <c r="W1141" s="499"/>
      <c r="X1141" s="283"/>
      <c r="Y1141" s="283"/>
      <c r="Z1141" s="283"/>
      <c r="AA1141" s="283"/>
      <c r="AB1141" s="283"/>
      <c r="AC1141" s="283"/>
      <c r="AD1141" s="283"/>
      <c r="AE1141" s="283"/>
      <c r="AF1141" s="283"/>
      <c r="AG1141" s="283"/>
      <c r="AH1141" s="283"/>
      <c r="AI1141" s="283"/>
      <c r="AJ1141" s="283"/>
      <c r="AK1141" s="283"/>
    </row>
    <row r="1142" spans="1:37" ht="142.5">
      <c r="A1142" s="542">
        <v>952</v>
      </c>
      <c r="B1142" s="542">
        <v>8</v>
      </c>
      <c r="C1142" s="517" t="s">
        <v>593</v>
      </c>
      <c r="D1142" s="542" t="s">
        <v>21</v>
      </c>
      <c r="E1142" s="537">
        <v>4</v>
      </c>
      <c r="F1142" s="547">
        <f t="shared" si="460"/>
        <v>15004</v>
      </c>
      <c r="G1142" s="547">
        <f t="shared" si="461"/>
        <v>39208</v>
      </c>
      <c r="H1142" s="547">
        <f t="shared" si="462"/>
        <v>54212</v>
      </c>
      <c r="I1142" s="552">
        <v>3751</v>
      </c>
      <c r="J1142" s="552">
        <v>9802</v>
      </c>
      <c r="K1142" s="537"/>
      <c r="L1142" s="577"/>
      <c r="M1142" s="577"/>
      <c r="N1142" s="577"/>
      <c r="O1142" s="553">
        <f t="shared" si="466"/>
        <v>3751</v>
      </c>
      <c r="P1142" s="549">
        <f t="shared" si="463"/>
        <v>19215.560000000001</v>
      </c>
      <c r="Q1142" s="549">
        <f t="shared" si="464"/>
        <v>50213.48</v>
      </c>
      <c r="R1142" s="550">
        <f t="shared" si="431"/>
        <v>69429.039999999994</v>
      </c>
      <c r="S1142" s="550">
        <v>4803.8900000000003</v>
      </c>
      <c r="T1142" s="550">
        <v>12553.37</v>
      </c>
      <c r="U1142" s="550">
        <f t="shared" si="425"/>
        <v>17357.259999999998</v>
      </c>
      <c r="V1142" s="517" t="s">
        <v>594</v>
      </c>
      <c r="W1142" s="499"/>
      <c r="X1142" s="283"/>
      <c r="Y1142" s="283"/>
      <c r="Z1142" s="283"/>
      <c r="AA1142" s="283"/>
      <c r="AB1142" s="283"/>
      <c r="AC1142" s="283"/>
      <c r="AD1142" s="283"/>
      <c r="AE1142" s="283"/>
      <c r="AF1142" s="283"/>
      <c r="AG1142" s="283"/>
      <c r="AH1142" s="283"/>
      <c r="AI1142" s="283"/>
      <c r="AJ1142" s="283"/>
      <c r="AK1142" s="283"/>
    </row>
    <row r="1143" spans="1:37">
      <c r="A1143" s="542"/>
      <c r="B1143" s="542"/>
      <c r="C1143" s="508" t="s">
        <v>595</v>
      </c>
      <c r="D1143" s="542"/>
      <c r="E1143" s="537"/>
      <c r="F1143" s="547">
        <f t="shared" si="460"/>
        <v>0</v>
      </c>
      <c r="G1143" s="547">
        <f t="shared" si="461"/>
        <v>0</v>
      </c>
      <c r="H1143" s="547"/>
      <c r="I1143" s="537"/>
      <c r="J1143" s="537"/>
      <c r="K1143" s="537"/>
      <c r="L1143" s="577"/>
      <c r="M1143" s="577"/>
      <c r="N1143" s="577"/>
      <c r="O1143" s="581"/>
      <c r="P1143" s="549">
        <f t="shared" si="463"/>
        <v>0</v>
      </c>
      <c r="Q1143" s="549">
        <f t="shared" si="464"/>
        <v>0</v>
      </c>
      <c r="R1143" s="550">
        <f t="shared" si="431"/>
        <v>0</v>
      </c>
      <c r="S1143" s="550">
        <v>0</v>
      </c>
      <c r="T1143" s="550">
        <v>0</v>
      </c>
      <c r="U1143" s="550">
        <f t="shared" si="425"/>
        <v>0</v>
      </c>
      <c r="V1143" s="517"/>
      <c r="W1143" s="499"/>
      <c r="X1143" s="283"/>
      <c r="Y1143" s="283"/>
      <c r="Z1143" s="283"/>
      <c r="AA1143" s="283"/>
      <c r="AB1143" s="283"/>
      <c r="AC1143" s="283"/>
      <c r="AD1143" s="283"/>
      <c r="AE1143" s="283"/>
      <c r="AF1143" s="283"/>
      <c r="AG1143" s="283"/>
      <c r="AH1143" s="283"/>
      <c r="AI1143" s="283"/>
      <c r="AJ1143" s="283"/>
      <c r="AK1143" s="283"/>
    </row>
    <row r="1144" spans="1:37" ht="42.75">
      <c r="A1144" s="542">
        <v>953</v>
      </c>
      <c r="B1144" s="542">
        <v>9</v>
      </c>
      <c r="C1144" s="493" t="s">
        <v>596</v>
      </c>
      <c r="D1144" s="542" t="s">
        <v>24</v>
      </c>
      <c r="E1144" s="537">
        <v>160</v>
      </c>
      <c r="F1144" s="547">
        <f t="shared" si="460"/>
        <v>240000</v>
      </c>
      <c r="G1144" s="547">
        <f t="shared" si="461"/>
        <v>213280</v>
      </c>
      <c r="H1144" s="547">
        <f t="shared" ref="H1144:H1145" si="467">F1144+G1144</f>
        <v>453280</v>
      </c>
      <c r="I1144" s="552">
        <v>1500</v>
      </c>
      <c r="J1144" s="552">
        <v>1333</v>
      </c>
      <c r="K1144" s="537"/>
      <c r="L1144" s="577"/>
      <c r="M1144" s="577"/>
      <c r="N1144" s="577"/>
      <c r="O1144" s="553">
        <f t="shared" ref="O1144:O1145" si="468">I1144</f>
        <v>1500</v>
      </c>
      <c r="P1144" s="549">
        <f t="shared" si="463"/>
        <v>307366.40000000002</v>
      </c>
      <c r="Q1144" s="549">
        <f t="shared" si="464"/>
        <v>273147.2</v>
      </c>
      <c r="R1144" s="550">
        <f t="shared" si="431"/>
        <v>580513.6</v>
      </c>
      <c r="S1144" s="550">
        <v>1921.04</v>
      </c>
      <c r="T1144" s="550">
        <v>1707.17</v>
      </c>
      <c r="U1144" s="550">
        <f t="shared" si="425"/>
        <v>3628.21</v>
      </c>
      <c r="V1144" s="517" t="s">
        <v>597</v>
      </c>
      <c r="W1144" s="499"/>
      <c r="X1144" s="283"/>
      <c r="Y1144" s="283"/>
      <c r="Z1144" s="283"/>
      <c r="AA1144" s="283"/>
      <c r="AB1144" s="283"/>
      <c r="AC1144" s="283"/>
      <c r="AD1144" s="283"/>
      <c r="AE1144" s="283"/>
      <c r="AF1144" s="283"/>
      <c r="AG1144" s="283"/>
      <c r="AH1144" s="283"/>
      <c r="AI1144" s="283"/>
      <c r="AJ1144" s="283"/>
      <c r="AK1144" s="283"/>
    </row>
    <row r="1145" spans="1:37">
      <c r="A1145" s="542">
        <v>954</v>
      </c>
      <c r="B1145" s="542">
        <v>10</v>
      </c>
      <c r="C1145" s="493" t="s">
        <v>598</v>
      </c>
      <c r="D1145" s="542" t="s">
        <v>21</v>
      </c>
      <c r="E1145" s="537">
        <v>64</v>
      </c>
      <c r="F1145" s="547">
        <f t="shared" si="460"/>
        <v>240000</v>
      </c>
      <c r="G1145" s="580">
        <f t="shared" si="461"/>
        <v>49088</v>
      </c>
      <c r="H1145" s="547">
        <f t="shared" si="467"/>
        <v>289088</v>
      </c>
      <c r="I1145" s="552">
        <v>3750</v>
      </c>
      <c r="J1145" s="552">
        <v>767</v>
      </c>
      <c r="K1145" s="537"/>
      <c r="L1145" s="577"/>
      <c r="M1145" s="577"/>
      <c r="N1145" s="577"/>
      <c r="O1145" s="553">
        <f t="shared" si="468"/>
        <v>3750</v>
      </c>
      <c r="P1145" s="549">
        <f t="shared" si="463"/>
        <v>307367.03999999998</v>
      </c>
      <c r="Q1145" s="549">
        <f t="shared" si="464"/>
        <v>62866.559999999998</v>
      </c>
      <c r="R1145" s="550">
        <f t="shared" si="431"/>
        <v>370233.59999999998</v>
      </c>
      <c r="S1145" s="550">
        <v>4802.6099999999997</v>
      </c>
      <c r="T1145" s="550">
        <v>982.29</v>
      </c>
      <c r="U1145" s="550">
        <f t="shared" si="425"/>
        <v>5784.9</v>
      </c>
      <c r="V1145" s="517" t="s">
        <v>599</v>
      </c>
      <c r="W1145" s="499"/>
      <c r="X1145" s="283"/>
      <c r="Y1145" s="283"/>
      <c r="Z1145" s="283"/>
      <c r="AA1145" s="283"/>
      <c r="AB1145" s="283"/>
      <c r="AC1145" s="283"/>
      <c r="AD1145" s="283"/>
      <c r="AE1145" s="283"/>
      <c r="AF1145" s="283"/>
      <c r="AG1145" s="283"/>
      <c r="AH1145" s="283"/>
      <c r="AI1145" s="283"/>
      <c r="AJ1145" s="283"/>
      <c r="AK1145" s="283"/>
    </row>
    <row r="1146" spans="1:37">
      <c r="A1146" s="542"/>
      <c r="B1146" s="542"/>
      <c r="C1146" s="508" t="s">
        <v>600</v>
      </c>
      <c r="D1146" s="542"/>
      <c r="E1146" s="537"/>
      <c r="F1146" s="547">
        <f t="shared" si="460"/>
        <v>0</v>
      </c>
      <c r="G1146" s="547">
        <f t="shared" si="461"/>
        <v>0</v>
      </c>
      <c r="H1146" s="547"/>
      <c r="I1146" s="537"/>
      <c r="J1146" s="537"/>
      <c r="K1146" s="537"/>
      <c r="L1146" s="577"/>
      <c r="M1146" s="577"/>
      <c r="N1146" s="577"/>
      <c r="O1146" s="581"/>
      <c r="P1146" s="549">
        <f t="shared" si="463"/>
        <v>0</v>
      </c>
      <c r="Q1146" s="549">
        <f t="shared" si="464"/>
        <v>0</v>
      </c>
      <c r="R1146" s="550">
        <f t="shared" si="431"/>
        <v>0</v>
      </c>
      <c r="S1146" s="550">
        <v>0</v>
      </c>
      <c r="T1146" s="550">
        <v>0</v>
      </c>
      <c r="U1146" s="550">
        <f t="shared" si="425"/>
        <v>0</v>
      </c>
      <c r="V1146" s="517"/>
      <c r="W1146" s="499"/>
      <c r="X1146" s="283"/>
      <c r="Y1146" s="283"/>
      <c r="Z1146" s="283"/>
      <c r="AA1146" s="283"/>
      <c r="AB1146" s="283"/>
      <c r="AC1146" s="283"/>
      <c r="AD1146" s="283"/>
      <c r="AE1146" s="283"/>
      <c r="AF1146" s="283"/>
      <c r="AG1146" s="283"/>
      <c r="AH1146" s="283"/>
      <c r="AI1146" s="283"/>
      <c r="AJ1146" s="283"/>
      <c r="AK1146" s="283"/>
    </row>
    <row r="1147" spans="1:37" ht="28.5">
      <c r="A1147" s="692">
        <v>955</v>
      </c>
      <c r="B1147" s="542">
        <v>11</v>
      </c>
      <c r="C1147" s="493" t="s">
        <v>601</v>
      </c>
      <c r="D1147" s="542" t="s">
        <v>602</v>
      </c>
      <c r="E1147" s="537">
        <v>1</v>
      </c>
      <c r="F1147" s="547">
        <f t="shared" si="460"/>
        <v>237500</v>
      </c>
      <c r="G1147" s="547">
        <f t="shared" si="461"/>
        <v>0</v>
      </c>
      <c r="H1147" s="547">
        <f>F1147+G1147</f>
        <v>237500</v>
      </c>
      <c r="I1147" s="537">
        <f>2.5*95000</f>
        <v>237500</v>
      </c>
      <c r="J1147" s="537">
        <v>0</v>
      </c>
      <c r="K1147" s="537"/>
      <c r="L1147" s="577"/>
      <c r="M1147" s="577"/>
      <c r="N1147" s="577"/>
      <c r="O1147" s="553">
        <f>I1147</f>
        <v>237500</v>
      </c>
      <c r="P1147" s="549">
        <f t="shared" si="463"/>
        <v>304165.05</v>
      </c>
      <c r="Q1147" s="549">
        <f t="shared" si="464"/>
        <v>0</v>
      </c>
      <c r="R1147" s="550">
        <f t="shared" si="431"/>
        <v>304165.05</v>
      </c>
      <c r="S1147" s="550">
        <v>304165.05</v>
      </c>
      <c r="T1147" s="550">
        <v>0</v>
      </c>
      <c r="U1147" s="550">
        <f t="shared" si="425"/>
        <v>304165.05</v>
      </c>
      <c r="V1147" s="517"/>
      <c r="W1147" s="499"/>
      <c r="X1147" s="283"/>
      <c r="Y1147" s="283"/>
      <c r="Z1147" s="283"/>
      <c r="AA1147" s="283"/>
      <c r="AB1147" s="283"/>
      <c r="AC1147" s="283"/>
      <c r="AD1147" s="283"/>
      <c r="AE1147" s="283"/>
      <c r="AF1147" s="283"/>
      <c r="AG1147" s="283"/>
      <c r="AH1147" s="283"/>
      <c r="AI1147" s="283"/>
      <c r="AJ1147" s="283"/>
      <c r="AK1147" s="283"/>
    </row>
    <row r="1148" spans="1:37" s="488" customFormat="1" ht="15">
      <c r="A1148" s="544"/>
      <c r="B1148" s="544"/>
      <c r="C1148" s="520" t="s">
        <v>603</v>
      </c>
      <c r="D1148" s="544"/>
      <c r="E1148" s="543"/>
      <c r="F1148" s="559">
        <f t="shared" ref="F1148:H1148" si="469">SUM(F1150:F1163)</f>
        <v>848052</v>
      </c>
      <c r="G1148" s="559">
        <f t="shared" si="469"/>
        <v>7106484</v>
      </c>
      <c r="H1148" s="559">
        <f t="shared" si="469"/>
        <v>7954536</v>
      </c>
      <c r="I1148" s="543"/>
      <c r="J1148" s="543"/>
      <c r="K1148" s="543"/>
      <c r="L1148" s="544"/>
      <c r="M1148" s="544"/>
      <c r="N1148" s="544"/>
      <c r="O1148" s="543"/>
      <c r="P1148" s="559"/>
      <c r="Q1148" s="559"/>
      <c r="R1148" s="559"/>
      <c r="S1148" s="550">
        <v>0</v>
      </c>
      <c r="T1148" s="550">
        <v>0</v>
      </c>
      <c r="U1148" s="550">
        <f t="shared" si="425"/>
        <v>0</v>
      </c>
      <c r="V1148" s="503"/>
      <c r="W1148" s="495"/>
      <c r="X1148" s="281"/>
      <c r="Y1148" s="281"/>
      <c r="Z1148" s="281"/>
      <c r="AA1148" s="281"/>
      <c r="AB1148" s="281"/>
      <c r="AC1148" s="281"/>
      <c r="AD1148" s="281"/>
      <c r="AE1148" s="281"/>
      <c r="AF1148" s="281"/>
      <c r="AG1148" s="281"/>
      <c r="AH1148" s="281"/>
      <c r="AI1148" s="281"/>
      <c r="AJ1148" s="281"/>
      <c r="AK1148" s="281"/>
    </row>
    <row r="1149" spans="1:37">
      <c r="A1149" s="542"/>
      <c r="B1149" s="542"/>
      <c r="C1149" s="508" t="s">
        <v>604</v>
      </c>
      <c r="D1149" s="542"/>
      <c r="E1149" s="537"/>
      <c r="F1149" s="547">
        <f t="shared" ref="F1149:F1157" si="470">E1149*I1149</f>
        <v>0</v>
      </c>
      <c r="G1149" s="547">
        <f t="shared" ref="G1149:G1163" si="471">E1149*J1149</f>
        <v>0</v>
      </c>
      <c r="H1149" s="547"/>
      <c r="I1149" s="537"/>
      <c r="J1149" s="537"/>
      <c r="K1149" s="537"/>
      <c r="L1149" s="577"/>
      <c r="M1149" s="577"/>
      <c r="N1149" s="577"/>
      <c r="O1149" s="581"/>
      <c r="P1149" s="549">
        <f t="shared" ref="P1149:P1163" si="472">E1149*S1149</f>
        <v>0</v>
      </c>
      <c r="Q1149" s="549">
        <f t="shared" ref="Q1149:Q1163" si="473">E1149*T1149</f>
        <v>0</v>
      </c>
      <c r="R1149" s="550">
        <f t="shared" si="431"/>
        <v>0</v>
      </c>
      <c r="S1149" s="550">
        <v>0</v>
      </c>
      <c r="T1149" s="550">
        <v>0</v>
      </c>
      <c r="U1149" s="550">
        <f t="shared" si="425"/>
        <v>0</v>
      </c>
      <c r="V1149" s="517"/>
      <c r="W1149" s="499"/>
      <c r="X1149" s="283"/>
      <c r="Y1149" s="283"/>
      <c r="Z1149" s="283"/>
      <c r="AA1149" s="283"/>
      <c r="AB1149" s="283"/>
      <c r="AC1149" s="283"/>
      <c r="AD1149" s="283"/>
      <c r="AE1149" s="283"/>
      <c r="AF1149" s="283"/>
      <c r="AG1149" s="283"/>
      <c r="AH1149" s="283"/>
      <c r="AI1149" s="283"/>
      <c r="AJ1149" s="283"/>
      <c r="AK1149" s="283"/>
    </row>
    <row r="1150" spans="1:37" ht="71.25">
      <c r="A1150" s="542">
        <v>956</v>
      </c>
      <c r="B1150" s="542">
        <v>12</v>
      </c>
      <c r="C1150" s="493" t="s">
        <v>605</v>
      </c>
      <c r="D1150" s="542" t="s">
        <v>21</v>
      </c>
      <c r="E1150" s="537">
        <v>27</v>
      </c>
      <c r="F1150" s="547">
        <f t="shared" si="470"/>
        <v>337500</v>
      </c>
      <c r="G1150" s="547">
        <f t="shared" si="471"/>
        <v>6577740</v>
      </c>
      <c r="H1150" s="547">
        <f t="shared" ref="H1150:H1154" si="474">F1150+G1150</f>
        <v>6915240</v>
      </c>
      <c r="I1150" s="552">
        <v>12500</v>
      </c>
      <c r="J1150" s="563">
        <v>243620</v>
      </c>
      <c r="K1150" s="537"/>
      <c r="L1150" s="577"/>
      <c r="M1150" s="577"/>
      <c r="N1150" s="577"/>
      <c r="O1150" s="553">
        <f>I1150</f>
        <v>12500</v>
      </c>
      <c r="P1150" s="549">
        <f t="shared" si="472"/>
        <v>432234.63</v>
      </c>
      <c r="Q1150" s="549">
        <f t="shared" si="473"/>
        <v>8424078.3000000007</v>
      </c>
      <c r="R1150" s="550">
        <f t="shared" si="431"/>
        <v>8856312.9299999997</v>
      </c>
      <c r="S1150" s="550">
        <v>16008.69</v>
      </c>
      <c r="T1150" s="550">
        <v>312002.90000000002</v>
      </c>
      <c r="U1150" s="550">
        <f t="shared" si="425"/>
        <v>328011.59000000003</v>
      </c>
      <c r="V1150" s="517" t="s">
        <v>606</v>
      </c>
      <c r="W1150" s="499"/>
      <c r="X1150" s="283"/>
      <c r="Y1150" s="283"/>
      <c r="Z1150" s="283"/>
      <c r="AA1150" s="283"/>
      <c r="AB1150" s="283"/>
      <c r="AC1150" s="283"/>
      <c r="AD1150" s="283"/>
      <c r="AE1150" s="283"/>
      <c r="AF1150" s="283"/>
      <c r="AG1150" s="283"/>
      <c r="AH1150" s="283"/>
      <c r="AI1150" s="283"/>
      <c r="AJ1150" s="283"/>
      <c r="AK1150" s="283"/>
    </row>
    <row r="1151" spans="1:37" ht="42.75">
      <c r="A1151" s="542">
        <v>957</v>
      </c>
      <c r="B1151" s="542">
        <v>13</v>
      </c>
      <c r="C1151" s="493" t="s">
        <v>607</v>
      </c>
      <c r="D1151" s="542" t="s">
        <v>21</v>
      </c>
      <c r="E1151" s="537">
        <v>135</v>
      </c>
      <c r="F1151" s="554">
        <f t="shared" si="470"/>
        <v>0</v>
      </c>
      <c r="G1151" s="554">
        <f t="shared" si="471"/>
        <v>0</v>
      </c>
      <c r="H1151" s="554">
        <f t="shared" si="474"/>
        <v>0</v>
      </c>
      <c r="I1151" s="552"/>
      <c r="J1151" s="552"/>
      <c r="K1151" s="537"/>
      <c r="L1151" s="577"/>
      <c r="M1151" s="577"/>
      <c r="N1151" s="577"/>
      <c r="O1151" s="581"/>
      <c r="P1151" s="549">
        <f t="shared" si="472"/>
        <v>0</v>
      </c>
      <c r="Q1151" s="549">
        <f t="shared" si="473"/>
        <v>0</v>
      </c>
      <c r="R1151" s="550">
        <f t="shared" si="431"/>
        <v>0</v>
      </c>
      <c r="S1151" s="550">
        <v>0</v>
      </c>
      <c r="T1151" s="550">
        <v>0</v>
      </c>
      <c r="U1151" s="550">
        <f t="shared" si="425"/>
        <v>0</v>
      </c>
      <c r="V1151" s="517" t="s">
        <v>608</v>
      </c>
      <c r="W1151" s="499"/>
      <c r="X1151" s="283"/>
      <c r="Y1151" s="283"/>
      <c r="Z1151" s="283"/>
      <c r="AA1151" s="283"/>
      <c r="AB1151" s="283"/>
      <c r="AC1151" s="283"/>
      <c r="AD1151" s="283"/>
      <c r="AE1151" s="283"/>
      <c r="AF1151" s="283"/>
      <c r="AG1151" s="283"/>
      <c r="AH1151" s="283"/>
      <c r="AI1151" s="283"/>
      <c r="AJ1151" s="283"/>
      <c r="AK1151" s="283"/>
    </row>
    <row r="1152" spans="1:37" ht="28.5">
      <c r="A1152" s="542">
        <v>958</v>
      </c>
      <c r="B1152" s="542">
        <v>14</v>
      </c>
      <c r="C1152" s="493" t="s">
        <v>609</v>
      </c>
      <c r="D1152" s="542" t="s">
        <v>21</v>
      </c>
      <c r="E1152" s="537">
        <v>14</v>
      </c>
      <c r="F1152" s="554">
        <f t="shared" si="470"/>
        <v>0</v>
      </c>
      <c r="G1152" s="554">
        <f t="shared" si="471"/>
        <v>0</v>
      </c>
      <c r="H1152" s="554">
        <f t="shared" si="474"/>
        <v>0</v>
      </c>
      <c r="I1152" s="552"/>
      <c r="J1152" s="552"/>
      <c r="K1152" s="537"/>
      <c r="L1152" s="577"/>
      <c r="M1152" s="577"/>
      <c r="N1152" s="577"/>
      <c r="O1152" s="581"/>
      <c r="P1152" s="549">
        <f t="shared" si="472"/>
        <v>0</v>
      </c>
      <c r="Q1152" s="549">
        <f t="shared" si="473"/>
        <v>0</v>
      </c>
      <c r="R1152" s="550">
        <f t="shared" si="431"/>
        <v>0</v>
      </c>
      <c r="S1152" s="550">
        <v>0</v>
      </c>
      <c r="T1152" s="550">
        <v>0</v>
      </c>
      <c r="U1152" s="550">
        <f t="shared" si="425"/>
        <v>0</v>
      </c>
      <c r="V1152" s="517" t="s">
        <v>610</v>
      </c>
      <c r="W1152" s="499"/>
      <c r="X1152" s="283"/>
      <c r="Y1152" s="283"/>
      <c r="Z1152" s="283"/>
      <c r="AA1152" s="283"/>
      <c r="AB1152" s="283"/>
      <c r="AC1152" s="283"/>
      <c r="AD1152" s="283"/>
      <c r="AE1152" s="283"/>
      <c r="AF1152" s="283"/>
      <c r="AG1152" s="283"/>
      <c r="AH1152" s="283"/>
      <c r="AI1152" s="283"/>
      <c r="AJ1152" s="283"/>
      <c r="AK1152" s="283"/>
    </row>
    <row r="1153" spans="1:37" ht="71.25">
      <c r="A1153" s="542">
        <v>959</v>
      </c>
      <c r="B1153" s="542">
        <v>15</v>
      </c>
      <c r="C1153" s="493" t="s">
        <v>611</v>
      </c>
      <c r="D1153" s="542" t="s">
        <v>24</v>
      </c>
      <c r="E1153" s="537">
        <v>216</v>
      </c>
      <c r="F1153" s="554">
        <f t="shared" si="470"/>
        <v>0</v>
      </c>
      <c r="G1153" s="554">
        <f t="shared" si="471"/>
        <v>0</v>
      </c>
      <c r="H1153" s="554">
        <f t="shared" si="474"/>
        <v>0</v>
      </c>
      <c r="I1153" s="552"/>
      <c r="J1153" s="552"/>
      <c r="K1153" s="537"/>
      <c r="L1153" s="577"/>
      <c r="M1153" s="577"/>
      <c r="N1153" s="577"/>
      <c r="O1153" s="581"/>
      <c r="P1153" s="549">
        <f t="shared" si="472"/>
        <v>0</v>
      </c>
      <c r="Q1153" s="549">
        <f t="shared" si="473"/>
        <v>0</v>
      </c>
      <c r="R1153" s="550">
        <f t="shared" si="431"/>
        <v>0</v>
      </c>
      <c r="S1153" s="550">
        <v>0</v>
      </c>
      <c r="T1153" s="550">
        <v>0</v>
      </c>
      <c r="U1153" s="550">
        <f t="shared" si="425"/>
        <v>0</v>
      </c>
      <c r="V1153" s="517" t="s">
        <v>612</v>
      </c>
      <c r="W1153" s="499"/>
      <c r="X1153" s="283"/>
      <c r="Y1153" s="283"/>
      <c r="Z1153" s="283"/>
      <c r="AA1153" s="283"/>
      <c r="AB1153" s="283"/>
      <c r="AC1153" s="283"/>
      <c r="AD1153" s="283"/>
      <c r="AE1153" s="283"/>
      <c r="AF1153" s="283"/>
      <c r="AG1153" s="283"/>
      <c r="AH1153" s="283"/>
      <c r="AI1153" s="283"/>
      <c r="AJ1153" s="283"/>
      <c r="AK1153" s="283"/>
    </row>
    <row r="1154" spans="1:37">
      <c r="A1154" s="542">
        <v>960</v>
      </c>
      <c r="B1154" s="542">
        <v>16</v>
      </c>
      <c r="C1154" s="493" t="s">
        <v>598</v>
      </c>
      <c r="D1154" s="542" t="s">
        <v>21</v>
      </c>
      <c r="E1154" s="537">
        <v>108</v>
      </c>
      <c r="F1154" s="547">
        <f t="shared" si="470"/>
        <v>405000</v>
      </c>
      <c r="G1154" s="547">
        <f t="shared" si="471"/>
        <v>337500</v>
      </c>
      <c r="H1154" s="598">
        <f t="shared" si="474"/>
        <v>742500</v>
      </c>
      <c r="I1154" s="552">
        <v>3750</v>
      </c>
      <c r="J1154" s="563">
        <v>3125</v>
      </c>
      <c r="K1154" s="537"/>
      <c r="L1154" s="577"/>
      <c r="M1154" s="577"/>
      <c r="N1154" s="577"/>
      <c r="O1154" s="553">
        <f>I1154</f>
        <v>3750</v>
      </c>
      <c r="P1154" s="549">
        <f t="shared" si="472"/>
        <v>518681.88</v>
      </c>
      <c r="Q1154" s="549">
        <f t="shared" si="473"/>
        <v>432234.36</v>
      </c>
      <c r="R1154" s="550">
        <f t="shared" si="431"/>
        <v>950916.24</v>
      </c>
      <c r="S1154" s="550">
        <v>4802.6099999999997</v>
      </c>
      <c r="T1154" s="550">
        <v>4002.17</v>
      </c>
      <c r="U1154" s="550">
        <f t="shared" si="425"/>
        <v>8804.7800000000007</v>
      </c>
      <c r="V1154" s="517" t="s">
        <v>613</v>
      </c>
      <c r="W1154" s="499"/>
      <c r="X1154" s="283"/>
      <c r="Y1154" s="283"/>
      <c r="Z1154" s="283"/>
      <c r="AA1154" s="283"/>
      <c r="AB1154" s="283"/>
      <c r="AC1154" s="283"/>
      <c r="AD1154" s="283"/>
      <c r="AE1154" s="283"/>
      <c r="AF1154" s="283"/>
      <c r="AG1154" s="283"/>
      <c r="AH1154" s="283"/>
      <c r="AI1154" s="283"/>
      <c r="AJ1154" s="283"/>
      <c r="AK1154" s="283"/>
    </row>
    <row r="1155" spans="1:37" ht="42.75">
      <c r="A1155" s="542"/>
      <c r="B1155" s="542"/>
      <c r="C1155" s="508" t="s">
        <v>614</v>
      </c>
      <c r="D1155" s="542"/>
      <c r="E1155" s="537"/>
      <c r="F1155" s="547">
        <f t="shared" si="470"/>
        <v>0</v>
      </c>
      <c r="G1155" s="547">
        <f t="shared" si="471"/>
        <v>0</v>
      </c>
      <c r="H1155" s="547"/>
      <c r="I1155" s="537"/>
      <c r="J1155" s="537"/>
      <c r="K1155" s="537"/>
      <c r="L1155" s="577"/>
      <c r="M1155" s="577"/>
      <c r="N1155" s="577"/>
      <c r="O1155" s="581"/>
      <c r="P1155" s="549">
        <f t="shared" si="472"/>
        <v>0</v>
      </c>
      <c r="Q1155" s="549">
        <f t="shared" si="473"/>
        <v>0</v>
      </c>
      <c r="R1155" s="550">
        <f t="shared" si="431"/>
        <v>0</v>
      </c>
      <c r="S1155" s="550">
        <v>0</v>
      </c>
      <c r="T1155" s="550">
        <v>0</v>
      </c>
      <c r="U1155" s="550">
        <f t="shared" si="425"/>
        <v>0</v>
      </c>
      <c r="V1155" s="517"/>
      <c r="W1155" s="499"/>
      <c r="X1155" s="283"/>
      <c r="Y1155" s="283"/>
      <c r="Z1155" s="283"/>
      <c r="AA1155" s="283"/>
      <c r="AB1155" s="283"/>
      <c r="AC1155" s="283"/>
      <c r="AD1155" s="283"/>
      <c r="AE1155" s="283"/>
      <c r="AF1155" s="283"/>
      <c r="AG1155" s="283"/>
      <c r="AH1155" s="283"/>
      <c r="AI1155" s="283"/>
      <c r="AJ1155" s="283"/>
      <c r="AK1155" s="283"/>
    </row>
    <row r="1156" spans="1:37" ht="28.5">
      <c r="A1156" s="542">
        <v>961</v>
      </c>
      <c r="B1156" s="542">
        <v>17</v>
      </c>
      <c r="C1156" s="493" t="s">
        <v>615</v>
      </c>
      <c r="D1156" s="542" t="s">
        <v>21</v>
      </c>
      <c r="E1156" s="537">
        <v>1</v>
      </c>
      <c r="F1156" s="547">
        <f t="shared" si="470"/>
        <v>6250</v>
      </c>
      <c r="G1156" s="547">
        <f t="shared" si="471"/>
        <v>15100</v>
      </c>
      <c r="H1156" s="547">
        <f t="shared" ref="H1156:H1161" si="475">F1156+G1156</f>
        <v>21350</v>
      </c>
      <c r="I1156" s="552">
        <v>6250</v>
      </c>
      <c r="J1156" s="563">
        <v>15100</v>
      </c>
      <c r="K1156" s="537"/>
      <c r="L1156" s="577"/>
      <c r="M1156" s="577"/>
      <c r="N1156" s="577"/>
      <c r="O1156" s="553">
        <f t="shared" ref="O1156:O1161" si="476">I1156</f>
        <v>6250</v>
      </c>
      <c r="P1156" s="549">
        <f t="shared" si="472"/>
        <v>8004.34</v>
      </c>
      <c r="Q1156" s="549">
        <f t="shared" si="473"/>
        <v>19338.490000000002</v>
      </c>
      <c r="R1156" s="550">
        <f t="shared" si="431"/>
        <v>27342.83</v>
      </c>
      <c r="S1156" s="550">
        <v>8004.34</v>
      </c>
      <c r="T1156" s="550">
        <v>19338.490000000002</v>
      </c>
      <c r="U1156" s="550">
        <f t="shared" si="425"/>
        <v>27342.83</v>
      </c>
      <c r="V1156" s="517" t="s">
        <v>616</v>
      </c>
      <c r="W1156" s="499"/>
      <c r="X1156" s="283"/>
      <c r="Y1156" s="283"/>
      <c r="Z1156" s="283"/>
      <c r="AA1156" s="283"/>
      <c r="AB1156" s="283"/>
      <c r="AC1156" s="283"/>
      <c r="AD1156" s="283"/>
      <c r="AE1156" s="283"/>
      <c r="AF1156" s="283"/>
      <c r="AG1156" s="283"/>
      <c r="AH1156" s="283"/>
      <c r="AI1156" s="283"/>
      <c r="AJ1156" s="283"/>
      <c r="AK1156" s="283"/>
    </row>
    <row r="1157" spans="1:37" ht="28.5">
      <c r="A1157" s="542">
        <v>962</v>
      </c>
      <c r="B1157" s="542">
        <v>18</v>
      </c>
      <c r="C1157" s="493" t="s">
        <v>617</v>
      </c>
      <c r="D1157" s="542" t="s">
        <v>21</v>
      </c>
      <c r="E1157" s="537">
        <v>2</v>
      </c>
      <c r="F1157" s="547">
        <f t="shared" si="470"/>
        <v>2500</v>
      </c>
      <c r="G1157" s="547">
        <f t="shared" si="471"/>
        <v>0</v>
      </c>
      <c r="H1157" s="547">
        <f t="shared" si="475"/>
        <v>2500</v>
      </c>
      <c r="I1157" s="552">
        <v>1250</v>
      </c>
      <c r="J1157" s="552"/>
      <c r="K1157" s="537"/>
      <c r="L1157" s="577"/>
      <c r="M1157" s="577"/>
      <c r="N1157" s="577"/>
      <c r="O1157" s="553">
        <f t="shared" si="476"/>
        <v>1250</v>
      </c>
      <c r="P1157" s="549">
        <f t="shared" si="472"/>
        <v>3201.74</v>
      </c>
      <c r="Q1157" s="549">
        <f t="shared" si="473"/>
        <v>0</v>
      </c>
      <c r="R1157" s="550">
        <f t="shared" si="431"/>
        <v>3201.74</v>
      </c>
      <c r="S1157" s="550">
        <v>1600.87</v>
      </c>
      <c r="T1157" s="550">
        <v>0</v>
      </c>
      <c r="U1157" s="550">
        <f t="shared" si="425"/>
        <v>1600.87</v>
      </c>
      <c r="V1157" s="517" t="s">
        <v>618</v>
      </c>
      <c r="W1157" s="499"/>
      <c r="X1157" s="283"/>
      <c r="Y1157" s="283"/>
      <c r="Z1157" s="283"/>
      <c r="AA1157" s="283"/>
      <c r="AB1157" s="283"/>
      <c r="AC1157" s="283"/>
      <c r="AD1157" s="283"/>
      <c r="AE1157" s="283"/>
      <c r="AF1157" s="283"/>
      <c r="AG1157" s="283"/>
      <c r="AH1157" s="283"/>
      <c r="AI1157" s="283"/>
      <c r="AJ1157" s="283"/>
      <c r="AK1157" s="283"/>
    </row>
    <row r="1158" spans="1:37" ht="28.5">
      <c r="A1158" s="542">
        <v>963</v>
      </c>
      <c r="B1158" s="542">
        <v>19</v>
      </c>
      <c r="C1158" s="493" t="s">
        <v>619</v>
      </c>
      <c r="D1158" s="542" t="s">
        <v>21</v>
      </c>
      <c r="E1158" s="537">
        <v>1</v>
      </c>
      <c r="F1158" s="547">
        <f>E1158*I1157</f>
        <v>1250</v>
      </c>
      <c r="G1158" s="547">
        <f t="shared" si="471"/>
        <v>0</v>
      </c>
      <c r="H1158" s="547">
        <f t="shared" si="475"/>
        <v>1250</v>
      </c>
      <c r="I1158" s="552">
        <v>1250</v>
      </c>
      <c r="J1158" s="552"/>
      <c r="K1158" s="537"/>
      <c r="L1158" s="577"/>
      <c r="M1158" s="577"/>
      <c r="N1158" s="577"/>
      <c r="O1158" s="553">
        <f t="shared" si="476"/>
        <v>1250</v>
      </c>
      <c r="P1158" s="549">
        <f t="shared" si="472"/>
        <v>1600.87</v>
      </c>
      <c r="Q1158" s="549">
        <f t="shared" si="473"/>
        <v>0</v>
      </c>
      <c r="R1158" s="550">
        <f t="shared" si="431"/>
        <v>1600.87</v>
      </c>
      <c r="S1158" s="550">
        <v>1600.87</v>
      </c>
      <c r="T1158" s="550">
        <v>0</v>
      </c>
      <c r="U1158" s="550">
        <f t="shared" si="425"/>
        <v>1600.87</v>
      </c>
      <c r="V1158" s="517" t="s">
        <v>620</v>
      </c>
      <c r="W1158" s="499"/>
      <c r="X1158" s="283"/>
      <c r="Y1158" s="283"/>
      <c r="Z1158" s="283"/>
      <c r="AA1158" s="283"/>
      <c r="AB1158" s="283"/>
      <c r="AC1158" s="283"/>
      <c r="AD1158" s="283"/>
      <c r="AE1158" s="283"/>
      <c r="AF1158" s="283"/>
      <c r="AG1158" s="283"/>
      <c r="AH1158" s="283"/>
      <c r="AI1158" s="283"/>
      <c r="AJ1158" s="283"/>
      <c r="AK1158" s="283"/>
    </row>
    <row r="1159" spans="1:37" ht="42.75">
      <c r="A1159" s="542">
        <v>964</v>
      </c>
      <c r="B1159" s="542">
        <v>20</v>
      </c>
      <c r="C1159" s="493" t="s">
        <v>621</v>
      </c>
      <c r="D1159" s="542" t="s">
        <v>24</v>
      </c>
      <c r="E1159" s="537">
        <v>8</v>
      </c>
      <c r="F1159" s="547">
        <f t="shared" ref="F1159:F1163" si="477">E1159*I1159</f>
        <v>536</v>
      </c>
      <c r="G1159" s="547">
        <f t="shared" si="471"/>
        <v>0</v>
      </c>
      <c r="H1159" s="547">
        <f t="shared" si="475"/>
        <v>536</v>
      </c>
      <c r="I1159" s="552">
        <v>67</v>
      </c>
      <c r="J1159" s="552"/>
      <c r="K1159" s="537"/>
      <c r="L1159" s="577"/>
      <c r="M1159" s="577"/>
      <c r="N1159" s="577"/>
      <c r="O1159" s="553">
        <f t="shared" si="476"/>
        <v>67</v>
      </c>
      <c r="P1159" s="549">
        <f t="shared" si="472"/>
        <v>686.48</v>
      </c>
      <c r="Q1159" s="549">
        <f t="shared" si="473"/>
        <v>0</v>
      </c>
      <c r="R1159" s="550">
        <f t="shared" si="431"/>
        <v>686.48</v>
      </c>
      <c r="S1159" s="550">
        <v>85.81</v>
      </c>
      <c r="T1159" s="550">
        <v>0</v>
      </c>
      <c r="U1159" s="550">
        <f t="shared" si="425"/>
        <v>85.81</v>
      </c>
      <c r="V1159" s="517" t="s">
        <v>622</v>
      </c>
      <c r="W1159" s="499"/>
      <c r="X1159" s="283"/>
      <c r="Y1159" s="283"/>
      <c r="Z1159" s="283"/>
      <c r="AA1159" s="283"/>
      <c r="AB1159" s="283"/>
      <c r="AC1159" s="283"/>
      <c r="AD1159" s="283"/>
      <c r="AE1159" s="283"/>
      <c r="AF1159" s="283"/>
      <c r="AG1159" s="283"/>
      <c r="AH1159" s="283"/>
      <c r="AI1159" s="283"/>
      <c r="AJ1159" s="283"/>
      <c r="AK1159" s="283"/>
    </row>
    <row r="1160" spans="1:37" ht="99.75">
      <c r="A1160" s="542">
        <v>965</v>
      </c>
      <c r="B1160" s="542">
        <v>21</v>
      </c>
      <c r="C1160" s="493" t="s">
        <v>623</v>
      </c>
      <c r="D1160" s="542" t="s">
        <v>24</v>
      </c>
      <c r="E1160" s="537">
        <v>1</v>
      </c>
      <c r="F1160" s="547">
        <f t="shared" si="477"/>
        <v>302</v>
      </c>
      <c r="G1160" s="547">
        <f t="shared" si="471"/>
        <v>0</v>
      </c>
      <c r="H1160" s="547">
        <f t="shared" si="475"/>
        <v>302</v>
      </c>
      <c r="I1160" s="552">
        <v>302</v>
      </c>
      <c r="J1160" s="552"/>
      <c r="K1160" s="537"/>
      <c r="L1160" s="577"/>
      <c r="M1160" s="577"/>
      <c r="N1160" s="577"/>
      <c r="O1160" s="553">
        <f t="shared" si="476"/>
        <v>302</v>
      </c>
      <c r="P1160" s="549">
        <f t="shared" si="472"/>
        <v>386.77</v>
      </c>
      <c r="Q1160" s="549">
        <f t="shared" si="473"/>
        <v>0</v>
      </c>
      <c r="R1160" s="550">
        <f t="shared" si="431"/>
        <v>386.77</v>
      </c>
      <c r="S1160" s="550">
        <v>386.77</v>
      </c>
      <c r="T1160" s="550">
        <v>0</v>
      </c>
      <c r="U1160" s="550">
        <f t="shared" si="425"/>
        <v>386.77</v>
      </c>
      <c r="V1160" s="517" t="s">
        <v>624</v>
      </c>
      <c r="W1160" s="499"/>
      <c r="X1160" s="283"/>
      <c r="Y1160" s="283"/>
      <c r="Z1160" s="283"/>
      <c r="AA1160" s="283"/>
      <c r="AB1160" s="283"/>
      <c r="AC1160" s="283"/>
      <c r="AD1160" s="283"/>
      <c r="AE1160" s="283"/>
      <c r="AF1160" s="283"/>
      <c r="AG1160" s="283"/>
      <c r="AH1160" s="283"/>
      <c r="AI1160" s="283"/>
      <c r="AJ1160" s="283"/>
      <c r="AK1160" s="283"/>
    </row>
    <row r="1161" spans="1:37" ht="57">
      <c r="A1161" s="542">
        <v>966</v>
      </c>
      <c r="B1161" s="542">
        <v>22</v>
      </c>
      <c r="C1161" s="493" t="s">
        <v>625</v>
      </c>
      <c r="D1161" s="542" t="s">
        <v>24</v>
      </c>
      <c r="E1161" s="537">
        <v>32</v>
      </c>
      <c r="F1161" s="547">
        <f t="shared" si="477"/>
        <v>9664</v>
      </c>
      <c r="G1161" s="547">
        <f t="shared" si="471"/>
        <v>3776</v>
      </c>
      <c r="H1161" s="547">
        <f t="shared" si="475"/>
        <v>13440</v>
      </c>
      <c r="I1161" s="552">
        <v>302</v>
      </c>
      <c r="J1161" s="552">
        <v>118</v>
      </c>
      <c r="K1161" s="537"/>
      <c r="L1161" s="577"/>
      <c r="M1161" s="577"/>
      <c r="N1161" s="577"/>
      <c r="O1161" s="553">
        <f t="shared" si="476"/>
        <v>302</v>
      </c>
      <c r="P1161" s="549">
        <f t="shared" si="472"/>
        <v>12376.64</v>
      </c>
      <c r="Q1161" s="549">
        <f t="shared" si="473"/>
        <v>4835.84</v>
      </c>
      <c r="R1161" s="550">
        <f t="shared" si="431"/>
        <v>17212.48</v>
      </c>
      <c r="S1161" s="550">
        <v>386.77</v>
      </c>
      <c r="T1161" s="550">
        <v>151.12</v>
      </c>
      <c r="U1161" s="550">
        <f t="shared" ref="U1161:U1224" si="478">S1161+T1161</f>
        <v>537.89</v>
      </c>
      <c r="V1161" s="517" t="s">
        <v>626</v>
      </c>
      <c r="W1161" s="499"/>
      <c r="X1161" s="283"/>
      <c r="Y1161" s="283"/>
      <c r="Z1161" s="283"/>
      <c r="AA1161" s="283"/>
      <c r="AB1161" s="283"/>
      <c r="AC1161" s="283"/>
      <c r="AD1161" s="283"/>
      <c r="AE1161" s="283"/>
      <c r="AF1161" s="283"/>
      <c r="AG1161" s="283"/>
      <c r="AH1161" s="283"/>
      <c r="AI1161" s="283"/>
      <c r="AJ1161" s="283"/>
      <c r="AK1161" s="283"/>
    </row>
    <row r="1162" spans="1:37">
      <c r="A1162" s="542"/>
      <c r="B1162" s="542"/>
      <c r="C1162" s="508" t="s">
        <v>627</v>
      </c>
      <c r="D1162" s="542"/>
      <c r="E1162" s="537"/>
      <c r="F1162" s="547">
        <f t="shared" si="477"/>
        <v>0</v>
      </c>
      <c r="G1162" s="547">
        <f t="shared" si="471"/>
        <v>0</v>
      </c>
      <c r="H1162" s="547"/>
      <c r="I1162" s="537"/>
      <c r="J1162" s="537"/>
      <c r="K1162" s="537"/>
      <c r="L1162" s="577"/>
      <c r="M1162" s="577"/>
      <c r="N1162" s="577"/>
      <c r="O1162" s="581"/>
      <c r="P1162" s="549">
        <f t="shared" si="472"/>
        <v>0</v>
      </c>
      <c r="Q1162" s="549">
        <f t="shared" si="473"/>
        <v>0</v>
      </c>
      <c r="R1162" s="550">
        <f t="shared" ref="R1162:R1225" si="479">P1162+Q1162</f>
        <v>0</v>
      </c>
      <c r="S1162" s="550">
        <v>0</v>
      </c>
      <c r="T1162" s="550">
        <v>0</v>
      </c>
      <c r="U1162" s="550">
        <f t="shared" si="478"/>
        <v>0</v>
      </c>
      <c r="V1162" s="517"/>
      <c r="W1162" s="499"/>
      <c r="X1162" s="283"/>
      <c r="Y1162" s="283"/>
      <c r="Z1162" s="283"/>
      <c r="AA1162" s="283"/>
      <c r="AB1162" s="283"/>
      <c r="AC1162" s="283"/>
      <c r="AD1162" s="283"/>
      <c r="AE1162" s="283"/>
      <c r="AF1162" s="283"/>
      <c r="AG1162" s="283"/>
      <c r="AH1162" s="283"/>
      <c r="AI1162" s="283"/>
      <c r="AJ1162" s="283"/>
      <c r="AK1162" s="283"/>
    </row>
    <row r="1163" spans="1:37" ht="409.5">
      <c r="A1163" s="542">
        <v>967</v>
      </c>
      <c r="B1163" s="542">
        <v>23</v>
      </c>
      <c r="C1163" s="493" t="s">
        <v>628</v>
      </c>
      <c r="D1163" s="542" t="s">
        <v>24</v>
      </c>
      <c r="E1163" s="537">
        <v>81</v>
      </c>
      <c r="F1163" s="547">
        <f t="shared" si="477"/>
        <v>85050</v>
      </c>
      <c r="G1163" s="547">
        <f t="shared" si="471"/>
        <v>172368</v>
      </c>
      <c r="H1163" s="547">
        <f>F1163+G1163</f>
        <v>257418</v>
      </c>
      <c r="I1163" s="552">
        <v>1050</v>
      </c>
      <c r="J1163" s="552">
        <v>2128</v>
      </c>
      <c r="K1163" s="537"/>
      <c r="L1163" s="577"/>
      <c r="M1163" s="577"/>
      <c r="N1163" s="577"/>
      <c r="O1163" s="553">
        <f>I1163</f>
        <v>1050</v>
      </c>
      <c r="P1163" s="549">
        <f t="shared" si="472"/>
        <v>108923.13</v>
      </c>
      <c r="Q1163" s="549">
        <f t="shared" si="473"/>
        <v>220750.92</v>
      </c>
      <c r="R1163" s="550">
        <f t="shared" si="479"/>
        <v>329674.05</v>
      </c>
      <c r="S1163" s="550">
        <v>1344.73</v>
      </c>
      <c r="T1163" s="550">
        <v>2725.32</v>
      </c>
      <c r="U1163" s="550">
        <f t="shared" si="478"/>
        <v>4070.05</v>
      </c>
      <c r="V1163" s="517" t="s">
        <v>629</v>
      </c>
      <c r="W1163" s="499"/>
      <c r="X1163" s="283"/>
      <c r="Y1163" s="283"/>
      <c r="Z1163" s="283"/>
      <c r="AA1163" s="283"/>
      <c r="AB1163" s="283"/>
      <c r="AC1163" s="283"/>
      <c r="AD1163" s="283"/>
      <c r="AE1163" s="283"/>
      <c r="AF1163" s="283"/>
      <c r="AG1163" s="283"/>
      <c r="AH1163" s="283"/>
      <c r="AI1163" s="283"/>
      <c r="AJ1163" s="283"/>
      <c r="AK1163" s="283"/>
    </row>
    <row r="1164" spans="1:37" ht="45">
      <c r="A1164" s="542"/>
      <c r="B1164" s="542"/>
      <c r="C1164" s="515" t="s">
        <v>630</v>
      </c>
      <c r="D1164" s="542"/>
      <c r="E1164" s="537"/>
      <c r="F1164" s="559">
        <f>SUM(F1167:F1191)</f>
        <v>3279971.32</v>
      </c>
      <c r="G1164" s="559">
        <f t="shared" ref="G1164:H1164" si="480">SUM(G1167:G1191)</f>
        <v>6702580</v>
      </c>
      <c r="H1164" s="559">
        <f t="shared" si="480"/>
        <v>9982551.3200000003</v>
      </c>
      <c r="I1164" s="537"/>
      <c r="J1164" s="537"/>
      <c r="K1164" s="537"/>
      <c r="L1164" s="542"/>
      <c r="M1164" s="542"/>
      <c r="N1164" s="542"/>
      <c r="O1164" s="537"/>
      <c r="P1164" s="559"/>
      <c r="Q1164" s="559"/>
      <c r="R1164" s="559"/>
      <c r="S1164" s="550">
        <v>0</v>
      </c>
      <c r="T1164" s="550">
        <v>0</v>
      </c>
      <c r="U1164" s="550">
        <f t="shared" si="478"/>
        <v>0</v>
      </c>
      <c r="V1164" s="502"/>
      <c r="W1164" s="489"/>
      <c r="X1164" s="283"/>
      <c r="Y1164" s="283"/>
      <c r="Z1164" s="283"/>
      <c r="AA1164" s="283"/>
      <c r="AB1164" s="283"/>
      <c r="AC1164" s="283"/>
      <c r="AD1164" s="283"/>
      <c r="AE1164" s="283"/>
      <c r="AF1164" s="283"/>
      <c r="AG1164" s="283"/>
      <c r="AH1164" s="283"/>
      <c r="AI1164" s="283"/>
      <c r="AJ1164" s="283"/>
      <c r="AK1164" s="283"/>
    </row>
    <row r="1165" spans="1:37" ht="42.75">
      <c r="A1165" s="542"/>
      <c r="B1165" s="542"/>
      <c r="C1165" s="521" t="s">
        <v>631</v>
      </c>
      <c r="D1165" s="542"/>
      <c r="E1165" s="537"/>
      <c r="F1165" s="491"/>
      <c r="G1165" s="491"/>
      <c r="H1165" s="491"/>
      <c r="I1165" s="537"/>
      <c r="J1165" s="537"/>
      <c r="K1165" s="537"/>
      <c r="L1165" s="577"/>
      <c r="M1165" s="577"/>
      <c r="N1165" s="577"/>
      <c r="O1165" s="581"/>
      <c r="P1165" s="549">
        <f t="shared" ref="P1165:P1191" si="481">E1165*S1165</f>
        <v>0</v>
      </c>
      <c r="Q1165" s="549">
        <f t="shared" ref="Q1165:Q1191" si="482">E1165*T1165</f>
        <v>0</v>
      </c>
      <c r="R1165" s="550">
        <f t="shared" si="479"/>
        <v>0</v>
      </c>
      <c r="S1165" s="550">
        <v>0</v>
      </c>
      <c r="T1165" s="550">
        <v>0</v>
      </c>
      <c r="U1165" s="550">
        <f t="shared" si="478"/>
        <v>0</v>
      </c>
      <c r="V1165" s="517"/>
      <c r="W1165" s="499"/>
      <c r="X1165" s="283"/>
      <c r="Y1165" s="283"/>
      <c r="Z1165" s="283"/>
      <c r="AA1165" s="283"/>
      <c r="AB1165" s="283"/>
      <c r="AC1165" s="283"/>
      <c r="AD1165" s="283"/>
      <c r="AE1165" s="283"/>
      <c r="AF1165" s="283"/>
      <c r="AG1165" s="283"/>
      <c r="AH1165" s="283"/>
      <c r="AI1165" s="283"/>
      <c r="AJ1165" s="283"/>
      <c r="AK1165" s="283"/>
    </row>
    <row r="1166" spans="1:37">
      <c r="A1166" s="542"/>
      <c r="B1166" s="542"/>
      <c r="C1166" s="522" t="s">
        <v>632</v>
      </c>
      <c r="D1166" s="542"/>
      <c r="E1166" s="537"/>
      <c r="F1166" s="547"/>
      <c r="G1166" s="547"/>
      <c r="H1166" s="547"/>
      <c r="I1166" s="537"/>
      <c r="J1166" s="537"/>
      <c r="K1166" s="537"/>
      <c r="L1166" s="577"/>
      <c r="M1166" s="577"/>
      <c r="N1166" s="577"/>
      <c r="O1166" s="581"/>
      <c r="P1166" s="549">
        <f t="shared" si="481"/>
        <v>0</v>
      </c>
      <c r="Q1166" s="549">
        <f t="shared" si="482"/>
        <v>0</v>
      </c>
      <c r="R1166" s="550">
        <f t="shared" si="479"/>
        <v>0</v>
      </c>
      <c r="S1166" s="550">
        <v>0</v>
      </c>
      <c r="T1166" s="550">
        <v>0</v>
      </c>
      <c r="U1166" s="550">
        <f t="shared" si="478"/>
        <v>0</v>
      </c>
      <c r="V1166" s="517"/>
      <c r="W1166" s="499"/>
      <c r="X1166" s="283"/>
      <c r="Y1166" s="283"/>
      <c r="Z1166" s="283"/>
      <c r="AA1166" s="283"/>
      <c r="AB1166" s="283"/>
      <c r="AC1166" s="283"/>
      <c r="AD1166" s="283"/>
      <c r="AE1166" s="283"/>
      <c r="AF1166" s="283"/>
      <c r="AG1166" s="283"/>
      <c r="AH1166" s="283"/>
      <c r="AI1166" s="283"/>
      <c r="AJ1166" s="283"/>
      <c r="AK1166" s="283"/>
    </row>
    <row r="1167" spans="1:37" ht="28.5">
      <c r="A1167" s="542">
        <v>968</v>
      </c>
      <c r="B1167" s="542">
        <v>24</v>
      </c>
      <c r="C1167" s="493" t="s">
        <v>633</v>
      </c>
      <c r="D1167" s="542" t="s">
        <v>21</v>
      </c>
      <c r="E1167" s="537">
        <v>3</v>
      </c>
      <c r="F1167" s="547">
        <f t="shared" ref="F1167:F1169" si="483">E1167*I1167</f>
        <v>45000</v>
      </c>
      <c r="G1167" s="547">
        <f t="shared" ref="G1167:G1169" si="484">E1167*J1167</f>
        <v>406251</v>
      </c>
      <c r="H1167" s="547">
        <f t="shared" ref="H1167:H1169" si="485">F1167+G1167</f>
        <v>451251</v>
      </c>
      <c r="I1167" s="552">
        <v>15000</v>
      </c>
      <c r="J1167" s="552">
        <v>135417</v>
      </c>
      <c r="K1167" s="537"/>
      <c r="L1167" s="577"/>
      <c r="M1167" s="577"/>
      <c r="N1167" s="577"/>
      <c r="O1167" s="553">
        <f t="shared" ref="O1167:O1168" si="486">I1167</f>
        <v>15000</v>
      </c>
      <c r="P1167" s="549">
        <f t="shared" si="481"/>
        <v>57631.26</v>
      </c>
      <c r="Q1167" s="549">
        <f t="shared" si="482"/>
        <v>520283.61</v>
      </c>
      <c r="R1167" s="550">
        <f t="shared" si="479"/>
        <v>577914.87</v>
      </c>
      <c r="S1167" s="550">
        <v>19210.419999999998</v>
      </c>
      <c r="T1167" s="550">
        <v>173427.87</v>
      </c>
      <c r="U1167" s="550">
        <f t="shared" si="478"/>
        <v>192638.29</v>
      </c>
      <c r="V1167" s="517" t="s">
        <v>634</v>
      </c>
      <c r="W1167" s="499"/>
      <c r="X1167" s="283"/>
      <c r="Y1167" s="283"/>
      <c r="Z1167" s="283"/>
      <c r="AA1167" s="283"/>
      <c r="AB1167" s="283"/>
      <c r="AC1167" s="283"/>
      <c r="AD1167" s="283"/>
      <c r="AE1167" s="283"/>
      <c r="AF1167" s="283"/>
      <c r="AG1167" s="283"/>
      <c r="AH1167" s="283"/>
      <c r="AI1167" s="283"/>
      <c r="AJ1167" s="283"/>
      <c r="AK1167" s="283"/>
    </row>
    <row r="1168" spans="1:37">
      <c r="A1168" s="542">
        <v>969</v>
      </c>
      <c r="B1168" s="542">
        <v>25</v>
      </c>
      <c r="C1168" s="493" t="s">
        <v>635</v>
      </c>
      <c r="D1168" s="542" t="s">
        <v>21</v>
      </c>
      <c r="E1168" s="537">
        <v>6</v>
      </c>
      <c r="F1168" s="547">
        <f t="shared" si="483"/>
        <v>6000</v>
      </c>
      <c r="G1168" s="547">
        <f t="shared" si="484"/>
        <v>1902</v>
      </c>
      <c r="H1168" s="547">
        <f t="shared" si="485"/>
        <v>7902</v>
      </c>
      <c r="I1168" s="552">
        <v>1000</v>
      </c>
      <c r="J1168" s="552">
        <v>317</v>
      </c>
      <c r="K1168" s="553"/>
      <c r="L1168" s="491"/>
      <c r="M1168" s="491"/>
      <c r="N1168" s="491"/>
      <c r="O1168" s="553">
        <f t="shared" si="486"/>
        <v>1000</v>
      </c>
      <c r="P1168" s="549">
        <f t="shared" si="481"/>
        <v>7684.14</v>
      </c>
      <c r="Q1168" s="549">
        <f t="shared" si="482"/>
        <v>2435.88</v>
      </c>
      <c r="R1168" s="550">
        <f t="shared" si="479"/>
        <v>10120.02</v>
      </c>
      <c r="S1168" s="550">
        <v>1280.69</v>
      </c>
      <c r="T1168" s="550">
        <v>405.98</v>
      </c>
      <c r="U1168" s="550">
        <f t="shared" si="478"/>
        <v>1686.67</v>
      </c>
      <c r="V1168" s="493" t="s">
        <v>636</v>
      </c>
      <c r="W1168" s="283"/>
      <c r="X1168" s="283"/>
      <c r="Y1168" s="283"/>
      <c r="Z1168" s="283"/>
      <c r="AA1168" s="283"/>
      <c r="AB1168" s="283"/>
      <c r="AC1168" s="283"/>
      <c r="AD1168" s="283"/>
      <c r="AE1168" s="283"/>
      <c r="AF1168" s="283"/>
      <c r="AG1168" s="283"/>
      <c r="AH1168" s="283"/>
      <c r="AI1168" s="283"/>
      <c r="AJ1168" s="283"/>
      <c r="AK1168" s="283"/>
    </row>
    <row r="1169" spans="1:37" ht="42.75">
      <c r="A1169" s="542"/>
      <c r="B1169" s="542"/>
      <c r="C1169" s="508" t="s">
        <v>637</v>
      </c>
      <c r="D1169" s="542"/>
      <c r="E1169" s="537"/>
      <c r="F1169" s="547">
        <f t="shared" si="483"/>
        <v>0</v>
      </c>
      <c r="G1169" s="547">
        <f t="shared" si="484"/>
        <v>0</v>
      </c>
      <c r="H1169" s="547">
        <f t="shared" si="485"/>
        <v>0</v>
      </c>
      <c r="I1169" s="537"/>
      <c r="J1169" s="537"/>
      <c r="K1169" s="537"/>
      <c r="L1169" s="577"/>
      <c r="M1169" s="577"/>
      <c r="N1169" s="577"/>
      <c r="O1169" s="581"/>
      <c r="P1169" s="549">
        <f t="shared" si="481"/>
        <v>0</v>
      </c>
      <c r="Q1169" s="549">
        <f t="shared" si="482"/>
        <v>0</v>
      </c>
      <c r="R1169" s="550">
        <f t="shared" si="479"/>
        <v>0</v>
      </c>
      <c r="S1169" s="550">
        <v>0</v>
      </c>
      <c r="T1169" s="550">
        <v>0</v>
      </c>
      <c r="U1169" s="550">
        <f t="shared" si="478"/>
        <v>0</v>
      </c>
      <c r="V1169" s="517"/>
      <c r="W1169" s="499"/>
      <c r="X1169" s="283"/>
      <c r="Y1169" s="283"/>
      <c r="Z1169" s="283"/>
      <c r="AA1169" s="283"/>
      <c r="AB1169" s="283"/>
      <c r="AC1169" s="283"/>
      <c r="AD1169" s="283"/>
      <c r="AE1169" s="283"/>
      <c r="AF1169" s="283"/>
      <c r="AG1169" s="283"/>
      <c r="AH1169" s="283"/>
      <c r="AI1169" s="283"/>
      <c r="AJ1169" s="283"/>
      <c r="AK1169" s="283"/>
    </row>
    <row r="1170" spans="1:37">
      <c r="A1170" s="542"/>
      <c r="B1170" s="542"/>
      <c r="C1170" s="522" t="s">
        <v>632</v>
      </c>
      <c r="D1170" s="542"/>
      <c r="E1170" s="537"/>
      <c r="F1170" s="547"/>
      <c r="G1170" s="547"/>
      <c r="H1170" s="547"/>
      <c r="I1170" s="537"/>
      <c r="J1170" s="537"/>
      <c r="K1170" s="537"/>
      <c r="L1170" s="577"/>
      <c r="M1170" s="577"/>
      <c r="N1170" s="577"/>
      <c r="O1170" s="581"/>
      <c r="P1170" s="549">
        <f t="shared" si="481"/>
        <v>0</v>
      </c>
      <c r="Q1170" s="549">
        <f t="shared" si="482"/>
        <v>0</v>
      </c>
      <c r="R1170" s="550">
        <f t="shared" si="479"/>
        <v>0</v>
      </c>
      <c r="S1170" s="550">
        <v>0</v>
      </c>
      <c r="T1170" s="550">
        <v>0</v>
      </c>
      <c r="U1170" s="550">
        <f t="shared" si="478"/>
        <v>0</v>
      </c>
      <c r="V1170" s="517"/>
      <c r="W1170" s="499"/>
      <c r="X1170" s="283"/>
      <c r="Y1170" s="283"/>
      <c r="Z1170" s="283"/>
      <c r="AA1170" s="283"/>
      <c r="AB1170" s="283"/>
      <c r="AC1170" s="283"/>
      <c r="AD1170" s="283"/>
      <c r="AE1170" s="283"/>
      <c r="AF1170" s="283"/>
      <c r="AG1170" s="283"/>
      <c r="AH1170" s="283"/>
      <c r="AI1170" s="283"/>
      <c r="AJ1170" s="283"/>
      <c r="AK1170" s="283"/>
    </row>
    <row r="1171" spans="1:37" ht="28.5">
      <c r="A1171" s="542">
        <v>970</v>
      </c>
      <c r="B1171" s="542">
        <v>26</v>
      </c>
      <c r="C1171" s="517" t="s">
        <v>638</v>
      </c>
      <c r="D1171" s="542" t="s">
        <v>21</v>
      </c>
      <c r="E1171" s="537">
        <v>3</v>
      </c>
      <c r="F1171" s="547">
        <f t="shared" ref="F1171:F1191" si="487">E1171*I1171</f>
        <v>54000</v>
      </c>
      <c r="G1171" s="547">
        <f t="shared" ref="G1171:G1191" si="488">E1171*J1171</f>
        <v>288123</v>
      </c>
      <c r="H1171" s="547">
        <f t="shared" ref="H1171:H1191" si="489">F1171+G1171</f>
        <v>342123</v>
      </c>
      <c r="I1171" s="552">
        <v>18000</v>
      </c>
      <c r="J1171" s="552">
        <v>96041</v>
      </c>
      <c r="K1171" s="537"/>
      <c r="L1171" s="577"/>
      <c r="M1171" s="577"/>
      <c r="N1171" s="577"/>
      <c r="O1171" s="553">
        <f t="shared" ref="O1171:O1172" si="490">I1171</f>
        <v>18000</v>
      </c>
      <c r="P1171" s="549">
        <f t="shared" si="481"/>
        <v>69157.53</v>
      </c>
      <c r="Q1171" s="549">
        <f t="shared" si="482"/>
        <v>368997.66</v>
      </c>
      <c r="R1171" s="550">
        <f t="shared" si="479"/>
        <v>438155.19</v>
      </c>
      <c r="S1171" s="550">
        <v>23052.51</v>
      </c>
      <c r="T1171" s="550">
        <v>122999.22</v>
      </c>
      <c r="U1171" s="550">
        <f t="shared" si="478"/>
        <v>146051.73000000001</v>
      </c>
      <c r="V1171" s="517" t="s">
        <v>639</v>
      </c>
      <c r="W1171" s="499"/>
      <c r="X1171" s="283"/>
      <c r="Y1171" s="283"/>
      <c r="Z1171" s="283"/>
      <c r="AA1171" s="283"/>
      <c r="AB1171" s="283"/>
      <c r="AC1171" s="283"/>
      <c r="AD1171" s="283"/>
      <c r="AE1171" s="283"/>
      <c r="AF1171" s="283"/>
      <c r="AG1171" s="283"/>
      <c r="AH1171" s="283"/>
      <c r="AI1171" s="283"/>
      <c r="AJ1171" s="283"/>
      <c r="AK1171" s="283"/>
    </row>
    <row r="1172" spans="1:37" ht="42.75">
      <c r="A1172" s="542">
        <v>971</v>
      </c>
      <c r="B1172" s="542">
        <v>27</v>
      </c>
      <c r="C1172" s="493" t="s">
        <v>640</v>
      </c>
      <c r="D1172" s="542" t="s">
        <v>21</v>
      </c>
      <c r="E1172" s="537">
        <v>12</v>
      </c>
      <c r="F1172" s="547">
        <f t="shared" si="487"/>
        <v>27000</v>
      </c>
      <c r="G1172" s="547">
        <f t="shared" si="488"/>
        <v>87996</v>
      </c>
      <c r="H1172" s="547">
        <f t="shared" si="489"/>
        <v>114996</v>
      </c>
      <c r="I1172" s="552">
        <v>2250</v>
      </c>
      <c r="J1172" s="552">
        <v>7333</v>
      </c>
      <c r="K1172" s="553"/>
      <c r="L1172" s="491"/>
      <c r="M1172" s="491"/>
      <c r="N1172" s="491"/>
      <c r="O1172" s="553">
        <f t="shared" si="490"/>
        <v>2250</v>
      </c>
      <c r="P1172" s="549">
        <f t="shared" si="481"/>
        <v>34578.720000000001</v>
      </c>
      <c r="Q1172" s="549">
        <f t="shared" si="482"/>
        <v>112696.08</v>
      </c>
      <c r="R1172" s="550">
        <f t="shared" si="479"/>
        <v>147274.79999999999</v>
      </c>
      <c r="S1172" s="550">
        <v>2881.56</v>
      </c>
      <c r="T1172" s="550">
        <v>9391.34</v>
      </c>
      <c r="U1172" s="550">
        <f t="shared" si="478"/>
        <v>12272.9</v>
      </c>
      <c r="V1172" s="493" t="s">
        <v>641</v>
      </c>
      <c r="W1172" s="283"/>
      <c r="X1172" s="283"/>
      <c r="Y1172" s="283"/>
      <c r="Z1172" s="283"/>
      <c r="AA1172" s="283"/>
      <c r="AB1172" s="283"/>
      <c r="AC1172" s="283"/>
      <c r="AD1172" s="283"/>
      <c r="AE1172" s="283"/>
      <c r="AF1172" s="283"/>
      <c r="AG1172" s="283"/>
      <c r="AH1172" s="283"/>
      <c r="AI1172" s="283"/>
      <c r="AJ1172" s="283"/>
      <c r="AK1172" s="283"/>
    </row>
    <row r="1173" spans="1:37">
      <c r="A1173" s="542"/>
      <c r="B1173" s="542"/>
      <c r="C1173" s="522" t="s">
        <v>595</v>
      </c>
      <c r="D1173" s="542"/>
      <c r="E1173" s="537"/>
      <c r="F1173" s="547">
        <f t="shared" si="487"/>
        <v>0</v>
      </c>
      <c r="G1173" s="547">
        <f t="shared" si="488"/>
        <v>0</v>
      </c>
      <c r="H1173" s="547">
        <f t="shared" si="489"/>
        <v>0</v>
      </c>
      <c r="I1173" s="537"/>
      <c r="J1173" s="537"/>
      <c r="K1173" s="537"/>
      <c r="L1173" s="577"/>
      <c r="M1173" s="577"/>
      <c r="N1173" s="577"/>
      <c r="O1173" s="581"/>
      <c r="P1173" s="549">
        <f t="shared" si="481"/>
        <v>0</v>
      </c>
      <c r="Q1173" s="549">
        <f t="shared" si="482"/>
        <v>0</v>
      </c>
      <c r="R1173" s="550">
        <f t="shared" si="479"/>
        <v>0</v>
      </c>
      <c r="S1173" s="550">
        <v>0</v>
      </c>
      <c r="T1173" s="550">
        <v>0</v>
      </c>
      <c r="U1173" s="550">
        <f t="shared" si="478"/>
        <v>0</v>
      </c>
      <c r="V1173" s="517"/>
      <c r="W1173" s="499"/>
      <c r="X1173" s="283"/>
      <c r="Y1173" s="283"/>
      <c r="Z1173" s="283"/>
      <c r="AA1173" s="283"/>
      <c r="AB1173" s="283"/>
      <c r="AC1173" s="283"/>
      <c r="AD1173" s="283"/>
      <c r="AE1173" s="283"/>
      <c r="AF1173" s="283"/>
      <c r="AG1173" s="283"/>
      <c r="AH1173" s="283"/>
      <c r="AI1173" s="283"/>
      <c r="AJ1173" s="283"/>
      <c r="AK1173" s="283"/>
    </row>
    <row r="1174" spans="1:37" ht="71.25">
      <c r="A1174" s="542">
        <v>972</v>
      </c>
      <c r="B1174" s="542">
        <v>28</v>
      </c>
      <c r="C1174" s="493" t="s">
        <v>642</v>
      </c>
      <c r="D1174" s="542" t="s">
        <v>21</v>
      </c>
      <c r="E1174" s="537">
        <v>6</v>
      </c>
      <c r="F1174" s="547">
        <f t="shared" si="487"/>
        <v>17502</v>
      </c>
      <c r="G1174" s="547">
        <f t="shared" si="488"/>
        <v>273576</v>
      </c>
      <c r="H1174" s="547">
        <f t="shared" si="489"/>
        <v>291078</v>
      </c>
      <c r="I1174" s="552">
        <v>2917</v>
      </c>
      <c r="J1174" s="552">
        <v>45596</v>
      </c>
      <c r="K1174" s="553"/>
      <c r="L1174" s="491"/>
      <c r="M1174" s="491"/>
      <c r="N1174" s="491"/>
      <c r="O1174" s="553">
        <f t="shared" ref="O1174:O1183" si="491">I1174</f>
        <v>2917</v>
      </c>
      <c r="P1174" s="549">
        <f t="shared" si="481"/>
        <v>22414.74</v>
      </c>
      <c r="Q1174" s="549">
        <f t="shared" si="482"/>
        <v>350367.42</v>
      </c>
      <c r="R1174" s="550">
        <f t="shared" si="479"/>
        <v>372782.16</v>
      </c>
      <c r="S1174" s="550">
        <v>3735.79</v>
      </c>
      <c r="T1174" s="550">
        <v>58394.57</v>
      </c>
      <c r="U1174" s="550">
        <f t="shared" si="478"/>
        <v>62130.36</v>
      </c>
      <c r="V1174" s="493" t="s">
        <v>643</v>
      </c>
      <c r="W1174" s="283"/>
      <c r="X1174" s="283"/>
      <c r="Y1174" s="283"/>
      <c r="Z1174" s="283"/>
      <c r="AA1174" s="283"/>
      <c r="AB1174" s="283"/>
      <c r="AC1174" s="283"/>
      <c r="AD1174" s="283"/>
      <c r="AE1174" s="283"/>
      <c r="AF1174" s="283"/>
      <c r="AG1174" s="283"/>
      <c r="AH1174" s="283"/>
      <c r="AI1174" s="283"/>
      <c r="AJ1174" s="283"/>
      <c r="AK1174" s="283"/>
    </row>
    <row r="1175" spans="1:37" ht="57">
      <c r="A1175" s="542">
        <v>973</v>
      </c>
      <c r="B1175" s="542">
        <v>29</v>
      </c>
      <c r="C1175" s="493" t="s">
        <v>642</v>
      </c>
      <c r="D1175" s="542" t="s">
        <v>21</v>
      </c>
      <c r="E1175" s="537">
        <v>1</v>
      </c>
      <c r="F1175" s="547">
        <f t="shared" si="487"/>
        <v>2917</v>
      </c>
      <c r="G1175" s="547">
        <f t="shared" si="488"/>
        <v>45596</v>
      </c>
      <c r="H1175" s="547">
        <f t="shared" si="489"/>
        <v>48513</v>
      </c>
      <c r="I1175" s="552">
        <v>2917</v>
      </c>
      <c r="J1175" s="552">
        <v>45596</v>
      </c>
      <c r="K1175" s="553"/>
      <c r="L1175" s="491"/>
      <c r="M1175" s="491"/>
      <c r="N1175" s="491"/>
      <c r="O1175" s="553">
        <f t="shared" si="491"/>
        <v>2917</v>
      </c>
      <c r="P1175" s="549">
        <f t="shared" si="481"/>
        <v>3735.79</v>
      </c>
      <c r="Q1175" s="549">
        <f t="shared" si="482"/>
        <v>58394.57</v>
      </c>
      <c r="R1175" s="550">
        <f t="shared" si="479"/>
        <v>62130.36</v>
      </c>
      <c r="S1175" s="550">
        <v>3735.79</v>
      </c>
      <c r="T1175" s="550">
        <v>58394.57</v>
      </c>
      <c r="U1175" s="550">
        <f t="shared" si="478"/>
        <v>62130.36</v>
      </c>
      <c r="V1175" s="493" t="s">
        <v>644</v>
      </c>
      <c r="W1175" s="283"/>
      <c r="X1175" s="283"/>
      <c r="Y1175" s="283"/>
      <c r="Z1175" s="283"/>
      <c r="AA1175" s="283"/>
      <c r="AB1175" s="283"/>
      <c r="AC1175" s="283"/>
      <c r="AD1175" s="283"/>
      <c r="AE1175" s="283"/>
      <c r="AF1175" s="283"/>
      <c r="AG1175" s="283"/>
      <c r="AH1175" s="283"/>
      <c r="AI1175" s="283"/>
      <c r="AJ1175" s="283"/>
      <c r="AK1175" s="283"/>
    </row>
    <row r="1176" spans="1:37" ht="285">
      <c r="A1176" s="542">
        <v>974</v>
      </c>
      <c r="B1176" s="542">
        <v>30</v>
      </c>
      <c r="C1176" s="517" t="s">
        <v>645</v>
      </c>
      <c r="D1176" s="542" t="s">
        <v>24</v>
      </c>
      <c r="E1176" s="537">
        <v>1401</v>
      </c>
      <c r="F1176" s="547">
        <f t="shared" si="487"/>
        <v>93867</v>
      </c>
      <c r="G1176" s="547">
        <f t="shared" si="488"/>
        <v>308220</v>
      </c>
      <c r="H1176" s="547">
        <f t="shared" si="489"/>
        <v>402087</v>
      </c>
      <c r="I1176" s="552">
        <v>67</v>
      </c>
      <c r="J1176" s="552">
        <v>220</v>
      </c>
      <c r="K1176" s="537"/>
      <c r="L1176" s="577"/>
      <c r="M1176" s="577"/>
      <c r="N1176" s="577"/>
      <c r="O1176" s="553">
        <f t="shared" si="491"/>
        <v>67</v>
      </c>
      <c r="P1176" s="549">
        <f t="shared" si="481"/>
        <v>120219.81</v>
      </c>
      <c r="Q1176" s="549">
        <f t="shared" si="482"/>
        <v>394731.75</v>
      </c>
      <c r="R1176" s="550">
        <f t="shared" si="479"/>
        <v>514951.56</v>
      </c>
      <c r="S1176" s="550">
        <v>85.81</v>
      </c>
      <c r="T1176" s="550">
        <v>281.75</v>
      </c>
      <c r="U1176" s="550">
        <f t="shared" si="478"/>
        <v>367.56</v>
      </c>
      <c r="V1176" s="517" t="s">
        <v>646</v>
      </c>
      <c r="W1176" s="499"/>
      <c r="X1176" s="283"/>
      <c r="Y1176" s="283"/>
      <c r="Z1176" s="283"/>
      <c r="AA1176" s="283"/>
      <c r="AB1176" s="283"/>
      <c r="AC1176" s="283"/>
      <c r="AD1176" s="283"/>
      <c r="AE1176" s="283"/>
      <c r="AF1176" s="283"/>
      <c r="AG1176" s="283"/>
      <c r="AH1176" s="283"/>
      <c r="AI1176" s="283"/>
      <c r="AJ1176" s="283"/>
      <c r="AK1176" s="283"/>
    </row>
    <row r="1177" spans="1:37" ht="399">
      <c r="A1177" s="542">
        <v>975</v>
      </c>
      <c r="B1177" s="542">
        <v>31</v>
      </c>
      <c r="C1177" s="493" t="s">
        <v>647</v>
      </c>
      <c r="D1177" s="542" t="s">
        <v>24</v>
      </c>
      <c r="E1177" s="537">
        <v>1401</v>
      </c>
      <c r="F1177" s="547">
        <f t="shared" si="487"/>
        <v>423102</v>
      </c>
      <c r="G1177" s="547">
        <f t="shared" si="488"/>
        <v>312423</v>
      </c>
      <c r="H1177" s="547">
        <f t="shared" si="489"/>
        <v>735525</v>
      </c>
      <c r="I1177" s="552">
        <v>302</v>
      </c>
      <c r="J1177" s="552">
        <v>223</v>
      </c>
      <c r="K1177" s="537"/>
      <c r="L1177" s="577"/>
      <c r="M1177" s="577"/>
      <c r="N1177" s="577"/>
      <c r="O1177" s="553">
        <f t="shared" si="491"/>
        <v>302</v>
      </c>
      <c r="P1177" s="549">
        <f t="shared" si="481"/>
        <v>541864.77</v>
      </c>
      <c r="Q1177" s="549">
        <f t="shared" si="482"/>
        <v>400111.59</v>
      </c>
      <c r="R1177" s="550">
        <f t="shared" si="479"/>
        <v>941976.36</v>
      </c>
      <c r="S1177" s="550">
        <v>386.77</v>
      </c>
      <c r="T1177" s="550">
        <v>285.58999999999997</v>
      </c>
      <c r="U1177" s="550">
        <f t="shared" si="478"/>
        <v>672.36</v>
      </c>
      <c r="V1177" s="517" t="s">
        <v>648</v>
      </c>
      <c r="W1177" s="499"/>
      <c r="X1177" s="283"/>
      <c r="Y1177" s="283"/>
      <c r="Z1177" s="283"/>
      <c r="AA1177" s="283"/>
      <c r="AB1177" s="283"/>
      <c r="AC1177" s="283"/>
      <c r="AD1177" s="283"/>
      <c r="AE1177" s="283"/>
      <c r="AF1177" s="283"/>
      <c r="AG1177" s="283"/>
      <c r="AH1177" s="283"/>
      <c r="AI1177" s="283"/>
      <c r="AJ1177" s="283"/>
      <c r="AK1177" s="283"/>
    </row>
    <row r="1178" spans="1:37" ht="28.5">
      <c r="A1178" s="542">
        <v>976</v>
      </c>
      <c r="B1178" s="542">
        <v>32</v>
      </c>
      <c r="C1178" s="493" t="s">
        <v>649</v>
      </c>
      <c r="D1178" s="542" t="s">
        <v>24</v>
      </c>
      <c r="E1178" s="537">
        <v>5</v>
      </c>
      <c r="F1178" s="547">
        <f t="shared" si="487"/>
        <v>1875</v>
      </c>
      <c r="G1178" s="547">
        <f t="shared" si="488"/>
        <v>7085</v>
      </c>
      <c r="H1178" s="547">
        <f t="shared" si="489"/>
        <v>8960</v>
      </c>
      <c r="I1178" s="552">
        <v>375</v>
      </c>
      <c r="J1178" s="552">
        <v>1417</v>
      </c>
      <c r="K1178" s="553"/>
      <c r="L1178" s="491"/>
      <c r="M1178" s="491"/>
      <c r="N1178" s="491"/>
      <c r="O1178" s="553">
        <f t="shared" si="491"/>
        <v>375</v>
      </c>
      <c r="P1178" s="549">
        <f t="shared" si="481"/>
        <v>2401.3000000000002</v>
      </c>
      <c r="Q1178" s="549">
        <f t="shared" si="482"/>
        <v>9073.7000000000007</v>
      </c>
      <c r="R1178" s="550">
        <f t="shared" si="479"/>
        <v>11475</v>
      </c>
      <c r="S1178" s="550">
        <v>480.26</v>
      </c>
      <c r="T1178" s="550">
        <v>1814.74</v>
      </c>
      <c r="U1178" s="550">
        <f t="shared" si="478"/>
        <v>2295</v>
      </c>
      <c r="V1178" s="493" t="s">
        <v>650</v>
      </c>
      <c r="W1178" s="283"/>
      <c r="X1178" s="283"/>
      <c r="Y1178" s="283"/>
      <c r="Z1178" s="283"/>
      <c r="AA1178" s="283"/>
      <c r="AB1178" s="283"/>
      <c r="AC1178" s="283"/>
      <c r="AD1178" s="283"/>
      <c r="AE1178" s="283"/>
      <c r="AF1178" s="283"/>
      <c r="AG1178" s="283"/>
      <c r="AH1178" s="283"/>
      <c r="AI1178" s="283"/>
      <c r="AJ1178" s="283"/>
      <c r="AK1178" s="283"/>
    </row>
    <row r="1179" spans="1:37" ht="28.5">
      <c r="A1179" s="542">
        <v>977</v>
      </c>
      <c r="B1179" s="542">
        <v>33</v>
      </c>
      <c r="C1179" s="493" t="s">
        <v>651</v>
      </c>
      <c r="D1179" s="542" t="s">
        <v>21</v>
      </c>
      <c r="E1179" s="537">
        <v>10</v>
      </c>
      <c r="F1179" s="547">
        <f t="shared" si="487"/>
        <v>8330</v>
      </c>
      <c r="G1179" s="547">
        <f t="shared" si="488"/>
        <v>8330</v>
      </c>
      <c r="H1179" s="547">
        <f t="shared" si="489"/>
        <v>16660</v>
      </c>
      <c r="I1179" s="552">
        <v>833</v>
      </c>
      <c r="J1179" s="552">
        <v>833</v>
      </c>
      <c r="K1179" s="553"/>
      <c r="L1179" s="491"/>
      <c r="M1179" s="491"/>
      <c r="N1179" s="491"/>
      <c r="O1179" s="553">
        <f t="shared" si="491"/>
        <v>833</v>
      </c>
      <c r="P1179" s="549">
        <f t="shared" si="481"/>
        <v>10668.2</v>
      </c>
      <c r="Q1179" s="549">
        <f t="shared" si="482"/>
        <v>10668.2</v>
      </c>
      <c r="R1179" s="550">
        <f t="shared" si="479"/>
        <v>21336.400000000001</v>
      </c>
      <c r="S1179" s="550">
        <v>1066.82</v>
      </c>
      <c r="T1179" s="550">
        <v>1066.82</v>
      </c>
      <c r="U1179" s="550">
        <f t="shared" si="478"/>
        <v>2133.64</v>
      </c>
      <c r="V1179" s="493" t="s">
        <v>652</v>
      </c>
      <c r="W1179" s="283"/>
      <c r="X1179" s="283"/>
      <c r="Y1179" s="283"/>
      <c r="Z1179" s="283"/>
      <c r="AA1179" s="283"/>
      <c r="AB1179" s="283"/>
      <c r="AC1179" s="283"/>
      <c r="AD1179" s="283"/>
      <c r="AE1179" s="283"/>
      <c r="AF1179" s="283"/>
      <c r="AG1179" s="283"/>
      <c r="AH1179" s="283"/>
      <c r="AI1179" s="283"/>
      <c r="AJ1179" s="283"/>
      <c r="AK1179" s="283"/>
    </row>
    <row r="1180" spans="1:37" ht="28.5">
      <c r="A1180" s="542">
        <v>978</v>
      </c>
      <c r="B1180" s="542">
        <v>34</v>
      </c>
      <c r="C1180" s="493" t="s">
        <v>653</v>
      </c>
      <c r="D1180" s="542" t="s">
        <v>21</v>
      </c>
      <c r="E1180" s="537">
        <v>6</v>
      </c>
      <c r="F1180" s="547">
        <f t="shared" si="487"/>
        <v>12498</v>
      </c>
      <c r="G1180" s="547">
        <f t="shared" si="488"/>
        <v>12498</v>
      </c>
      <c r="H1180" s="547">
        <f t="shared" si="489"/>
        <v>24996</v>
      </c>
      <c r="I1180" s="552">
        <v>2083</v>
      </c>
      <c r="J1180" s="552">
        <v>2083</v>
      </c>
      <c r="K1180" s="553"/>
      <c r="L1180" s="491"/>
      <c r="M1180" s="491"/>
      <c r="N1180" s="491"/>
      <c r="O1180" s="553">
        <f t="shared" si="491"/>
        <v>2083</v>
      </c>
      <c r="P1180" s="549">
        <f t="shared" si="481"/>
        <v>16006.14</v>
      </c>
      <c r="Q1180" s="549">
        <f t="shared" si="482"/>
        <v>16006.14</v>
      </c>
      <c r="R1180" s="550">
        <f t="shared" si="479"/>
        <v>32012.28</v>
      </c>
      <c r="S1180" s="550">
        <v>2667.69</v>
      </c>
      <c r="T1180" s="550">
        <v>2667.69</v>
      </c>
      <c r="U1180" s="550">
        <f t="shared" si="478"/>
        <v>5335.38</v>
      </c>
      <c r="V1180" s="493" t="s">
        <v>654</v>
      </c>
      <c r="W1180" s="283"/>
      <c r="X1180" s="283"/>
      <c r="Y1180" s="283"/>
      <c r="Z1180" s="283"/>
      <c r="AA1180" s="283"/>
      <c r="AB1180" s="283"/>
      <c r="AC1180" s="283"/>
      <c r="AD1180" s="283"/>
      <c r="AE1180" s="283"/>
      <c r="AF1180" s="283"/>
      <c r="AG1180" s="283"/>
      <c r="AH1180" s="283"/>
      <c r="AI1180" s="283"/>
      <c r="AJ1180" s="283"/>
      <c r="AK1180" s="283"/>
    </row>
    <row r="1181" spans="1:37" ht="28.5">
      <c r="A1181" s="542">
        <v>979</v>
      </c>
      <c r="B1181" s="542">
        <v>35</v>
      </c>
      <c r="C1181" s="517" t="s">
        <v>655</v>
      </c>
      <c r="D1181" s="542" t="s">
        <v>21</v>
      </c>
      <c r="E1181" s="537">
        <v>1</v>
      </c>
      <c r="F1181" s="547">
        <f t="shared" si="487"/>
        <v>2500</v>
      </c>
      <c r="G1181" s="547">
        <f t="shared" si="488"/>
        <v>2500</v>
      </c>
      <c r="H1181" s="547">
        <f t="shared" si="489"/>
        <v>5000</v>
      </c>
      <c r="I1181" s="552">
        <v>2500</v>
      </c>
      <c r="J1181" s="552">
        <v>2500</v>
      </c>
      <c r="K1181" s="553"/>
      <c r="L1181" s="491"/>
      <c r="M1181" s="491"/>
      <c r="N1181" s="491"/>
      <c r="O1181" s="553">
        <f t="shared" si="491"/>
        <v>2500</v>
      </c>
      <c r="P1181" s="549">
        <f t="shared" si="481"/>
        <v>3201.74</v>
      </c>
      <c r="Q1181" s="549">
        <f t="shared" si="482"/>
        <v>3201.74</v>
      </c>
      <c r="R1181" s="550">
        <f t="shared" si="479"/>
        <v>6403.48</v>
      </c>
      <c r="S1181" s="550">
        <v>3201.74</v>
      </c>
      <c r="T1181" s="550">
        <v>3201.74</v>
      </c>
      <c r="U1181" s="550">
        <f t="shared" si="478"/>
        <v>6403.48</v>
      </c>
      <c r="V1181" s="493" t="s">
        <v>656</v>
      </c>
      <c r="W1181" s="283"/>
      <c r="X1181" s="283"/>
      <c r="Y1181" s="283"/>
      <c r="Z1181" s="283"/>
      <c r="AA1181" s="283"/>
      <c r="AB1181" s="283"/>
      <c r="AC1181" s="283"/>
      <c r="AD1181" s="283"/>
      <c r="AE1181" s="283"/>
      <c r="AF1181" s="283"/>
      <c r="AG1181" s="283"/>
      <c r="AH1181" s="283"/>
      <c r="AI1181" s="283"/>
      <c r="AJ1181" s="283"/>
      <c r="AK1181" s="283"/>
    </row>
    <row r="1182" spans="1:37" ht="28.5">
      <c r="A1182" s="542">
        <v>980</v>
      </c>
      <c r="B1182" s="542">
        <v>36</v>
      </c>
      <c r="C1182" s="517" t="s">
        <v>657</v>
      </c>
      <c r="D1182" s="542" t="s">
        <v>21</v>
      </c>
      <c r="E1182" s="537">
        <v>4</v>
      </c>
      <c r="F1182" s="547">
        <f t="shared" si="487"/>
        <v>10000</v>
      </c>
      <c r="G1182" s="547">
        <f t="shared" si="488"/>
        <v>5932</v>
      </c>
      <c r="H1182" s="547">
        <f t="shared" si="489"/>
        <v>15932</v>
      </c>
      <c r="I1182" s="552">
        <v>2500</v>
      </c>
      <c r="J1182" s="563">
        <v>1483</v>
      </c>
      <c r="K1182" s="553"/>
      <c r="L1182" s="491"/>
      <c r="M1182" s="491"/>
      <c r="N1182" s="491"/>
      <c r="O1182" s="553">
        <f t="shared" si="491"/>
        <v>2500</v>
      </c>
      <c r="P1182" s="549">
        <f t="shared" si="481"/>
        <v>12806.96</v>
      </c>
      <c r="Q1182" s="549">
        <f t="shared" si="482"/>
        <v>7597.08</v>
      </c>
      <c r="R1182" s="550">
        <f t="shared" si="479"/>
        <v>20404.04</v>
      </c>
      <c r="S1182" s="550">
        <v>3201.74</v>
      </c>
      <c r="T1182" s="550">
        <v>1899.27</v>
      </c>
      <c r="U1182" s="550">
        <f t="shared" si="478"/>
        <v>5101.01</v>
      </c>
      <c r="V1182" s="493" t="s">
        <v>658</v>
      </c>
      <c r="W1182" s="283"/>
      <c r="X1182" s="283"/>
      <c r="Y1182" s="283"/>
      <c r="Z1182" s="283"/>
      <c r="AA1182" s="283"/>
      <c r="AB1182" s="283"/>
      <c r="AC1182" s="283"/>
      <c r="AD1182" s="283"/>
      <c r="AE1182" s="283"/>
      <c r="AF1182" s="283"/>
      <c r="AG1182" s="283"/>
      <c r="AH1182" s="283"/>
      <c r="AI1182" s="283"/>
      <c r="AJ1182" s="283"/>
      <c r="AK1182" s="283"/>
    </row>
    <row r="1183" spans="1:37">
      <c r="A1183" s="542">
        <v>981</v>
      </c>
      <c r="B1183" s="542">
        <v>37</v>
      </c>
      <c r="C1183" s="493" t="s">
        <v>659</v>
      </c>
      <c r="D1183" s="542" t="s">
        <v>21</v>
      </c>
      <c r="E1183" s="537">
        <v>4</v>
      </c>
      <c r="F1183" s="547">
        <f t="shared" si="487"/>
        <v>3332</v>
      </c>
      <c r="G1183" s="547">
        <f t="shared" si="488"/>
        <v>3332</v>
      </c>
      <c r="H1183" s="547">
        <f t="shared" si="489"/>
        <v>6664</v>
      </c>
      <c r="I1183" s="552">
        <v>833</v>
      </c>
      <c r="J1183" s="552">
        <v>833</v>
      </c>
      <c r="K1183" s="553"/>
      <c r="L1183" s="491"/>
      <c r="M1183" s="491"/>
      <c r="N1183" s="491"/>
      <c r="O1183" s="553">
        <f t="shared" si="491"/>
        <v>833</v>
      </c>
      <c r="P1183" s="549">
        <f t="shared" si="481"/>
        <v>4267.28</v>
      </c>
      <c r="Q1183" s="549">
        <f t="shared" si="482"/>
        <v>4267.28</v>
      </c>
      <c r="R1183" s="550">
        <f t="shared" si="479"/>
        <v>8534.56</v>
      </c>
      <c r="S1183" s="550">
        <v>1066.82</v>
      </c>
      <c r="T1183" s="550">
        <v>1066.82</v>
      </c>
      <c r="U1183" s="550">
        <f t="shared" si="478"/>
        <v>2133.64</v>
      </c>
      <c r="V1183" s="493" t="s">
        <v>660</v>
      </c>
      <c r="W1183" s="283"/>
      <c r="X1183" s="283"/>
      <c r="Y1183" s="283"/>
      <c r="Z1183" s="283"/>
      <c r="AA1183" s="283"/>
      <c r="AB1183" s="283"/>
      <c r="AC1183" s="283"/>
      <c r="AD1183" s="283"/>
      <c r="AE1183" s="283"/>
      <c r="AF1183" s="283"/>
      <c r="AG1183" s="283"/>
      <c r="AH1183" s="283"/>
      <c r="AI1183" s="283"/>
      <c r="AJ1183" s="283"/>
      <c r="AK1183" s="283"/>
    </row>
    <row r="1184" spans="1:37" ht="15">
      <c r="A1184" s="542"/>
      <c r="B1184" s="542"/>
      <c r="C1184" s="523" t="s">
        <v>661</v>
      </c>
      <c r="D1184" s="542"/>
      <c r="E1184" s="537"/>
      <c r="F1184" s="547">
        <f t="shared" si="487"/>
        <v>0</v>
      </c>
      <c r="G1184" s="547">
        <f t="shared" si="488"/>
        <v>0</v>
      </c>
      <c r="H1184" s="547">
        <f t="shared" si="489"/>
        <v>0</v>
      </c>
      <c r="I1184" s="537"/>
      <c r="J1184" s="537"/>
      <c r="K1184" s="553"/>
      <c r="L1184" s="491"/>
      <c r="M1184" s="491"/>
      <c r="N1184" s="491"/>
      <c r="O1184" s="553"/>
      <c r="P1184" s="549">
        <f t="shared" si="481"/>
        <v>0</v>
      </c>
      <c r="Q1184" s="549">
        <f t="shared" si="482"/>
        <v>0</v>
      </c>
      <c r="R1184" s="550">
        <f t="shared" si="479"/>
        <v>0</v>
      </c>
      <c r="S1184" s="550">
        <v>0</v>
      </c>
      <c r="T1184" s="550">
        <v>0</v>
      </c>
      <c r="U1184" s="550">
        <f t="shared" si="478"/>
        <v>0</v>
      </c>
      <c r="V1184" s="493"/>
      <c r="W1184" s="283"/>
      <c r="X1184" s="283"/>
      <c r="Y1184" s="283"/>
      <c r="Z1184" s="283"/>
      <c r="AA1184" s="283"/>
      <c r="AB1184" s="283"/>
      <c r="AC1184" s="283"/>
      <c r="AD1184" s="283"/>
      <c r="AE1184" s="283"/>
      <c r="AF1184" s="283"/>
      <c r="AG1184" s="283"/>
      <c r="AH1184" s="283"/>
      <c r="AI1184" s="283"/>
      <c r="AJ1184" s="283"/>
      <c r="AK1184" s="283"/>
    </row>
    <row r="1185" spans="1:37" ht="28.5">
      <c r="A1185" s="542"/>
      <c r="B1185" s="542"/>
      <c r="C1185" s="508" t="s">
        <v>662</v>
      </c>
      <c r="D1185" s="542"/>
      <c r="E1185" s="537"/>
      <c r="F1185" s="547">
        <f t="shared" si="487"/>
        <v>0</v>
      </c>
      <c r="G1185" s="547">
        <f t="shared" si="488"/>
        <v>0</v>
      </c>
      <c r="H1185" s="547">
        <f t="shared" si="489"/>
        <v>0</v>
      </c>
      <c r="I1185" s="537"/>
      <c r="J1185" s="537"/>
      <c r="K1185" s="537"/>
      <c r="L1185" s="577"/>
      <c r="M1185" s="577"/>
      <c r="N1185" s="577"/>
      <c r="O1185" s="581"/>
      <c r="P1185" s="549">
        <f t="shared" si="481"/>
        <v>0</v>
      </c>
      <c r="Q1185" s="549">
        <f t="shared" si="482"/>
        <v>0</v>
      </c>
      <c r="R1185" s="550">
        <f t="shared" si="479"/>
        <v>0</v>
      </c>
      <c r="S1185" s="550">
        <v>0</v>
      </c>
      <c r="T1185" s="550">
        <v>0</v>
      </c>
      <c r="U1185" s="550">
        <f t="shared" si="478"/>
        <v>0</v>
      </c>
      <c r="V1185" s="517"/>
      <c r="W1185" s="499"/>
      <c r="X1185" s="283"/>
      <c r="Y1185" s="283"/>
      <c r="Z1185" s="283"/>
      <c r="AA1185" s="283"/>
      <c r="AB1185" s="283"/>
      <c r="AC1185" s="283"/>
      <c r="AD1185" s="283"/>
      <c r="AE1185" s="283"/>
      <c r="AF1185" s="283"/>
      <c r="AG1185" s="283"/>
      <c r="AH1185" s="283"/>
      <c r="AI1185" s="283"/>
      <c r="AJ1185" s="283"/>
      <c r="AK1185" s="283"/>
    </row>
    <row r="1186" spans="1:37" ht="42.75">
      <c r="A1186" s="542">
        <v>982</v>
      </c>
      <c r="B1186" s="542">
        <v>38</v>
      </c>
      <c r="C1186" s="511" t="s">
        <v>663</v>
      </c>
      <c r="D1186" s="551" t="s">
        <v>103</v>
      </c>
      <c r="E1186" s="552">
        <v>2</v>
      </c>
      <c r="F1186" s="547">
        <f t="shared" si="487"/>
        <v>92826</v>
      </c>
      <c r="G1186" s="547">
        <f t="shared" si="488"/>
        <v>147344</v>
      </c>
      <c r="H1186" s="547">
        <f t="shared" si="489"/>
        <v>240170</v>
      </c>
      <c r="I1186" s="537">
        <v>46413</v>
      </c>
      <c r="J1186" s="537">
        <v>73672</v>
      </c>
      <c r="K1186" s="552"/>
      <c r="L1186" s="578"/>
      <c r="M1186" s="578"/>
      <c r="N1186" s="578"/>
      <c r="O1186" s="553">
        <f t="shared" ref="O1186:O1189" si="492">I1186</f>
        <v>46413</v>
      </c>
      <c r="P1186" s="549">
        <f t="shared" si="481"/>
        <v>118881.78</v>
      </c>
      <c r="Q1186" s="549">
        <f t="shared" si="482"/>
        <v>188702.72</v>
      </c>
      <c r="R1186" s="550">
        <f t="shared" si="479"/>
        <v>307584.5</v>
      </c>
      <c r="S1186" s="550">
        <v>59440.89</v>
      </c>
      <c r="T1186" s="550">
        <v>94351.360000000001</v>
      </c>
      <c r="U1186" s="550">
        <f t="shared" si="478"/>
        <v>153792.25</v>
      </c>
      <c r="V1186" s="510" t="s">
        <v>664</v>
      </c>
      <c r="W1186" s="500"/>
      <c r="X1186" s="283"/>
      <c r="Y1186" s="283"/>
      <c r="Z1186" s="283"/>
      <c r="AA1186" s="283"/>
      <c r="AB1186" s="283"/>
      <c r="AC1186" s="283"/>
      <c r="AD1186" s="283"/>
      <c r="AE1186" s="283"/>
      <c r="AF1186" s="283"/>
      <c r="AG1186" s="283"/>
      <c r="AH1186" s="283"/>
      <c r="AI1186" s="283"/>
      <c r="AJ1186" s="283"/>
      <c r="AK1186" s="283"/>
    </row>
    <row r="1187" spans="1:37" ht="57">
      <c r="A1187" s="542">
        <v>983</v>
      </c>
      <c r="B1187" s="542">
        <v>39</v>
      </c>
      <c r="C1187" s="511" t="s">
        <v>665</v>
      </c>
      <c r="D1187" s="551" t="s">
        <v>103</v>
      </c>
      <c r="E1187" s="552">
        <v>2</v>
      </c>
      <c r="F1187" s="547">
        <f t="shared" si="487"/>
        <v>92826</v>
      </c>
      <c r="G1187" s="547">
        <f t="shared" si="488"/>
        <v>147344</v>
      </c>
      <c r="H1187" s="547">
        <f t="shared" si="489"/>
        <v>240170</v>
      </c>
      <c r="I1187" s="537">
        <v>46413</v>
      </c>
      <c r="J1187" s="537">
        <v>73672</v>
      </c>
      <c r="K1187" s="552"/>
      <c r="L1187" s="578"/>
      <c r="M1187" s="578"/>
      <c r="N1187" s="578"/>
      <c r="O1187" s="553">
        <f t="shared" si="492"/>
        <v>46413</v>
      </c>
      <c r="P1187" s="549">
        <f t="shared" si="481"/>
        <v>118881.78</v>
      </c>
      <c r="Q1187" s="549">
        <f t="shared" si="482"/>
        <v>188702.72</v>
      </c>
      <c r="R1187" s="550">
        <f t="shared" si="479"/>
        <v>307584.5</v>
      </c>
      <c r="S1187" s="550">
        <v>59440.89</v>
      </c>
      <c r="T1187" s="550">
        <v>94351.360000000001</v>
      </c>
      <c r="U1187" s="550">
        <f t="shared" si="478"/>
        <v>153792.25</v>
      </c>
      <c r="V1187" s="510" t="s">
        <v>664</v>
      </c>
      <c r="W1187" s="500"/>
      <c r="X1187" s="283"/>
      <c r="Y1187" s="283"/>
      <c r="Z1187" s="283"/>
      <c r="AA1187" s="283"/>
      <c r="AB1187" s="283"/>
      <c r="AC1187" s="283"/>
      <c r="AD1187" s="283"/>
      <c r="AE1187" s="283"/>
      <c r="AF1187" s="283"/>
      <c r="AG1187" s="283"/>
      <c r="AH1187" s="283"/>
      <c r="AI1187" s="283"/>
      <c r="AJ1187" s="283"/>
      <c r="AK1187" s="283"/>
    </row>
    <row r="1188" spans="1:37" ht="42.75">
      <c r="A1188" s="542">
        <v>984</v>
      </c>
      <c r="B1188" s="542">
        <v>40</v>
      </c>
      <c r="C1188" s="511" t="s">
        <v>666</v>
      </c>
      <c r="D1188" s="551" t="s">
        <v>103</v>
      </c>
      <c r="E1188" s="552">
        <v>4</v>
      </c>
      <c r="F1188" s="547">
        <f t="shared" si="487"/>
        <v>560632</v>
      </c>
      <c r="G1188" s="547">
        <f t="shared" si="488"/>
        <v>1768560</v>
      </c>
      <c r="H1188" s="547">
        <f t="shared" si="489"/>
        <v>2329192</v>
      </c>
      <c r="I1188" s="537">
        <v>140158</v>
      </c>
      <c r="J1188" s="563">
        <v>442140</v>
      </c>
      <c r="K1188" s="552"/>
      <c r="L1188" s="578"/>
      <c r="M1188" s="578"/>
      <c r="N1188" s="578"/>
      <c r="O1188" s="553">
        <f t="shared" si="492"/>
        <v>140158</v>
      </c>
      <c r="P1188" s="549">
        <f t="shared" si="481"/>
        <v>717998.56</v>
      </c>
      <c r="Q1188" s="549">
        <f t="shared" si="482"/>
        <v>2264985.88</v>
      </c>
      <c r="R1188" s="550">
        <f t="shared" si="479"/>
        <v>2982984.44</v>
      </c>
      <c r="S1188" s="550">
        <v>179499.64</v>
      </c>
      <c r="T1188" s="550">
        <v>566246.47</v>
      </c>
      <c r="U1188" s="550">
        <f t="shared" si="478"/>
        <v>745746.11</v>
      </c>
      <c r="V1188" s="510" t="s">
        <v>667</v>
      </c>
      <c r="W1188" s="500"/>
      <c r="X1188" s="283"/>
      <c r="Y1188" s="283"/>
      <c r="Z1188" s="283"/>
      <c r="AA1188" s="283"/>
      <c r="AB1188" s="283"/>
      <c r="AC1188" s="283"/>
      <c r="AD1188" s="283"/>
      <c r="AE1188" s="283"/>
      <c r="AF1188" s="283"/>
      <c r="AG1188" s="283"/>
      <c r="AH1188" s="283"/>
      <c r="AI1188" s="283"/>
      <c r="AJ1188" s="283"/>
      <c r="AK1188" s="283"/>
    </row>
    <row r="1189" spans="1:37" ht="28.5">
      <c r="A1189" s="542">
        <v>985</v>
      </c>
      <c r="B1189" s="542">
        <v>41</v>
      </c>
      <c r="C1189" s="511" t="s">
        <v>668</v>
      </c>
      <c r="D1189" s="551" t="s">
        <v>26</v>
      </c>
      <c r="E1189" s="552">
        <v>16.04</v>
      </c>
      <c r="F1189" s="547">
        <f t="shared" si="487"/>
        <v>39426.32</v>
      </c>
      <c r="G1189" s="547">
        <f t="shared" si="488"/>
        <v>40100</v>
      </c>
      <c r="H1189" s="547">
        <f t="shared" si="489"/>
        <v>79526.320000000007</v>
      </c>
      <c r="I1189" s="537">
        <v>2458</v>
      </c>
      <c r="J1189" s="537">
        <v>2500</v>
      </c>
      <c r="K1189" s="552"/>
      <c r="L1189" s="578"/>
      <c r="M1189" s="578"/>
      <c r="N1189" s="578"/>
      <c r="O1189" s="553">
        <f t="shared" si="492"/>
        <v>2458</v>
      </c>
      <c r="P1189" s="549">
        <f t="shared" si="481"/>
        <v>50493.120000000003</v>
      </c>
      <c r="Q1189" s="549">
        <f t="shared" si="482"/>
        <v>51355.91</v>
      </c>
      <c r="R1189" s="550">
        <f t="shared" si="479"/>
        <v>101849.03</v>
      </c>
      <c r="S1189" s="550">
        <v>3147.95</v>
      </c>
      <c r="T1189" s="550">
        <v>3201.74</v>
      </c>
      <c r="U1189" s="550">
        <f t="shared" si="478"/>
        <v>6349.69</v>
      </c>
      <c r="V1189" s="510" t="s">
        <v>669</v>
      </c>
      <c r="W1189" s="500"/>
      <c r="X1189" s="283"/>
      <c r="Y1189" s="283"/>
      <c r="Z1189" s="283"/>
      <c r="AA1189" s="283"/>
      <c r="AB1189" s="283"/>
      <c r="AC1189" s="283"/>
      <c r="AD1189" s="283"/>
      <c r="AE1189" s="283"/>
      <c r="AF1189" s="283"/>
      <c r="AG1189" s="283"/>
      <c r="AH1189" s="283"/>
      <c r="AI1189" s="283"/>
      <c r="AJ1189" s="283"/>
      <c r="AK1189" s="283"/>
    </row>
    <row r="1190" spans="1:37" ht="28.5">
      <c r="A1190" s="542"/>
      <c r="B1190" s="542"/>
      <c r="C1190" s="512" t="s">
        <v>670</v>
      </c>
      <c r="D1190" s="542"/>
      <c r="E1190" s="537"/>
      <c r="F1190" s="547">
        <f t="shared" si="487"/>
        <v>0</v>
      </c>
      <c r="G1190" s="547">
        <f t="shared" si="488"/>
        <v>0</v>
      </c>
      <c r="H1190" s="547">
        <f t="shared" si="489"/>
        <v>0</v>
      </c>
      <c r="I1190" s="537"/>
      <c r="J1190" s="537"/>
      <c r="K1190" s="537"/>
      <c r="L1190" s="578"/>
      <c r="M1190" s="578"/>
      <c r="N1190" s="578"/>
      <c r="O1190" s="579"/>
      <c r="P1190" s="549">
        <f t="shared" si="481"/>
        <v>0</v>
      </c>
      <c r="Q1190" s="549">
        <f t="shared" si="482"/>
        <v>0</v>
      </c>
      <c r="R1190" s="550">
        <f t="shared" si="479"/>
        <v>0</v>
      </c>
      <c r="S1190" s="550">
        <v>0</v>
      </c>
      <c r="T1190" s="550">
        <v>0</v>
      </c>
      <c r="U1190" s="550">
        <f t="shared" si="478"/>
        <v>0</v>
      </c>
      <c r="V1190" s="510"/>
      <c r="W1190" s="500"/>
      <c r="X1190" s="283"/>
      <c r="Y1190" s="283"/>
      <c r="Z1190" s="283"/>
      <c r="AA1190" s="283"/>
      <c r="AB1190" s="283"/>
      <c r="AC1190" s="283"/>
      <c r="AD1190" s="283"/>
      <c r="AE1190" s="283"/>
      <c r="AF1190" s="283"/>
      <c r="AG1190" s="283"/>
      <c r="AH1190" s="283"/>
      <c r="AI1190" s="283"/>
      <c r="AJ1190" s="283"/>
      <c r="AK1190" s="283"/>
    </row>
    <row r="1191" spans="1:37" ht="57">
      <c r="A1191" s="542">
        <v>986</v>
      </c>
      <c r="B1191" s="542">
        <v>42</v>
      </c>
      <c r="C1191" s="511" t="s">
        <v>671</v>
      </c>
      <c r="D1191" s="551" t="s">
        <v>103</v>
      </c>
      <c r="E1191" s="552">
        <v>18</v>
      </c>
      <c r="F1191" s="547">
        <f t="shared" si="487"/>
        <v>1786338</v>
      </c>
      <c r="G1191" s="547">
        <f t="shared" si="488"/>
        <v>2835468</v>
      </c>
      <c r="H1191" s="547">
        <f t="shared" si="489"/>
        <v>4621806</v>
      </c>
      <c r="I1191" s="537">
        <v>99241</v>
      </c>
      <c r="J1191" s="537">
        <v>157526</v>
      </c>
      <c r="K1191" s="552"/>
      <c r="L1191" s="577"/>
      <c r="M1191" s="577"/>
      <c r="N1191" s="577"/>
      <c r="O1191" s="553">
        <f>I1191</f>
        <v>99241</v>
      </c>
      <c r="P1191" s="549">
        <f t="shared" si="481"/>
        <v>2287754.1</v>
      </c>
      <c r="Q1191" s="549">
        <f t="shared" si="482"/>
        <v>3631369.5</v>
      </c>
      <c r="R1191" s="550">
        <f t="shared" si="479"/>
        <v>5919123.5999999996</v>
      </c>
      <c r="S1191" s="550">
        <v>127097.45</v>
      </c>
      <c r="T1191" s="550">
        <v>201742.75</v>
      </c>
      <c r="U1191" s="550">
        <f t="shared" si="478"/>
        <v>328840.2</v>
      </c>
      <c r="V1191" s="517" t="s">
        <v>672</v>
      </c>
      <c r="W1191" s="499"/>
      <c r="X1191" s="283"/>
      <c r="Y1191" s="283"/>
      <c r="Z1191" s="283"/>
      <c r="AA1191" s="283"/>
      <c r="AB1191" s="283"/>
      <c r="AC1191" s="283"/>
      <c r="AD1191" s="283"/>
      <c r="AE1191" s="283"/>
      <c r="AF1191" s="283"/>
      <c r="AG1191" s="283"/>
      <c r="AH1191" s="283"/>
      <c r="AI1191" s="283"/>
      <c r="AJ1191" s="283"/>
      <c r="AK1191" s="283"/>
    </row>
    <row r="1192" spans="1:37" ht="45">
      <c r="A1192" s="542"/>
      <c r="B1192" s="542"/>
      <c r="C1192" s="520" t="s">
        <v>673</v>
      </c>
      <c r="D1192" s="542"/>
      <c r="E1192" s="537"/>
      <c r="F1192" s="559">
        <f t="shared" ref="F1192:H1192" si="493">SUM(F1194:F1226)</f>
        <v>1752220.5</v>
      </c>
      <c r="G1192" s="559">
        <f t="shared" si="493"/>
        <v>2106094</v>
      </c>
      <c r="H1192" s="559">
        <f t="shared" si="493"/>
        <v>3858314.5</v>
      </c>
      <c r="I1192" s="537"/>
      <c r="J1192" s="537"/>
      <c r="K1192" s="537"/>
      <c r="L1192" s="542"/>
      <c r="M1192" s="542"/>
      <c r="N1192" s="542"/>
      <c r="O1192" s="537"/>
      <c r="P1192" s="559"/>
      <c r="Q1192" s="559"/>
      <c r="R1192" s="559"/>
      <c r="S1192" s="550">
        <v>0</v>
      </c>
      <c r="T1192" s="550">
        <v>0</v>
      </c>
      <c r="U1192" s="550">
        <f t="shared" si="478"/>
        <v>0</v>
      </c>
      <c r="V1192" s="502"/>
      <c r="W1192" s="489"/>
      <c r="X1192" s="283"/>
      <c r="Y1192" s="283"/>
      <c r="Z1192" s="283"/>
      <c r="AA1192" s="283"/>
      <c r="AB1192" s="283"/>
      <c r="AC1192" s="283"/>
      <c r="AD1192" s="283"/>
      <c r="AE1192" s="283"/>
      <c r="AF1192" s="283"/>
      <c r="AG1192" s="283"/>
      <c r="AH1192" s="283"/>
      <c r="AI1192" s="283"/>
      <c r="AJ1192" s="283"/>
      <c r="AK1192" s="283"/>
    </row>
    <row r="1193" spans="1:37" ht="28.5">
      <c r="A1193" s="542"/>
      <c r="B1193" s="542"/>
      <c r="C1193" s="508" t="s">
        <v>674</v>
      </c>
      <c r="D1193" s="542"/>
      <c r="E1193" s="537"/>
      <c r="F1193" s="547">
        <f t="shared" ref="F1193:F1226" si="494">E1193*I1193</f>
        <v>0</v>
      </c>
      <c r="G1193" s="547">
        <f t="shared" ref="G1193:G1226" si="495">E1193*J1193</f>
        <v>0</v>
      </c>
      <c r="H1193" s="547">
        <f t="shared" ref="H1193:H1226" si="496">F1193+G1193</f>
        <v>0</v>
      </c>
      <c r="I1193" s="537"/>
      <c r="J1193" s="537"/>
      <c r="K1193" s="537"/>
      <c r="L1193" s="577"/>
      <c r="M1193" s="577"/>
      <c r="N1193" s="577"/>
      <c r="O1193" s="581"/>
      <c r="P1193" s="549">
        <f t="shared" ref="P1193:P1226" si="497">E1193*S1193</f>
        <v>0</v>
      </c>
      <c r="Q1193" s="549">
        <f t="shared" ref="Q1193:Q1226" si="498">E1193*T1193</f>
        <v>0</v>
      </c>
      <c r="R1193" s="550">
        <f t="shared" si="479"/>
        <v>0</v>
      </c>
      <c r="S1193" s="550">
        <v>0</v>
      </c>
      <c r="T1193" s="550">
        <v>0</v>
      </c>
      <c r="U1193" s="550">
        <f t="shared" si="478"/>
        <v>0</v>
      </c>
      <c r="V1193" s="517"/>
      <c r="W1193" s="499"/>
      <c r="X1193" s="283"/>
      <c r="Y1193" s="283"/>
      <c r="Z1193" s="283"/>
      <c r="AA1193" s="283"/>
      <c r="AB1193" s="283"/>
      <c r="AC1193" s="283"/>
      <c r="AD1193" s="283"/>
      <c r="AE1193" s="283"/>
      <c r="AF1193" s="283"/>
      <c r="AG1193" s="283"/>
      <c r="AH1193" s="283"/>
      <c r="AI1193" s="283"/>
      <c r="AJ1193" s="283"/>
      <c r="AK1193" s="283"/>
    </row>
    <row r="1194" spans="1:37" ht="28.5">
      <c r="A1194" s="542">
        <v>987</v>
      </c>
      <c r="B1194" s="551">
        <v>43</v>
      </c>
      <c r="C1194" s="493" t="s">
        <v>675</v>
      </c>
      <c r="D1194" s="542" t="s">
        <v>21</v>
      </c>
      <c r="E1194" s="537">
        <v>1</v>
      </c>
      <c r="F1194" s="547">
        <f t="shared" si="494"/>
        <v>6250</v>
      </c>
      <c r="G1194" s="547">
        <f t="shared" si="495"/>
        <v>25833</v>
      </c>
      <c r="H1194" s="547">
        <f t="shared" si="496"/>
        <v>32083</v>
      </c>
      <c r="I1194" s="552">
        <v>6250</v>
      </c>
      <c r="J1194" s="552">
        <v>25833</v>
      </c>
      <c r="K1194" s="537"/>
      <c r="L1194" s="577"/>
      <c r="M1194" s="577"/>
      <c r="N1194" s="577"/>
      <c r="O1194" s="553">
        <f t="shared" ref="O1194:O1205" si="499">I1194</f>
        <v>6250</v>
      </c>
      <c r="P1194" s="549">
        <f t="shared" si="497"/>
        <v>8004.34</v>
      </c>
      <c r="Q1194" s="549">
        <f t="shared" si="498"/>
        <v>33084.19</v>
      </c>
      <c r="R1194" s="550">
        <f t="shared" si="479"/>
        <v>41088.53</v>
      </c>
      <c r="S1194" s="550">
        <v>8004.34</v>
      </c>
      <c r="T1194" s="550">
        <v>33084.19</v>
      </c>
      <c r="U1194" s="550">
        <f t="shared" si="478"/>
        <v>41088.53</v>
      </c>
      <c r="V1194" s="517" t="s">
        <v>676</v>
      </c>
      <c r="W1194" s="499"/>
      <c r="X1194" s="283"/>
      <c r="Y1194" s="283"/>
      <c r="Z1194" s="283"/>
      <c r="AA1194" s="283"/>
      <c r="AB1194" s="283"/>
      <c r="AC1194" s="283"/>
      <c r="AD1194" s="283"/>
      <c r="AE1194" s="283"/>
      <c r="AF1194" s="283"/>
      <c r="AG1194" s="283"/>
      <c r="AH1194" s="283"/>
      <c r="AI1194" s="283"/>
      <c r="AJ1194" s="283"/>
      <c r="AK1194" s="283"/>
    </row>
    <row r="1195" spans="1:37" ht="28.5">
      <c r="A1195" s="542">
        <v>988</v>
      </c>
      <c r="B1195" s="542">
        <v>44</v>
      </c>
      <c r="C1195" s="493" t="s">
        <v>677</v>
      </c>
      <c r="D1195" s="542" t="s">
        <v>21</v>
      </c>
      <c r="E1195" s="537">
        <v>2</v>
      </c>
      <c r="F1195" s="547">
        <f t="shared" si="494"/>
        <v>500</v>
      </c>
      <c r="G1195" s="547">
        <f t="shared" si="495"/>
        <v>18334</v>
      </c>
      <c r="H1195" s="547">
        <f t="shared" si="496"/>
        <v>18834</v>
      </c>
      <c r="I1195" s="537">
        <v>250</v>
      </c>
      <c r="J1195" s="537">
        <v>9167</v>
      </c>
      <c r="K1195" s="537"/>
      <c r="L1195" s="577"/>
      <c r="M1195" s="577"/>
      <c r="N1195" s="577"/>
      <c r="O1195" s="553">
        <f t="shared" si="499"/>
        <v>250</v>
      </c>
      <c r="P1195" s="549">
        <f t="shared" si="497"/>
        <v>640.34</v>
      </c>
      <c r="Q1195" s="549">
        <f t="shared" si="498"/>
        <v>23480.26</v>
      </c>
      <c r="R1195" s="550">
        <f t="shared" si="479"/>
        <v>24120.6</v>
      </c>
      <c r="S1195" s="550">
        <v>320.17</v>
      </c>
      <c r="T1195" s="550">
        <v>11740.13</v>
      </c>
      <c r="U1195" s="550">
        <f t="shared" si="478"/>
        <v>12060.3</v>
      </c>
      <c r="V1195" s="517" t="s">
        <v>678</v>
      </c>
      <c r="W1195" s="499"/>
      <c r="X1195" s="283"/>
      <c r="Y1195" s="283"/>
      <c r="Z1195" s="283"/>
      <c r="AA1195" s="283"/>
      <c r="AB1195" s="283"/>
      <c r="AC1195" s="283"/>
      <c r="AD1195" s="283"/>
      <c r="AE1195" s="283"/>
      <c r="AF1195" s="283"/>
      <c r="AG1195" s="283"/>
      <c r="AH1195" s="283"/>
      <c r="AI1195" s="283"/>
      <c r="AJ1195" s="283"/>
      <c r="AK1195" s="283"/>
    </row>
    <row r="1196" spans="1:37" ht="28.5">
      <c r="A1196" s="542">
        <v>989</v>
      </c>
      <c r="B1196" s="542">
        <v>45</v>
      </c>
      <c r="C1196" s="493" t="s">
        <v>679</v>
      </c>
      <c r="D1196" s="542" t="s">
        <v>21</v>
      </c>
      <c r="E1196" s="537">
        <v>1</v>
      </c>
      <c r="F1196" s="547">
        <f t="shared" si="494"/>
        <v>6250</v>
      </c>
      <c r="G1196" s="547">
        <f t="shared" si="495"/>
        <v>27500</v>
      </c>
      <c r="H1196" s="547">
        <f t="shared" si="496"/>
        <v>33750</v>
      </c>
      <c r="I1196" s="537">
        <v>6250</v>
      </c>
      <c r="J1196" s="537">
        <v>27500</v>
      </c>
      <c r="K1196" s="537"/>
      <c r="L1196" s="577"/>
      <c r="M1196" s="577"/>
      <c r="N1196" s="577"/>
      <c r="O1196" s="553">
        <f t="shared" si="499"/>
        <v>6250</v>
      </c>
      <c r="P1196" s="549">
        <f t="shared" si="497"/>
        <v>8004.34</v>
      </c>
      <c r="Q1196" s="549">
        <f t="shared" si="498"/>
        <v>35219.11</v>
      </c>
      <c r="R1196" s="550">
        <f t="shared" si="479"/>
        <v>43223.45</v>
      </c>
      <c r="S1196" s="550">
        <v>8004.34</v>
      </c>
      <c r="T1196" s="550">
        <v>35219.11</v>
      </c>
      <c r="U1196" s="550">
        <f t="shared" si="478"/>
        <v>43223.45</v>
      </c>
      <c r="V1196" s="517" t="s">
        <v>680</v>
      </c>
      <c r="W1196" s="499"/>
      <c r="X1196" s="283"/>
      <c r="Y1196" s="283"/>
      <c r="Z1196" s="283"/>
      <c r="AA1196" s="283"/>
      <c r="AB1196" s="283"/>
      <c r="AC1196" s="283"/>
      <c r="AD1196" s="283"/>
      <c r="AE1196" s="283"/>
      <c r="AF1196" s="283"/>
      <c r="AG1196" s="283"/>
      <c r="AH1196" s="283"/>
      <c r="AI1196" s="283"/>
      <c r="AJ1196" s="283"/>
      <c r="AK1196" s="283"/>
    </row>
    <row r="1197" spans="1:37" ht="28.5">
      <c r="A1197" s="542">
        <v>990</v>
      </c>
      <c r="B1197" s="542">
        <v>46</v>
      </c>
      <c r="C1197" s="493" t="s">
        <v>681</v>
      </c>
      <c r="D1197" s="542" t="s">
        <v>21</v>
      </c>
      <c r="E1197" s="537">
        <v>2</v>
      </c>
      <c r="F1197" s="547">
        <f t="shared" si="494"/>
        <v>500</v>
      </c>
      <c r="G1197" s="547">
        <f t="shared" si="495"/>
        <v>18334</v>
      </c>
      <c r="H1197" s="547">
        <f t="shared" si="496"/>
        <v>18834</v>
      </c>
      <c r="I1197" s="537">
        <v>250</v>
      </c>
      <c r="J1197" s="537">
        <v>9167</v>
      </c>
      <c r="K1197" s="537"/>
      <c r="L1197" s="577"/>
      <c r="M1197" s="577"/>
      <c r="N1197" s="577"/>
      <c r="O1197" s="553">
        <f t="shared" si="499"/>
        <v>250</v>
      </c>
      <c r="P1197" s="549">
        <f t="shared" si="497"/>
        <v>640.34</v>
      </c>
      <c r="Q1197" s="549">
        <f t="shared" si="498"/>
        <v>23480.26</v>
      </c>
      <c r="R1197" s="550">
        <f t="shared" si="479"/>
        <v>24120.6</v>
      </c>
      <c r="S1197" s="550">
        <v>320.17</v>
      </c>
      <c r="T1197" s="550">
        <v>11740.13</v>
      </c>
      <c r="U1197" s="550">
        <f t="shared" si="478"/>
        <v>12060.3</v>
      </c>
      <c r="V1197" s="517" t="s">
        <v>678</v>
      </c>
      <c r="W1197" s="499"/>
      <c r="X1197" s="283"/>
      <c r="Y1197" s="283"/>
      <c r="Z1197" s="283"/>
      <c r="AA1197" s="283"/>
      <c r="AB1197" s="283"/>
      <c r="AC1197" s="283"/>
      <c r="AD1197" s="283"/>
      <c r="AE1197" s="283"/>
      <c r="AF1197" s="283"/>
      <c r="AG1197" s="283"/>
      <c r="AH1197" s="283"/>
      <c r="AI1197" s="283"/>
      <c r="AJ1197" s="283"/>
      <c r="AK1197" s="283"/>
    </row>
    <row r="1198" spans="1:37" ht="42.75">
      <c r="A1198" s="542">
        <v>991</v>
      </c>
      <c r="B1198" s="542">
        <v>47</v>
      </c>
      <c r="C1198" s="493" t="s">
        <v>682</v>
      </c>
      <c r="D1198" s="542" t="s">
        <v>21</v>
      </c>
      <c r="E1198" s="537">
        <v>13</v>
      </c>
      <c r="F1198" s="547">
        <f t="shared" si="494"/>
        <v>21671</v>
      </c>
      <c r="G1198" s="547">
        <f t="shared" si="495"/>
        <v>12454</v>
      </c>
      <c r="H1198" s="547">
        <f t="shared" si="496"/>
        <v>34125</v>
      </c>
      <c r="I1198" s="537">
        <v>1667</v>
      </c>
      <c r="J1198" s="537">
        <v>958</v>
      </c>
      <c r="K1198" s="537"/>
      <c r="L1198" s="577"/>
      <c r="M1198" s="577"/>
      <c r="N1198" s="577"/>
      <c r="O1198" s="553">
        <f t="shared" si="499"/>
        <v>1667</v>
      </c>
      <c r="P1198" s="549">
        <f t="shared" si="497"/>
        <v>27753.96</v>
      </c>
      <c r="Q1198" s="549">
        <f t="shared" si="498"/>
        <v>15949.83</v>
      </c>
      <c r="R1198" s="550">
        <f t="shared" si="479"/>
        <v>43703.79</v>
      </c>
      <c r="S1198" s="550">
        <v>2134.92</v>
      </c>
      <c r="T1198" s="550">
        <v>1226.9100000000001</v>
      </c>
      <c r="U1198" s="550">
        <f t="shared" si="478"/>
        <v>3361.83</v>
      </c>
      <c r="V1198" s="517" t="s">
        <v>683</v>
      </c>
      <c r="W1198" s="499"/>
      <c r="X1198" s="283"/>
      <c r="Y1198" s="283"/>
      <c r="Z1198" s="283"/>
      <c r="AA1198" s="283"/>
      <c r="AB1198" s="283"/>
      <c r="AC1198" s="283"/>
      <c r="AD1198" s="283"/>
      <c r="AE1198" s="283"/>
      <c r="AF1198" s="283"/>
      <c r="AG1198" s="283"/>
      <c r="AH1198" s="283"/>
      <c r="AI1198" s="283"/>
      <c r="AJ1198" s="283"/>
      <c r="AK1198" s="283"/>
    </row>
    <row r="1199" spans="1:37" ht="71.25">
      <c r="A1199" s="542">
        <v>992</v>
      </c>
      <c r="B1199" s="542">
        <v>48</v>
      </c>
      <c r="C1199" s="493" t="s">
        <v>684</v>
      </c>
      <c r="D1199" s="542" t="s">
        <v>21</v>
      </c>
      <c r="E1199" s="537">
        <v>41</v>
      </c>
      <c r="F1199" s="547">
        <f t="shared" si="494"/>
        <v>119597</v>
      </c>
      <c r="G1199" s="547">
        <f t="shared" si="495"/>
        <v>68347</v>
      </c>
      <c r="H1199" s="547">
        <f t="shared" si="496"/>
        <v>187944</v>
      </c>
      <c r="I1199" s="537">
        <v>2917</v>
      </c>
      <c r="J1199" s="537">
        <v>1667</v>
      </c>
      <c r="K1199" s="537"/>
      <c r="L1199" s="577"/>
      <c r="M1199" s="577"/>
      <c r="N1199" s="577"/>
      <c r="O1199" s="553">
        <f t="shared" si="499"/>
        <v>2917</v>
      </c>
      <c r="P1199" s="549">
        <f t="shared" si="497"/>
        <v>153167.39000000001</v>
      </c>
      <c r="Q1199" s="549">
        <f t="shared" si="498"/>
        <v>87531.72</v>
      </c>
      <c r="R1199" s="550">
        <f t="shared" si="479"/>
        <v>240699.11</v>
      </c>
      <c r="S1199" s="550">
        <v>3735.79</v>
      </c>
      <c r="T1199" s="550">
        <v>2134.92</v>
      </c>
      <c r="U1199" s="550">
        <f t="shared" si="478"/>
        <v>5870.71</v>
      </c>
      <c r="V1199" s="517" t="s">
        <v>685</v>
      </c>
      <c r="W1199" s="499"/>
      <c r="X1199" s="283"/>
      <c r="Y1199" s="283"/>
      <c r="Z1199" s="283"/>
      <c r="AA1199" s="283"/>
      <c r="AB1199" s="283"/>
      <c r="AC1199" s="283"/>
      <c r="AD1199" s="283"/>
      <c r="AE1199" s="283"/>
      <c r="AF1199" s="283"/>
      <c r="AG1199" s="283"/>
      <c r="AH1199" s="283"/>
      <c r="AI1199" s="283"/>
      <c r="AJ1199" s="283"/>
      <c r="AK1199" s="283"/>
    </row>
    <row r="1200" spans="1:37" ht="42.75">
      <c r="A1200" s="542">
        <v>993</v>
      </c>
      <c r="B1200" s="542">
        <v>49</v>
      </c>
      <c r="C1200" s="493" t="s">
        <v>686</v>
      </c>
      <c r="D1200" s="542" t="s">
        <v>21</v>
      </c>
      <c r="E1200" s="537">
        <v>16</v>
      </c>
      <c r="F1200" s="547">
        <f t="shared" si="494"/>
        <v>160000</v>
      </c>
      <c r="G1200" s="547">
        <f t="shared" si="495"/>
        <v>390672</v>
      </c>
      <c r="H1200" s="547">
        <f t="shared" si="496"/>
        <v>550672</v>
      </c>
      <c r="I1200" s="537">
        <v>10000</v>
      </c>
      <c r="J1200" s="537">
        <v>24417</v>
      </c>
      <c r="K1200" s="537"/>
      <c r="L1200" s="577"/>
      <c r="M1200" s="577"/>
      <c r="N1200" s="577"/>
      <c r="O1200" s="553">
        <f t="shared" si="499"/>
        <v>10000</v>
      </c>
      <c r="P1200" s="549">
        <f t="shared" si="497"/>
        <v>204911.2</v>
      </c>
      <c r="Q1200" s="549">
        <f t="shared" si="498"/>
        <v>500331.68</v>
      </c>
      <c r="R1200" s="550">
        <f t="shared" si="479"/>
        <v>705242.88</v>
      </c>
      <c r="S1200" s="550">
        <v>12806.95</v>
      </c>
      <c r="T1200" s="550">
        <v>31270.73</v>
      </c>
      <c r="U1200" s="550">
        <f t="shared" si="478"/>
        <v>44077.68</v>
      </c>
      <c r="V1200" s="517" t="s">
        <v>687</v>
      </c>
      <c r="W1200" s="499"/>
      <c r="X1200" s="283"/>
      <c r="Y1200" s="283"/>
      <c r="Z1200" s="283"/>
      <c r="AA1200" s="283"/>
      <c r="AB1200" s="283"/>
      <c r="AC1200" s="283"/>
      <c r="AD1200" s="283"/>
      <c r="AE1200" s="283"/>
      <c r="AF1200" s="283"/>
      <c r="AG1200" s="283"/>
      <c r="AH1200" s="283"/>
      <c r="AI1200" s="283"/>
      <c r="AJ1200" s="283"/>
      <c r="AK1200" s="283"/>
    </row>
    <row r="1201" spans="1:37" ht="28.5">
      <c r="A1201" s="542">
        <v>994</v>
      </c>
      <c r="B1201" s="542">
        <v>50</v>
      </c>
      <c r="C1201" s="493" t="s">
        <v>688</v>
      </c>
      <c r="D1201" s="542" t="s">
        <v>21</v>
      </c>
      <c r="E1201" s="537">
        <v>1</v>
      </c>
      <c r="F1201" s="547">
        <f t="shared" si="494"/>
        <v>2500</v>
      </c>
      <c r="G1201" s="547">
        <f t="shared" si="495"/>
        <v>4208</v>
      </c>
      <c r="H1201" s="547">
        <f t="shared" si="496"/>
        <v>6708</v>
      </c>
      <c r="I1201" s="537">
        <v>2500</v>
      </c>
      <c r="J1201" s="537">
        <v>4208</v>
      </c>
      <c r="K1201" s="537"/>
      <c r="L1201" s="577"/>
      <c r="M1201" s="577"/>
      <c r="N1201" s="577"/>
      <c r="O1201" s="553">
        <f t="shared" si="499"/>
        <v>2500</v>
      </c>
      <c r="P1201" s="549">
        <f t="shared" si="497"/>
        <v>3201.74</v>
      </c>
      <c r="Q1201" s="549">
        <f t="shared" si="498"/>
        <v>5389.16</v>
      </c>
      <c r="R1201" s="550">
        <f t="shared" si="479"/>
        <v>8590.9</v>
      </c>
      <c r="S1201" s="550">
        <v>3201.74</v>
      </c>
      <c r="T1201" s="550">
        <v>5389.16</v>
      </c>
      <c r="U1201" s="550">
        <f t="shared" si="478"/>
        <v>8590.9</v>
      </c>
      <c r="V1201" s="517" t="s">
        <v>689</v>
      </c>
      <c r="W1201" s="499"/>
      <c r="X1201" s="283"/>
      <c r="Y1201" s="283"/>
      <c r="Z1201" s="283"/>
      <c r="AA1201" s="283"/>
      <c r="AB1201" s="283"/>
      <c r="AC1201" s="283"/>
      <c r="AD1201" s="283"/>
      <c r="AE1201" s="283"/>
      <c r="AF1201" s="283"/>
      <c r="AG1201" s="283"/>
      <c r="AH1201" s="283"/>
      <c r="AI1201" s="283"/>
      <c r="AJ1201" s="283"/>
      <c r="AK1201" s="283"/>
    </row>
    <row r="1202" spans="1:37" ht="28.5">
      <c r="A1202" s="542">
        <v>995</v>
      </c>
      <c r="B1202" s="542">
        <v>51</v>
      </c>
      <c r="C1202" s="493" t="s">
        <v>690</v>
      </c>
      <c r="D1202" s="542" t="s">
        <v>21</v>
      </c>
      <c r="E1202" s="537">
        <v>3</v>
      </c>
      <c r="F1202" s="547">
        <f t="shared" si="494"/>
        <v>8751</v>
      </c>
      <c r="G1202" s="547">
        <f t="shared" si="495"/>
        <v>1776</v>
      </c>
      <c r="H1202" s="547">
        <f t="shared" si="496"/>
        <v>10527</v>
      </c>
      <c r="I1202" s="537">
        <v>2917</v>
      </c>
      <c r="J1202" s="537">
        <v>592</v>
      </c>
      <c r="K1202" s="537"/>
      <c r="L1202" s="577"/>
      <c r="M1202" s="577"/>
      <c r="N1202" s="577"/>
      <c r="O1202" s="553">
        <f t="shared" si="499"/>
        <v>2917</v>
      </c>
      <c r="P1202" s="549">
        <f t="shared" si="497"/>
        <v>11207.37</v>
      </c>
      <c r="Q1202" s="549">
        <f t="shared" si="498"/>
        <v>2274.5100000000002</v>
      </c>
      <c r="R1202" s="550">
        <f t="shared" si="479"/>
        <v>13481.88</v>
      </c>
      <c r="S1202" s="550">
        <v>3735.79</v>
      </c>
      <c r="T1202" s="550">
        <v>758.17</v>
      </c>
      <c r="U1202" s="550">
        <f t="shared" si="478"/>
        <v>4493.96</v>
      </c>
      <c r="V1202" s="517" t="s">
        <v>691</v>
      </c>
      <c r="W1202" s="499"/>
      <c r="X1202" s="283"/>
      <c r="Y1202" s="283"/>
      <c r="Z1202" s="283"/>
      <c r="AA1202" s="283"/>
      <c r="AB1202" s="283"/>
      <c r="AC1202" s="283"/>
      <c r="AD1202" s="283"/>
      <c r="AE1202" s="283"/>
      <c r="AF1202" s="283"/>
      <c r="AG1202" s="283"/>
      <c r="AH1202" s="283"/>
      <c r="AI1202" s="283"/>
      <c r="AJ1202" s="283"/>
      <c r="AK1202" s="283"/>
    </row>
    <row r="1203" spans="1:37" ht="71.25">
      <c r="A1203" s="542">
        <v>996</v>
      </c>
      <c r="B1203" s="542">
        <v>52</v>
      </c>
      <c r="C1203" s="493" t="s">
        <v>692</v>
      </c>
      <c r="D1203" s="542" t="s">
        <v>21</v>
      </c>
      <c r="E1203" s="537">
        <v>2</v>
      </c>
      <c r="F1203" s="547">
        <f t="shared" si="494"/>
        <v>5834</v>
      </c>
      <c r="G1203" s="547">
        <f t="shared" si="495"/>
        <v>5834</v>
      </c>
      <c r="H1203" s="547">
        <f t="shared" si="496"/>
        <v>11668</v>
      </c>
      <c r="I1203" s="537">
        <v>2917</v>
      </c>
      <c r="J1203" s="563">
        <v>2917</v>
      </c>
      <c r="K1203" s="537"/>
      <c r="L1203" s="577"/>
      <c r="M1203" s="577"/>
      <c r="N1203" s="577"/>
      <c r="O1203" s="553">
        <f t="shared" si="499"/>
        <v>2917</v>
      </c>
      <c r="P1203" s="549">
        <f t="shared" si="497"/>
        <v>7471.58</v>
      </c>
      <c r="Q1203" s="549">
        <f t="shared" si="498"/>
        <v>7471.58</v>
      </c>
      <c r="R1203" s="550">
        <f t="shared" si="479"/>
        <v>14943.16</v>
      </c>
      <c r="S1203" s="550">
        <v>3735.79</v>
      </c>
      <c r="T1203" s="550">
        <v>3735.79</v>
      </c>
      <c r="U1203" s="550">
        <f t="shared" si="478"/>
        <v>7471.58</v>
      </c>
      <c r="V1203" s="517" t="s">
        <v>693</v>
      </c>
      <c r="W1203" s="499"/>
      <c r="X1203" s="283"/>
      <c r="Y1203" s="283"/>
      <c r="Z1203" s="283"/>
      <c r="AA1203" s="283"/>
      <c r="AB1203" s="283"/>
      <c r="AC1203" s="283"/>
      <c r="AD1203" s="283"/>
      <c r="AE1203" s="283"/>
      <c r="AF1203" s="283"/>
      <c r="AG1203" s="283"/>
      <c r="AH1203" s="283"/>
      <c r="AI1203" s="283"/>
      <c r="AJ1203" s="283"/>
      <c r="AK1203" s="283"/>
    </row>
    <row r="1204" spans="1:37" ht="28.5">
      <c r="A1204" s="542">
        <v>997</v>
      </c>
      <c r="B1204" s="542">
        <v>53</v>
      </c>
      <c r="C1204" s="493" t="s">
        <v>694</v>
      </c>
      <c r="D1204" s="542" t="s">
        <v>21</v>
      </c>
      <c r="E1204" s="537">
        <v>1</v>
      </c>
      <c r="F1204" s="547">
        <f t="shared" si="494"/>
        <v>2920</v>
      </c>
      <c r="G1204" s="547">
        <f t="shared" si="495"/>
        <v>6334</v>
      </c>
      <c r="H1204" s="547">
        <f t="shared" si="496"/>
        <v>9254</v>
      </c>
      <c r="I1204" s="556">
        <v>2920</v>
      </c>
      <c r="J1204" s="563">
        <v>6334</v>
      </c>
      <c r="K1204" s="537"/>
      <c r="L1204" s="577"/>
      <c r="M1204" s="577"/>
      <c r="N1204" s="577"/>
      <c r="O1204" s="553">
        <f t="shared" si="499"/>
        <v>2920</v>
      </c>
      <c r="P1204" s="549">
        <f t="shared" si="497"/>
        <v>3739.63</v>
      </c>
      <c r="Q1204" s="549">
        <f t="shared" si="498"/>
        <v>8111.92</v>
      </c>
      <c r="R1204" s="550">
        <f t="shared" si="479"/>
        <v>11851.55</v>
      </c>
      <c r="S1204" s="550">
        <v>3739.63</v>
      </c>
      <c r="T1204" s="550">
        <v>8111.92</v>
      </c>
      <c r="U1204" s="550">
        <f t="shared" si="478"/>
        <v>11851.55</v>
      </c>
      <c r="V1204" s="517" t="s">
        <v>695</v>
      </c>
      <c r="W1204" s="499"/>
      <c r="X1204" s="283"/>
      <c r="Y1204" s="283"/>
      <c r="Z1204" s="283"/>
      <c r="AA1204" s="283"/>
      <c r="AB1204" s="283"/>
      <c r="AC1204" s="283"/>
      <c r="AD1204" s="283"/>
      <c r="AE1204" s="283"/>
      <c r="AF1204" s="283"/>
      <c r="AG1204" s="283"/>
      <c r="AH1204" s="283"/>
      <c r="AI1204" s="283"/>
      <c r="AJ1204" s="283"/>
      <c r="AK1204" s="283"/>
    </row>
    <row r="1205" spans="1:37" ht="42.75">
      <c r="A1205" s="542">
        <v>998</v>
      </c>
      <c r="B1205" s="542">
        <v>54</v>
      </c>
      <c r="C1205" s="493" t="s">
        <v>696</v>
      </c>
      <c r="D1205" s="542" t="s">
        <v>21</v>
      </c>
      <c r="E1205" s="537">
        <v>2</v>
      </c>
      <c r="F1205" s="547">
        <f t="shared" si="494"/>
        <v>5840</v>
      </c>
      <c r="G1205" s="547">
        <f t="shared" si="495"/>
        <v>2500</v>
      </c>
      <c r="H1205" s="547">
        <f t="shared" si="496"/>
        <v>8340</v>
      </c>
      <c r="I1205" s="556">
        <v>2920</v>
      </c>
      <c r="J1205" s="563">
        <v>1250</v>
      </c>
      <c r="K1205" s="537"/>
      <c r="L1205" s="577"/>
      <c r="M1205" s="577"/>
      <c r="N1205" s="577"/>
      <c r="O1205" s="553">
        <f t="shared" si="499"/>
        <v>2920</v>
      </c>
      <c r="P1205" s="549">
        <f t="shared" si="497"/>
        <v>7479.26</v>
      </c>
      <c r="Q1205" s="549">
        <f t="shared" si="498"/>
        <v>3201.74</v>
      </c>
      <c r="R1205" s="550">
        <f t="shared" si="479"/>
        <v>10681</v>
      </c>
      <c r="S1205" s="550">
        <v>3739.63</v>
      </c>
      <c r="T1205" s="550">
        <v>1600.87</v>
      </c>
      <c r="U1205" s="550">
        <f t="shared" si="478"/>
        <v>5340.5</v>
      </c>
      <c r="V1205" s="517" t="s">
        <v>697</v>
      </c>
      <c r="W1205" s="499"/>
      <c r="X1205" s="283"/>
      <c r="Y1205" s="283"/>
      <c r="Z1205" s="283"/>
      <c r="AA1205" s="283"/>
      <c r="AB1205" s="283"/>
      <c r="AC1205" s="283"/>
      <c r="AD1205" s="283"/>
      <c r="AE1205" s="283"/>
      <c r="AF1205" s="283"/>
      <c r="AG1205" s="283"/>
      <c r="AH1205" s="283"/>
      <c r="AI1205" s="283"/>
      <c r="AJ1205" s="283"/>
      <c r="AK1205" s="283"/>
    </row>
    <row r="1206" spans="1:37" ht="42.75">
      <c r="A1206" s="542"/>
      <c r="B1206" s="542"/>
      <c r="C1206" s="508" t="s">
        <v>698</v>
      </c>
      <c r="D1206" s="542"/>
      <c r="E1206" s="537"/>
      <c r="F1206" s="547">
        <f t="shared" si="494"/>
        <v>0</v>
      </c>
      <c r="G1206" s="547">
        <f t="shared" si="495"/>
        <v>0</v>
      </c>
      <c r="H1206" s="547">
        <f t="shared" si="496"/>
        <v>0</v>
      </c>
      <c r="I1206" s="537"/>
      <c r="J1206" s="537"/>
      <c r="K1206" s="537"/>
      <c r="L1206" s="577"/>
      <c r="M1206" s="577"/>
      <c r="N1206" s="577"/>
      <c r="O1206" s="581"/>
      <c r="P1206" s="549">
        <f t="shared" si="497"/>
        <v>0</v>
      </c>
      <c r="Q1206" s="549">
        <f t="shared" si="498"/>
        <v>0</v>
      </c>
      <c r="R1206" s="550">
        <f t="shared" si="479"/>
        <v>0</v>
      </c>
      <c r="S1206" s="550">
        <v>0</v>
      </c>
      <c r="T1206" s="550">
        <v>0</v>
      </c>
      <c r="U1206" s="550">
        <f t="shared" si="478"/>
        <v>0</v>
      </c>
      <c r="V1206" s="517"/>
      <c r="W1206" s="499"/>
      <c r="X1206" s="283"/>
      <c r="Y1206" s="283"/>
      <c r="Z1206" s="283"/>
      <c r="AA1206" s="283"/>
      <c r="AB1206" s="283"/>
      <c r="AC1206" s="283"/>
      <c r="AD1206" s="283"/>
      <c r="AE1206" s="283"/>
      <c r="AF1206" s="283"/>
      <c r="AG1206" s="283"/>
      <c r="AH1206" s="283"/>
      <c r="AI1206" s="283"/>
      <c r="AJ1206" s="283"/>
      <c r="AK1206" s="283"/>
    </row>
    <row r="1207" spans="1:37" ht="28.5">
      <c r="A1207" s="542">
        <v>999</v>
      </c>
      <c r="B1207" s="542">
        <v>55</v>
      </c>
      <c r="C1207" s="493" t="s">
        <v>699</v>
      </c>
      <c r="D1207" s="542" t="s">
        <v>21</v>
      </c>
      <c r="E1207" s="537">
        <v>8</v>
      </c>
      <c r="F1207" s="547">
        <f t="shared" si="494"/>
        <v>33336</v>
      </c>
      <c r="G1207" s="547">
        <f t="shared" si="495"/>
        <v>300000</v>
      </c>
      <c r="H1207" s="547">
        <f t="shared" si="496"/>
        <v>333336</v>
      </c>
      <c r="I1207" s="537">
        <v>4167</v>
      </c>
      <c r="J1207" s="537">
        <v>37500</v>
      </c>
      <c r="K1207" s="537"/>
      <c r="L1207" s="577"/>
      <c r="M1207" s="577"/>
      <c r="N1207" s="577"/>
      <c r="O1207" s="553">
        <f t="shared" ref="O1207:O1212" si="500">I1207</f>
        <v>4167</v>
      </c>
      <c r="P1207" s="549">
        <f t="shared" si="497"/>
        <v>42693.279999999999</v>
      </c>
      <c r="Q1207" s="549">
        <f t="shared" si="498"/>
        <v>384208.48</v>
      </c>
      <c r="R1207" s="550">
        <f t="shared" si="479"/>
        <v>426901.76000000001</v>
      </c>
      <c r="S1207" s="550">
        <v>5336.66</v>
      </c>
      <c r="T1207" s="550">
        <v>48026.06</v>
      </c>
      <c r="U1207" s="550">
        <f t="shared" si="478"/>
        <v>53362.720000000001</v>
      </c>
      <c r="V1207" s="517" t="s">
        <v>700</v>
      </c>
      <c r="W1207" s="499"/>
      <c r="X1207" s="283"/>
      <c r="Y1207" s="283"/>
      <c r="Z1207" s="283"/>
      <c r="AA1207" s="283"/>
      <c r="AB1207" s="283"/>
      <c r="AC1207" s="283"/>
      <c r="AD1207" s="283"/>
      <c r="AE1207" s="283"/>
      <c r="AF1207" s="283"/>
      <c r="AG1207" s="283"/>
      <c r="AH1207" s="283"/>
      <c r="AI1207" s="283"/>
      <c r="AJ1207" s="283"/>
      <c r="AK1207" s="283"/>
    </row>
    <row r="1208" spans="1:37" ht="28.5">
      <c r="A1208" s="542">
        <v>1000</v>
      </c>
      <c r="B1208" s="542">
        <v>56</v>
      </c>
      <c r="C1208" s="493" t="s">
        <v>701</v>
      </c>
      <c r="D1208" s="542" t="s">
        <v>21</v>
      </c>
      <c r="E1208" s="537">
        <v>16</v>
      </c>
      <c r="F1208" s="547">
        <f t="shared" si="494"/>
        <v>4000</v>
      </c>
      <c r="G1208" s="547">
        <f t="shared" si="495"/>
        <v>146672</v>
      </c>
      <c r="H1208" s="547">
        <f t="shared" si="496"/>
        <v>150672</v>
      </c>
      <c r="I1208" s="537">
        <v>250</v>
      </c>
      <c r="J1208" s="537">
        <v>9167</v>
      </c>
      <c r="K1208" s="537"/>
      <c r="L1208" s="577"/>
      <c r="M1208" s="577"/>
      <c r="N1208" s="577"/>
      <c r="O1208" s="553">
        <f t="shared" si="500"/>
        <v>250</v>
      </c>
      <c r="P1208" s="549">
        <f t="shared" si="497"/>
        <v>5122.72</v>
      </c>
      <c r="Q1208" s="549">
        <f t="shared" si="498"/>
        <v>187842.08</v>
      </c>
      <c r="R1208" s="550">
        <f t="shared" si="479"/>
        <v>192964.8</v>
      </c>
      <c r="S1208" s="550">
        <v>320.17</v>
      </c>
      <c r="T1208" s="550">
        <v>11740.13</v>
      </c>
      <c r="U1208" s="550">
        <f t="shared" si="478"/>
        <v>12060.3</v>
      </c>
      <c r="V1208" s="517" t="s">
        <v>678</v>
      </c>
      <c r="W1208" s="499"/>
      <c r="X1208" s="283"/>
      <c r="Y1208" s="283"/>
      <c r="Z1208" s="283"/>
      <c r="AA1208" s="283"/>
      <c r="AB1208" s="283"/>
      <c r="AC1208" s="283"/>
      <c r="AD1208" s="283"/>
      <c r="AE1208" s="283"/>
      <c r="AF1208" s="283"/>
      <c r="AG1208" s="283"/>
      <c r="AH1208" s="283"/>
      <c r="AI1208" s="283"/>
      <c r="AJ1208" s="283"/>
      <c r="AK1208" s="283"/>
    </row>
    <row r="1209" spans="1:37" ht="28.5">
      <c r="A1209" s="542">
        <v>1001</v>
      </c>
      <c r="B1209" s="542">
        <v>57</v>
      </c>
      <c r="C1209" s="493" t="s">
        <v>702</v>
      </c>
      <c r="D1209" s="542" t="s">
        <v>21</v>
      </c>
      <c r="E1209" s="537">
        <v>12</v>
      </c>
      <c r="F1209" s="547">
        <f t="shared" si="494"/>
        <v>35004</v>
      </c>
      <c r="G1209" s="547">
        <f t="shared" si="495"/>
        <v>15996</v>
      </c>
      <c r="H1209" s="547">
        <f t="shared" si="496"/>
        <v>51000</v>
      </c>
      <c r="I1209" s="537">
        <v>2917</v>
      </c>
      <c r="J1209" s="537">
        <v>1333</v>
      </c>
      <c r="K1209" s="537"/>
      <c r="L1209" s="577"/>
      <c r="M1209" s="577"/>
      <c r="N1209" s="577"/>
      <c r="O1209" s="553">
        <f t="shared" si="500"/>
        <v>2917</v>
      </c>
      <c r="P1209" s="549">
        <f t="shared" si="497"/>
        <v>44829.48</v>
      </c>
      <c r="Q1209" s="549">
        <f t="shared" si="498"/>
        <v>20486.04</v>
      </c>
      <c r="R1209" s="550">
        <f t="shared" si="479"/>
        <v>65315.519999999997</v>
      </c>
      <c r="S1209" s="550">
        <v>3735.79</v>
      </c>
      <c r="T1209" s="550">
        <v>1707.17</v>
      </c>
      <c r="U1209" s="550">
        <f t="shared" si="478"/>
        <v>5442.96</v>
      </c>
      <c r="V1209" s="517" t="s">
        <v>703</v>
      </c>
      <c r="W1209" s="499"/>
      <c r="X1209" s="283"/>
      <c r="Y1209" s="283"/>
      <c r="Z1209" s="283"/>
      <c r="AA1209" s="283"/>
      <c r="AB1209" s="283"/>
      <c r="AC1209" s="283"/>
      <c r="AD1209" s="283"/>
      <c r="AE1209" s="283"/>
      <c r="AF1209" s="283"/>
      <c r="AG1209" s="283"/>
      <c r="AH1209" s="283"/>
      <c r="AI1209" s="283"/>
      <c r="AJ1209" s="283"/>
      <c r="AK1209" s="283"/>
    </row>
    <row r="1210" spans="1:37" ht="28.5">
      <c r="A1210" s="542">
        <v>1002</v>
      </c>
      <c r="B1210" s="542">
        <v>58</v>
      </c>
      <c r="C1210" s="493" t="s">
        <v>704</v>
      </c>
      <c r="D1210" s="542" t="s">
        <v>21</v>
      </c>
      <c r="E1210" s="537">
        <v>54</v>
      </c>
      <c r="F1210" s="547">
        <f t="shared" si="494"/>
        <v>157518</v>
      </c>
      <c r="G1210" s="547">
        <f t="shared" si="495"/>
        <v>571482</v>
      </c>
      <c r="H1210" s="547">
        <f t="shared" si="496"/>
        <v>729000</v>
      </c>
      <c r="I1210" s="537">
        <v>2917</v>
      </c>
      <c r="J1210" s="537">
        <v>10583</v>
      </c>
      <c r="K1210" s="537"/>
      <c r="L1210" s="577"/>
      <c r="M1210" s="577"/>
      <c r="N1210" s="577"/>
      <c r="O1210" s="553">
        <f t="shared" si="500"/>
        <v>2917</v>
      </c>
      <c r="P1210" s="549">
        <f t="shared" si="497"/>
        <v>201732.66</v>
      </c>
      <c r="Q1210" s="549">
        <f t="shared" si="498"/>
        <v>731893.86</v>
      </c>
      <c r="R1210" s="550">
        <f t="shared" si="479"/>
        <v>933626.52</v>
      </c>
      <c r="S1210" s="550">
        <v>3735.79</v>
      </c>
      <c r="T1210" s="550">
        <v>13553.59</v>
      </c>
      <c r="U1210" s="550">
        <f t="shared" si="478"/>
        <v>17289.38</v>
      </c>
      <c r="V1210" s="517" t="s">
        <v>705</v>
      </c>
      <c r="W1210" s="499"/>
      <c r="X1210" s="283"/>
      <c r="Y1210" s="283"/>
      <c r="Z1210" s="283"/>
      <c r="AA1210" s="283"/>
      <c r="AB1210" s="283"/>
      <c r="AC1210" s="283"/>
      <c r="AD1210" s="283"/>
      <c r="AE1210" s="283"/>
      <c r="AF1210" s="283"/>
      <c r="AG1210" s="283"/>
      <c r="AH1210" s="283"/>
      <c r="AI1210" s="283"/>
      <c r="AJ1210" s="283"/>
      <c r="AK1210" s="283"/>
    </row>
    <row r="1211" spans="1:37" ht="42.75">
      <c r="A1211" s="542">
        <v>1003</v>
      </c>
      <c r="B1211" s="542">
        <v>59</v>
      </c>
      <c r="C1211" s="493" t="s">
        <v>706</v>
      </c>
      <c r="D1211" s="542" t="s">
        <v>21</v>
      </c>
      <c r="E1211" s="537">
        <v>1</v>
      </c>
      <c r="F1211" s="547">
        <f t="shared" si="494"/>
        <v>4462.5</v>
      </c>
      <c r="G1211" s="547">
        <f t="shared" si="495"/>
        <v>25000</v>
      </c>
      <c r="H1211" s="547">
        <f t="shared" si="496"/>
        <v>29462.5</v>
      </c>
      <c r="I1211" s="556">
        <v>4462.5</v>
      </c>
      <c r="J1211" s="563">
        <v>25000</v>
      </c>
      <c r="K1211" s="537"/>
      <c r="L1211" s="577"/>
      <c r="M1211" s="577"/>
      <c r="N1211" s="577"/>
      <c r="O1211" s="553">
        <f t="shared" si="500"/>
        <v>4462.5</v>
      </c>
      <c r="P1211" s="549">
        <f t="shared" si="497"/>
        <v>5715.1</v>
      </c>
      <c r="Q1211" s="549">
        <f t="shared" si="498"/>
        <v>32017.37</v>
      </c>
      <c r="R1211" s="550">
        <f t="shared" si="479"/>
        <v>37732.47</v>
      </c>
      <c r="S1211" s="550">
        <v>5715.1</v>
      </c>
      <c r="T1211" s="550">
        <v>32017.37</v>
      </c>
      <c r="U1211" s="550">
        <f t="shared" si="478"/>
        <v>37732.47</v>
      </c>
      <c r="V1211" s="517" t="s">
        <v>707</v>
      </c>
      <c r="W1211" s="499"/>
      <c r="X1211" s="283"/>
      <c r="Y1211" s="283"/>
      <c r="Z1211" s="283"/>
      <c r="AA1211" s="283"/>
      <c r="AB1211" s="283"/>
      <c r="AC1211" s="283"/>
      <c r="AD1211" s="283"/>
      <c r="AE1211" s="283"/>
      <c r="AF1211" s="283"/>
      <c r="AG1211" s="283"/>
      <c r="AH1211" s="283"/>
      <c r="AI1211" s="283"/>
      <c r="AJ1211" s="283"/>
      <c r="AK1211" s="283"/>
    </row>
    <row r="1212" spans="1:37" ht="42.75">
      <c r="A1212" s="542">
        <v>1004</v>
      </c>
      <c r="B1212" s="542">
        <v>60</v>
      </c>
      <c r="C1212" s="493" t="s">
        <v>708</v>
      </c>
      <c r="D1212" s="542" t="s">
        <v>21</v>
      </c>
      <c r="E1212" s="537">
        <v>10</v>
      </c>
      <c r="F1212" s="547">
        <f t="shared" si="494"/>
        <v>29170</v>
      </c>
      <c r="G1212" s="547">
        <f t="shared" si="495"/>
        <v>11420</v>
      </c>
      <c r="H1212" s="547">
        <f t="shared" si="496"/>
        <v>40590</v>
      </c>
      <c r="I1212" s="537">
        <v>2917</v>
      </c>
      <c r="J1212" s="537">
        <v>1142</v>
      </c>
      <c r="K1212" s="537"/>
      <c r="L1212" s="577"/>
      <c r="M1212" s="577"/>
      <c r="N1212" s="577"/>
      <c r="O1212" s="553">
        <f t="shared" si="500"/>
        <v>2917</v>
      </c>
      <c r="P1212" s="549">
        <f t="shared" si="497"/>
        <v>37357.9</v>
      </c>
      <c r="Q1212" s="549">
        <f t="shared" si="498"/>
        <v>14625.5</v>
      </c>
      <c r="R1212" s="550">
        <f t="shared" si="479"/>
        <v>51983.4</v>
      </c>
      <c r="S1212" s="550">
        <v>3735.79</v>
      </c>
      <c r="T1212" s="550">
        <v>1462.55</v>
      </c>
      <c r="U1212" s="550">
        <f t="shared" si="478"/>
        <v>5198.34</v>
      </c>
      <c r="V1212" s="517" t="s">
        <v>709</v>
      </c>
      <c r="W1212" s="499"/>
      <c r="X1212" s="283"/>
      <c r="Y1212" s="283"/>
      <c r="Z1212" s="283"/>
      <c r="AA1212" s="283"/>
      <c r="AB1212" s="283"/>
      <c r="AC1212" s="283"/>
      <c r="AD1212" s="283"/>
      <c r="AE1212" s="283"/>
      <c r="AF1212" s="283"/>
      <c r="AG1212" s="283"/>
      <c r="AH1212" s="283"/>
      <c r="AI1212" s="283"/>
      <c r="AJ1212" s="283"/>
      <c r="AK1212" s="283"/>
    </row>
    <row r="1213" spans="1:37" ht="28.5">
      <c r="A1213" s="542"/>
      <c r="B1213" s="542"/>
      <c r="C1213" s="508" t="s">
        <v>710</v>
      </c>
      <c r="D1213" s="542"/>
      <c r="E1213" s="537"/>
      <c r="F1213" s="547">
        <f t="shared" si="494"/>
        <v>0</v>
      </c>
      <c r="G1213" s="547">
        <f t="shared" si="495"/>
        <v>0</v>
      </c>
      <c r="H1213" s="547">
        <f t="shared" si="496"/>
        <v>0</v>
      </c>
      <c r="I1213" s="537"/>
      <c r="J1213" s="537"/>
      <c r="K1213" s="537"/>
      <c r="L1213" s="577"/>
      <c r="M1213" s="577"/>
      <c r="N1213" s="577"/>
      <c r="O1213" s="581"/>
      <c r="P1213" s="549">
        <f t="shared" si="497"/>
        <v>0</v>
      </c>
      <c r="Q1213" s="549">
        <f t="shared" si="498"/>
        <v>0</v>
      </c>
      <c r="R1213" s="550">
        <f t="shared" si="479"/>
        <v>0</v>
      </c>
      <c r="S1213" s="550">
        <v>0</v>
      </c>
      <c r="T1213" s="550">
        <v>0</v>
      </c>
      <c r="U1213" s="550">
        <f t="shared" si="478"/>
        <v>0</v>
      </c>
      <c r="V1213" s="517"/>
      <c r="W1213" s="499"/>
      <c r="X1213" s="283"/>
      <c r="Y1213" s="283"/>
      <c r="Z1213" s="283"/>
      <c r="AA1213" s="283"/>
      <c r="AB1213" s="283"/>
      <c r="AC1213" s="283"/>
      <c r="AD1213" s="283"/>
      <c r="AE1213" s="283"/>
      <c r="AF1213" s="283"/>
      <c r="AG1213" s="283"/>
      <c r="AH1213" s="283"/>
      <c r="AI1213" s="283"/>
      <c r="AJ1213" s="283"/>
      <c r="AK1213" s="283"/>
    </row>
    <row r="1214" spans="1:37" ht="128.25">
      <c r="A1214" s="542">
        <v>1005</v>
      </c>
      <c r="B1214" s="542">
        <v>61</v>
      </c>
      <c r="C1214" s="493" t="s">
        <v>711</v>
      </c>
      <c r="D1214" s="542" t="s">
        <v>24</v>
      </c>
      <c r="E1214" s="537">
        <v>1185</v>
      </c>
      <c r="F1214" s="547">
        <f t="shared" si="494"/>
        <v>59250</v>
      </c>
      <c r="G1214" s="547">
        <f t="shared" si="495"/>
        <v>79395</v>
      </c>
      <c r="H1214" s="547">
        <f t="shared" si="496"/>
        <v>138645</v>
      </c>
      <c r="I1214" s="537">
        <v>50</v>
      </c>
      <c r="J1214" s="537">
        <v>67</v>
      </c>
      <c r="K1214" s="537"/>
      <c r="L1214" s="577"/>
      <c r="M1214" s="577"/>
      <c r="N1214" s="577"/>
      <c r="O1214" s="553">
        <f t="shared" ref="O1214:O1226" si="501">I1214</f>
        <v>50</v>
      </c>
      <c r="P1214" s="549">
        <f t="shared" si="497"/>
        <v>75875.55</v>
      </c>
      <c r="Q1214" s="549">
        <f t="shared" si="498"/>
        <v>101684.85</v>
      </c>
      <c r="R1214" s="550">
        <f t="shared" si="479"/>
        <v>177560.4</v>
      </c>
      <c r="S1214" s="550">
        <v>64.03</v>
      </c>
      <c r="T1214" s="550">
        <v>85.81</v>
      </c>
      <c r="U1214" s="550">
        <f t="shared" si="478"/>
        <v>149.84</v>
      </c>
      <c r="V1214" s="517" t="s">
        <v>712</v>
      </c>
      <c r="W1214" s="499"/>
      <c r="X1214" s="283"/>
      <c r="Y1214" s="283"/>
      <c r="Z1214" s="283"/>
      <c r="AA1214" s="283"/>
      <c r="AB1214" s="283"/>
      <c r="AC1214" s="283"/>
      <c r="AD1214" s="283"/>
      <c r="AE1214" s="283"/>
      <c r="AF1214" s="283"/>
      <c r="AG1214" s="283"/>
      <c r="AH1214" s="283"/>
      <c r="AI1214" s="283"/>
      <c r="AJ1214" s="283"/>
      <c r="AK1214" s="283"/>
    </row>
    <row r="1215" spans="1:37" ht="28.5">
      <c r="A1215" s="542">
        <v>1006</v>
      </c>
      <c r="B1215" s="542">
        <v>62</v>
      </c>
      <c r="C1215" s="493" t="s">
        <v>713</v>
      </c>
      <c r="D1215" s="542" t="s">
        <v>24</v>
      </c>
      <c r="E1215" s="537">
        <v>1185</v>
      </c>
      <c r="F1215" s="547">
        <f t="shared" si="494"/>
        <v>357870</v>
      </c>
      <c r="G1215" s="547">
        <f t="shared" si="495"/>
        <v>82950</v>
      </c>
      <c r="H1215" s="547">
        <f t="shared" si="496"/>
        <v>440820</v>
      </c>
      <c r="I1215" s="537">
        <v>302</v>
      </c>
      <c r="J1215" s="537">
        <v>70</v>
      </c>
      <c r="K1215" s="537"/>
      <c r="L1215" s="577"/>
      <c r="M1215" s="577"/>
      <c r="N1215" s="577"/>
      <c r="O1215" s="553">
        <f t="shared" si="501"/>
        <v>302</v>
      </c>
      <c r="P1215" s="549">
        <f t="shared" si="497"/>
        <v>458322.45</v>
      </c>
      <c r="Q1215" s="549">
        <f t="shared" si="498"/>
        <v>106235.25</v>
      </c>
      <c r="R1215" s="550">
        <f t="shared" si="479"/>
        <v>564557.69999999995</v>
      </c>
      <c r="S1215" s="550">
        <v>386.77</v>
      </c>
      <c r="T1215" s="550">
        <v>89.65</v>
      </c>
      <c r="U1215" s="550">
        <f t="shared" si="478"/>
        <v>476.42</v>
      </c>
      <c r="V1215" s="517" t="s">
        <v>714</v>
      </c>
      <c r="W1215" s="499"/>
      <c r="X1215" s="283"/>
      <c r="Y1215" s="283"/>
      <c r="Z1215" s="283"/>
      <c r="AA1215" s="283"/>
      <c r="AB1215" s="283"/>
      <c r="AC1215" s="283"/>
      <c r="AD1215" s="283"/>
      <c r="AE1215" s="283"/>
      <c r="AF1215" s="283"/>
      <c r="AG1215" s="283"/>
      <c r="AH1215" s="283"/>
      <c r="AI1215" s="283"/>
      <c r="AJ1215" s="283"/>
      <c r="AK1215" s="283"/>
    </row>
    <row r="1216" spans="1:37" ht="128.25">
      <c r="A1216" s="542">
        <v>1007</v>
      </c>
      <c r="B1216" s="542">
        <v>63</v>
      </c>
      <c r="C1216" s="493" t="s">
        <v>715</v>
      </c>
      <c r="D1216" s="542" t="s">
        <v>24</v>
      </c>
      <c r="E1216" s="537">
        <v>1625</v>
      </c>
      <c r="F1216" s="547">
        <f t="shared" si="494"/>
        <v>81250</v>
      </c>
      <c r="G1216" s="547">
        <f t="shared" si="495"/>
        <v>108875</v>
      </c>
      <c r="H1216" s="547">
        <f t="shared" si="496"/>
        <v>190125</v>
      </c>
      <c r="I1216" s="537">
        <v>50</v>
      </c>
      <c r="J1216" s="537">
        <v>67</v>
      </c>
      <c r="K1216" s="537"/>
      <c r="L1216" s="577"/>
      <c r="M1216" s="577"/>
      <c r="N1216" s="577"/>
      <c r="O1216" s="553">
        <f t="shared" si="501"/>
        <v>50</v>
      </c>
      <c r="P1216" s="549">
        <f t="shared" si="497"/>
        <v>104048.75</v>
      </c>
      <c r="Q1216" s="549">
        <f t="shared" si="498"/>
        <v>139441.25</v>
      </c>
      <c r="R1216" s="550">
        <f t="shared" si="479"/>
        <v>243490</v>
      </c>
      <c r="S1216" s="550">
        <v>64.03</v>
      </c>
      <c r="T1216" s="550">
        <v>85.81</v>
      </c>
      <c r="U1216" s="550">
        <f t="shared" si="478"/>
        <v>149.84</v>
      </c>
      <c r="V1216" s="517" t="s">
        <v>716</v>
      </c>
      <c r="W1216" s="499"/>
      <c r="X1216" s="283"/>
      <c r="Y1216" s="283"/>
      <c r="Z1216" s="283"/>
      <c r="AA1216" s="283"/>
      <c r="AB1216" s="283"/>
      <c r="AC1216" s="283"/>
      <c r="AD1216" s="283"/>
      <c r="AE1216" s="283"/>
      <c r="AF1216" s="283"/>
      <c r="AG1216" s="283"/>
      <c r="AH1216" s="283"/>
      <c r="AI1216" s="283"/>
      <c r="AJ1216" s="283"/>
      <c r="AK1216" s="283"/>
    </row>
    <row r="1217" spans="1:37" ht="28.5">
      <c r="A1217" s="542">
        <v>1008</v>
      </c>
      <c r="B1217" s="542">
        <v>64</v>
      </c>
      <c r="C1217" s="493" t="s">
        <v>717</v>
      </c>
      <c r="D1217" s="542" t="s">
        <v>24</v>
      </c>
      <c r="E1217" s="537">
        <v>1625</v>
      </c>
      <c r="F1217" s="547">
        <f t="shared" si="494"/>
        <v>490750</v>
      </c>
      <c r="G1217" s="547">
        <f t="shared" si="495"/>
        <v>105625</v>
      </c>
      <c r="H1217" s="547">
        <f t="shared" si="496"/>
        <v>596375</v>
      </c>
      <c r="I1217" s="537">
        <v>302</v>
      </c>
      <c r="J1217" s="537">
        <v>65</v>
      </c>
      <c r="K1217" s="537"/>
      <c r="L1217" s="577"/>
      <c r="M1217" s="577"/>
      <c r="N1217" s="577"/>
      <c r="O1217" s="553">
        <f t="shared" si="501"/>
        <v>302</v>
      </c>
      <c r="P1217" s="549">
        <f t="shared" si="497"/>
        <v>628501.25</v>
      </c>
      <c r="Q1217" s="549">
        <f t="shared" si="498"/>
        <v>135281.25</v>
      </c>
      <c r="R1217" s="550">
        <f t="shared" si="479"/>
        <v>763782.5</v>
      </c>
      <c r="S1217" s="550">
        <v>386.77</v>
      </c>
      <c r="T1217" s="550">
        <v>83.25</v>
      </c>
      <c r="U1217" s="550">
        <f t="shared" si="478"/>
        <v>470.02</v>
      </c>
      <c r="V1217" s="517" t="s">
        <v>718</v>
      </c>
      <c r="W1217" s="499"/>
      <c r="X1217" s="283"/>
      <c r="Y1217" s="283"/>
      <c r="Z1217" s="283"/>
      <c r="AA1217" s="283"/>
      <c r="AB1217" s="283"/>
      <c r="AC1217" s="283"/>
      <c r="AD1217" s="283"/>
      <c r="AE1217" s="283"/>
      <c r="AF1217" s="283"/>
      <c r="AG1217" s="283"/>
      <c r="AH1217" s="283"/>
      <c r="AI1217" s="283"/>
      <c r="AJ1217" s="283"/>
      <c r="AK1217" s="283"/>
    </row>
    <row r="1218" spans="1:37" ht="128.25">
      <c r="A1218" s="542">
        <v>1009</v>
      </c>
      <c r="B1218" s="542">
        <v>65</v>
      </c>
      <c r="C1218" s="493" t="s">
        <v>715</v>
      </c>
      <c r="D1218" s="542" t="s">
        <v>24</v>
      </c>
      <c r="E1218" s="537">
        <v>260</v>
      </c>
      <c r="F1218" s="547">
        <f t="shared" si="494"/>
        <v>13000</v>
      </c>
      <c r="G1218" s="547">
        <f t="shared" si="495"/>
        <v>17420</v>
      </c>
      <c r="H1218" s="547">
        <f t="shared" si="496"/>
        <v>30420</v>
      </c>
      <c r="I1218" s="537">
        <v>50</v>
      </c>
      <c r="J1218" s="537">
        <v>67</v>
      </c>
      <c r="K1218" s="537"/>
      <c r="L1218" s="577"/>
      <c r="M1218" s="577"/>
      <c r="N1218" s="577"/>
      <c r="O1218" s="553">
        <f t="shared" si="501"/>
        <v>50</v>
      </c>
      <c r="P1218" s="549">
        <f t="shared" si="497"/>
        <v>16647.8</v>
      </c>
      <c r="Q1218" s="549">
        <f t="shared" si="498"/>
        <v>22310.6</v>
      </c>
      <c r="R1218" s="550">
        <f t="shared" si="479"/>
        <v>38958.400000000001</v>
      </c>
      <c r="S1218" s="550">
        <v>64.03</v>
      </c>
      <c r="T1218" s="550">
        <v>85.81</v>
      </c>
      <c r="U1218" s="550">
        <f t="shared" si="478"/>
        <v>149.84</v>
      </c>
      <c r="V1218" s="517" t="s">
        <v>719</v>
      </c>
      <c r="W1218" s="499"/>
      <c r="X1218" s="283"/>
      <c r="Y1218" s="283"/>
      <c r="Z1218" s="283"/>
      <c r="AA1218" s="283"/>
      <c r="AB1218" s="283"/>
      <c r="AC1218" s="283"/>
      <c r="AD1218" s="283"/>
      <c r="AE1218" s="283"/>
      <c r="AF1218" s="283"/>
      <c r="AG1218" s="283"/>
      <c r="AH1218" s="283"/>
      <c r="AI1218" s="283"/>
      <c r="AJ1218" s="283"/>
      <c r="AK1218" s="283"/>
    </row>
    <row r="1219" spans="1:37" ht="28.5">
      <c r="A1219" s="542">
        <v>1010</v>
      </c>
      <c r="B1219" s="542">
        <v>66</v>
      </c>
      <c r="C1219" s="493" t="s">
        <v>720</v>
      </c>
      <c r="D1219" s="542" t="s">
        <v>24</v>
      </c>
      <c r="E1219" s="537">
        <v>260</v>
      </c>
      <c r="F1219" s="547">
        <f t="shared" si="494"/>
        <v>78520</v>
      </c>
      <c r="G1219" s="547">
        <f t="shared" si="495"/>
        <v>31720</v>
      </c>
      <c r="H1219" s="547">
        <f t="shared" si="496"/>
        <v>110240</v>
      </c>
      <c r="I1219" s="537">
        <v>302</v>
      </c>
      <c r="J1219" s="537">
        <v>122</v>
      </c>
      <c r="K1219" s="537"/>
      <c r="L1219" s="577"/>
      <c r="M1219" s="577"/>
      <c r="N1219" s="577"/>
      <c r="O1219" s="553">
        <f t="shared" si="501"/>
        <v>302</v>
      </c>
      <c r="P1219" s="549">
        <f t="shared" si="497"/>
        <v>100560.2</v>
      </c>
      <c r="Q1219" s="549">
        <f t="shared" si="498"/>
        <v>40622.400000000001</v>
      </c>
      <c r="R1219" s="550">
        <f t="shared" si="479"/>
        <v>141182.6</v>
      </c>
      <c r="S1219" s="550">
        <v>386.77</v>
      </c>
      <c r="T1219" s="550">
        <v>156.24</v>
      </c>
      <c r="U1219" s="550">
        <f t="shared" si="478"/>
        <v>543.01</v>
      </c>
      <c r="V1219" s="517" t="s">
        <v>721</v>
      </c>
      <c r="W1219" s="499"/>
      <c r="X1219" s="283"/>
      <c r="Y1219" s="283"/>
      <c r="Z1219" s="283"/>
      <c r="AA1219" s="283"/>
      <c r="AB1219" s="283"/>
      <c r="AC1219" s="283"/>
      <c r="AD1219" s="283"/>
      <c r="AE1219" s="283"/>
      <c r="AF1219" s="283"/>
      <c r="AG1219" s="283"/>
      <c r="AH1219" s="283"/>
      <c r="AI1219" s="283"/>
      <c r="AJ1219" s="283"/>
      <c r="AK1219" s="283"/>
    </row>
    <row r="1220" spans="1:37" ht="57">
      <c r="A1220" s="542">
        <v>1011</v>
      </c>
      <c r="B1220" s="542">
        <v>67</v>
      </c>
      <c r="C1220" s="493" t="s">
        <v>722</v>
      </c>
      <c r="D1220" s="542" t="s">
        <v>24</v>
      </c>
      <c r="E1220" s="537">
        <v>30</v>
      </c>
      <c r="F1220" s="547">
        <f t="shared" si="494"/>
        <v>7500</v>
      </c>
      <c r="G1220" s="547">
        <f t="shared" si="495"/>
        <v>3390</v>
      </c>
      <c r="H1220" s="547">
        <f t="shared" si="496"/>
        <v>10890</v>
      </c>
      <c r="I1220" s="537">
        <v>250</v>
      </c>
      <c r="J1220" s="537">
        <v>113</v>
      </c>
      <c r="K1220" s="537"/>
      <c r="L1220" s="577"/>
      <c r="M1220" s="577"/>
      <c r="N1220" s="577"/>
      <c r="O1220" s="553">
        <f t="shared" si="501"/>
        <v>250</v>
      </c>
      <c r="P1220" s="549">
        <f t="shared" si="497"/>
        <v>9605.1</v>
      </c>
      <c r="Q1220" s="549">
        <f t="shared" si="498"/>
        <v>4341.6000000000004</v>
      </c>
      <c r="R1220" s="550">
        <f t="shared" si="479"/>
        <v>13946.7</v>
      </c>
      <c r="S1220" s="550">
        <v>320.17</v>
      </c>
      <c r="T1220" s="550">
        <v>144.72</v>
      </c>
      <c r="U1220" s="550">
        <f t="shared" si="478"/>
        <v>464.89</v>
      </c>
      <c r="V1220" s="517" t="s">
        <v>723</v>
      </c>
      <c r="W1220" s="499"/>
      <c r="X1220" s="283"/>
      <c r="Y1220" s="283"/>
      <c r="Z1220" s="283"/>
      <c r="AA1220" s="283"/>
      <c r="AB1220" s="283"/>
      <c r="AC1220" s="283"/>
      <c r="AD1220" s="283"/>
      <c r="AE1220" s="283"/>
      <c r="AF1220" s="283"/>
      <c r="AG1220" s="283"/>
      <c r="AH1220" s="283"/>
      <c r="AI1220" s="283"/>
      <c r="AJ1220" s="283"/>
      <c r="AK1220" s="283"/>
    </row>
    <row r="1221" spans="1:37" ht="28.5">
      <c r="A1221" s="542">
        <v>1012</v>
      </c>
      <c r="B1221" s="542">
        <v>68</v>
      </c>
      <c r="C1221" s="493" t="s">
        <v>724</v>
      </c>
      <c r="D1221" s="542" t="s">
        <v>24</v>
      </c>
      <c r="E1221" s="537">
        <v>30</v>
      </c>
      <c r="F1221" s="547">
        <f t="shared" si="494"/>
        <v>9060</v>
      </c>
      <c r="G1221" s="547">
        <f t="shared" si="495"/>
        <v>3660</v>
      </c>
      <c r="H1221" s="547">
        <f t="shared" si="496"/>
        <v>12720</v>
      </c>
      <c r="I1221" s="537">
        <v>302</v>
      </c>
      <c r="J1221" s="537">
        <v>122</v>
      </c>
      <c r="K1221" s="537"/>
      <c r="L1221" s="577"/>
      <c r="M1221" s="577"/>
      <c r="N1221" s="577"/>
      <c r="O1221" s="553">
        <f t="shared" si="501"/>
        <v>302</v>
      </c>
      <c r="P1221" s="549">
        <f t="shared" si="497"/>
        <v>11603.1</v>
      </c>
      <c r="Q1221" s="549">
        <f t="shared" si="498"/>
        <v>4687.2</v>
      </c>
      <c r="R1221" s="550">
        <f t="shared" si="479"/>
        <v>16290.3</v>
      </c>
      <c r="S1221" s="550">
        <v>386.77</v>
      </c>
      <c r="T1221" s="550">
        <v>156.24</v>
      </c>
      <c r="U1221" s="550">
        <f t="shared" si="478"/>
        <v>543.01</v>
      </c>
      <c r="V1221" s="517" t="s">
        <v>725</v>
      </c>
      <c r="W1221" s="499"/>
      <c r="X1221" s="283"/>
      <c r="Y1221" s="283"/>
      <c r="Z1221" s="283"/>
      <c r="AA1221" s="283"/>
      <c r="AB1221" s="283"/>
      <c r="AC1221" s="283"/>
      <c r="AD1221" s="283"/>
      <c r="AE1221" s="283"/>
      <c r="AF1221" s="283"/>
      <c r="AG1221" s="283"/>
      <c r="AH1221" s="283"/>
      <c r="AI1221" s="283"/>
      <c r="AJ1221" s="283"/>
      <c r="AK1221" s="283"/>
    </row>
    <row r="1222" spans="1:37" ht="28.5">
      <c r="A1222" s="542">
        <v>1013</v>
      </c>
      <c r="B1222" s="542">
        <v>69</v>
      </c>
      <c r="C1222" s="493" t="s">
        <v>726</v>
      </c>
      <c r="D1222" s="542" t="s">
        <v>21</v>
      </c>
      <c r="E1222" s="537">
        <v>2</v>
      </c>
      <c r="F1222" s="547">
        <f t="shared" si="494"/>
        <v>84</v>
      </c>
      <c r="G1222" s="547">
        <f t="shared" si="495"/>
        <v>76</v>
      </c>
      <c r="H1222" s="547">
        <f t="shared" si="496"/>
        <v>160</v>
      </c>
      <c r="I1222" s="537">
        <v>42</v>
      </c>
      <c r="J1222" s="537">
        <v>38</v>
      </c>
      <c r="K1222" s="537"/>
      <c r="L1222" s="491"/>
      <c r="M1222" s="491"/>
      <c r="N1222" s="491"/>
      <c r="O1222" s="553">
        <f t="shared" si="501"/>
        <v>42</v>
      </c>
      <c r="P1222" s="549">
        <f t="shared" si="497"/>
        <v>107.58</v>
      </c>
      <c r="Q1222" s="549">
        <f t="shared" si="498"/>
        <v>97.34</v>
      </c>
      <c r="R1222" s="550">
        <f t="shared" si="479"/>
        <v>204.92</v>
      </c>
      <c r="S1222" s="550">
        <v>53.79</v>
      </c>
      <c r="T1222" s="550">
        <v>48.67</v>
      </c>
      <c r="U1222" s="550">
        <f t="shared" si="478"/>
        <v>102.46</v>
      </c>
      <c r="V1222" s="493" t="s">
        <v>727</v>
      </c>
      <c r="X1222" s="283"/>
      <c r="Y1222" s="283"/>
      <c r="Z1222" s="283"/>
      <c r="AA1222" s="283"/>
      <c r="AB1222" s="283"/>
      <c r="AC1222" s="283"/>
      <c r="AD1222" s="283"/>
      <c r="AE1222" s="283"/>
      <c r="AF1222" s="283"/>
      <c r="AG1222" s="283"/>
      <c r="AH1222" s="283"/>
      <c r="AI1222" s="283"/>
      <c r="AJ1222" s="283"/>
      <c r="AK1222" s="283"/>
    </row>
    <row r="1223" spans="1:37" ht="42.75">
      <c r="A1223" s="542">
        <v>1014</v>
      </c>
      <c r="B1223" s="542">
        <v>70</v>
      </c>
      <c r="C1223" s="493" t="s">
        <v>728</v>
      </c>
      <c r="D1223" s="542" t="s">
        <v>21</v>
      </c>
      <c r="E1223" s="537">
        <v>1</v>
      </c>
      <c r="F1223" s="547">
        <f t="shared" si="494"/>
        <v>833</v>
      </c>
      <c r="G1223" s="547">
        <f t="shared" si="495"/>
        <v>1967</v>
      </c>
      <c r="H1223" s="547">
        <f t="shared" si="496"/>
        <v>2800</v>
      </c>
      <c r="I1223" s="537">
        <v>833</v>
      </c>
      <c r="J1223" s="537">
        <v>1967</v>
      </c>
      <c r="K1223" s="537"/>
      <c r="L1223" s="577"/>
      <c r="M1223" s="577"/>
      <c r="N1223" s="577"/>
      <c r="O1223" s="553">
        <f t="shared" si="501"/>
        <v>833</v>
      </c>
      <c r="P1223" s="549">
        <f t="shared" si="497"/>
        <v>1066.82</v>
      </c>
      <c r="Q1223" s="549">
        <f t="shared" si="498"/>
        <v>2519.13</v>
      </c>
      <c r="R1223" s="550">
        <f t="shared" si="479"/>
        <v>3585.95</v>
      </c>
      <c r="S1223" s="550">
        <v>1066.82</v>
      </c>
      <c r="T1223" s="550">
        <v>2519.13</v>
      </c>
      <c r="U1223" s="550">
        <f t="shared" si="478"/>
        <v>3585.95</v>
      </c>
      <c r="V1223" s="517" t="s">
        <v>729</v>
      </c>
      <c r="W1223" s="499"/>
      <c r="X1223" s="283"/>
      <c r="Y1223" s="283"/>
      <c r="Z1223" s="283"/>
      <c r="AA1223" s="283"/>
      <c r="AB1223" s="283"/>
      <c r="AC1223" s="283"/>
      <c r="AD1223" s="283"/>
      <c r="AE1223" s="283"/>
      <c r="AF1223" s="283"/>
      <c r="AG1223" s="283"/>
      <c r="AH1223" s="283"/>
      <c r="AI1223" s="283"/>
      <c r="AJ1223" s="283"/>
      <c r="AK1223" s="283"/>
    </row>
    <row r="1224" spans="1:37" ht="42.75">
      <c r="A1224" s="542">
        <v>1015</v>
      </c>
      <c r="B1224" s="542">
        <v>71</v>
      </c>
      <c r="C1224" s="493" t="s">
        <v>730</v>
      </c>
      <c r="D1224" s="542" t="s">
        <v>731</v>
      </c>
      <c r="E1224" s="537">
        <v>20</v>
      </c>
      <c r="F1224" s="547">
        <f t="shared" si="494"/>
        <v>25000</v>
      </c>
      <c r="G1224" s="547">
        <f t="shared" si="495"/>
        <v>0</v>
      </c>
      <c r="H1224" s="547">
        <f t="shared" si="496"/>
        <v>25000</v>
      </c>
      <c r="I1224" s="537">
        <v>1250</v>
      </c>
      <c r="J1224" s="537">
        <v>0</v>
      </c>
      <c r="K1224" s="537"/>
      <c r="L1224" s="577"/>
      <c r="M1224" s="577"/>
      <c r="N1224" s="577"/>
      <c r="O1224" s="553">
        <f t="shared" si="501"/>
        <v>1250</v>
      </c>
      <c r="P1224" s="549">
        <f t="shared" si="497"/>
        <v>32017.4</v>
      </c>
      <c r="Q1224" s="549">
        <f t="shared" si="498"/>
        <v>0</v>
      </c>
      <c r="R1224" s="550">
        <f t="shared" si="479"/>
        <v>32017.4</v>
      </c>
      <c r="S1224" s="550">
        <v>1600.87</v>
      </c>
      <c r="T1224" s="550">
        <v>0</v>
      </c>
      <c r="U1224" s="550">
        <f t="shared" si="478"/>
        <v>1600.87</v>
      </c>
      <c r="V1224" s="517"/>
      <c r="W1224" s="499"/>
      <c r="X1224" s="283"/>
      <c r="Y1224" s="283"/>
      <c r="Z1224" s="283"/>
      <c r="AA1224" s="283"/>
      <c r="AB1224" s="283"/>
      <c r="AC1224" s="283"/>
      <c r="AD1224" s="283"/>
      <c r="AE1224" s="283"/>
      <c r="AF1224" s="283"/>
      <c r="AG1224" s="283"/>
      <c r="AH1224" s="283"/>
      <c r="AI1224" s="283"/>
      <c r="AJ1224" s="283"/>
      <c r="AK1224" s="283"/>
    </row>
    <row r="1225" spans="1:37" ht="28.5">
      <c r="A1225" s="542">
        <v>1016</v>
      </c>
      <c r="B1225" s="542">
        <v>72</v>
      </c>
      <c r="C1225" s="493" t="s">
        <v>732</v>
      </c>
      <c r="D1225" s="542" t="s">
        <v>731</v>
      </c>
      <c r="E1225" s="537">
        <v>20</v>
      </c>
      <c r="F1225" s="547">
        <f t="shared" si="494"/>
        <v>8340</v>
      </c>
      <c r="G1225" s="547">
        <f t="shared" si="495"/>
        <v>7660</v>
      </c>
      <c r="H1225" s="547">
        <f t="shared" si="496"/>
        <v>16000</v>
      </c>
      <c r="I1225" s="537">
        <v>417</v>
      </c>
      <c r="J1225" s="537">
        <v>383</v>
      </c>
      <c r="K1225" s="537"/>
      <c r="L1225" s="577"/>
      <c r="M1225" s="577"/>
      <c r="N1225" s="577"/>
      <c r="O1225" s="553">
        <f t="shared" si="501"/>
        <v>417</v>
      </c>
      <c r="P1225" s="549">
        <f t="shared" si="497"/>
        <v>10681</v>
      </c>
      <c r="Q1225" s="549">
        <f t="shared" si="498"/>
        <v>9810.2000000000007</v>
      </c>
      <c r="R1225" s="550">
        <f t="shared" si="479"/>
        <v>20491.2</v>
      </c>
      <c r="S1225" s="550">
        <v>534.04999999999995</v>
      </c>
      <c r="T1225" s="550">
        <v>490.51</v>
      </c>
      <c r="U1225" s="550">
        <f t="shared" ref="U1225:U1258" si="502">S1225+T1225</f>
        <v>1024.56</v>
      </c>
      <c r="V1225" s="517" t="s">
        <v>733</v>
      </c>
      <c r="W1225" s="499"/>
      <c r="X1225" s="283"/>
      <c r="Y1225" s="283"/>
      <c r="Z1225" s="283"/>
      <c r="AA1225" s="283"/>
      <c r="AB1225" s="283"/>
      <c r="AC1225" s="283"/>
      <c r="AD1225" s="283"/>
      <c r="AE1225" s="283"/>
      <c r="AF1225" s="283"/>
      <c r="AG1225" s="283"/>
      <c r="AH1225" s="283"/>
      <c r="AI1225" s="283"/>
      <c r="AJ1225" s="283"/>
      <c r="AK1225" s="283"/>
    </row>
    <row r="1226" spans="1:37" ht="28.5">
      <c r="A1226" s="542">
        <v>1017</v>
      </c>
      <c r="B1226" s="542">
        <v>73</v>
      </c>
      <c r="C1226" s="493" t="s">
        <v>734</v>
      </c>
      <c r="D1226" s="542" t="s">
        <v>21</v>
      </c>
      <c r="E1226" s="537">
        <v>20</v>
      </c>
      <c r="F1226" s="547">
        <f t="shared" si="494"/>
        <v>16660</v>
      </c>
      <c r="G1226" s="547">
        <f t="shared" si="495"/>
        <v>10660</v>
      </c>
      <c r="H1226" s="547">
        <f t="shared" si="496"/>
        <v>27320</v>
      </c>
      <c r="I1226" s="537">
        <v>833</v>
      </c>
      <c r="J1226" s="537">
        <v>533</v>
      </c>
      <c r="K1226" s="537"/>
      <c r="L1226" s="577"/>
      <c r="M1226" s="577"/>
      <c r="N1226" s="577"/>
      <c r="O1226" s="553">
        <f t="shared" si="501"/>
        <v>833</v>
      </c>
      <c r="P1226" s="549">
        <f t="shared" si="497"/>
        <v>21336.400000000001</v>
      </c>
      <c r="Q1226" s="549">
        <f t="shared" si="498"/>
        <v>13652.2</v>
      </c>
      <c r="R1226" s="550">
        <f t="shared" ref="R1226:R1254" si="503">P1226+Q1226</f>
        <v>34988.6</v>
      </c>
      <c r="S1226" s="550">
        <v>1066.82</v>
      </c>
      <c r="T1226" s="550">
        <v>682.61</v>
      </c>
      <c r="U1226" s="550">
        <f t="shared" si="502"/>
        <v>1749.43</v>
      </c>
      <c r="V1226" s="517" t="s">
        <v>735</v>
      </c>
      <c r="W1226" s="499"/>
      <c r="X1226" s="283"/>
      <c r="Y1226" s="283"/>
      <c r="Z1226" s="283"/>
      <c r="AA1226" s="283"/>
      <c r="AB1226" s="283"/>
      <c r="AC1226" s="283"/>
      <c r="AD1226" s="283"/>
      <c r="AE1226" s="283"/>
      <c r="AF1226" s="283"/>
      <c r="AG1226" s="283"/>
      <c r="AH1226" s="283"/>
      <c r="AI1226" s="283"/>
      <c r="AJ1226" s="283"/>
      <c r="AK1226" s="283"/>
    </row>
    <row r="1227" spans="1:37" ht="15">
      <c r="A1227" s="542"/>
      <c r="B1227" s="542"/>
      <c r="C1227" s="520" t="s">
        <v>736</v>
      </c>
      <c r="D1227" s="542"/>
      <c r="E1227" s="537"/>
      <c r="F1227" s="559">
        <f t="shared" ref="F1227:H1227" si="504">SUM(F1229:F1233)</f>
        <v>6158088</v>
      </c>
      <c r="G1227" s="559">
        <f t="shared" si="504"/>
        <v>1545019</v>
      </c>
      <c r="H1227" s="559">
        <f t="shared" si="504"/>
        <v>7703107</v>
      </c>
      <c r="I1227" s="537"/>
      <c r="J1227" s="537"/>
      <c r="K1227" s="537"/>
      <c r="L1227" s="542"/>
      <c r="M1227" s="542"/>
      <c r="N1227" s="542"/>
      <c r="O1227" s="537"/>
      <c r="P1227" s="559"/>
      <c r="Q1227" s="559"/>
      <c r="R1227" s="559"/>
      <c r="S1227" s="550">
        <v>0</v>
      </c>
      <c r="T1227" s="550">
        <v>0</v>
      </c>
      <c r="U1227" s="550">
        <f t="shared" si="502"/>
        <v>0</v>
      </c>
      <c r="V1227" s="502"/>
      <c r="W1227" s="489"/>
      <c r="X1227" s="283"/>
      <c r="Y1227" s="283"/>
      <c r="Z1227" s="283"/>
      <c r="AA1227" s="283"/>
      <c r="AB1227" s="283"/>
      <c r="AC1227" s="283"/>
      <c r="AD1227" s="283"/>
      <c r="AE1227" s="283"/>
      <c r="AF1227" s="283"/>
      <c r="AG1227" s="283"/>
      <c r="AH1227" s="283"/>
      <c r="AI1227" s="283"/>
      <c r="AJ1227" s="283"/>
      <c r="AK1227" s="283"/>
    </row>
    <row r="1228" spans="1:37">
      <c r="A1228" s="542"/>
      <c r="B1228" s="542"/>
      <c r="C1228" s="508" t="s">
        <v>577</v>
      </c>
      <c r="D1228" s="542"/>
      <c r="E1228" s="537"/>
      <c r="F1228" s="547">
        <f t="shared" ref="F1228:F1233" si="505">E1228*I1228</f>
        <v>0</v>
      </c>
      <c r="G1228" s="547">
        <f t="shared" ref="G1228:G1233" si="506">E1228*J1228</f>
        <v>0</v>
      </c>
      <c r="H1228" s="547"/>
      <c r="I1228" s="537"/>
      <c r="J1228" s="537"/>
      <c r="K1228" s="537"/>
      <c r="L1228" s="577"/>
      <c r="M1228" s="577"/>
      <c r="N1228" s="577"/>
      <c r="O1228" s="581"/>
      <c r="P1228" s="549">
        <f t="shared" ref="P1228:P1233" si="507">E1228*S1228</f>
        <v>0</v>
      </c>
      <c r="Q1228" s="549">
        <f t="shared" ref="Q1228:Q1233" si="508">E1228*T1228</f>
        <v>0</v>
      </c>
      <c r="R1228" s="550">
        <f t="shared" si="503"/>
        <v>0</v>
      </c>
      <c r="S1228" s="550">
        <v>0</v>
      </c>
      <c r="T1228" s="550">
        <v>0</v>
      </c>
      <c r="U1228" s="550">
        <f t="shared" si="502"/>
        <v>0</v>
      </c>
      <c r="V1228" s="517"/>
      <c r="W1228" s="499"/>
      <c r="X1228" s="283"/>
      <c r="Y1228" s="283"/>
      <c r="Z1228" s="283"/>
      <c r="AA1228" s="283"/>
      <c r="AB1228" s="283"/>
      <c r="AC1228" s="283"/>
      <c r="AD1228" s="283"/>
      <c r="AE1228" s="283"/>
      <c r="AF1228" s="283"/>
      <c r="AG1228" s="283"/>
      <c r="AH1228" s="283"/>
      <c r="AI1228" s="283"/>
      <c r="AJ1228" s="283"/>
      <c r="AK1228" s="283"/>
    </row>
    <row r="1229" spans="1:37">
      <c r="A1229" s="542">
        <v>1018</v>
      </c>
      <c r="B1229" s="542">
        <v>74</v>
      </c>
      <c r="C1229" s="493" t="s">
        <v>737</v>
      </c>
      <c r="D1229" s="542" t="s">
        <v>24</v>
      </c>
      <c r="E1229" s="537">
        <v>460</v>
      </c>
      <c r="F1229" s="547">
        <f t="shared" si="505"/>
        <v>805000</v>
      </c>
      <c r="G1229" s="547">
        <f t="shared" si="506"/>
        <v>0</v>
      </c>
      <c r="H1229" s="547">
        <f>F1229+G1229</f>
        <v>805000</v>
      </c>
      <c r="I1229" s="537">
        <v>1750</v>
      </c>
      <c r="J1229" s="537">
        <v>0</v>
      </c>
      <c r="K1229" s="537"/>
      <c r="L1229" s="577"/>
      <c r="M1229" s="577"/>
      <c r="N1229" s="577"/>
      <c r="O1229" s="553">
        <f>I1229</f>
        <v>1750</v>
      </c>
      <c r="P1229" s="549">
        <f t="shared" si="507"/>
        <v>1030961.2</v>
      </c>
      <c r="Q1229" s="549">
        <f t="shared" si="508"/>
        <v>0</v>
      </c>
      <c r="R1229" s="550">
        <f t="shared" si="503"/>
        <v>1030961.2</v>
      </c>
      <c r="S1229" s="550">
        <v>2241.2199999999998</v>
      </c>
      <c r="T1229" s="550">
        <v>0</v>
      </c>
      <c r="U1229" s="550">
        <f t="shared" si="502"/>
        <v>2241.2199999999998</v>
      </c>
      <c r="V1229" s="517"/>
      <c r="W1229" s="499"/>
      <c r="X1229" s="283"/>
      <c r="Y1229" s="283"/>
      <c r="Z1229" s="283"/>
      <c r="AA1229" s="283"/>
      <c r="AB1229" s="283"/>
      <c r="AC1229" s="283"/>
      <c r="AD1229" s="283"/>
      <c r="AE1229" s="283"/>
      <c r="AF1229" s="283"/>
      <c r="AG1229" s="283"/>
      <c r="AH1229" s="283"/>
      <c r="AI1229" s="283"/>
      <c r="AJ1229" s="283"/>
      <c r="AK1229" s="283"/>
    </row>
    <row r="1230" spans="1:37">
      <c r="A1230" s="542"/>
      <c r="B1230" s="542"/>
      <c r="C1230" s="508" t="s">
        <v>557</v>
      </c>
      <c r="D1230" s="542"/>
      <c r="E1230" s="537"/>
      <c r="F1230" s="547">
        <f t="shared" si="505"/>
        <v>0</v>
      </c>
      <c r="G1230" s="547">
        <f t="shared" si="506"/>
        <v>0</v>
      </c>
      <c r="H1230" s="547"/>
      <c r="I1230" s="537"/>
      <c r="J1230" s="537"/>
      <c r="K1230" s="537"/>
      <c r="L1230" s="577"/>
      <c r="M1230" s="577"/>
      <c r="N1230" s="577"/>
      <c r="O1230" s="581"/>
      <c r="P1230" s="549">
        <f t="shared" si="507"/>
        <v>0</v>
      </c>
      <c r="Q1230" s="549">
        <f t="shared" si="508"/>
        <v>0</v>
      </c>
      <c r="R1230" s="550">
        <f t="shared" si="503"/>
        <v>0</v>
      </c>
      <c r="S1230" s="550">
        <v>0</v>
      </c>
      <c r="T1230" s="550">
        <v>0</v>
      </c>
      <c r="U1230" s="550">
        <f t="shared" si="502"/>
        <v>0</v>
      </c>
      <c r="V1230" s="517"/>
      <c r="W1230" s="499"/>
      <c r="X1230" s="283"/>
      <c r="Y1230" s="283"/>
      <c r="Z1230" s="283"/>
      <c r="AA1230" s="283"/>
      <c r="AB1230" s="283"/>
      <c r="AC1230" s="283"/>
      <c r="AD1230" s="283"/>
      <c r="AE1230" s="283"/>
      <c r="AF1230" s="283"/>
      <c r="AG1230" s="283"/>
      <c r="AH1230" s="283"/>
      <c r="AI1230" s="283"/>
      <c r="AJ1230" s="283"/>
      <c r="AK1230" s="283"/>
    </row>
    <row r="1231" spans="1:37" ht="199.5">
      <c r="A1231" s="542">
        <v>1019</v>
      </c>
      <c r="B1231" s="542">
        <v>75</v>
      </c>
      <c r="C1231" s="493" t="s">
        <v>738</v>
      </c>
      <c r="D1231" s="542" t="s">
        <v>24</v>
      </c>
      <c r="E1231" s="537">
        <v>79</v>
      </c>
      <c r="F1231" s="547">
        <f t="shared" si="505"/>
        <v>686036</v>
      </c>
      <c r="G1231" s="547">
        <f t="shared" si="506"/>
        <v>197974</v>
      </c>
      <c r="H1231" s="547">
        <f t="shared" ref="H1231:H1233" si="509">F1231+G1231</f>
        <v>884010</v>
      </c>
      <c r="I1231" s="537">
        <v>8684</v>
      </c>
      <c r="J1231" s="537">
        <v>2506</v>
      </c>
      <c r="K1231" s="537"/>
      <c r="L1231" s="577"/>
      <c r="M1231" s="577"/>
      <c r="N1231" s="577"/>
      <c r="O1231" s="553">
        <f t="shared" ref="O1231:O1233" si="510">I1231</f>
        <v>8684</v>
      </c>
      <c r="P1231" s="549">
        <f t="shared" si="507"/>
        <v>878602.45</v>
      </c>
      <c r="Q1231" s="549">
        <f t="shared" si="508"/>
        <v>253544.18</v>
      </c>
      <c r="R1231" s="550">
        <f t="shared" si="503"/>
        <v>1132146.6299999999</v>
      </c>
      <c r="S1231" s="550">
        <v>11121.55</v>
      </c>
      <c r="T1231" s="550">
        <v>3209.42</v>
      </c>
      <c r="U1231" s="550">
        <f t="shared" si="502"/>
        <v>14330.97</v>
      </c>
      <c r="V1231" s="517" t="s">
        <v>739</v>
      </c>
      <c r="W1231" s="499"/>
      <c r="X1231" s="283"/>
      <c r="Y1231" s="283"/>
      <c r="Z1231" s="283"/>
      <c r="AA1231" s="283"/>
      <c r="AB1231" s="283"/>
      <c r="AC1231" s="283"/>
      <c r="AD1231" s="283"/>
      <c r="AE1231" s="283"/>
      <c r="AF1231" s="283"/>
      <c r="AG1231" s="283"/>
      <c r="AH1231" s="283"/>
      <c r="AI1231" s="283"/>
      <c r="AJ1231" s="283"/>
      <c r="AK1231" s="283"/>
    </row>
    <row r="1232" spans="1:37" ht="228">
      <c r="A1232" s="542">
        <v>1020</v>
      </c>
      <c r="B1232" s="542">
        <v>76</v>
      </c>
      <c r="C1232" s="493" t="s">
        <v>740</v>
      </c>
      <c r="D1232" s="542" t="s">
        <v>24</v>
      </c>
      <c r="E1232" s="537">
        <v>96</v>
      </c>
      <c r="F1232" s="547">
        <f t="shared" si="505"/>
        <v>992832</v>
      </c>
      <c r="G1232" s="547">
        <f t="shared" si="506"/>
        <v>286560</v>
      </c>
      <c r="H1232" s="547">
        <f t="shared" si="509"/>
        <v>1279392</v>
      </c>
      <c r="I1232" s="537">
        <v>10342</v>
      </c>
      <c r="J1232" s="537">
        <v>2985</v>
      </c>
      <c r="K1232" s="537"/>
      <c r="L1232" s="577"/>
      <c r="M1232" s="577"/>
      <c r="N1232" s="577"/>
      <c r="O1232" s="553">
        <f t="shared" si="510"/>
        <v>10342</v>
      </c>
      <c r="P1232" s="549">
        <f t="shared" si="507"/>
        <v>1271515.2</v>
      </c>
      <c r="Q1232" s="549">
        <f t="shared" si="508"/>
        <v>366995.52</v>
      </c>
      <c r="R1232" s="550">
        <f t="shared" si="503"/>
        <v>1638510.72</v>
      </c>
      <c r="S1232" s="550">
        <v>13244.95</v>
      </c>
      <c r="T1232" s="550">
        <v>3822.87</v>
      </c>
      <c r="U1232" s="550">
        <f t="shared" si="502"/>
        <v>17067.82</v>
      </c>
      <c r="V1232" s="517" t="s">
        <v>741</v>
      </c>
      <c r="W1232" s="499"/>
      <c r="X1232" s="283"/>
      <c r="Y1232" s="283"/>
      <c r="Z1232" s="283"/>
      <c r="AA1232" s="283"/>
      <c r="AB1232" s="283"/>
      <c r="AC1232" s="283"/>
      <c r="AD1232" s="283"/>
      <c r="AE1232" s="283"/>
      <c r="AF1232" s="283"/>
      <c r="AG1232" s="283"/>
      <c r="AH1232" s="283"/>
      <c r="AI1232" s="283"/>
      <c r="AJ1232" s="283"/>
      <c r="AK1232" s="283"/>
    </row>
    <row r="1233" spans="1:37" ht="285">
      <c r="A1233" s="542">
        <v>1021</v>
      </c>
      <c r="B1233" s="542">
        <v>77</v>
      </c>
      <c r="C1233" s="493" t="s">
        <v>742</v>
      </c>
      <c r="D1233" s="542" t="s">
        <v>24</v>
      </c>
      <c r="E1233" s="537">
        <v>285</v>
      </c>
      <c r="F1233" s="547">
        <f t="shared" si="505"/>
        <v>3674220</v>
      </c>
      <c r="G1233" s="547">
        <f t="shared" si="506"/>
        <v>1060485</v>
      </c>
      <c r="H1233" s="547">
        <f t="shared" si="509"/>
        <v>4734705</v>
      </c>
      <c r="I1233" s="537">
        <v>12892</v>
      </c>
      <c r="J1233" s="537">
        <v>3721</v>
      </c>
      <c r="K1233" s="537"/>
      <c r="L1233" s="577"/>
      <c r="M1233" s="577"/>
      <c r="N1233" s="577"/>
      <c r="O1233" s="553">
        <f t="shared" si="510"/>
        <v>12892</v>
      </c>
      <c r="P1233" s="549">
        <f t="shared" si="507"/>
        <v>4705555.2</v>
      </c>
      <c r="Q1233" s="549">
        <f t="shared" si="508"/>
        <v>1358158.95</v>
      </c>
      <c r="R1233" s="550">
        <f t="shared" si="503"/>
        <v>6063714.1500000004</v>
      </c>
      <c r="S1233" s="550">
        <v>16510.72</v>
      </c>
      <c r="T1233" s="550">
        <v>4765.47</v>
      </c>
      <c r="U1233" s="550">
        <f t="shared" si="502"/>
        <v>21276.19</v>
      </c>
      <c r="V1233" s="517" t="s">
        <v>743</v>
      </c>
      <c r="W1233" s="499"/>
      <c r="X1233" s="283"/>
      <c r="Y1233" s="283"/>
      <c r="Z1233" s="283"/>
      <c r="AA1233" s="283"/>
      <c r="AB1233" s="283"/>
      <c r="AC1233" s="283"/>
      <c r="AD1233" s="283"/>
      <c r="AE1233" s="283"/>
      <c r="AF1233" s="283"/>
      <c r="AG1233" s="283"/>
      <c r="AH1233" s="283"/>
      <c r="AI1233" s="283"/>
      <c r="AJ1233" s="283"/>
      <c r="AK1233" s="283"/>
    </row>
    <row r="1234" spans="1:37" ht="15">
      <c r="A1234" s="542"/>
      <c r="B1234" s="542"/>
      <c r="C1234" s="520" t="s">
        <v>744</v>
      </c>
      <c r="D1234" s="542"/>
      <c r="E1234" s="537"/>
      <c r="F1234" s="559">
        <f t="shared" ref="F1234:H1234" si="511">SUM(F1236:F1244)</f>
        <v>178584.3</v>
      </c>
      <c r="G1234" s="559">
        <f t="shared" si="511"/>
        <v>118816</v>
      </c>
      <c r="H1234" s="559">
        <f t="shared" si="511"/>
        <v>297400.3</v>
      </c>
      <c r="I1234" s="537"/>
      <c r="J1234" s="537"/>
      <c r="K1234" s="537"/>
      <c r="L1234" s="542"/>
      <c r="M1234" s="542"/>
      <c r="N1234" s="542"/>
      <c r="O1234" s="537"/>
      <c r="P1234" s="559"/>
      <c r="Q1234" s="559"/>
      <c r="R1234" s="559"/>
      <c r="S1234" s="550">
        <v>0</v>
      </c>
      <c r="T1234" s="550">
        <v>0</v>
      </c>
      <c r="U1234" s="550">
        <f t="shared" si="502"/>
        <v>0</v>
      </c>
      <c r="V1234" s="502"/>
      <c r="W1234" s="489"/>
      <c r="X1234" s="283"/>
      <c r="Y1234" s="283"/>
      <c r="Z1234" s="283"/>
      <c r="AA1234" s="283"/>
      <c r="AB1234" s="283"/>
      <c r="AC1234" s="283"/>
      <c r="AD1234" s="283"/>
      <c r="AE1234" s="283"/>
      <c r="AF1234" s="283"/>
      <c r="AG1234" s="283"/>
      <c r="AH1234" s="283"/>
      <c r="AI1234" s="283"/>
      <c r="AJ1234" s="283"/>
      <c r="AK1234" s="283"/>
    </row>
    <row r="1235" spans="1:37">
      <c r="A1235" s="542"/>
      <c r="B1235" s="542"/>
      <c r="C1235" s="508" t="s">
        <v>566</v>
      </c>
      <c r="D1235" s="542"/>
      <c r="E1235" s="537"/>
      <c r="F1235" s="547">
        <f t="shared" ref="F1235:F1244" si="512">E1235*I1235</f>
        <v>0</v>
      </c>
      <c r="G1235" s="547">
        <f t="shared" ref="G1235:G1244" si="513">E1235*J1235</f>
        <v>0</v>
      </c>
      <c r="H1235" s="547"/>
      <c r="I1235" s="537"/>
      <c r="J1235" s="537"/>
      <c r="K1235" s="537"/>
      <c r="L1235" s="577"/>
      <c r="M1235" s="577"/>
      <c r="N1235" s="577"/>
      <c r="O1235" s="581"/>
      <c r="P1235" s="549">
        <f t="shared" ref="P1235:P1244" si="514">E1235*S1235</f>
        <v>0</v>
      </c>
      <c r="Q1235" s="549">
        <f t="shared" ref="Q1235:Q1244" si="515">E1235*T1235</f>
        <v>0</v>
      </c>
      <c r="R1235" s="550">
        <f t="shared" si="503"/>
        <v>0</v>
      </c>
      <c r="S1235" s="550">
        <v>0</v>
      </c>
      <c r="T1235" s="550">
        <v>0</v>
      </c>
      <c r="U1235" s="550">
        <f t="shared" si="502"/>
        <v>0</v>
      </c>
      <c r="V1235" s="517"/>
      <c r="W1235" s="499"/>
      <c r="X1235" s="283"/>
      <c r="Y1235" s="283"/>
      <c r="Z1235" s="283"/>
      <c r="AA1235" s="283"/>
      <c r="AB1235" s="283"/>
      <c r="AC1235" s="283"/>
      <c r="AD1235" s="283"/>
      <c r="AE1235" s="283"/>
      <c r="AF1235" s="283"/>
      <c r="AG1235" s="283"/>
      <c r="AH1235" s="283"/>
      <c r="AI1235" s="283"/>
      <c r="AJ1235" s="283"/>
      <c r="AK1235" s="283"/>
    </row>
    <row r="1236" spans="1:37" ht="42.75">
      <c r="A1236" s="542">
        <v>1022</v>
      </c>
      <c r="B1236" s="542">
        <v>78</v>
      </c>
      <c r="C1236" s="511" t="s">
        <v>745</v>
      </c>
      <c r="D1236" s="542" t="s">
        <v>34</v>
      </c>
      <c r="E1236" s="537">
        <v>30.7</v>
      </c>
      <c r="F1236" s="547">
        <f t="shared" si="512"/>
        <v>22564.5</v>
      </c>
      <c r="G1236" s="547">
        <f t="shared" si="513"/>
        <v>0</v>
      </c>
      <c r="H1236" s="547">
        <f t="shared" ref="H1236:H1244" si="516">F1236+G1236</f>
        <v>22564.5</v>
      </c>
      <c r="I1236" s="537">
        <v>735</v>
      </c>
      <c r="J1236" s="537"/>
      <c r="K1236" s="537"/>
      <c r="L1236" s="577"/>
      <c r="M1236" s="577"/>
      <c r="N1236" s="577"/>
      <c r="O1236" s="553">
        <f t="shared" ref="O1236:O1239" si="517">I1236</f>
        <v>735</v>
      </c>
      <c r="P1236" s="549">
        <f t="shared" si="514"/>
        <v>28898.22</v>
      </c>
      <c r="Q1236" s="549">
        <f t="shared" si="515"/>
        <v>0</v>
      </c>
      <c r="R1236" s="550">
        <f t="shared" si="503"/>
        <v>28898.22</v>
      </c>
      <c r="S1236" s="550">
        <v>941.31</v>
      </c>
      <c r="T1236" s="550">
        <v>0</v>
      </c>
      <c r="U1236" s="550">
        <f t="shared" si="502"/>
        <v>941.31</v>
      </c>
      <c r="V1236" s="517" t="s">
        <v>746</v>
      </c>
      <c r="W1236" s="499"/>
      <c r="X1236" s="283"/>
      <c r="Y1236" s="283"/>
      <c r="Z1236" s="283"/>
      <c r="AA1236" s="283"/>
      <c r="AB1236" s="283"/>
      <c r="AC1236" s="283"/>
      <c r="AD1236" s="283"/>
      <c r="AE1236" s="283"/>
      <c r="AF1236" s="283"/>
      <c r="AG1236" s="283"/>
      <c r="AH1236" s="283"/>
      <c r="AI1236" s="283"/>
      <c r="AJ1236" s="283"/>
      <c r="AK1236" s="283"/>
    </row>
    <row r="1237" spans="1:37" ht="28.5">
      <c r="A1237" s="542">
        <v>1023</v>
      </c>
      <c r="B1237" s="542">
        <v>79</v>
      </c>
      <c r="C1237" s="493" t="s">
        <v>747</v>
      </c>
      <c r="D1237" s="542" t="s">
        <v>34</v>
      </c>
      <c r="E1237" s="537">
        <v>30.7</v>
      </c>
      <c r="F1237" s="547">
        <f t="shared" si="512"/>
        <v>82276</v>
      </c>
      <c r="G1237" s="547">
        <f t="shared" si="513"/>
        <v>0</v>
      </c>
      <c r="H1237" s="547">
        <f t="shared" si="516"/>
        <v>82276</v>
      </c>
      <c r="I1237" s="537">
        <v>2680</v>
      </c>
      <c r="J1237" s="537"/>
      <c r="K1237" s="537"/>
      <c r="L1237" s="577"/>
      <c r="M1237" s="577"/>
      <c r="N1237" s="577"/>
      <c r="O1237" s="553">
        <f t="shared" si="517"/>
        <v>2680</v>
      </c>
      <c r="P1237" s="549">
        <f t="shared" si="514"/>
        <v>105370.38</v>
      </c>
      <c r="Q1237" s="549">
        <f t="shared" si="515"/>
        <v>0</v>
      </c>
      <c r="R1237" s="550">
        <f t="shared" si="503"/>
        <v>105370.38</v>
      </c>
      <c r="S1237" s="550">
        <v>3432.26</v>
      </c>
      <c r="T1237" s="550">
        <v>0</v>
      </c>
      <c r="U1237" s="550">
        <f t="shared" si="502"/>
        <v>3432.26</v>
      </c>
      <c r="V1237" s="517" t="s">
        <v>748</v>
      </c>
      <c r="W1237" s="499"/>
      <c r="X1237" s="283"/>
      <c r="Y1237" s="283"/>
      <c r="Z1237" s="283"/>
      <c r="AA1237" s="283"/>
      <c r="AB1237" s="283"/>
      <c r="AC1237" s="283"/>
      <c r="AD1237" s="283"/>
      <c r="AE1237" s="283"/>
      <c r="AF1237" s="283"/>
      <c r="AG1237" s="283"/>
      <c r="AH1237" s="283"/>
      <c r="AI1237" s="283"/>
      <c r="AJ1237" s="283"/>
      <c r="AK1237" s="283"/>
    </row>
    <row r="1238" spans="1:37" ht="42.75">
      <c r="A1238" s="542">
        <v>1024</v>
      </c>
      <c r="B1238" s="542">
        <v>80</v>
      </c>
      <c r="C1238" s="493" t="s">
        <v>749</v>
      </c>
      <c r="D1238" s="542" t="s">
        <v>34</v>
      </c>
      <c r="E1238" s="537">
        <v>2.8</v>
      </c>
      <c r="F1238" s="547">
        <f t="shared" si="512"/>
        <v>7674.8</v>
      </c>
      <c r="G1238" s="547">
        <f t="shared" si="513"/>
        <v>2800</v>
      </c>
      <c r="H1238" s="547">
        <f t="shared" si="516"/>
        <v>10474.799999999999</v>
      </c>
      <c r="I1238" s="537">
        <v>2741</v>
      </c>
      <c r="J1238" s="537">
        <v>1000</v>
      </c>
      <c r="K1238" s="537"/>
      <c r="L1238" s="577"/>
      <c r="M1238" s="577"/>
      <c r="N1238" s="577"/>
      <c r="O1238" s="553">
        <f t="shared" si="517"/>
        <v>2741</v>
      </c>
      <c r="P1238" s="549">
        <f t="shared" si="514"/>
        <v>9829.06</v>
      </c>
      <c r="Q1238" s="549">
        <f t="shared" si="515"/>
        <v>3585.93</v>
      </c>
      <c r="R1238" s="550">
        <f t="shared" si="503"/>
        <v>13414.99</v>
      </c>
      <c r="S1238" s="550">
        <v>3510.38</v>
      </c>
      <c r="T1238" s="550">
        <v>1280.69</v>
      </c>
      <c r="U1238" s="550">
        <f t="shared" si="502"/>
        <v>4791.07</v>
      </c>
      <c r="V1238" s="517" t="s">
        <v>750</v>
      </c>
      <c r="W1238" s="499"/>
      <c r="X1238" s="283"/>
      <c r="Y1238" s="283"/>
      <c r="Z1238" s="283"/>
      <c r="AA1238" s="283"/>
      <c r="AB1238" s="283"/>
      <c r="AC1238" s="283"/>
      <c r="AD1238" s="283"/>
      <c r="AE1238" s="283"/>
      <c r="AF1238" s="283"/>
      <c r="AG1238" s="283"/>
      <c r="AH1238" s="283"/>
      <c r="AI1238" s="283"/>
      <c r="AJ1238" s="283"/>
      <c r="AK1238" s="283"/>
    </row>
    <row r="1239" spans="1:37" ht="42.75">
      <c r="A1239" s="542">
        <v>1025</v>
      </c>
      <c r="B1239" s="542">
        <v>81</v>
      </c>
      <c r="C1239" s="493" t="s">
        <v>751</v>
      </c>
      <c r="D1239" s="542" t="s">
        <v>34</v>
      </c>
      <c r="E1239" s="537">
        <v>58.6</v>
      </c>
      <c r="F1239" s="547">
        <f t="shared" si="512"/>
        <v>19631</v>
      </c>
      <c r="G1239" s="547">
        <f t="shared" si="513"/>
        <v>0</v>
      </c>
      <c r="H1239" s="547">
        <f t="shared" si="516"/>
        <v>19631</v>
      </c>
      <c r="I1239" s="537">
        <v>335</v>
      </c>
      <c r="J1239" s="537"/>
      <c r="K1239" s="537"/>
      <c r="L1239" s="577"/>
      <c r="M1239" s="577"/>
      <c r="N1239" s="577"/>
      <c r="O1239" s="553">
        <f t="shared" si="517"/>
        <v>335</v>
      </c>
      <c r="P1239" s="549">
        <f t="shared" si="514"/>
        <v>25141.16</v>
      </c>
      <c r="Q1239" s="549">
        <f t="shared" si="515"/>
        <v>0</v>
      </c>
      <c r="R1239" s="550">
        <f t="shared" si="503"/>
        <v>25141.16</v>
      </c>
      <c r="S1239" s="550">
        <v>429.03</v>
      </c>
      <c r="T1239" s="550">
        <v>0</v>
      </c>
      <c r="U1239" s="550">
        <f t="shared" si="502"/>
        <v>429.03</v>
      </c>
      <c r="V1239" s="517"/>
      <c r="W1239" s="499"/>
      <c r="X1239" s="283"/>
      <c r="Y1239" s="283"/>
      <c r="Z1239" s="283"/>
      <c r="AA1239" s="283"/>
      <c r="AB1239" s="283"/>
      <c r="AC1239" s="283"/>
      <c r="AD1239" s="283"/>
      <c r="AE1239" s="283"/>
      <c r="AF1239" s="283"/>
      <c r="AG1239" s="283"/>
      <c r="AH1239" s="283"/>
      <c r="AI1239" s="283"/>
      <c r="AJ1239" s="283"/>
      <c r="AK1239" s="283"/>
    </row>
    <row r="1240" spans="1:37" ht="28.5">
      <c r="A1240" s="542">
        <v>1026</v>
      </c>
      <c r="B1240" s="542">
        <v>82</v>
      </c>
      <c r="C1240" s="511" t="s">
        <v>752</v>
      </c>
      <c r="D1240" s="551" t="s">
        <v>31</v>
      </c>
      <c r="E1240" s="552">
        <v>4.9000000000000004</v>
      </c>
      <c r="F1240" s="547">
        <f t="shared" si="512"/>
        <v>10290</v>
      </c>
      <c r="G1240" s="547">
        <f t="shared" si="513"/>
        <v>0</v>
      </c>
      <c r="H1240" s="547">
        <f t="shared" si="516"/>
        <v>10290</v>
      </c>
      <c r="I1240" s="552">
        <v>2100</v>
      </c>
      <c r="J1240" s="537"/>
      <c r="K1240" s="537"/>
      <c r="L1240" s="578"/>
      <c r="M1240" s="578"/>
      <c r="N1240" s="578"/>
      <c r="O1240" s="553">
        <v>4425</v>
      </c>
      <c r="P1240" s="549">
        <f t="shared" si="514"/>
        <v>27768.69</v>
      </c>
      <c r="Q1240" s="549">
        <f t="shared" si="515"/>
        <v>0</v>
      </c>
      <c r="R1240" s="550">
        <f t="shared" si="503"/>
        <v>27768.69</v>
      </c>
      <c r="S1240" s="550">
        <v>5667.08</v>
      </c>
      <c r="T1240" s="550">
        <v>0</v>
      </c>
      <c r="U1240" s="550">
        <f t="shared" si="502"/>
        <v>5667.08</v>
      </c>
      <c r="V1240" s="510" t="s">
        <v>753</v>
      </c>
      <c r="W1240" s="500"/>
      <c r="X1240" s="283"/>
      <c r="Y1240" s="283"/>
      <c r="Z1240" s="283"/>
      <c r="AA1240" s="283"/>
      <c r="AB1240" s="283"/>
      <c r="AC1240" s="283"/>
      <c r="AD1240" s="283"/>
      <c r="AE1240" s="283"/>
      <c r="AF1240" s="283"/>
      <c r="AG1240" s="283"/>
      <c r="AH1240" s="283"/>
      <c r="AI1240" s="283"/>
      <c r="AJ1240" s="283"/>
      <c r="AK1240" s="283"/>
    </row>
    <row r="1241" spans="1:37">
      <c r="A1241" s="542"/>
      <c r="B1241" s="542"/>
      <c r="C1241" s="508" t="s">
        <v>754</v>
      </c>
      <c r="D1241" s="542"/>
      <c r="E1241" s="537"/>
      <c r="F1241" s="547">
        <f t="shared" si="512"/>
        <v>0</v>
      </c>
      <c r="G1241" s="547">
        <f t="shared" si="513"/>
        <v>0</v>
      </c>
      <c r="H1241" s="547">
        <f t="shared" si="516"/>
        <v>0</v>
      </c>
      <c r="I1241" s="537"/>
      <c r="J1241" s="537"/>
      <c r="K1241" s="537"/>
      <c r="L1241" s="577"/>
      <c r="M1241" s="577"/>
      <c r="N1241" s="577"/>
      <c r="O1241" s="581"/>
      <c r="P1241" s="549">
        <f t="shared" si="514"/>
        <v>0</v>
      </c>
      <c r="Q1241" s="549">
        <f t="shared" si="515"/>
        <v>0</v>
      </c>
      <c r="R1241" s="550">
        <f t="shared" si="503"/>
        <v>0</v>
      </c>
      <c r="S1241" s="550">
        <v>0</v>
      </c>
      <c r="T1241" s="550">
        <v>0</v>
      </c>
      <c r="U1241" s="550">
        <f t="shared" si="502"/>
        <v>0</v>
      </c>
      <c r="V1241" s="517"/>
      <c r="W1241" s="499"/>
      <c r="X1241" s="283"/>
      <c r="Y1241" s="283"/>
      <c r="Z1241" s="283"/>
      <c r="AA1241" s="283"/>
      <c r="AB1241" s="283"/>
      <c r="AC1241" s="283"/>
      <c r="AD1241" s="283"/>
      <c r="AE1241" s="283"/>
      <c r="AF1241" s="283"/>
      <c r="AG1241" s="283"/>
      <c r="AH1241" s="283"/>
      <c r="AI1241" s="283"/>
      <c r="AJ1241" s="283"/>
      <c r="AK1241" s="283"/>
    </row>
    <row r="1242" spans="1:37" ht="28.5">
      <c r="A1242" s="542">
        <v>1027</v>
      </c>
      <c r="B1242" s="542">
        <v>83</v>
      </c>
      <c r="C1242" s="493" t="s">
        <v>755</v>
      </c>
      <c r="D1242" s="542" t="s">
        <v>24</v>
      </c>
      <c r="E1242" s="537">
        <v>36</v>
      </c>
      <c r="F1242" s="547">
        <f t="shared" si="512"/>
        <v>25308</v>
      </c>
      <c r="G1242" s="547">
        <f t="shared" si="513"/>
        <v>90000</v>
      </c>
      <c r="H1242" s="547">
        <f t="shared" si="516"/>
        <v>115308</v>
      </c>
      <c r="I1242" s="537">
        <v>703</v>
      </c>
      <c r="J1242" s="537">
        <v>2500</v>
      </c>
      <c r="K1242" s="537"/>
      <c r="L1242" s="577"/>
      <c r="M1242" s="577"/>
      <c r="N1242" s="577"/>
      <c r="O1242" s="553">
        <f t="shared" ref="O1242:O1244" si="518">I1242</f>
        <v>703</v>
      </c>
      <c r="P1242" s="549">
        <f t="shared" si="514"/>
        <v>32411.88</v>
      </c>
      <c r="Q1242" s="549">
        <f t="shared" si="515"/>
        <v>115262.64</v>
      </c>
      <c r="R1242" s="550">
        <f t="shared" si="503"/>
        <v>147674.51999999999</v>
      </c>
      <c r="S1242" s="550">
        <v>900.33</v>
      </c>
      <c r="T1242" s="550">
        <v>3201.74</v>
      </c>
      <c r="U1242" s="550">
        <f t="shared" si="502"/>
        <v>4102.07</v>
      </c>
      <c r="V1242" s="517" t="s">
        <v>756</v>
      </c>
      <c r="W1242" s="499"/>
      <c r="X1242" s="283"/>
      <c r="Y1242" s="283"/>
      <c r="Z1242" s="283"/>
      <c r="AA1242" s="283"/>
      <c r="AB1242" s="283"/>
      <c r="AC1242" s="283"/>
      <c r="AD1242" s="283"/>
      <c r="AE1242" s="283"/>
      <c r="AF1242" s="283"/>
      <c r="AG1242" s="283"/>
      <c r="AH1242" s="283"/>
      <c r="AI1242" s="283"/>
      <c r="AJ1242" s="283"/>
      <c r="AK1242" s="283"/>
    </row>
    <row r="1243" spans="1:37" ht="28.5">
      <c r="A1243" s="542">
        <v>1028</v>
      </c>
      <c r="B1243" s="542">
        <v>84</v>
      </c>
      <c r="C1243" s="493" t="s">
        <v>757</v>
      </c>
      <c r="D1243" s="542" t="s">
        <v>21</v>
      </c>
      <c r="E1243" s="537">
        <v>8</v>
      </c>
      <c r="F1243" s="547">
        <f t="shared" si="512"/>
        <v>6752</v>
      </c>
      <c r="G1243" s="547">
        <f t="shared" si="513"/>
        <v>0</v>
      </c>
      <c r="H1243" s="547">
        <f t="shared" si="516"/>
        <v>6752</v>
      </c>
      <c r="I1243" s="537">
        <v>844</v>
      </c>
      <c r="J1243" s="537"/>
      <c r="K1243" s="537"/>
      <c r="L1243" s="577"/>
      <c r="M1243" s="577"/>
      <c r="N1243" s="577"/>
      <c r="O1243" s="553">
        <f t="shared" si="518"/>
        <v>844</v>
      </c>
      <c r="P1243" s="549">
        <f t="shared" si="514"/>
        <v>8647.2800000000007</v>
      </c>
      <c r="Q1243" s="549">
        <f t="shared" si="515"/>
        <v>0</v>
      </c>
      <c r="R1243" s="550">
        <f t="shared" si="503"/>
        <v>8647.2800000000007</v>
      </c>
      <c r="S1243" s="550">
        <v>1080.9100000000001</v>
      </c>
      <c r="T1243" s="550">
        <v>0</v>
      </c>
      <c r="U1243" s="550">
        <f t="shared" si="502"/>
        <v>1080.9100000000001</v>
      </c>
      <c r="V1243" s="517" t="s">
        <v>758</v>
      </c>
      <c r="W1243" s="499"/>
      <c r="X1243" s="283"/>
      <c r="Y1243" s="283"/>
      <c r="Z1243" s="283"/>
      <c r="AA1243" s="283"/>
      <c r="AB1243" s="283"/>
      <c r="AC1243" s="283"/>
      <c r="AD1243" s="283"/>
      <c r="AE1243" s="283"/>
      <c r="AF1243" s="283"/>
      <c r="AG1243" s="283"/>
      <c r="AH1243" s="283"/>
      <c r="AI1243" s="283"/>
      <c r="AJ1243" s="283"/>
      <c r="AK1243" s="283"/>
    </row>
    <row r="1244" spans="1:37" ht="28.5">
      <c r="A1244" s="542">
        <v>1029</v>
      </c>
      <c r="B1244" s="542">
        <v>85</v>
      </c>
      <c r="C1244" s="493" t="s">
        <v>759</v>
      </c>
      <c r="D1244" s="542" t="s">
        <v>760</v>
      </c>
      <c r="E1244" s="537">
        <v>8</v>
      </c>
      <c r="F1244" s="547">
        <f t="shared" si="512"/>
        <v>4088</v>
      </c>
      <c r="G1244" s="547">
        <f t="shared" si="513"/>
        <v>26016</v>
      </c>
      <c r="H1244" s="547">
        <f t="shared" si="516"/>
        <v>30104</v>
      </c>
      <c r="I1244" s="537">
        <v>511</v>
      </c>
      <c r="J1244" s="537">
        <v>3252</v>
      </c>
      <c r="K1244" s="537"/>
      <c r="L1244" s="577"/>
      <c r="M1244" s="577"/>
      <c r="N1244" s="577"/>
      <c r="O1244" s="553">
        <f t="shared" si="518"/>
        <v>511</v>
      </c>
      <c r="P1244" s="549">
        <f t="shared" si="514"/>
        <v>5235.5200000000004</v>
      </c>
      <c r="Q1244" s="549">
        <f t="shared" si="515"/>
        <v>33318.559999999998</v>
      </c>
      <c r="R1244" s="550">
        <f t="shared" si="503"/>
        <v>38554.080000000002</v>
      </c>
      <c r="S1244" s="550">
        <v>654.44000000000005</v>
      </c>
      <c r="T1244" s="550">
        <v>4164.82</v>
      </c>
      <c r="U1244" s="550">
        <f t="shared" si="502"/>
        <v>4819.26</v>
      </c>
      <c r="V1244" s="517" t="s">
        <v>761</v>
      </c>
      <c r="W1244" s="499"/>
      <c r="X1244" s="283"/>
      <c r="Y1244" s="283"/>
      <c r="Z1244" s="283"/>
      <c r="AA1244" s="283"/>
      <c r="AB1244" s="283"/>
      <c r="AC1244" s="283"/>
      <c r="AD1244" s="283"/>
      <c r="AE1244" s="283"/>
      <c r="AF1244" s="283"/>
      <c r="AG1244" s="283"/>
      <c r="AH1244" s="283"/>
      <c r="AI1244" s="283"/>
      <c r="AJ1244" s="283"/>
      <c r="AK1244" s="283"/>
    </row>
    <row r="1245" spans="1:37" s="481" customFormat="1" ht="60">
      <c r="A1245" s="693"/>
      <c r="B1245" s="610"/>
      <c r="C1245" s="689" t="s">
        <v>762</v>
      </c>
      <c r="D1245" s="610"/>
      <c r="E1245" s="614"/>
      <c r="F1245" s="639">
        <f t="shared" ref="F1245:H1245" si="519">SUM(F1246:F1254)</f>
        <v>684115</v>
      </c>
      <c r="G1245" s="639">
        <f t="shared" si="519"/>
        <v>0</v>
      </c>
      <c r="H1245" s="639">
        <f t="shared" si="519"/>
        <v>684115</v>
      </c>
      <c r="I1245" s="614"/>
      <c r="J1245" s="614"/>
      <c r="K1245" s="614"/>
      <c r="L1245" s="610"/>
      <c r="M1245" s="610"/>
      <c r="N1245" s="610"/>
      <c r="O1245" s="614"/>
      <c r="P1245" s="639"/>
      <c r="Q1245" s="639"/>
      <c r="R1245" s="639"/>
      <c r="S1245" s="628">
        <v>0</v>
      </c>
      <c r="T1245" s="628">
        <v>0</v>
      </c>
      <c r="U1245" s="628">
        <f t="shared" si="502"/>
        <v>0</v>
      </c>
      <c r="V1245" s="615"/>
      <c r="W1245" s="494"/>
    </row>
    <row r="1246" spans="1:37" s="481" customFormat="1" ht="42.75">
      <c r="A1246" s="693">
        <v>1030</v>
      </c>
      <c r="B1246" s="610">
        <v>86</v>
      </c>
      <c r="C1246" s="646" t="s">
        <v>763</v>
      </c>
      <c r="D1246" s="610" t="s">
        <v>764</v>
      </c>
      <c r="E1246" s="614">
        <v>1</v>
      </c>
      <c r="F1246" s="625">
        <f t="shared" ref="F1246:F1254" si="520">E1246*I1246</f>
        <v>400000</v>
      </c>
      <c r="G1246" s="625">
        <f t="shared" ref="G1246:G1254" si="521">E1246*J1246</f>
        <v>0</v>
      </c>
      <c r="H1246" s="625">
        <f t="shared" ref="H1246:H1254" si="522">F1246+G1246</f>
        <v>400000</v>
      </c>
      <c r="I1246" s="614">
        <v>400000</v>
      </c>
      <c r="J1246" s="614">
        <v>0</v>
      </c>
      <c r="K1246" s="614"/>
      <c r="L1246" s="679"/>
      <c r="M1246" s="679"/>
      <c r="N1246" s="679"/>
      <c r="O1246" s="645">
        <f>I1246*$M$3</f>
        <v>560000</v>
      </c>
      <c r="P1246" s="627">
        <f t="shared" ref="P1246:P1254" si="523">E1246*S1246</f>
        <v>709840.09</v>
      </c>
      <c r="Q1246" s="627">
        <f t="shared" ref="Q1246:Q1254" si="524">E1246*T1246</f>
        <v>0</v>
      </c>
      <c r="R1246" s="628">
        <f t="shared" si="503"/>
        <v>709840.09</v>
      </c>
      <c r="S1246" s="628">
        <v>709840.09</v>
      </c>
      <c r="T1246" s="628">
        <v>0</v>
      </c>
      <c r="U1246" s="628">
        <f t="shared" si="502"/>
        <v>709840.09</v>
      </c>
      <c r="V1246" s="680"/>
      <c r="W1246" s="681"/>
    </row>
    <row r="1247" spans="1:37" ht="15">
      <c r="A1247" s="692"/>
      <c r="B1247" s="542"/>
      <c r="C1247" s="515" t="s">
        <v>765</v>
      </c>
      <c r="D1247" s="542"/>
      <c r="E1247" s="537"/>
      <c r="F1247" s="547">
        <f t="shared" si="520"/>
        <v>0</v>
      </c>
      <c r="G1247" s="547">
        <f t="shared" si="521"/>
        <v>0</v>
      </c>
      <c r="H1247" s="547">
        <f t="shared" si="522"/>
        <v>0</v>
      </c>
      <c r="I1247" s="537"/>
      <c r="J1247" s="537"/>
      <c r="K1247" s="537"/>
      <c r="L1247" s="577"/>
      <c r="M1247" s="577"/>
      <c r="N1247" s="577"/>
      <c r="O1247" s="581"/>
      <c r="P1247" s="549">
        <f t="shared" si="523"/>
        <v>0</v>
      </c>
      <c r="Q1247" s="549">
        <f t="shared" si="524"/>
        <v>0</v>
      </c>
      <c r="R1247" s="550">
        <f t="shared" si="503"/>
        <v>0</v>
      </c>
      <c r="S1247" s="550">
        <v>0</v>
      </c>
      <c r="T1247" s="550">
        <v>0</v>
      </c>
      <c r="U1247" s="550">
        <f t="shared" si="502"/>
        <v>0</v>
      </c>
      <c r="V1247" s="517"/>
      <c r="W1247" s="499"/>
      <c r="X1247" s="283"/>
      <c r="Y1247" s="283"/>
      <c r="Z1247" s="283"/>
      <c r="AA1247" s="283"/>
      <c r="AB1247" s="283"/>
      <c r="AC1247" s="283"/>
      <c r="AD1247" s="283"/>
      <c r="AE1247" s="283"/>
      <c r="AF1247" s="283"/>
      <c r="AG1247" s="283"/>
      <c r="AH1247" s="283"/>
      <c r="AI1247" s="283"/>
      <c r="AJ1247" s="283"/>
      <c r="AK1247" s="283"/>
    </row>
    <row r="1248" spans="1:37" ht="28.5">
      <c r="A1248" s="542">
        <v>1031</v>
      </c>
      <c r="B1248" s="542">
        <v>87</v>
      </c>
      <c r="C1248" s="493" t="s">
        <v>766</v>
      </c>
      <c r="D1248" s="542" t="s">
        <v>767</v>
      </c>
      <c r="E1248" s="537">
        <v>12</v>
      </c>
      <c r="F1248" s="547">
        <f t="shared" si="520"/>
        <v>43500</v>
      </c>
      <c r="G1248" s="547">
        <f t="shared" si="521"/>
        <v>0</v>
      </c>
      <c r="H1248" s="547">
        <f t="shared" si="522"/>
        <v>43500</v>
      </c>
      <c r="I1248" s="537">
        <f>2.5*1450</f>
        <v>3625</v>
      </c>
      <c r="J1248" s="537">
        <v>0</v>
      </c>
      <c r="K1248" s="537"/>
      <c r="L1248" s="577"/>
      <c r="M1248" s="577"/>
      <c r="N1248" s="577"/>
      <c r="O1248" s="562">
        <f t="shared" ref="O1248:O1254" si="525">I1248*$M$3</f>
        <v>5075</v>
      </c>
      <c r="P1248" s="549">
        <f t="shared" si="523"/>
        <v>77994.36</v>
      </c>
      <c r="Q1248" s="549">
        <f t="shared" si="524"/>
        <v>0</v>
      </c>
      <c r="R1248" s="550">
        <f t="shared" si="503"/>
        <v>77994.36</v>
      </c>
      <c r="S1248" s="550">
        <v>6499.53</v>
      </c>
      <c r="T1248" s="550">
        <v>0</v>
      </c>
      <c r="U1248" s="550">
        <f t="shared" si="502"/>
        <v>6499.53</v>
      </c>
      <c r="V1248" s="517"/>
      <c r="W1248" s="499"/>
      <c r="X1248" s="283"/>
      <c r="Y1248" s="283"/>
      <c r="Z1248" s="283"/>
      <c r="AA1248" s="283"/>
      <c r="AB1248" s="283"/>
      <c r="AC1248" s="283"/>
      <c r="AD1248" s="283"/>
      <c r="AE1248" s="283"/>
      <c r="AF1248" s="283"/>
      <c r="AG1248" s="283"/>
      <c r="AH1248" s="283"/>
      <c r="AI1248" s="283"/>
      <c r="AJ1248" s="283"/>
      <c r="AK1248" s="283"/>
    </row>
    <row r="1249" spans="1:37" ht="42.75">
      <c r="A1249" s="542">
        <v>1032</v>
      </c>
      <c r="B1249" s="542">
        <v>88</v>
      </c>
      <c r="C1249" s="493" t="s">
        <v>768</v>
      </c>
      <c r="D1249" s="542" t="s">
        <v>767</v>
      </c>
      <c r="E1249" s="537">
        <v>5</v>
      </c>
      <c r="F1249" s="547">
        <f t="shared" si="520"/>
        <v>14812.5</v>
      </c>
      <c r="G1249" s="547">
        <f t="shared" si="521"/>
        <v>0</v>
      </c>
      <c r="H1249" s="547">
        <f t="shared" si="522"/>
        <v>14812.5</v>
      </c>
      <c r="I1249" s="537">
        <f t="shared" ref="I1249:I1250" si="526">2.5*1185</f>
        <v>2962.5</v>
      </c>
      <c r="J1249" s="537">
        <v>0</v>
      </c>
      <c r="K1249" s="537"/>
      <c r="L1249" s="577"/>
      <c r="M1249" s="577"/>
      <c r="N1249" s="577"/>
      <c r="O1249" s="562">
        <f t="shared" si="525"/>
        <v>4147.5</v>
      </c>
      <c r="P1249" s="549">
        <f t="shared" si="523"/>
        <v>26558.400000000001</v>
      </c>
      <c r="Q1249" s="549">
        <f t="shared" si="524"/>
        <v>0</v>
      </c>
      <c r="R1249" s="550">
        <f t="shared" si="503"/>
        <v>26558.400000000001</v>
      </c>
      <c r="S1249" s="550">
        <v>5311.68</v>
      </c>
      <c r="T1249" s="550">
        <v>0</v>
      </c>
      <c r="U1249" s="550">
        <f t="shared" si="502"/>
        <v>5311.68</v>
      </c>
      <c r="V1249" s="517"/>
      <c r="W1249" s="499"/>
      <c r="X1249" s="283"/>
      <c r="Y1249" s="283"/>
      <c r="Z1249" s="283"/>
      <c r="AA1249" s="283"/>
      <c r="AB1249" s="283"/>
      <c r="AC1249" s="283"/>
      <c r="AD1249" s="283"/>
      <c r="AE1249" s="283"/>
      <c r="AF1249" s="283"/>
      <c r="AG1249" s="283"/>
      <c r="AH1249" s="283"/>
      <c r="AI1249" s="283"/>
      <c r="AJ1249" s="283"/>
      <c r="AK1249" s="283"/>
    </row>
    <row r="1250" spans="1:37" ht="42.75">
      <c r="A1250" s="542">
        <v>1033</v>
      </c>
      <c r="B1250" s="542">
        <v>89</v>
      </c>
      <c r="C1250" s="493" t="s">
        <v>769</v>
      </c>
      <c r="D1250" s="542" t="s">
        <v>21</v>
      </c>
      <c r="E1250" s="537">
        <v>9</v>
      </c>
      <c r="F1250" s="547">
        <f t="shared" si="520"/>
        <v>26662.5</v>
      </c>
      <c r="G1250" s="547">
        <f t="shared" si="521"/>
        <v>0</v>
      </c>
      <c r="H1250" s="547">
        <f t="shared" si="522"/>
        <v>26662.5</v>
      </c>
      <c r="I1250" s="537">
        <f t="shared" si="526"/>
        <v>2962.5</v>
      </c>
      <c r="J1250" s="537">
        <v>0</v>
      </c>
      <c r="K1250" s="537"/>
      <c r="L1250" s="577"/>
      <c r="M1250" s="577"/>
      <c r="N1250" s="577"/>
      <c r="O1250" s="562">
        <f t="shared" si="525"/>
        <v>4147.5</v>
      </c>
      <c r="P1250" s="549">
        <f t="shared" si="523"/>
        <v>47805.120000000003</v>
      </c>
      <c r="Q1250" s="549">
        <f t="shared" si="524"/>
        <v>0</v>
      </c>
      <c r="R1250" s="550">
        <f t="shared" si="503"/>
        <v>47805.120000000003</v>
      </c>
      <c r="S1250" s="550">
        <v>5311.68</v>
      </c>
      <c r="T1250" s="550">
        <v>0</v>
      </c>
      <c r="U1250" s="550">
        <f t="shared" si="502"/>
        <v>5311.68</v>
      </c>
      <c r="V1250" s="517"/>
      <c r="W1250" s="499"/>
      <c r="X1250" s="283"/>
      <c r="Y1250" s="283"/>
      <c r="Z1250" s="283"/>
      <c r="AA1250" s="283"/>
      <c r="AB1250" s="283"/>
      <c r="AC1250" s="283"/>
      <c r="AD1250" s="283"/>
      <c r="AE1250" s="283"/>
      <c r="AF1250" s="283"/>
      <c r="AG1250" s="283"/>
      <c r="AH1250" s="283"/>
      <c r="AI1250" s="283"/>
      <c r="AJ1250" s="283"/>
      <c r="AK1250" s="283"/>
    </row>
    <row r="1251" spans="1:37" ht="42.75">
      <c r="A1251" s="542">
        <v>1034</v>
      </c>
      <c r="B1251" s="542">
        <v>90</v>
      </c>
      <c r="C1251" s="493" t="s">
        <v>573</v>
      </c>
      <c r="D1251" s="542" t="s">
        <v>767</v>
      </c>
      <c r="E1251" s="537">
        <v>11</v>
      </c>
      <c r="F1251" s="547">
        <f t="shared" si="520"/>
        <v>5225</v>
      </c>
      <c r="G1251" s="547">
        <f t="shared" si="521"/>
        <v>0</v>
      </c>
      <c r="H1251" s="547">
        <f t="shared" si="522"/>
        <v>5225</v>
      </c>
      <c r="I1251" s="537">
        <f>2.5*190</f>
        <v>475</v>
      </c>
      <c r="J1251" s="537">
        <v>0</v>
      </c>
      <c r="K1251" s="537"/>
      <c r="L1251" s="577"/>
      <c r="M1251" s="577"/>
      <c r="N1251" s="577"/>
      <c r="O1251" s="562">
        <f t="shared" si="525"/>
        <v>665</v>
      </c>
      <c r="P1251" s="549">
        <f t="shared" si="523"/>
        <v>9368.26</v>
      </c>
      <c r="Q1251" s="549">
        <f t="shared" si="524"/>
        <v>0</v>
      </c>
      <c r="R1251" s="550">
        <f t="shared" si="503"/>
        <v>9368.26</v>
      </c>
      <c r="S1251" s="550">
        <v>851.66</v>
      </c>
      <c r="T1251" s="550">
        <v>0</v>
      </c>
      <c r="U1251" s="550">
        <f t="shared" si="502"/>
        <v>851.66</v>
      </c>
      <c r="V1251" s="517"/>
      <c r="W1251" s="499"/>
      <c r="X1251" s="283"/>
      <c r="Y1251" s="283"/>
      <c r="Z1251" s="283"/>
      <c r="AA1251" s="283"/>
      <c r="AB1251" s="283"/>
      <c r="AC1251" s="283"/>
      <c r="AD1251" s="283"/>
      <c r="AE1251" s="283"/>
      <c r="AF1251" s="283"/>
      <c r="AG1251" s="283"/>
      <c r="AH1251" s="283"/>
      <c r="AI1251" s="283"/>
      <c r="AJ1251" s="283"/>
      <c r="AK1251" s="283"/>
    </row>
    <row r="1252" spans="1:37" ht="28.5">
      <c r="A1252" s="542">
        <v>1035</v>
      </c>
      <c r="B1252" s="542">
        <v>91</v>
      </c>
      <c r="C1252" s="493" t="s">
        <v>770</v>
      </c>
      <c r="D1252" s="542" t="s">
        <v>767</v>
      </c>
      <c r="E1252" s="537">
        <v>8</v>
      </c>
      <c r="F1252" s="547">
        <f t="shared" si="520"/>
        <v>44340</v>
      </c>
      <c r="G1252" s="547">
        <f t="shared" si="521"/>
        <v>0</v>
      </c>
      <c r="H1252" s="547">
        <f t="shared" si="522"/>
        <v>44340</v>
      </c>
      <c r="I1252" s="537">
        <f>2.5*2217</f>
        <v>5542.5</v>
      </c>
      <c r="J1252" s="537">
        <v>0</v>
      </c>
      <c r="K1252" s="537"/>
      <c r="L1252" s="577"/>
      <c r="M1252" s="577"/>
      <c r="N1252" s="577"/>
      <c r="O1252" s="562">
        <f t="shared" si="525"/>
        <v>7759.5</v>
      </c>
      <c r="P1252" s="549">
        <f t="shared" si="523"/>
        <v>79500.399999999994</v>
      </c>
      <c r="Q1252" s="549">
        <f t="shared" si="524"/>
        <v>0</v>
      </c>
      <c r="R1252" s="550">
        <f t="shared" si="503"/>
        <v>79500.399999999994</v>
      </c>
      <c r="S1252" s="550">
        <v>9937.5499999999993</v>
      </c>
      <c r="T1252" s="550">
        <v>0</v>
      </c>
      <c r="U1252" s="550">
        <f t="shared" si="502"/>
        <v>9937.5499999999993</v>
      </c>
      <c r="V1252" s="517"/>
      <c r="W1252" s="499"/>
      <c r="X1252" s="283"/>
      <c r="Y1252" s="283"/>
      <c r="Z1252" s="283"/>
      <c r="AA1252" s="283"/>
      <c r="AB1252" s="283"/>
      <c r="AC1252" s="283"/>
      <c r="AD1252" s="283"/>
      <c r="AE1252" s="283"/>
      <c r="AF1252" s="283"/>
      <c r="AG1252" s="283"/>
      <c r="AH1252" s="283"/>
      <c r="AI1252" s="283"/>
      <c r="AJ1252" s="283"/>
      <c r="AK1252" s="283"/>
    </row>
    <row r="1253" spans="1:37" ht="28.5">
      <c r="A1253" s="542">
        <v>1036</v>
      </c>
      <c r="B1253" s="542">
        <v>92</v>
      </c>
      <c r="C1253" s="493" t="s">
        <v>771</v>
      </c>
      <c r="D1253" s="542" t="s">
        <v>767</v>
      </c>
      <c r="E1253" s="537">
        <v>3</v>
      </c>
      <c r="F1253" s="547">
        <f t="shared" si="520"/>
        <v>70875</v>
      </c>
      <c r="G1253" s="547">
        <f t="shared" si="521"/>
        <v>0</v>
      </c>
      <c r="H1253" s="547">
        <f t="shared" si="522"/>
        <v>70875</v>
      </c>
      <c r="I1253" s="537">
        <f>2.5*9450</f>
        <v>23625</v>
      </c>
      <c r="J1253" s="537">
        <v>0</v>
      </c>
      <c r="K1253" s="537"/>
      <c r="L1253" s="577"/>
      <c r="M1253" s="577"/>
      <c r="N1253" s="577"/>
      <c r="O1253" s="562">
        <f t="shared" si="525"/>
        <v>33075</v>
      </c>
      <c r="P1253" s="549">
        <f t="shared" si="523"/>
        <v>127076.97</v>
      </c>
      <c r="Q1253" s="549">
        <f t="shared" si="524"/>
        <v>0</v>
      </c>
      <c r="R1253" s="550">
        <f t="shared" si="503"/>
        <v>127076.97</v>
      </c>
      <c r="S1253" s="550">
        <v>42358.99</v>
      </c>
      <c r="T1253" s="550">
        <v>0</v>
      </c>
      <c r="U1253" s="550">
        <f t="shared" si="502"/>
        <v>42358.99</v>
      </c>
      <c r="V1253" s="517"/>
      <c r="W1253" s="499"/>
      <c r="X1253" s="283"/>
      <c r="Y1253" s="283"/>
      <c r="Z1253" s="283"/>
      <c r="AA1253" s="283"/>
      <c r="AB1253" s="283"/>
      <c r="AC1253" s="283"/>
      <c r="AD1253" s="283"/>
      <c r="AE1253" s="283"/>
      <c r="AF1253" s="283"/>
      <c r="AG1253" s="283"/>
      <c r="AH1253" s="283"/>
      <c r="AI1253" s="283"/>
      <c r="AJ1253" s="283"/>
      <c r="AK1253" s="283"/>
    </row>
    <row r="1254" spans="1:37" ht="28.5">
      <c r="A1254" s="542">
        <v>1037</v>
      </c>
      <c r="B1254" s="542">
        <v>93</v>
      </c>
      <c r="C1254" s="493" t="s">
        <v>772</v>
      </c>
      <c r="D1254" s="542" t="s">
        <v>767</v>
      </c>
      <c r="E1254" s="537">
        <v>10</v>
      </c>
      <c r="F1254" s="547">
        <f t="shared" si="520"/>
        <v>78700</v>
      </c>
      <c r="G1254" s="547">
        <f t="shared" si="521"/>
        <v>0</v>
      </c>
      <c r="H1254" s="547">
        <f t="shared" si="522"/>
        <v>78700</v>
      </c>
      <c r="I1254" s="537">
        <f>2.5*3148</f>
        <v>7870</v>
      </c>
      <c r="J1254" s="537">
        <v>0</v>
      </c>
      <c r="K1254" s="537"/>
      <c r="L1254" s="577"/>
      <c r="M1254" s="577"/>
      <c r="N1254" s="577"/>
      <c r="O1254" s="562">
        <f t="shared" si="525"/>
        <v>11018</v>
      </c>
      <c r="P1254" s="549">
        <f t="shared" si="523"/>
        <v>141107</v>
      </c>
      <c r="Q1254" s="549">
        <f t="shared" si="524"/>
        <v>0</v>
      </c>
      <c r="R1254" s="550">
        <f t="shared" si="503"/>
        <v>141107</v>
      </c>
      <c r="S1254" s="550">
        <v>14110.7</v>
      </c>
      <c r="T1254" s="550">
        <v>0</v>
      </c>
      <c r="U1254" s="550">
        <f t="shared" si="502"/>
        <v>14110.7</v>
      </c>
      <c r="V1254" s="517"/>
      <c r="W1254" s="499"/>
      <c r="X1254" s="283"/>
      <c r="Y1254" s="283"/>
      <c r="Z1254" s="283"/>
      <c r="AA1254" s="283"/>
      <c r="AB1254" s="283"/>
      <c r="AC1254" s="283"/>
      <c r="AD1254" s="283"/>
      <c r="AE1254" s="283"/>
      <c r="AF1254" s="283"/>
      <c r="AG1254" s="283"/>
      <c r="AH1254" s="283"/>
      <c r="AI1254" s="283"/>
      <c r="AJ1254" s="283"/>
      <c r="AK1254" s="283"/>
    </row>
    <row r="1255" spans="1:37" s="481" customFormat="1" ht="15">
      <c r="A1255" s="567"/>
      <c r="B1255" s="568"/>
      <c r="C1255" s="513" t="s">
        <v>773</v>
      </c>
      <c r="D1255" s="568"/>
      <c r="E1255" s="569"/>
      <c r="F1255" s="570">
        <f t="shared" ref="F1255:H1255" si="527">F1131+F1148+F1164+F1192+F1227+F1234+F1245</f>
        <v>18015357.620000001</v>
      </c>
      <c r="G1255" s="570">
        <f t="shared" si="527"/>
        <v>62323513.350000001</v>
      </c>
      <c r="H1255" s="570">
        <f t="shared" si="527"/>
        <v>80338870.969999999</v>
      </c>
      <c r="I1255" s="571"/>
      <c r="J1255" s="571"/>
      <c r="K1255" s="572"/>
      <c r="L1255" s="573"/>
      <c r="M1255" s="573"/>
      <c r="N1255" s="573"/>
      <c r="O1255" s="574"/>
      <c r="P1255" s="570">
        <f>SUM(P1132:P1254)</f>
        <v>23429868.300000001</v>
      </c>
      <c r="Q1255" s="570">
        <f t="shared" ref="Q1255:R1255" si="528">SUM(Q1132:Q1254)</f>
        <v>79817417.969999999</v>
      </c>
      <c r="R1255" s="570">
        <f t="shared" si="528"/>
        <v>103247286.27</v>
      </c>
      <c r="S1255" s="570"/>
      <c r="T1255" s="570"/>
      <c r="U1255" s="550">
        <f t="shared" si="502"/>
        <v>0</v>
      </c>
      <c r="V1255" s="575"/>
      <c r="W1255" s="496"/>
    </row>
    <row r="1256" spans="1:37" ht="15">
      <c r="A1256" s="599"/>
      <c r="B1256" s="600"/>
      <c r="C1256" s="524" t="s">
        <v>774</v>
      </c>
      <c r="D1256" s="600"/>
      <c r="E1256" s="601"/>
      <c r="F1256" s="602">
        <f>F80+F994+F1129+F1255</f>
        <v>193064521.84999999</v>
      </c>
      <c r="G1256" s="602">
        <f t="shared" ref="G1256:H1256" si="529">G80+G994+G1129+G1255</f>
        <v>138017339.84</v>
      </c>
      <c r="H1256" s="602">
        <f t="shared" si="529"/>
        <v>331081861.69</v>
      </c>
      <c r="I1256" s="603"/>
      <c r="J1256" s="603"/>
      <c r="K1256" s="604"/>
      <c r="L1256" s="600"/>
      <c r="M1256" s="600"/>
      <c r="N1256" s="600"/>
      <c r="O1256" s="601"/>
      <c r="P1256" s="602">
        <f t="shared" ref="P1256:Q1256" si="530">P80+P994+P1129+P1255</f>
        <v>235162302.74000001</v>
      </c>
      <c r="Q1256" s="602">
        <f t="shared" si="530"/>
        <v>170265624.87</v>
      </c>
      <c r="R1256" s="602">
        <f>R80+R994+R1129+R1255</f>
        <v>405427927.61000001</v>
      </c>
      <c r="S1256" s="602"/>
      <c r="T1256" s="602"/>
      <c r="U1256" s="550">
        <f t="shared" si="502"/>
        <v>0</v>
      </c>
      <c r="V1256" s="605"/>
      <c r="W1256" s="501"/>
      <c r="X1256" s="485"/>
      <c r="Y1256" s="485"/>
      <c r="Z1256" s="485"/>
      <c r="AA1256" s="485"/>
      <c r="AB1256" s="485"/>
      <c r="AC1256" s="485"/>
      <c r="AD1256" s="485"/>
      <c r="AE1256" s="485"/>
      <c r="AF1256" s="485"/>
      <c r="AG1256" s="485"/>
      <c r="AH1256" s="485"/>
      <c r="AI1256" s="485"/>
      <c r="AJ1256" s="485"/>
      <c r="AK1256" s="485"/>
    </row>
    <row r="1257" spans="1:37">
      <c r="A1257" s="491"/>
      <c r="B1257" s="491"/>
      <c r="C1257" s="517" t="s">
        <v>775</v>
      </c>
      <c r="D1257" s="491"/>
      <c r="E1257" s="553"/>
      <c r="F1257" s="552"/>
      <c r="G1257" s="552"/>
      <c r="H1257" s="552"/>
      <c r="I1257" s="552"/>
      <c r="J1257" s="537"/>
      <c r="K1257" s="552"/>
      <c r="L1257" s="491"/>
      <c r="M1257" s="491"/>
      <c r="N1257" s="491"/>
      <c r="O1257" s="553"/>
      <c r="P1257" s="541">
        <f>P1256*0.2</f>
        <v>47032460.549999997</v>
      </c>
      <c r="Q1257" s="541">
        <f>Q1256*0.2</f>
        <v>34053124.969999999</v>
      </c>
      <c r="R1257" s="541">
        <f>R1256*0.2</f>
        <v>81085585.519999996</v>
      </c>
      <c r="S1257" s="541"/>
      <c r="T1257" s="541"/>
      <c r="U1257" s="550">
        <f t="shared" si="502"/>
        <v>0</v>
      </c>
      <c r="V1257" s="493"/>
      <c r="X1257" s="283"/>
      <c r="Y1257" s="283"/>
      <c r="Z1257" s="283"/>
      <c r="AA1257" s="283"/>
      <c r="AB1257" s="283"/>
      <c r="AC1257" s="283"/>
      <c r="AD1257" s="283"/>
      <c r="AE1257" s="283"/>
      <c r="AF1257" s="283"/>
      <c r="AG1257" s="283"/>
      <c r="AH1257" s="283"/>
      <c r="AI1257" s="283"/>
      <c r="AJ1257" s="283"/>
      <c r="AK1257" s="283"/>
    </row>
    <row r="1258" spans="1:37" ht="15">
      <c r="A1258" s="491"/>
      <c r="B1258" s="491"/>
      <c r="C1258" s="493" t="s">
        <v>776</v>
      </c>
      <c r="D1258" s="491"/>
      <c r="E1258" s="553"/>
      <c r="F1258" s="552"/>
      <c r="G1258" s="552"/>
      <c r="H1258" s="602">
        <f>H1256*1.2</f>
        <v>397298234.02999997</v>
      </c>
      <c r="I1258" s="552"/>
      <c r="J1258" s="543"/>
      <c r="K1258" s="552"/>
      <c r="L1258" s="491"/>
      <c r="M1258" s="491"/>
      <c r="N1258" s="491"/>
      <c r="O1258" s="553"/>
      <c r="P1258" s="550">
        <f>P1256+P1257</f>
        <v>282194763.29000002</v>
      </c>
      <c r="Q1258" s="550">
        <f>Q1256+Q1257</f>
        <v>204318749.84</v>
      </c>
      <c r="R1258" s="550">
        <f>R1256+R1257</f>
        <v>486513513.13</v>
      </c>
      <c r="S1258" s="550"/>
      <c r="T1258" s="550"/>
      <c r="U1258" s="550">
        <f t="shared" si="502"/>
        <v>0</v>
      </c>
      <c r="V1258" s="493"/>
      <c r="X1258" s="283"/>
      <c r="Y1258" s="283"/>
      <c r="Z1258" s="283"/>
      <c r="AA1258" s="283"/>
      <c r="AB1258" s="283"/>
      <c r="AC1258" s="283"/>
      <c r="AD1258" s="283"/>
      <c r="AE1258" s="283"/>
      <c r="AF1258" s="283"/>
      <c r="AG1258" s="283"/>
      <c r="AH1258" s="283"/>
      <c r="AI1258" s="283"/>
      <c r="AJ1258" s="283"/>
      <c r="AK1258" s="283"/>
    </row>
    <row r="1259" spans="1:37">
      <c r="A1259" s="527"/>
      <c r="B1259" s="527"/>
      <c r="C1259" s="525"/>
      <c r="D1259" s="527"/>
      <c r="E1259" s="534"/>
      <c r="F1259" s="534"/>
      <c r="G1259" s="534"/>
      <c r="H1259" s="534"/>
      <c r="I1259" s="534"/>
      <c r="J1259" s="534"/>
      <c r="K1259" s="534"/>
      <c r="L1259" s="527"/>
      <c r="M1259" s="527"/>
      <c r="N1259" s="527"/>
      <c r="O1259" s="534"/>
      <c r="P1259" s="606"/>
      <c r="Q1259" s="606"/>
      <c r="R1259" s="606"/>
      <c r="S1259" s="606"/>
      <c r="T1259" s="606"/>
      <c r="U1259" s="606"/>
      <c r="V1259" s="525"/>
      <c r="W1259" s="489"/>
      <c r="X1259" s="283"/>
      <c r="Y1259" s="283"/>
      <c r="Z1259" s="283"/>
      <c r="AA1259" s="283"/>
      <c r="AB1259" s="283"/>
      <c r="AC1259" s="283"/>
      <c r="AD1259" s="283"/>
      <c r="AE1259" s="283"/>
      <c r="AF1259" s="283"/>
      <c r="AG1259" s="283"/>
      <c r="AH1259" s="283"/>
      <c r="AI1259" s="283"/>
      <c r="AJ1259" s="283"/>
      <c r="AK1259" s="283"/>
    </row>
    <row r="1260" spans="1:37">
      <c r="A1260" s="527"/>
      <c r="B1260" s="527"/>
      <c r="C1260" s="525"/>
      <c r="D1260" s="527"/>
      <c r="E1260" s="534"/>
      <c r="F1260" s="534"/>
      <c r="G1260" s="534"/>
      <c r="H1260" s="534"/>
      <c r="I1260" s="534"/>
      <c r="J1260" s="534"/>
      <c r="K1260" s="534"/>
      <c r="L1260" s="527"/>
      <c r="M1260" s="527"/>
      <c r="N1260" s="527"/>
      <c r="O1260" s="534"/>
      <c r="P1260" s="606"/>
      <c r="Q1260" s="606"/>
      <c r="R1260" s="606"/>
      <c r="S1260" s="606"/>
      <c r="T1260" s="606"/>
      <c r="U1260" s="606"/>
      <c r="V1260" s="525"/>
      <c r="W1260" s="489"/>
      <c r="X1260" s="283"/>
      <c r="Y1260" s="283"/>
      <c r="Z1260" s="283"/>
      <c r="AA1260" s="283"/>
      <c r="AB1260" s="283"/>
      <c r="AC1260" s="283"/>
      <c r="AD1260" s="283"/>
      <c r="AE1260" s="283"/>
      <c r="AF1260" s="283"/>
      <c r="AG1260" s="283"/>
      <c r="AH1260" s="283"/>
      <c r="AI1260" s="283"/>
      <c r="AJ1260" s="283"/>
      <c r="AK1260" s="283"/>
    </row>
    <row r="1261" spans="1:37">
      <c r="A1261" s="527"/>
      <c r="B1261" s="527"/>
      <c r="C1261" s="525"/>
      <c r="D1261" s="527"/>
      <c r="E1261" s="534"/>
      <c r="F1261" s="534"/>
      <c r="G1261" s="534"/>
      <c r="H1261" s="534"/>
      <c r="I1261" s="534"/>
      <c r="J1261" s="534"/>
      <c r="K1261" s="534"/>
      <c r="L1261" s="527"/>
      <c r="M1261" s="527"/>
      <c r="N1261" s="527"/>
      <c r="O1261" s="534"/>
      <c r="P1261" s="606"/>
      <c r="Q1261" s="606"/>
      <c r="R1261" s="606"/>
      <c r="S1261" s="606"/>
      <c r="T1261" s="606"/>
      <c r="U1261" s="606"/>
      <c r="V1261" s="525"/>
      <c r="W1261" s="489"/>
      <c r="X1261" s="283"/>
      <c r="Y1261" s="283"/>
      <c r="Z1261" s="283"/>
      <c r="AA1261" s="283"/>
      <c r="AB1261" s="283"/>
      <c r="AC1261" s="283"/>
      <c r="AD1261" s="283"/>
      <c r="AE1261" s="283"/>
      <c r="AF1261" s="283"/>
      <c r="AG1261" s="283"/>
      <c r="AH1261" s="283"/>
      <c r="AI1261" s="283"/>
      <c r="AJ1261" s="283"/>
      <c r="AK1261" s="283"/>
    </row>
    <row r="1262" spans="1:37">
      <c r="A1262" s="527"/>
      <c r="B1262" s="527"/>
      <c r="C1262" s="525"/>
      <c r="D1262" s="527"/>
      <c r="E1262" s="534"/>
      <c r="F1262" s="534"/>
      <c r="G1262" s="534"/>
      <c r="H1262" s="534"/>
      <c r="I1262" s="534"/>
      <c r="J1262" s="534"/>
      <c r="K1262" s="534"/>
      <c r="L1262" s="527"/>
      <c r="M1262" s="527"/>
      <c r="N1262" s="527"/>
      <c r="O1262" s="534"/>
      <c r="P1262" s="606"/>
      <c r="Q1262" s="606"/>
      <c r="R1262" s="606"/>
      <c r="S1262" s="606"/>
      <c r="T1262" s="606"/>
      <c r="U1262" s="606"/>
      <c r="V1262" s="525"/>
      <c r="W1262" s="489"/>
      <c r="X1262" s="283"/>
      <c r="Y1262" s="283"/>
      <c r="Z1262" s="283"/>
      <c r="AA1262" s="283"/>
      <c r="AB1262" s="283"/>
      <c r="AC1262" s="283"/>
      <c r="AD1262" s="283"/>
      <c r="AE1262" s="283"/>
      <c r="AF1262" s="283"/>
      <c r="AG1262" s="283"/>
      <c r="AH1262" s="283"/>
      <c r="AI1262" s="283"/>
      <c r="AJ1262" s="283"/>
      <c r="AK1262" s="283"/>
    </row>
    <row r="1263" spans="1:37">
      <c r="A1263" s="527"/>
      <c r="B1263" s="527"/>
      <c r="C1263" s="525"/>
      <c r="D1263" s="527"/>
      <c r="E1263" s="534"/>
      <c r="F1263" s="534"/>
      <c r="G1263" s="534"/>
      <c r="H1263" s="534"/>
      <c r="I1263" s="534"/>
      <c r="J1263" s="534"/>
      <c r="K1263" s="534"/>
      <c r="L1263" s="527"/>
      <c r="M1263" s="527"/>
      <c r="N1263" s="527"/>
      <c r="O1263" s="534"/>
      <c r="P1263" s="606"/>
      <c r="Q1263" s="606"/>
      <c r="R1263" s="606"/>
      <c r="S1263" s="606"/>
      <c r="T1263" s="606"/>
      <c r="U1263" s="606"/>
      <c r="V1263" s="525"/>
      <c r="W1263" s="489"/>
      <c r="X1263" s="283"/>
      <c r="Y1263" s="283"/>
      <c r="Z1263" s="283"/>
      <c r="AA1263" s="283"/>
      <c r="AB1263" s="283"/>
      <c r="AC1263" s="283"/>
      <c r="AD1263" s="283"/>
      <c r="AE1263" s="283"/>
      <c r="AF1263" s="283"/>
      <c r="AG1263" s="283"/>
      <c r="AH1263" s="283"/>
      <c r="AI1263" s="283"/>
      <c r="AJ1263" s="283"/>
      <c r="AK1263" s="283"/>
    </row>
    <row r="1264" spans="1:37">
      <c r="A1264" s="527"/>
      <c r="B1264" s="527"/>
      <c r="C1264" s="525"/>
      <c r="D1264" s="527"/>
      <c r="E1264" s="534"/>
      <c r="F1264" s="534"/>
      <c r="G1264" s="534"/>
      <c r="H1264" s="534"/>
      <c r="I1264" s="534"/>
      <c r="J1264" s="534"/>
      <c r="K1264" s="534"/>
      <c r="L1264" s="527"/>
      <c r="M1264" s="527"/>
      <c r="N1264" s="527"/>
      <c r="O1264" s="534"/>
      <c r="P1264" s="606"/>
      <c r="Q1264" s="606"/>
      <c r="R1264" s="606"/>
      <c r="S1264" s="606"/>
      <c r="T1264" s="606"/>
      <c r="U1264" s="606"/>
      <c r="V1264" s="525"/>
      <c r="W1264" s="489"/>
      <c r="X1264" s="283"/>
      <c r="Y1264" s="283"/>
      <c r="Z1264" s="283"/>
      <c r="AA1264" s="283"/>
      <c r="AB1264" s="283"/>
      <c r="AC1264" s="283"/>
      <c r="AD1264" s="283"/>
      <c r="AE1264" s="283"/>
      <c r="AF1264" s="283"/>
      <c r="AG1264" s="283"/>
      <c r="AH1264" s="283"/>
      <c r="AI1264" s="283"/>
      <c r="AJ1264" s="283"/>
      <c r="AK1264" s="283"/>
    </row>
    <row r="1265" spans="1:37">
      <c r="A1265" s="527"/>
      <c r="B1265" s="527"/>
      <c r="C1265" s="525"/>
      <c r="D1265" s="527"/>
      <c r="E1265" s="534"/>
      <c r="F1265" s="534"/>
      <c r="G1265" s="534"/>
      <c r="H1265" s="534"/>
      <c r="I1265" s="534"/>
      <c r="J1265" s="534"/>
      <c r="K1265" s="534"/>
      <c r="L1265" s="527"/>
      <c r="M1265" s="527"/>
      <c r="N1265" s="527"/>
      <c r="O1265" s="534"/>
      <c r="P1265" s="606"/>
      <c r="Q1265" s="606"/>
      <c r="R1265" s="606"/>
      <c r="S1265" s="606"/>
      <c r="T1265" s="606"/>
      <c r="U1265" s="606"/>
      <c r="V1265" s="525"/>
      <c r="W1265" s="489"/>
      <c r="X1265" s="283"/>
      <c r="Y1265" s="283"/>
      <c r="Z1265" s="283"/>
      <c r="AA1265" s="283"/>
      <c r="AB1265" s="283"/>
      <c r="AC1265" s="283"/>
      <c r="AD1265" s="283"/>
      <c r="AE1265" s="283"/>
      <c r="AF1265" s="283"/>
      <c r="AG1265" s="283"/>
      <c r="AH1265" s="283"/>
      <c r="AI1265" s="283"/>
      <c r="AJ1265" s="283"/>
      <c r="AK1265" s="283"/>
    </row>
    <row r="1266" spans="1:37">
      <c r="A1266" s="527"/>
      <c r="B1266" s="527"/>
      <c r="C1266" s="525"/>
      <c r="D1266" s="527"/>
      <c r="E1266" s="534"/>
      <c r="F1266" s="534"/>
      <c r="G1266" s="534"/>
      <c r="H1266" s="534"/>
      <c r="I1266" s="534"/>
      <c r="J1266" s="534"/>
      <c r="K1266" s="534"/>
      <c r="L1266" s="527"/>
      <c r="M1266" s="527"/>
      <c r="N1266" s="527"/>
      <c r="O1266" s="534"/>
      <c r="P1266" s="606"/>
      <c r="Q1266" s="606"/>
      <c r="R1266" s="606"/>
      <c r="S1266" s="606"/>
      <c r="T1266" s="606"/>
      <c r="U1266" s="606"/>
      <c r="V1266" s="525"/>
      <c r="W1266" s="489"/>
      <c r="X1266" s="283"/>
      <c r="Y1266" s="283"/>
      <c r="Z1266" s="283"/>
      <c r="AA1266" s="283"/>
      <c r="AB1266" s="283"/>
      <c r="AC1266" s="283"/>
      <c r="AD1266" s="283"/>
      <c r="AE1266" s="283"/>
      <c r="AF1266" s="283"/>
      <c r="AG1266" s="283"/>
      <c r="AH1266" s="283"/>
      <c r="AI1266" s="283"/>
      <c r="AJ1266" s="283"/>
      <c r="AK1266" s="283"/>
    </row>
    <row r="1267" spans="1:37">
      <c r="A1267" s="527"/>
      <c r="B1267" s="527"/>
      <c r="C1267" s="525"/>
      <c r="D1267" s="527"/>
      <c r="E1267" s="534"/>
      <c r="F1267" s="534"/>
      <c r="G1267" s="534"/>
      <c r="H1267" s="534"/>
      <c r="I1267" s="534"/>
      <c r="J1267" s="534"/>
      <c r="K1267" s="534"/>
      <c r="L1267" s="527"/>
      <c r="M1267" s="527"/>
      <c r="N1267" s="527"/>
      <c r="O1267" s="534"/>
      <c r="P1267" s="606"/>
      <c r="Q1267" s="606"/>
      <c r="R1267" s="606"/>
      <c r="S1267" s="606"/>
      <c r="T1267" s="606"/>
      <c r="U1267" s="606"/>
      <c r="V1267" s="525"/>
      <c r="W1267" s="489"/>
      <c r="X1267" s="283"/>
      <c r="Y1267" s="283"/>
      <c r="Z1267" s="283"/>
      <c r="AA1267" s="283"/>
      <c r="AB1267" s="283"/>
      <c r="AC1267" s="283"/>
      <c r="AD1267" s="283"/>
      <c r="AE1267" s="283"/>
      <c r="AF1267" s="283"/>
      <c r="AG1267" s="283"/>
      <c r="AH1267" s="283"/>
      <c r="AI1267" s="283"/>
      <c r="AJ1267" s="283"/>
      <c r="AK1267" s="283"/>
    </row>
    <row r="1268" spans="1:37">
      <c r="A1268" s="527"/>
      <c r="B1268" s="527"/>
      <c r="C1268" s="525"/>
      <c r="D1268" s="527"/>
      <c r="E1268" s="534"/>
      <c r="F1268" s="534"/>
      <c r="G1268" s="534"/>
      <c r="H1268" s="534"/>
      <c r="I1268" s="534"/>
      <c r="J1268" s="534"/>
      <c r="K1268" s="534"/>
      <c r="L1268" s="527"/>
      <c r="M1268" s="527"/>
      <c r="N1268" s="527"/>
      <c r="O1268" s="534"/>
      <c r="P1268" s="606"/>
      <c r="Q1268" s="606"/>
      <c r="R1268" s="606"/>
      <c r="S1268" s="606"/>
      <c r="T1268" s="606"/>
      <c r="U1268" s="606"/>
      <c r="V1268" s="525"/>
      <c r="W1268" s="489"/>
      <c r="X1268" s="283"/>
      <c r="Y1268" s="283"/>
      <c r="Z1268" s="283"/>
      <c r="AA1268" s="283"/>
      <c r="AB1268" s="283"/>
      <c r="AC1268" s="283"/>
      <c r="AD1268" s="283"/>
      <c r="AE1268" s="283"/>
      <c r="AF1268" s="283"/>
      <c r="AG1268" s="283"/>
      <c r="AH1268" s="283"/>
      <c r="AI1268" s="283"/>
      <c r="AJ1268" s="283"/>
      <c r="AK1268" s="283"/>
    </row>
    <row r="1269" spans="1:37">
      <c r="A1269" s="527"/>
      <c r="B1269" s="527"/>
      <c r="C1269" s="525"/>
      <c r="D1269" s="527"/>
      <c r="E1269" s="534"/>
      <c r="F1269" s="534"/>
      <c r="G1269" s="534"/>
      <c r="H1269" s="534"/>
      <c r="I1269" s="534"/>
      <c r="J1269" s="534"/>
      <c r="K1269" s="534"/>
      <c r="L1269" s="527"/>
      <c r="M1269" s="527"/>
      <c r="N1269" s="527"/>
      <c r="O1269" s="534"/>
      <c r="P1269" s="606"/>
      <c r="Q1269" s="606"/>
      <c r="R1269" s="606"/>
      <c r="S1269" s="606"/>
      <c r="T1269" s="606"/>
      <c r="U1269" s="606"/>
      <c r="V1269" s="525"/>
      <c r="W1269" s="489"/>
      <c r="X1269" s="283"/>
      <c r="Y1269" s="283"/>
      <c r="Z1269" s="283"/>
      <c r="AA1269" s="283"/>
      <c r="AB1269" s="283"/>
      <c r="AC1269" s="283"/>
      <c r="AD1269" s="283"/>
      <c r="AE1269" s="283"/>
      <c r="AF1269" s="283"/>
      <c r="AG1269" s="283"/>
      <c r="AH1269" s="283"/>
      <c r="AI1269" s="283"/>
      <c r="AJ1269" s="283"/>
      <c r="AK1269" s="283"/>
    </row>
    <row r="1270" spans="1:37">
      <c r="A1270" s="527"/>
      <c r="B1270" s="527"/>
      <c r="C1270" s="525"/>
      <c r="D1270" s="527"/>
      <c r="E1270" s="534"/>
      <c r="F1270" s="534"/>
      <c r="G1270" s="534"/>
      <c r="H1270" s="534"/>
      <c r="I1270" s="534"/>
      <c r="J1270" s="534"/>
      <c r="K1270" s="534"/>
      <c r="L1270" s="527"/>
      <c r="M1270" s="527"/>
      <c r="N1270" s="527"/>
      <c r="O1270" s="534"/>
      <c r="P1270" s="606"/>
      <c r="Q1270" s="606"/>
      <c r="R1270" s="606"/>
      <c r="S1270" s="606"/>
      <c r="T1270" s="606"/>
      <c r="U1270" s="606"/>
      <c r="V1270" s="525"/>
      <c r="W1270" s="489"/>
      <c r="X1270" s="283"/>
      <c r="Y1270" s="283"/>
      <c r="Z1270" s="283"/>
      <c r="AA1270" s="283"/>
      <c r="AB1270" s="283"/>
      <c r="AC1270" s="283"/>
      <c r="AD1270" s="283"/>
      <c r="AE1270" s="283"/>
      <c r="AF1270" s="283"/>
      <c r="AG1270" s="283"/>
      <c r="AH1270" s="283"/>
      <c r="AI1270" s="283"/>
      <c r="AJ1270" s="283"/>
      <c r="AK1270" s="283"/>
    </row>
    <row r="1271" spans="1:37">
      <c r="A1271" s="527"/>
      <c r="B1271" s="527"/>
      <c r="C1271" s="525"/>
      <c r="D1271" s="527"/>
      <c r="E1271" s="534"/>
      <c r="F1271" s="534"/>
      <c r="G1271" s="534"/>
      <c r="H1271" s="534"/>
      <c r="I1271" s="534"/>
      <c r="J1271" s="534"/>
      <c r="K1271" s="534"/>
      <c r="L1271" s="527"/>
      <c r="M1271" s="527"/>
      <c r="N1271" s="527"/>
      <c r="O1271" s="534"/>
      <c r="P1271" s="606"/>
      <c r="Q1271" s="606"/>
      <c r="R1271" s="606"/>
      <c r="S1271" s="606"/>
      <c r="T1271" s="606"/>
      <c r="U1271" s="606"/>
      <c r="V1271" s="525"/>
      <c r="W1271" s="489"/>
      <c r="X1271" s="283"/>
      <c r="Y1271" s="283"/>
      <c r="Z1271" s="283"/>
      <c r="AA1271" s="283"/>
      <c r="AB1271" s="283"/>
      <c r="AC1271" s="283"/>
      <c r="AD1271" s="283"/>
      <c r="AE1271" s="283"/>
      <c r="AF1271" s="283"/>
      <c r="AG1271" s="283"/>
      <c r="AH1271" s="283"/>
      <c r="AI1271" s="283"/>
      <c r="AJ1271" s="283"/>
      <c r="AK1271" s="283"/>
    </row>
    <row r="1272" spans="1:37">
      <c r="A1272" s="527"/>
      <c r="B1272" s="527"/>
      <c r="C1272" s="525"/>
      <c r="D1272" s="527"/>
      <c r="E1272" s="534"/>
      <c r="F1272" s="534"/>
      <c r="G1272" s="534"/>
      <c r="H1272" s="534"/>
      <c r="I1272" s="534"/>
      <c r="J1272" s="534"/>
      <c r="K1272" s="534"/>
      <c r="L1272" s="527"/>
      <c r="M1272" s="527"/>
      <c r="N1272" s="527"/>
      <c r="O1272" s="534"/>
      <c r="P1272" s="606"/>
      <c r="Q1272" s="606"/>
      <c r="R1272" s="606"/>
      <c r="S1272" s="606"/>
      <c r="T1272" s="606"/>
      <c r="U1272" s="606"/>
      <c r="V1272" s="525"/>
      <c r="W1272" s="489"/>
      <c r="X1272" s="283"/>
      <c r="Y1272" s="283"/>
      <c r="Z1272" s="283"/>
      <c r="AA1272" s="283"/>
      <c r="AB1272" s="283"/>
      <c r="AC1272" s="283"/>
      <c r="AD1272" s="283"/>
      <c r="AE1272" s="283"/>
      <c r="AF1272" s="283"/>
      <c r="AG1272" s="283"/>
      <c r="AH1272" s="283"/>
      <c r="AI1272" s="283"/>
      <c r="AJ1272" s="283"/>
      <c r="AK1272" s="283"/>
    </row>
    <row r="1273" spans="1:37">
      <c r="A1273" s="527"/>
      <c r="B1273" s="527"/>
      <c r="C1273" s="525"/>
      <c r="D1273" s="527"/>
      <c r="E1273" s="534"/>
      <c r="F1273" s="534"/>
      <c r="G1273" s="534"/>
      <c r="H1273" s="534"/>
      <c r="I1273" s="534"/>
      <c r="J1273" s="534"/>
      <c r="K1273" s="534"/>
      <c r="L1273" s="527"/>
      <c r="M1273" s="527"/>
      <c r="N1273" s="527"/>
      <c r="O1273" s="534"/>
      <c r="P1273" s="606"/>
      <c r="Q1273" s="606"/>
      <c r="R1273" s="606"/>
      <c r="S1273" s="606"/>
      <c r="T1273" s="606"/>
      <c r="U1273" s="606"/>
      <c r="V1273" s="525"/>
      <c r="W1273" s="489"/>
      <c r="X1273" s="283"/>
      <c r="Y1273" s="283"/>
      <c r="Z1273" s="283"/>
      <c r="AA1273" s="283"/>
      <c r="AB1273" s="283"/>
      <c r="AC1273" s="283"/>
      <c r="AD1273" s="283"/>
      <c r="AE1273" s="283"/>
      <c r="AF1273" s="283"/>
      <c r="AG1273" s="283"/>
      <c r="AH1273" s="283"/>
      <c r="AI1273" s="283"/>
      <c r="AJ1273" s="283"/>
      <c r="AK1273" s="283"/>
    </row>
    <row r="1274" spans="1:37">
      <c r="A1274" s="527"/>
      <c r="B1274" s="527"/>
      <c r="C1274" s="525"/>
      <c r="D1274" s="527"/>
      <c r="E1274" s="534"/>
      <c r="F1274" s="534"/>
      <c r="G1274" s="534"/>
      <c r="H1274" s="534"/>
      <c r="I1274" s="534"/>
      <c r="J1274" s="534"/>
      <c r="K1274" s="534"/>
      <c r="L1274" s="527"/>
      <c r="M1274" s="527"/>
      <c r="N1274" s="527"/>
      <c r="O1274" s="534"/>
      <c r="P1274" s="606"/>
      <c r="Q1274" s="606"/>
      <c r="R1274" s="606"/>
      <c r="S1274" s="606"/>
      <c r="T1274" s="606"/>
      <c r="U1274" s="606"/>
      <c r="V1274" s="525"/>
      <c r="W1274" s="489"/>
      <c r="X1274" s="283"/>
      <c r="Y1274" s="283"/>
      <c r="Z1274" s="283"/>
      <c r="AA1274" s="283"/>
      <c r="AB1274" s="283"/>
      <c r="AC1274" s="283"/>
      <c r="AD1274" s="283"/>
      <c r="AE1274" s="283"/>
      <c r="AF1274" s="283"/>
      <c r="AG1274" s="283"/>
      <c r="AH1274" s="283"/>
      <c r="AI1274" s="283"/>
      <c r="AJ1274" s="283"/>
      <c r="AK1274" s="283"/>
    </row>
    <row r="1275" spans="1:37">
      <c r="A1275" s="527"/>
      <c r="B1275" s="527"/>
      <c r="C1275" s="525"/>
      <c r="D1275" s="527"/>
      <c r="E1275" s="534"/>
      <c r="F1275" s="534"/>
      <c r="G1275" s="534"/>
      <c r="H1275" s="534"/>
      <c r="I1275" s="534"/>
      <c r="J1275" s="534"/>
      <c r="K1275" s="534"/>
      <c r="L1275" s="527"/>
      <c r="M1275" s="527"/>
      <c r="N1275" s="527"/>
      <c r="O1275" s="534"/>
      <c r="P1275" s="606"/>
      <c r="Q1275" s="606"/>
      <c r="R1275" s="606"/>
      <c r="S1275" s="606"/>
      <c r="T1275" s="606"/>
      <c r="U1275" s="606"/>
      <c r="V1275" s="525"/>
      <c r="W1275" s="489"/>
      <c r="X1275" s="283"/>
      <c r="Y1275" s="283"/>
      <c r="Z1275" s="283"/>
      <c r="AA1275" s="283"/>
      <c r="AB1275" s="283"/>
      <c r="AC1275" s="283"/>
      <c r="AD1275" s="283"/>
      <c r="AE1275" s="283"/>
      <c r="AF1275" s="283"/>
      <c r="AG1275" s="283"/>
      <c r="AH1275" s="283"/>
      <c r="AI1275" s="283"/>
      <c r="AJ1275" s="283"/>
      <c r="AK1275" s="283"/>
    </row>
    <row r="1276" spans="1:37">
      <c r="A1276" s="527"/>
      <c r="B1276" s="527"/>
      <c r="C1276" s="525"/>
      <c r="D1276" s="527"/>
      <c r="E1276" s="534"/>
      <c r="F1276" s="534"/>
      <c r="G1276" s="534"/>
      <c r="H1276" s="534"/>
      <c r="I1276" s="534"/>
      <c r="J1276" s="534"/>
      <c r="K1276" s="534"/>
      <c r="L1276" s="527"/>
      <c r="M1276" s="527"/>
      <c r="N1276" s="527"/>
      <c r="O1276" s="534"/>
      <c r="P1276" s="606"/>
      <c r="Q1276" s="606"/>
      <c r="R1276" s="606"/>
      <c r="S1276" s="606"/>
      <c r="T1276" s="606"/>
      <c r="U1276" s="606"/>
      <c r="V1276" s="525"/>
      <c r="W1276" s="489"/>
      <c r="X1276" s="283"/>
      <c r="Y1276" s="283"/>
      <c r="Z1276" s="283"/>
      <c r="AA1276" s="283"/>
      <c r="AB1276" s="283"/>
      <c r="AC1276" s="283"/>
      <c r="AD1276" s="283"/>
      <c r="AE1276" s="283"/>
      <c r="AF1276" s="283"/>
      <c r="AG1276" s="283"/>
      <c r="AH1276" s="283"/>
      <c r="AI1276" s="283"/>
      <c r="AJ1276" s="283"/>
      <c r="AK1276" s="283"/>
    </row>
    <row r="1277" spans="1:37">
      <c r="A1277" s="527"/>
      <c r="B1277" s="527"/>
      <c r="C1277" s="525"/>
      <c r="D1277" s="527"/>
      <c r="E1277" s="534"/>
      <c r="F1277" s="534"/>
      <c r="G1277" s="534"/>
      <c r="H1277" s="534"/>
      <c r="I1277" s="534"/>
      <c r="J1277" s="534"/>
      <c r="K1277" s="534"/>
      <c r="L1277" s="527"/>
      <c r="M1277" s="527"/>
      <c r="N1277" s="527"/>
      <c r="O1277" s="534"/>
      <c r="P1277" s="606"/>
      <c r="Q1277" s="606"/>
      <c r="R1277" s="606"/>
      <c r="S1277" s="606"/>
      <c r="T1277" s="606"/>
      <c r="U1277" s="606"/>
      <c r="V1277" s="525"/>
      <c r="W1277" s="489"/>
      <c r="X1277" s="283"/>
      <c r="Y1277" s="283"/>
      <c r="Z1277" s="283"/>
      <c r="AA1277" s="283"/>
      <c r="AB1277" s="283"/>
      <c r="AC1277" s="283"/>
      <c r="AD1277" s="283"/>
      <c r="AE1277" s="283"/>
      <c r="AF1277" s="283"/>
      <c r="AG1277" s="283"/>
      <c r="AH1277" s="283"/>
      <c r="AI1277" s="283"/>
      <c r="AJ1277" s="283"/>
      <c r="AK1277" s="283"/>
    </row>
    <row r="1278" spans="1:37">
      <c r="A1278" s="527"/>
      <c r="B1278" s="527"/>
      <c r="C1278" s="525"/>
      <c r="D1278" s="527"/>
      <c r="E1278" s="534"/>
      <c r="F1278" s="534"/>
      <c r="G1278" s="534"/>
      <c r="H1278" s="534"/>
      <c r="I1278" s="534"/>
      <c r="J1278" s="534"/>
      <c r="K1278" s="534"/>
      <c r="L1278" s="527"/>
      <c r="M1278" s="527"/>
      <c r="N1278" s="527"/>
      <c r="O1278" s="534"/>
      <c r="P1278" s="606"/>
      <c r="Q1278" s="606"/>
      <c r="R1278" s="606"/>
      <c r="S1278" s="606"/>
      <c r="T1278" s="606"/>
      <c r="U1278" s="606"/>
      <c r="V1278" s="525"/>
      <c r="W1278" s="489"/>
      <c r="X1278" s="283"/>
      <c r="Y1278" s="283"/>
      <c r="Z1278" s="283"/>
      <c r="AA1278" s="283"/>
      <c r="AB1278" s="283"/>
      <c r="AC1278" s="283"/>
      <c r="AD1278" s="283"/>
      <c r="AE1278" s="283"/>
      <c r="AF1278" s="283"/>
      <c r="AG1278" s="283"/>
      <c r="AH1278" s="283"/>
      <c r="AI1278" s="283"/>
      <c r="AJ1278" s="283"/>
      <c r="AK1278" s="283"/>
    </row>
    <row r="1279" spans="1:37">
      <c r="A1279" s="527"/>
      <c r="B1279" s="527"/>
      <c r="C1279" s="525"/>
      <c r="D1279" s="527"/>
      <c r="E1279" s="534"/>
      <c r="F1279" s="534"/>
      <c r="G1279" s="534"/>
      <c r="H1279" s="534"/>
      <c r="I1279" s="534"/>
      <c r="J1279" s="534"/>
      <c r="K1279" s="534"/>
      <c r="L1279" s="527"/>
      <c r="M1279" s="527"/>
      <c r="N1279" s="527"/>
      <c r="O1279" s="534"/>
      <c r="P1279" s="606"/>
      <c r="Q1279" s="606"/>
      <c r="R1279" s="606"/>
      <c r="S1279" s="606"/>
      <c r="T1279" s="606"/>
      <c r="U1279" s="606"/>
      <c r="V1279" s="525"/>
      <c r="W1279" s="489"/>
      <c r="X1279" s="283"/>
      <c r="Y1279" s="283"/>
      <c r="Z1279" s="283"/>
      <c r="AA1279" s="283"/>
      <c r="AB1279" s="283"/>
      <c r="AC1279" s="283"/>
      <c r="AD1279" s="283"/>
      <c r="AE1279" s="283"/>
      <c r="AF1279" s="283"/>
      <c r="AG1279" s="283"/>
      <c r="AH1279" s="283"/>
      <c r="AI1279" s="283"/>
      <c r="AJ1279" s="283"/>
      <c r="AK1279" s="283"/>
    </row>
    <row r="1280" spans="1:37">
      <c r="A1280" s="527"/>
      <c r="B1280" s="527"/>
      <c r="C1280" s="525"/>
      <c r="D1280" s="527"/>
      <c r="E1280" s="534"/>
      <c r="F1280" s="534"/>
      <c r="G1280" s="534"/>
      <c r="H1280" s="534"/>
      <c r="I1280" s="534"/>
      <c r="J1280" s="534"/>
      <c r="K1280" s="534"/>
      <c r="L1280" s="527"/>
      <c r="M1280" s="527"/>
      <c r="N1280" s="527"/>
      <c r="O1280" s="534"/>
      <c r="P1280" s="606"/>
      <c r="Q1280" s="606"/>
      <c r="R1280" s="606"/>
      <c r="S1280" s="606"/>
      <c r="T1280" s="606"/>
      <c r="U1280" s="606"/>
      <c r="V1280" s="525"/>
      <c r="W1280" s="489"/>
      <c r="X1280" s="283"/>
      <c r="Y1280" s="283"/>
      <c r="Z1280" s="283"/>
      <c r="AA1280" s="283"/>
      <c r="AB1280" s="283"/>
      <c r="AC1280" s="283"/>
      <c r="AD1280" s="283"/>
      <c r="AE1280" s="283"/>
      <c r="AF1280" s="283"/>
      <c r="AG1280" s="283"/>
      <c r="AH1280" s="283"/>
      <c r="AI1280" s="283"/>
      <c r="AJ1280" s="283"/>
      <c r="AK1280" s="283"/>
    </row>
    <row r="1281" spans="1:37">
      <c r="A1281" s="527"/>
      <c r="B1281" s="527"/>
      <c r="C1281" s="525"/>
      <c r="D1281" s="527"/>
      <c r="E1281" s="534"/>
      <c r="F1281" s="534"/>
      <c r="G1281" s="534"/>
      <c r="H1281" s="534"/>
      <c r="I1281" s="534"/>
      <c r="J1281" s="534"/>
      <c r="K1281" s="534"/>
      <c r="L1281" s="527"/>
      <c r="M1281" s="527"/>
      <c r="N1281" s="527"/>
      <c r="O1281" s="534"/>
      <c r="P1281" s="606"/>
      <c r="Q1281" s="606"/>
      <c r="R1281" s="606"/>
      <c r="S1281" s="606"/>
      <c r="T1281" s="606"/>
      <c r="U1281" s="606"/>
      <c r="V1281" s="525"/>
      <c r="W1281" s="489"/>
      <c r="X1281" s="283"/>
      <c r="Y1281" s="283"/>
      <c r="Z1281" s="283"/>
      <c r="AA1281" s="283"/>
      <c r="AB1281" s="283"/>
      <c r="AC1281" s="283"/>
      <c r="AD1281" s="283"/>
      <c r="AE1281" s="283"/>
      <c r="AF1281" s="283"/>
      <c r="AG1281" s="283"/>
      <c r="AH1281" s="283"/>
      <c r="AI1281" s="283"/>
      <c r="AJ1281" s="283"/>
      <c r="AK1281" s="283"/>
    </row>
    <row r="1282" spans="1:37">
      <c r="A1282" s="527"/>
      <c r="B1282" s="527"/>
      <c r="C1282" s="525"/>
      <c r="D1282" s="527"/>
      <c r="E1282" s="534"/>
      <c r="F1282" s="534"/>
      <c r="G1282" s="534"/>
      <c r="H1282" s="534"/>
      <c r="I1282" s="534"/>
      <c r="J1282" s="534"/>
      <c r="K1282" s="534"/>
      <c r="L1282" s="527"/>
      <c r="M1282" s="527"/>
      <c r="N1282" s="527"/>
      <c r="O1282" s="534"/>
      <c r="P1282" s="606"/>
      <c r="Q1282" s="606"/>
      <c r="R1282" s="606"/>
      <c r="S1282" s="606"/>
      <c r="T1282" s="606"/>
      <c r="U1282" s="606"/>
      <c r="V1282" s="525"/>
      <c r="W1282" s="489"/>
      <c r="X1282" s="283"/>
      <c r="Y1282" s="283"/>
      <c r="Z1282" s="283"/>
      <c r="AA1282" s="283"/>
      <c r="AB1282" s="283"/>
      <c r="AC1282" s="283"/>
      <c r="AD1282" s="283"/>
      <c r="AE1282" s="283"/>
      <c r="AF1282" s="283"/>
      <c r="AG1282" s="283"/>
      <c r="AH1282" s="283"/>
      <c r="AI1282" s="283"/>
      <c r="AJ1282" s="283"/>
      <c r="AK1282" s="283"/>
    </row>
    <row r="1283" spans="1:37">
      <c r="A1283" s="527"/>
      <c r="B1283" s="527"/>
      <c r="C1283" s="525"/>
      <c r="D1283" s="527"/>
      <c r="E1283" s="534"/>
      <c r="F1283" s="534"/>
      <c r="G1283" s="534"/>
      <c r="H1283" s="534"/>
      <c r="I1283" s="534"/>
      <c r="J1283" s="534"/>
      <c r="K1283" s="534"/>
      <c r="L1283" s="527"/>
      <c r="M1283" s="527"/>
      <c r="N1283" s="527"/>
      <c r="O1283" s="534"/>
      <c r="P1283" s="606"/>
      <c r="Q1283" s="606"/>
      <c r="R1283" s="606"/>
      <c r="S1283" s="606"/>
      <c r="T1283" s="606"/>
      <c r="U1283" s="606"/>
      <c r="V1283" s="525"/>
      <c r="W1283" s="489"/>
      <c r="X1283" s="283"/>
      <c r="Y1283" s="283"/>
      <c r="Z1283" s="283"/>
      <c r="AA1283" s="283"/>
      <c r="AB1283" s="283"/>
      <c r="AC1283" s="283"/>
      <c r="AD1283" s="283"/>
      <c r="AE1283" s="283"/>
      <c r="AF1283" s="283"/>
      <c r="AG1283" s="283"/>
      <c r="AH1283" s="283"/>
      <c r="AI1283" s="283"/>
      <c r="AJ1283" s="283"/>
      <c r="AK1283" s="283"/>
    </row>
    <row r="1284" spans="1:37">
      <c r="A1284" s="527"/>
      <c r="B1284" s="527"/>
      <c r="C1284" s="525"/>
      <c r="D1284" s="527"/>
      <c r="E1284" s="534"/>
      <c r="F1284" s="534"/>
      <c r="G1284" s="534"/>
      <c r="H1284" s="534"/>
      <c r="I1284" s="534"/>
      <c r="J1284" s="534"/>
      <c r="K1284" s="534"/>
      <c r="L1284" s="527"/>
      <c r="M1284" s="527"/>
      <c r="N1284" s="527"/>
      <c r="O1284" s="534"/>
      <c r="P1284" s="606"/>
      <c r="Q1284" s="606"/>
      <c r="R1284" s="606"/>
      <c r="S1284" s="606"/>
      <c r="T1284" s="606"/>
      <c r="U1284" s="606"/>
      <c r="V1284" s="525"/>
      <c r="W1284" s="489"/>
      <c r="X1284" s="283"/>
      <c r="Y1284" s="283"/>
      <c r="Z1284" s="283"/>
      <c r="AA1284" s="283"/>
      <c r="AB1284" s="283"/>
      <c r="AC1284" s="283"/>
      <c r="AD1284" s="283"/>
      <c r="AE1284" s="283"/>
      <c r="AF1284" s="283"/>
      <c r="AG1284" s="283"/>
      <c r="AH1284" s="283"/>
      <c r="AI1284" s="283"/>
      <c r="AJ1284" s="283"/>
      <c r="AK1284" s="283"/>
    </row>
    <row r="1285" spans="1:37">
      <c r="A1285" s="527"/>
      <c r="B1285" s="527"/>
      <c r="C1285" s="525"/>
      <c r="D1285" s="527"/>
      <c r="E1285" s="534"/>
      <c r="F1285" s="534"/>
      <c r="G1285" s="534"/>
      <c r="H1285" s="534"/>
      <c r="I1285" s="534"/>
      <c r="J1285" s="534"/>
      <c r="K1285" s="534"/>
      <c r="L1285" s="527"/>
      <c r="M1285" s="527"/>
      <c r="N1285" s="527"/>
      <c r="O1285" s="534"/>
      <c r="P1285" s="606"/>
      <c r="Q1285" s="606"/>
      <c r="R1285" s="606"/>
      <c r="S1285" s="606"/>
      <c r="T1285" s="606"/>
      <c r="U1285" s="606"/>
      <c r="V1285" s="525"/>
      <c r="W1285" s="489"/>
      <c r="X1285" s="283"/>
      <c r="Y1285" s="283"/>
      <c r="Z1285" s="283"/>
      <c r="AA1285" s="283"/>
      <c r="AB1285" s="283"/>
      <c r="AC1285" s="283"/>
      <c r="AD1285" s="283"/>
      <c r="AE1285" s="283"/>
      <c r="AF1285" s="283"/>
      <c r="AG1285" s="283"/>
      <c r="AH1285" s="283"/>
      <c r="AI1285" s="283"/>
      <c r="AJ1285" s="283"/>
      <c r="AK1285" s="283"/>
    </row>
    <row r="1286" spans="1:37">
      <c r="A1286" s="527"/>
      <c r="B1286" s="527"/>
      <c r="C1286" s="525"/>
      <c r="D1286" s="527"/>
      <c r="E1286" s="534"/>
      <c r="F1286" s="534"/>
      <c r="G1286" s="534"/>
      <c r="H1286" s="534"/>
      <c r="I1286" s="534"/>
      <c r="J1286" s="534"/>
      <c r="K1286" s="534"/>
      <c r="L1286" s="527"/>
      <c r="M1286" s="527"/>
      <c r="N1286" s="527"/>
      <c r="O1286" s="534"/>
      <c r="P1286" s="606"/>
      <c r="Q1286" s="606"/>
      <c r="R1286" s="606"/>
      <c r="S1286" s="606"/>
      <c r="T1286" s="606"/>
      <c r="U1286" s="606"/>
      <c r="V1286" s="525"/>
      <c r="W1286" s="489"/>
      <c r="X1286" s="283"/>
      <c r="Y1286" s="283"/>
      <c r="Z1286" s="283"/>
      <c r="AA1286" s="283"/>
      <c r="AB1286" s="283"/>
      <c r="AC1286" s="283"/>
      <c r="AD1286" s="283"/>
      <c r="AE1286" s="283"/>
      <c r="AF1286" s="283"/>
      <c r="AG1286" s="283"/>
      <c r="AH1286" s="283"/>
      <c r="AI1286" s="283"/>
      <c r="AJ1286" s="283"/>
      <c r="AK1286" s="283"/>
    </row>
    <row r="1287" spans="1:37">
      <c r="A1287" s="527"/>
      <c r="B1287" s="527"/>
      <c r="C1287" s="525"/>
      <c r="D1287" s="527"/>
      <c r="E1287" s="534"/>
      <c r="F1287" s="534"/>
      <c r="G1287" s="534"/>
      <c r="H1287" s="534"/>
      <c r="I1287" s="534"/>
      <c r="J1287" s="534"/>
      <c r="K1287" s="534"/>
      <c r="L1287" s="527"/>
      <c r="M1287" s="527"/>
      <c r="N1287" s="527"/>
      <c r="O1287" s="534"/>
      <c r="P1287" s="606"/>
      <c r="Q1287" s="606"/>
      <c r="R1287" s="606"/>
      <c r="S1287" s="606"/>
      <c r="T1287" s="606"/>
      <c r="U1287" s="606"/>
      <c r="V1287" s="525"/>
      <c r="W1287" s="489"/>
      <c r="X1287" s="283"/>
      <c r="Y1287" s="283"/>
      <c r="Z1287" s="283"/>
      <c r="AA1287" s="283"/>
      <c r="AB1287" s="283"/>
      <c r="AC1287" s="283"/>
      <c r="AD1287" s="283"/>
      <c r="AE1287" s="283"/>
      <c r="AF1287" s="283"/>
      <c r="AG1287" s="283"/>
      <c r="AH1287" s="283"/>
      <c r="AI1287" s="283"/>
      <c r="AJ1287" s="283"/>
      <c r="AK1287" s="283"/>
    </row>
    <row r="1288" spans="1:37">
      <c r="A1288" s="527"/>
      <c r="B1288" s="527"/>
      <c r="C1288" s="525"/>
      <c r="D1288" s="527"/>
      <c r="E1288" s="534"/>
      <c r="F1288" s="534"/>
      <c r="G1288" s="534"/>
      <c r="H1288" s="534"/>
      <c r="I1288" s="534"/>
      <c r="J1288" s="534"/>
      <c r="K1288" s="534"/>
      <c r="L1288" s="527"/>
      <c r="M1288" s="527"/>
      <c r="N1288" s="527"/>
      <c r="O1288" s="534"/>
      <c r="P1288" s="606"/>
      <c r="Q1288" s="606"/>
      <c r="R1288" s="606"/>
      <c r="S1288" s="606"/>
      <c r="T1288" s="606"/>
      <c r="U1288" s="606"/>
      <c r="V1288" s="525"/>
      <c r="W1288" s="489"/>
      <c r="X1288" s="283"/>
      <c r="Y1288" s="283"/>
      <c r="Z1288" s="283"/>
      <c r="AA1288" s="283"/>
      <c r="AB1288" s="283"/>
      <c r="AC1288" s="283"/>
      <c r="AD1288" s="283"/>
      <c r="AE1288" s="283"/>
      <c r="AF1288" s="283"/>
      <c r="AG1288" s="283"/>
      <c r="AH1288" s="283"/>
      <c r="AI1288" s="283"/>
      <c r="AJ1288" s="283"/>
      <c r="AK1288" s="283"/>
    </row>
    <row r="1289" spans="1:37">
      <c r="A1289" s="527"/>
      <c r="B1289" s="527"/>
      <c r="C1289" s="525"/>
      <c r="D1289" s="527"/>
      <c r="E1289" s="534"/>
      <c r="F1289" s="534"/>
      <c r="G1289" s="534"/>
      <c r="H1289" s="534"/>
      <c r="I1289" s="534"/>
      <c r="J1289" s="534"/>
      <c r="K1289" s="534"/>
      <c r="L1289" s="527"/>
      <c r="M1289" s="527"/>
      <c r="N1289" s="527"/>
      <c r="O1289" s="534"/>
      <c r="P1289" s="606"/>
      <c r="Q1289" s="606"/>
      <c r="R1289" s="606"/>
      <c r="S1289" s="606"/>
      <c r="T1289" s="606"/>
      <c r="U1289" s="606"/>
      <c r="V1289" s="525"/>
      <c r="W1289" s="489"/>
      <c r="X1289" s="283"/>
      <c r="Y1289" s="283"/>
      <c r="Z1289" s="283"/>
      <c r="AA1289" s="283"/>
      <c r="AB1289" s="283"/>
      <c r="AC1289" s="283"/>
      <c r="AD1289" s="283"/>
      <c r="AE1289" s="283"/>
      <c r="AF1289" s="283"/>
      <c r="AG1289" s="283"/>
      <c r="AH1289" s="283"/>
      <c r="AI1289" s="283"/>
      <c r="AJ1289" s="283"/>
      <c r="AK1289" s="283"/>
    </row>
    <row r="1290" spans="1:37">
      <c r="A1290" s="527"/>
      <c r="B1290" s="527"/>
      <c r="C1290" s="525"/>
      <c r="D1290" s="527"/>
      <c r="E1290" s="534"/>
      <c r="F1290" s="534"/>
      <c r="G1290" s="534"/>
      <c r="H1290" s="534"/>
      <c r="I1290" s="534"/>
      <c r="J1290" s="534"/>
      <c r="K1290" s="534"/>
      <c r="L1290" s="527"/>
      <c r="M1290" s="527"/>
      <c r="N1290" s="527"/>
      <c r="O1290" s="534"/>
      <c r="P1290" s="606"/>
      <c r="Q1290" s="606"/>
      <c r="R1290" s="606"/>
      <c r="S1290" s="606"/>
      <c r="T1290" s="606"/>
      <c r="U1290" s="606"/>
      <c r="V1290" s="525"/>
      <c r="W1290" s="489"/>
      <c r="X1290" s="283"/>
      <c r="Y1290" s="283"/>
      <c r="Z1290" s="283"/>
      <c r="AA1290" s="283"/>
      <c r="AB1290" s="283"/>
      <c r="AC1290" s="283"/>
      <c r="AD1290" s="283"/>
      <c r="AE1290" s="283"/>
      <c r="AF1290" s="283"/>
      <c r="AG1290" s="283"/>
      <c r="AH1290" s="283"/>
      <c r="AI1290" s="283"/>
      <c r="AJ1290" s="283"/>
      <c r="AK1290" s="283"/>
    </row>
    <row r="1291" spans="1:37">
      <c r="A1291" s="527"/>
      <c r="B1291" s="527"/>
      <c r="C1291" s="525"/>
      <c r="D1291" s="527"/>
      <c r="E1291" s="534"/>
      <c r="F1291" s="534"/>
      <c r="G1291" s="534"/>
      <c r="H1291" s="534"/>
      <c r="I1291" s="534"/>
      <c r="J1291" s="534"/>
      <c r="K1291" s="534"/>
      <c r="L1291" s="527"/>
      <c r="M1291" s="527"/>
      <c r="N1291" s="527"/>
      <c r="O1291" s="534"/>
      <c r="P1291" s="606"/>
      <c r="Q1291" s="606"/>
      <c r="R1291" s="606"/>
      <c r="S1291" s="606"/>
      <c r="T1291" s="606"/>
      <c r="U1291" s="606"/>
      <c r="V1291" s="525"/>
      <c r="W1291" s="489"/>
      <c r="X1291" s="283"/>
      <c r="Y1291" s="283"/>
      <c r="Z1291" s="283"/>
      <c r="AA1291" s="283"/>
      <c r="AB1291" s="283"/>
      <c r="AC1291" s="283"/>
      <c r="AD1291" s="283"/>
      <c r="AE1291" s="283"/>
      <c r="AF1291" s="283"/>
      <c r="AG1291" s="283"/>
      <c r="AH1291" s="283"/>
      <c r="AI1291" s="283"/>
      <c r="AJ1291" s="283"/>
      <c r="AK1291" s="283"/>
    </row>
    <row r="1292" spans="1:37">
      <c r="A1292" s="527"/>
      <c r="B1292" s="527"/>
      <c r="C1292" s="525"/>
      <c r="D1292" s="527"/>
      <c r="E1292" s="534"/>
      <c r="F1292" s="534"/>
      <c r="G1292" s="534"/>
      <c r="H1292" s="534"/>
      <c r="I1292" s="534"/>
      <c r="J1292" s="534"/>
      <c r="K1292" s="534"/>
      <c r="L1292" s="527"/>
      <c r="M1292" s="527"/>
      <c r="N1292" s="527"/>
      <c r="O1292" s="534"/>
      <c r="P1292" s="606"/>
      <c r="Q1292" s="606"/>
      <c r="R1292" s="606"/>
      <c r="S1292" s="606"/>
      <c r="T1292" s="606"/>
      <c r="U1292" s="606"/>
      <c r="V1292" s="525"/>
      <c r="W1292" s="489"/>
      <c r="X1292" s="283"/>
      <c r="Y1292" s="283"/>
      <c r="Z1292" s="283"/>
      <c r="AA1292" s="283"/>
      <c r="AB1292" s="283"/>
      <c r="AC1292" s="283"/>
      <c r="AD1292" s="283"/>
      <c r="AE1292" s="283"/>
      <c r="AF1292" s="283"/>
      <c r="AG1292" s="283"/>
      <c r="AH1292" s="283"/>
      <c r="AI1292" s="283"/>
      <c r="AJ1292" s="283"/>
      <c r="AK1292" s="283"/>
    </row>
    <row r="1293" spans="1:37">
      <c r="A1293" s="527"/>
      <c r="B1293" s="527"/>
      <c r="C1293" s="525"/>
      <c r="D1293" s="527"/>
      <c r="E1293" s="534"/>
      <c r="F1293" s="534"/>
      <c r="G1293" s="534"/>
      <c r="H1293" s="534"/>
      <c r="I1293" s="534"/>
      <c r="J1293" s="534"/>
      <c r="K1293" s="534"/>
      <c r="L1293" s="527"/>
      <c r="M1293" s="527"/>
      <c r="N1293" s="527"/>
      <c r="O1293" s="534"/>
      <c r="P1293" s="606"/>
      <c r="Q1293" s="606"/>
      <c r="R1293" s="606"/>
      <c r="S1293" s="606"/>
      <c r="T1293" s="606"/>
      <c r="U1293" s="606"/>
      <c r="V1293" s="525"/>
      <c r="W1293" s="489"/>
      <c r="X1293" s="283"/>
      <c r="Y1293" s="283"/>
      <c r="Z1293" s="283"/>
      <c r="AA1293" s="283"/>
      <c r="AB1293" s="283"/>
      <c r="AC1293" s="283"/>
      <c r="AD1293" s="283"/>
      <c r="AE1293" s="283"/>
      <c r="AF1293" s="283"/>
      <c r="AG1293" s="283"/>
      <c r="AH1293" s="283"/>
      <c r="AI1293" s="283"/>
      <c r="AJ1293" s="283"/>
      <c r="AK1293" s="283"/>
    </row>
    <row r="1294" spans="1:37">
      <c r="A1294" s="527"/>
      <c r="B1294" s="527"/>
      <c r="C1294" s="525"/>
      <c r="D1294" s="527"/>
      <c r="E1294" s="534"/>
      <c r="F1294" s="534"/>
      <c r="G1294" s="534"/>
      <c r="H1294" s="534"/>
      <c r="I1294" s="534"/>
      <c r="J1294" s="534"/>
      <c r="K1294" s="534"/>
      <c r="L1294" s="527"/>
      <c r="M1294" s="527"/>
      <c r="N1294" s="527"/>
      <c r="O1294" s="534"/>
      <c r="P1294" s="606"/>
      <c r="Q1294" s="606"/>
      <c r="R1294" s="606"/>
      <c r="S1294" s="606"/>
      <c r="T1294" s="606"/>
      <c r="U1294" s="606"/>
      <c r="V1294" s="525"/>
      <c r="W1294" s="489"/>
      <c r="X1294" s="283"/>
      <c r="Y1294" s="283"/>
      <c r="Z1294" s="283"/>
      <c r="AA1294" s="283"/>
      <c r="AB1294" s="283"/>
      <c r="AC1294" s="283"/>
      <c r="AD1294" s="283"/>
      <c r="AE1294" s="283"/>
      <c r="AF1294" s="283"/>
      <c r="AG1294" s="283"/>
      <c r="AH1294" s="283"/>
      <c r="AI1294" s="283"/>
      <c r="AJ1294" s="283"/>
      <c r="AK1294" s="283"/>
    </row>
    <row r="1295" spans="1:37">
      <c r="A1295" s="527"/>
      <c r="B1295" s="527"/>
      <c r="C1295" s="525"/>
      <c r="D1295" s="527"/>
      <c r="E1295" s="534"/>
      <c r="F1295" s="534"/>
      <c r="G1295" s="534"/>
      <c r="H1295" s="534"/>
      <c r="I1295" s="534"/>
      <c r="J1295" s="534"/>
      <c r="K1295" s="534"/>
      <c r="L1295" s="527"/>
      <c r="M1295" s="527"/>
      <c r="N1295" s="527"/>
      <c r="O1295" s="534"/>
      <c r="P1295" s="606"/>
      <c r="Q1295" s="606"/>
      <c r="R1295" s="606"/>
      <c r="S1295" s="606"/>
      <c r="T1295" s="606"/>
      <c r="U1295" s="606"/>
      <c r="V1295" s="525"/>
      <c r="W1295" s="489"/>
      <c r="X1295" s="283"/>
      <c r="Y1295" s="283"/>
      <c r="Z1295" s="283"/>
      <c r="AA1295" s="283"/>
      <c r="AB1295" s="283"/>
      <c r="AC1295" s="283"/>
      <c r="AD1295" s="283"/>
      <c r="AE1295" s="283"/>
      <c r="AF1295" s="283"/>
      <c r="AG1295" s="283"/>
      <c r="AH1295" s="283"/>
      <c r="AI1295" s="283"/>
      <c r="AJ1295" s="283"/>
      <c r="AK1295" s="283"/>
    </row>
    <row r="1296" spans="1:37">
      <c r="A1296" s="527"/>
      <c r="B1296" s="527"/>
      <c r="C1296" s="525"/>
      <c r="D1296" s="527"/>
      <c r="E1296" s="534"/>
      <c r="F1296" s="534"/>
      <c r="G1296" s="534"/>
      <c r="H1296" s="534"/>
      <c r="I1296" s="534"/>
      <c r="J1296" s="534"/>
      <c r="K1296" s="534"/>
      <c r="L1296" s="527"/>
      <c r="M1296" s="527"/>
      <c r="N1296" s="527"/>
      <c r="O1296" s="534"/>
      <c r="P1296" s="606"/>
      <c r="Q1296" s="606"/>
      <c r="R1296" s="606"/>
      <c r="S1296" s="606"/>
      <c r="T1296" s="606"/>
      <c r="U1296" s="606"/>
      <c r="V1296" s="525"/>
      <c r="W1296" s="489"/>
      <c r="X1296" s="283"/>
      <c r="Y1296" s="283"/>
      <c r="Z1296" s="283"/>
      <c r="AA1296" s="283"/>
      <c r="AB1296" s="283"/>
      <c r="AC1296" s="283"/>
      <c r="AD1296" s="283"/>
      <c r="AE1296" s="283"/>
      <c r="AF1296" s="283"/>
      <c r="AG1296" s="283"/>
      <c r="AH1296" s="283"/>
      <c r="AI1296" s="283"/>
      <c r="AJ1296" s="283"/>
      <c r="AK1296" s="283"/>
    </row>
    <row r="1297" spans="1:37">
      <c r="A1297" s="527"/>
      <c r="B1297" s="527"/>
      <c r="C1297" s="525"/>
      <c r="D1297" s="527"/>
      <c r="E1297" s="534"/>
      <c r="F1297" s="534"/>
      <c r="G1297" s="534"/>
      <c r="H1297" s="534"/>
      <c r="I1297" s="534"/>
      <c r="J1297" s="534"/>
      <c r="K1297" s="534"/>
      <c r="L1297" s="527"/>
      <c r="M1297" s="527"/>
      <c r="N1297" s="527"/>
      <c r="O1297" s="534"/>
      <c r="P1297" s="606"/>
      <c r="Q1297" s="606"/>
      <c r="R1297" s="606"/>
      <c r="S1297" s="606"/>
      <c r="T1297" s="606"/>
      <c r="U1297" s="606"/>
      <c r="V1297" s="525"/>
      <c r="W1297" s="489"/>
      <c r="X1297" s="283"/>
      <c r="Y1297" s="283"/>
      <c r="Z1297" s="283"/>
      <c r="AA1297" s="283"/>
      <c r="AB1297" s="283"/>
      <c r="AC1297" s="283"/>
      <c r="AD1297" s="283"/>
      <c r="AE1297" s="283"/>
      <c r="AF1297" s="283"/>
      <c r="AG1297" s="283"/>
      <c r="AH1297" s="283"/>
      <c r="AI1297" s="283"/>
      <c r="AJ1297" s="283"/>
      <c r="AK1297" s="283"/>
    </row>
    <row r="1298" spans="1:37">
      <c r="A1298" s="527"/>
      <c r="B1298" s="527"/>
      <c r="C1298" s="525"/>
      <c r="D1298" s="527"/>
      <c r="E1298" s="534"/>
      <c r="F1298" s="534"/>
      <c r="G1298" s="534"/>
      <c r="H1298" s="534"/>
      <c r="I1298" s="534"/>
      <c r="J1298" s="534"/>
      <c r="K1298" s="534"/>
      <c r="L1298" s="527"/>
      <c r="M1298" s="527"/>
      <c r="N1298" s="527"/>
      <c r="O1298" s="534"/>
      <c r="P1298" s="606"/>
      <c r="Q1298" s="606"/>
      <c r="R1298" s="606"/>
      <c r="S1298" s="606"/>
      <c r="T1298" s="606"/>
      <c r="U1298" s="606"/>
      <c r="V1298" s="525"/>
      <c r="W1298" s="489"/>
      <c r="X1298" s="283"/>
      <c r="Y1298" s="283"/>
      <c r="Z1298" s="283"/>
      <c r="AA1298" s="283"/>
      <c r="AB1298" s="283"/>
      <c r="AC1298" s="283"/>
      <c r="AD1298" s="283"/>
      <c r="AE1298" s="283"/>
      <c r="AF1298" s="283"/>
      <c r="AG1298" s="283"/>
      <c r="AH1298" s="283"/>
      <c r="AI1298" s="283"/>
      <c r="AJ1298" s="283"/>
      <c r="AK1298" s="283"/>
    </row>
    <row r="1299" spans="1:37">
      <c r="A1299" s="527"/>
      <c r="B1299" s="527"/>
      <c r="C1299" s="525"/>
      <c r="D1299" s="527"/>
      <c r="E1299" s="534"/>
      <c r="F1299" s="534"/>
      <c r="G1299" s="534"/>
      <c r="H1299" s="534"/>
      <c r="I1299" s="534"/>
      <c r="J1299" s="534"/>
      <c r="K1299" s="534"/>
      <c r="L1299" s="527"/>
      <c r="M1299" s="527"/>
      <c r="N1299" s="527"/>
      <c r="O1299" s="534"/>
      <c r="P1299" s="606"/>
      <c r="Q1299" s="606"/>
      <c r="R1299" s="606"/>
      <c r="S1299" s="606"/>
      <c r="T1299" s="606"/>
      <c r="U1299" s="606"/>
      <c r="V1299" s="525"/>
      <c r="W1299" s="489"/>
      <c r="X1299" s="283"/>
      <c r="Y1299" s="283"/>
      <c r="Z1299" s="283"/>
      <c r="AA1299" s="283"/>
      <c r="AB1299" s="283"/>
      <c r="AC1299" s="283"/>
      <c r="AD1299" s="283"/>
      <c r="AE1299" s="283"/>
      <c r="AF1299" s="283"/>
      <c r="AG1299" s="283"/>
      <c r="AH1299" s="283"/>
      <c r="AI1299" s="283"/>
      <c r="AJ1299" s="283"/>
      <c r="AK1299" s="283"/>
    </row>
    <row r="1300" spans="1:37">
      <c r="A1300" s="527"/>
      <c r="B1300" s="527"/>
      <c r="C1300" s="525"/>
      <c r="D1300" s="527"/>
      <c r="E1300" s="534"/>
      <c r="F1300" s="534"/>
      <c r="G1300" s="534"/>
      <c r="H1300" s="534"/>
      <c r="I1300" s="534"/>
      <c r="J1300" s="534"/>
      <c r="K1300" s="534"/>
      <c r="L1300" s="527"/>
      <c r="M1300" s="527"/>
      <c r="N1300" s="527"/>
      <c r="O1300" s="534"/>
      <c r="P1300" s="606"/>
      <c r="Q1300" s="606"/>
      <c r="R1300" s="606"/>
      <c r="S1300" s="606"/>
      <c r="T1300" s="606"/>
      <c r="U1300" s="606"/>
      <c r="V1300" s="525"/>
      <c r="W1300" s="489"/>
      <c r="X1300" s="283"/>
      <c r="Y1300" s="283"/>
      <c r="Z1300" s="283"/>
      <c r="AA1300" s="283"/>
      <c r="AB1300" s="283"/>
      <c r="AC1300" s="283"/>
      <c r="AD1300" s="283"/>
      <c r="AE1300" s="283"/>
      <c r="AF1300" s="283"/>
      <c r="AG1300" s="283"/>
      <c r="AH1300" s="283"/>
      <c r="AI1300" s="283"/>
      <c r="AJ1300" s="283"/>
      <c r="AK1300" s="283"/>
    </row>
    <row r="1301" spans="1:37">
      <c r="A1301" s="527"/>
      <c r="B1301" s="527"/>
      <c r="C1301" s="525"/>
      <c r="D1301" s="527"/>
      <c r="E1301" s="534"/>
      <c r="F1301" s="534"/>
      <c r="G1301" s="534"/>
      <c r="H1301" s="534"/>
      <c r="I1301" s="534"/>
      <c r="J1301" s="534"/>
      <c r="K1301" s="534"/>
      <c r="L1301" s="527"/>
      <c r="M1301" s="527"/>
      <c r="N1301" s="527"/>
      <c r="O1301" s="534"/>
      <c r="P1301" s="606"/>
      <c r="Q1301" s="606"/>
      <c r="R1301" s="606"/>
      <c r="S1301" s="606"/>
      <c r="T1301" s="606"/>
      <c r="U1301" s="606"/>
      <c r="V1301" s="525"/>
      <c r="W1301" s="489"/>
      <c r="X1301" s="283"/>
      <c r="Y1301" s="283"/>
      <c r="Z1301" s="283"/>
      <c r="AA1301" s="283"/>
      <c r="AB1301" s="283"/>
      <c r="AC1301" s="283"/>
      <c r="AD1301" s="283"/>
      <c r="AE1301" s="283"/>
      <c r="AF1301" s="283"/>
      <c r="AG1301" s="283"/>
      <c r="AH1301" s="283"/>
      <c r="AI1301" s="283"/>
      <c r="AJ1301" s="283"/>
      <c r="AK1301" s="283"/>
    </row>
  </sheetData>
  <autoFilter ref="A4:AK1258" xr:uid="{24652C91-2A72-4FBC-ADAA-13281FA2DA57}">
    <filterColumn colId="18" showButton="0"/>
  </autoFilter>
  <mergeCells count="1">
    <mergeCell ref="S4:T4"/>
  </mergeCells>
  <pageMargins left="0.70866141732283472" right="0.31496062992125984" top="0.35433070866141736" bottom="0.15748031496062992" header="0.11811023622047245" footer="0.11811023622047245"/>
  <pageSetup paperSize="9" scale="50" fitToHeight="0" orientation="landscape" r:id="rId1"/>
  <headerFooter>
    <oddHeader xml:space="preserve">&amp;RПриложение 1 к Коммерческому предложению от 11.09.2025г.Ремонт цеха М14  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рабочая финал</vt:lpstr>
      <vt:lpstr>форма финал</vt:lpstr>
      <vt:lpstr>'форма финал'!Заголовки_для_печати</vt:lpstr>
      <vt:lpstr>'форма финал'!Область_печати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2025-09-11T20:22:08Z</cp:lastPrinted>
  <dcterms:created xsi:type="dcterms:W3CDTF">2025-09-11T15:31:40Z</dcterms:created>
  <dcterms:modified xsi:type="dcterms:W3CDTF">2025-09-19T10:26:29Z</dcterms:modified>
</cp:coreProperties>
</file>