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 кс-2\декабрь 25г\"/>
    </mc:Choice>
  </mc:AlternateContent>
  <xr:revisionPtr revIDLastSave="0" documentId="13_ncr:1_{DCBD9D5E-A866-465E-9A95-BF96A4879D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есурсы_декабрь 25г." sheetId="1" r:id="rId1"/>
  </sheets>
  <definedNames>
    <definedName name="_xlnm.Print_Titles" localSheetId="0">'ресурсы_декабрь 25г.'!$17:$17</definedName>
    <definedName name="_xlnm.Print_Area" localSheetId="0">'ресурсы_декабрь 25г.'!$A$1:$J$61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8" i="1" l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2" i="1"/>
  <c r="A31" i="1"/>
  <c r="A30" i="1"/>
  <c r="A29" i="1"/>
  <c r="A28" i="1"/>
  <c r="A27" i="1"/>
  <c r="A26" i="1"/>
  <c r="A25" i="1"/>
  <c r="A22" i="1"/>
  <c r="A21" i="1"/>
  <c r="A20" i="1"/>
  <c r="J55" i="1"/>
  <c r="J54" i="1"/>
  <c r="J53" i="1"/>
  <c r="J52" i="1"/>
  <c r="J51" i="1"/>
  <c r="J50" i="1"/>
  <c r="J49" i="1"/>
  <c r="J33" i="1"/>
  <c r="J23" i="1"/>
</calcChain>
</file>

<file path=xl/sharedStrings.xml><?xml version="1.0" encoding="utf-8"?>
<sst xmlns="http://schemas.openxmlformats.org/spreadsheetml/2006/main" count="186" uniqueCount="106">
  <si>
    <t>Стройка:</t>
  </si>
  <si>
    <t>Терминал по перевалке минеральных удобрений в морском торговом порту Усть-Луга. Береговые объекты терминала</t>
  </si>
  <si>
    <t/>
  </si>
  <si>
    <t>Объект:</t>
  </si>
  <si>
    <t>07.04.042 Конвейерная галерея №3 (код SAP 01.02.011) код ГП 2.1.3</t>
  </si>
  <si>
    <t>к Локальной смете № 1632-2021-2.1.3-КМ_07.04.042-П-01-02</t>
  </si>
  <si>
    <t xml:space="preserve">на: </t>
  </si>
  <si>
    <t>Конструкции металлические</t>
  </si>
  <si>
    <t>Основание:</t>
  </si>
  <si>
    <t>1632-2021-2.1.3-КМ_0_0_RU_IFC</t>
  </si>
  <si>
    <t>Стоимость по акту, руб.:</t>
  </si>
  <si>
    <t>Нормативная трудоемкость основных рабочих, чел.ч.:</t>
  </si>
  <si>
    <t>1580,42</t>
  </si>
  <si>
    <t>Нормативная трудоемкость машинистов, чел.ч.:</t>
  </si>
  <si>
    <t>Заработная плата основных рабочих, руб.:</t>
  </si>
  <si>
    <t>Заработная плата машинистов, руб.:</t>
  </si>
  <si>
    <t>№ п.п.</t>
  </si>
  <si>
    <t>Код ресурса</t>
  </si>
  <si>
    <t>Наименование</t>
  </si>
  <si>
    <t>Единица измерения</t>
  </si>
  <si>
    <t>Кол-во по проектным данным</t>
  </si>
  <si>
    <t>Сметная стоимость</t>
  </si>
  <si>
    <t>Коэффициент</t>
  </si>
  <si>
    <t>В базисных ценах, руб.</t>
  </si>
  <si>
    <t>В текущих ценах, руб.</t>
  </si>
  <si>
    <t>На ед.</t>
  </si>
  <si>
    <t>Общая</t>
  </si>
  <si>
    <t>2</t>
  </si>
  <si>
    <t>Ресурсы подрядчика</t>
  </si>
  <si>
    <t xml:space="preserve">          Трудозатраты</t>
  </si>
  <si>
    <t>1-3-6</t>
  </si>
  <si>
    <t>Затраты труда рабочих-строителей</t>
  </si>
  <si>
    <t>чел.-ч</t>
  </si>
  <si>
    <t xml:space="preserve">1 </t>
  </si>
  <si>
    <t>1-4-4</t>
  </si>
  <si>
    <t>Затраты труда машинистов</t>
  </si>
  <si>
    <t>Итого "Трудозатраты"</t>
  </si>
  <si>
    <t>руб</t>
  </si>
  <si>
    <t xml:space="preserve">          Машины и механизмы</t>
  </si>
  <si>
    <t>020121</t>
  </si>
  <si>
    <t>Краны башенные при работе на монтаже технологического оборудования: 25-75 т</t>
  </si>
  <si>
    <t>маш.час</t>
  </si>
  <si>
    <t>326,54
----------
27,94</t>
  </si>
  <si>
    <t>020403</t>
  </si>
  <si>
    <t>Краны козловые при работе на монтаже технологического оборудования: 32 т</t>
  </si>
  <si>
    <t>135,59
----------
27,94</t>
  </si>
  <si>
    <t>021141</t>
  </si>
  <si>
    <t>Краны на автомобильном ходу при работе на других видах строительства: 10 т</t>
  </si>
  <si>
    <t>125,73
----------
24,53</t>
  </si>
  <si>
    <t>021244</t>
  </si>
  <si>
    <t>Краны на гусеничном ходу при работе на других видах строительства: 25 т</t>
  </si>
  <si>
    <t>133,87
----------
24,53</t>
  </si>
  <si>
    <t>040504</t>
  </si>
  <si>
    <t>Аппарат для газовой сварки и резки</t>
  </si>
  <si>
    <t>041000</t>
  </si>
  <si>
    <t>Преобразователи сварочные с номинальным сварочным током 315-500 А</t>
  </si>
  <si>
    <t>330301</t>
  </si>
  <si>
    <t>Машины шлифовальные: электрические</t>
  </si>
  <si>
    <t>400001</t>
  </si>
  <si>
    <t>Автомобили бортовые, грузоподъемность: до 5 т</t>
  </si>
  <si>
    <t>Итого "Машины и механизмы"</t>
  </si>
  <si>
    <t xml:space="preserve">          Материалы</t>
  </si>
  <si>
    <t>101-0309</t>
  </si>
  <si>
    <t>Канаты пеньковые пропитанные</t>
  </si>
  <si>
    <t>т</t>
  </si>
  <si>
    <t>101-0324</t>
  </si>
  <si>
    <t>Кислород технический: газообразный</t>
  </si>
  <si>
    <t>м3</t>
  </si>
  <si>
    <t>101-0797</t>
  </si>
  <si>
    <t>Проволока горячекатаная в мотках, диаметром 6,3-6,5 мм</t>
  </si>
  <si>
    <t>101-1019</t>
  </si>
  <si>
    <t>Швеллеры № 40 из стали марки: Ст0</t>
  </si>
  <si>
    <t>101-1513</t>
  </si>
  <si>
    <t>Электроды диаметром: 4 мм Э42</t>
  </si>
  <si>
    <t>101-1714</t>
  </si>
  <si>
    <t>Болты с гайками и шайбами строительные</t>
  </si>
  <si>
    <t>101-1805</t>
  </si>
  <si>
    <t>Гвозди строительные</t>
  </si>
  <si>
    <t>101-2278</t>
  </si>
  <si>
    <t>Пропан-бутан, смесь техническая</t>
  </si>
  <si>
    <t>кг</t>
  </si>
  <si>
    <t>101-2467</t>
  </si>
  <si>
    <t>Растворитель марки: Р-4</t>
  </si>
  <si>
    <t>102-0023</t>
  </si>
  <si>
    <t>Бруски обрезные хвойных пород длиной: 4-6,5 м, шириной 75-150 мм, толщиной 40-75 мм, I сорта</t>
  </si>
  <si>
    <t>113-0021</t>
  </si>
  <si>
    <t>Грунтовка: ГФ-021 красно-коричневая</t>
  </si>
  <si>
    <t>201-0756</t>
  </si>
  <si>
    <t>Отдельные конструктивные элементы зданий и сооружений с преобладанием: горячекатаных профилей, средняя масса сборочной единицы от 0,1 до 0,5 т</t>
  </si>
  <si>
    <t>508-0097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</si>
  <si>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</si>
  <si>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>10 м</t>
  </si>
  <si>
    <t>Металлоконструкции 39.00.00.000 СБ</t>
  </si>
  <si>
    <t>17 898,38
155000/ИндМ223</t>
  </si>
  <si>
    <t>Итого "Материалы"</t>
  </si>
  <si>
    <t>Итого "Ресурсы подрядчика"</t>
  </si>
  <si>
    <t>Итого по ведомости ресурсов акта</t>
  </si>
  <si>
    <t xml:space="preserve">  В том числе:</t>
  </si>
  <si>
    <t xml:space="preserve">    Трудозатраты</t>
  </si>
  <si>
    <t xml:space="preserve">    Машины и механизмы</t>
  </si>
  <si>
    <t xml:space="preserve">    Материалы</t>
  </si>
  <si>
    <t>Составил:</t>
  </si>
  <si>
    <t>[должность, подпись (инициалы, фамилия)]</t>
  </si>
  <si>
    <t>Проверил:</t>
  </si>
  <si>
    <t>Материал Заказчика</t>
  </si>
  <si>
    <t>Ведомость ресурсов по акту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</si>
</sst>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"/>
    <numFmt numFmtId="166" formatCode="0.0000"/>
  </numFmts>
  <fonts count="2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b/>
      <sz val="14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b/>
      <sz val="11"/>
      <name val="Arial"/>
      <charset val="204"/>
    </font>
    <font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FFFF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9"/>
      <color rgb="FFFF0000"/>
      <name val="Arial"/>
      <family val="2"/>
      <charset val="204"/>
    </font>
    <font>
      <sz val="8"/>
      <name val="Arial"/>
      <family val="2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 wrapText="1"/>
    </xf>
    <xf numFmtId="0" fontId="8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2" fontId="1" fillId="0" borderId="1" xfId="0" applyNumberFormat="1" applyFont="1" applyFill="1" applyBorder="1" applyAlignment="1" applyProtection="1">
      <alignment horizontal="center" vertical="top" wrapText="1"/>
    </xf>
    <xf numFmtId="4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vertical="top" wrapText="1"/>
    </xf>
    <xf numFmtId="4" fontId="10" fillId="0" borderId="2" xfId="0" applyNumberFormat="1" applyFont="1" applyFill="1" applyBorder="1" applyAlignment="1" applyProtection="1">
      <alignment horizontal="right" vertical="top" wrapText="1"/>
    </xf>
    <xf numFmtId="0" fontId="10" fillId="0" borderId="1" xfId="0" applyNumberFormat="1" applyFont="1" applyFill="1" applyBorder="1" applyAlignment="1" applyProtection="1">
      <alignment horizontal="right" vertical="top" wrapText="1"/>
    </xf>
    <xf numFmtId="4" fontId="10" fillId="0" borderId="1" xfId="0" applyNumberFormat="1" applyFont="1" applyFill="1" applyBorder="1" applyAlignment="1" applyProtection="1">
      <alignment horizontal="right" vertical="top" wrapText="1"/>
    </xf>
    <xf numFmtId="165" fontId="10" fillId="0" borderId="1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0" fontId="12" fillId="0" borderId="1" xfId="0" applyNumberFormat="1" applyFont="1" applyFill="1" applyBorder="1" applyAlignment="1" applyProtection="1">
      <alignment horizontal="right" vertical="top" wrapText="1"/>
    </xf>
    <xf numFmtId="165" fontId="12" fillId="0" borderId="1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vertical="top" wrapText="1"/>
    </xf>
    <xf numFmtId="0" fontId="13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>
      <alignment horizontal="right" vertical="center"/>
    </xf>
    <xf numFmtId="0" fontId="14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vertical="top" wrapText="1"/>
    </xf>
    <xf numFmtId="0" fontId="14" fillId="0" borderId="0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vertical="center"/>
    </xf>
    <xf numFmtId="0" fontId="12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/>
    <xf numFmtId="0" fontId="15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" fontId="8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right"/>
    </xf>
    <xf numFmtId="2" fontId="8" fillId="0" borderId="0" xfId="0" applyNumberFormat="1" applyFont="1" applyFill="1" applyBorder="1" applyAlignment="1" applyProtection="1">
      <alignment horizontal="right"/>
    </xf>
    <xf numFmtId="1" fontId="8" fillId="0" borderId="0" xfId="0" applyNumberFormat="1" applyFont="1" applyFill="1" applyBorder="1" applyAlignment="1" applyProtection="1">
      <alignment horizontal="righ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164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vertical="top" wrapText="1"/>
    </xf>
    <xf numFmtId="0" fontId="12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4" fillId="0" borderId="3" xfId="0" applyNumberFormat="1" applyFont="1" applyFill="1" applyBorder="1" applyAlignment="1" applyProtection="1">
      <alignment vertical="top" wrapText="1"/>
    </xf>
    <xf numFmtId="0" fontId="14" fillId="0" borderId="3" xfId="0" applyNumberFormat="1" applyFont="1" applyFill="1" applyBorder="1" applyAlignment="1" applyProtection="1">
      <alignment horizontal="right" vertical="top" wrapText="1"/>
    </xf>
    <xf numFmtId="0" fontId="15" fillId="0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center" vertical="center"/>
    </xf>
    <xf numFmtId="0" fontId="16" fillId="0" borderId="1" xfId="0" applyNumberFormat="1" applyFont="1" applyFill="1" applyBorder="1" applyAlignment="1" applyProtection="1">
      <alignment horizontal="center" vertical="top" wrapText="1"/>
    </xf>
    <xf numFmtId="0" fontId="17" fillId="0" borderId="1" xfId="0" applyNumberFormat="1" applyFont="1" applyFill="1" applyBorder="1" applyAlignment="1" applyProtection="1">
      <alignment horizontal="center" vertical="top" wrapText="1"/>
    </xf>
    <xf numFmtId="166" fontId="17" fillId="0" borderId="1" xfId="0" applyNumberFormat="1" applyFont="1" applyFill="1" applyBorder="1" applyAlignment="1" applyProtection="1">
      <alignment horizontal="center" vertical="top" wrapText="1"/>
    </xf>
    <xf numFmtId="0" fontId="17" fillId="0" borderId="1" xfId="0" applyNumberFormat="1" applyFont="1" applyFill="1" applyBorder="1" applyAlignment="1" applyProtection="1">
      <alignment horizontal="right" vertical="top" wrapText="1"/>
    </xf>
    <xf numFmtId="165" fontId="17" fillId="0" borderId="1" xfId="0" applyNumberFormat="1" applyFont="1" applyFill="1" applyBorder="1" applyAlignment="1" applyProtection="1">
      <alignment horizontal="right" vertical="top" wrapText="1"/>
    </xf>
    <xf numFmtId="0" fontId="17" fillId="0" borderId="0" xfId="0" applyNumberFormat="1" applyFont="1" applyFill="1" applyBorder="1" applyAlignment="1" applyProtection="1">
      <alignment wrapText="1"/>
    </xf>
    <xf numFmtId="0" fontId="18" fillId="0" borderId="0" xfId="0" applyFont="1"/>
    <xf numFmtId="0" fontId="19" fillId="0" borderId="0" xfId="0" applyNumberFormat="1" applyFont="1" applyFill="1" applyBorder="1" applyAlignment="1" applyProtection="1">
      <alignment horizontal="left" vertical="top" wrapText="1"/>
    </xf>
    <xf numFmtId="2" fontId="17" fillId="0" borderId="1" xfId="0" applyNumberFormat="1" applyFont="1" applyFill="1" applyBorder="1" applyAlignment="1" applyProtection="1">
      <alignment horizontal="center" vertical="top" wrapText="1"/>
    </xf>
    <xf numFmtId="164" fontId="17" fillId="0" borderId="1" xfId="0" applyNumberFormat="1" applyFont="1" applyFill="1" applyBorder="1" applyAlignment="1" applyProtection="1">
      <alignment horizontal="center" vertical="top" wrapText="1"/>
    </xf>
    <xf numFmtId="4" fontId="20" fillId="0" borderId="1" xfId="0" applyNumberFormat="1" applyFont="1" applyFill="1" applyBorder="1" applyAlignment="1" applyProtection="1">
      <alignment horizontal="right" vertical="top" wrapText="1"/>
    </xf>
    <xf numFmtId="49" fontId="20" fillId="0" borderId="1" xfId="0" applyNumberFormat="1" applyFont="1" applyFill="1" applyBorder="1" applyAlignment="1" applyProtection="1">
      <alignment horizontal="left" vertical="top" wrapText="1"/>
    </xf>
    <xf numFmtId="0" fontId="20" fillId="0" borderId="1" xfId="0" applyNumberFormat="1" applyFont="1" applyFill="1" applyBorder="1" applyAlignment="1" applyProtection="1">
      <alignment vertical="top" wrapText="1"/>
    </xf>
    <xf numFmtId="0" fontId="20" fillId="0" borderId="1" xfId="0" applyNumberFormat="1" applyFont="1" applyFill="1" applyBorder="1" applyAlignment="1" applyProtection="1">
      <alignment horizontal="center" vertical="top" wrapText="1"/>
    </xf>
    <xf numFmtId="2" fontId="20" fillId="0" borderId="1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61"/>
  <sheetViews>
    <sheetView tabSelected="1" topLeftCell="A36" workbookViewId="0">
      <selection activeCell="A18" sqref="A18:J18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0" style="1" customWidth="1"/>
    <col min="5" max="5" width="13.5703125" style="1" customWidth="1"/>
    <col min="6" max="9" width="12.5703125" style="1" customWidth="1"/>
    <col min="10" max="10" width="8.85546875" style="1" customWidth="1"/>
    <col min="11" max="14" width="9.140625" style="1"/>
    <col min="15" max="32" width="143.7109375" style="2" hidden="1" customWidth="1"/>
    <col min="33" max="33" width="82.7109375" style="3" hidden="1" customWidth="1"/>
    <col min="34" max="35" width="21.42578125" style="4" hidden="1" customWidth="1"/>
    <col min="36" max="37" width="154.7109375" style="5" hidden="1" customWidth="1"/>
    <col min="38" max="38" width="72" style="2" hidden="1" customWidth="1"/>
    <col min="39" max="40" width="61" style="2" hidden="1" customWidth="1"/>
    <col min="41" max="42" width="53.42578125" style="2" hidden="1" customWidth="1"/>
    <col min="43" max="47" width="63.85546875" style="6" hidden="1" customWidth="1"/>
    <col min="48" max="49" width="53.42578125" style="2" hidden="1" customWidth="1"/>
    <col min="50" max="54" width="63.85546875" style="6" hidden="1" customWidth="1"/>
    <col min="55" max="16384" width="9.140625" style="1"/>
  </cols>
  <sheetData>
    <row r="1" spans="1:35" customFormat="1" ht="15" x14ac:dyDescent="0.25">
      <c r="A1" s="7" t="s">
        <v>0</v>
      </c>
      <c r="B1" s="50" t="s">
        <v>1</v>
      </c>
      <c r="C1" s="50"/>
      <c r="D1" s="50"/>
      <c r="E1" s="50"/>
      <c r="F1" s="50"/>
      <c r="G1" s="50"/>
      <c r="H1" s="50"/>
      <c r="I1" s="50"/>
      <c r="J1" s="50"/>
      <c r="O1" s="8" t="s">
        <v>1</v>
      </c>
      <c r="P1" s="8" t="s">
        <v>2</v>
      </c>
      <c r="Q1" s="8" t="s">
        <v>2</v>
      </c>
      <c r="R1" s="8" t="s">
        <v>2</v>
      </c>
      <c r="S1" s="8" t="s">
        <v>2</v>
      </c>
      <c r="T1" s="8" t="s">
        <v>2</v>
      </c>
      <c r="U1" s="8" t="s">
        <v>2</v>
      </c>
      <c r="V1" s="8" t="s">
        <v>2</v>
      </c>
      <c r="W1" s="8" t="s">
        <v>2</v>
      </c>
    </row>
    <row r="2" spans="1:35" customFormat="1" ht="15" x14ac:dyDescent="0.25">
      <c r="A2" s="7" t="s">
        <v>3</v>
      </c>
      <c r="B2" s="50" t="s">
        <v>4</v>
      </c>
      <c r="C2" s="50"/>
      <c r="D2" s="50"/>
      <c r="E2" s="50"/>
      <c r="F2" s="50"/>
      <c r="G2" s="50"/>
      <c r="H2" s="50"/>
      <c r="I2" s="50"/>
      <c r="J2" s="50"/>
      <c r="X2" s="8" t="s">
        <v>4</v>
      </c>
      <c r="Y2" s="8" t="s">
        <v>2</v>
      </c>
      <c r="Z2" s="8" t="s">
        <v>2</v>
      </c>
      <c r="AA2" s="8" t="s">
        <v>2</v>
      </c>
      <c r="AB2" s="8" t="s">
        <v>2</v>
      </c>
      <c r="AC2" s="8" t="s">
        <v>2</v>
      </c>
      <c r="AD2" s="8" t="s">
        <v>2</v>
      </c>
      <c r="AE2" s="8" t="s">
        <v>2</v>
      </c>
      <c r="AF2" s="8" t="s">
        <v>2</v>
      </c>
    </row>
    <row r="3" spans="1:35" customFormat="1" ht="11.2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</row>
    <row r="4" spans="1:35" customFormat="1" ht="19.5" customHeight="1" x14ac:dyDescent="0.25">
      <c r="B4" s="9"/>
      <c r="C4" s="9"/>
      <c r="D4" s="84" t="s">
        <v>105</v>
      </c>
      <c r="E4" s="9"/>
      <c r="F4" s="9"/>
      <c r="G4" s="9"/>
      <c r="H4" s="9"/>
      <c r="I4" s="9"/>
      <c r="J4" s="9"/>
    </row>
    <row r="5" spans="1:35" customFormat="1" ht="17.25" customHeight="1" x14ac:dyDescent="0.25">
      <c r="B5" s="10"/>
      <c r="C5" s="11"/>
      <c r="D5" s="11" t="s">
        <v>5</v>
      </c>
      <c r="E5" s="10"/>
      <c r="F5" s="10"/>
      <c r="G5" s="10"/>
      <c r="H5" s="10"/>
      <c r="I5" s="10"/>
      <c r="J5" s="10"/>
    </row>
    <row r="6" spans="1:35" customFormat="1" ht="15" x14ac:dyDescent="0.25">
      <c r="C6" s="12" t="s">
        <v>6</v>
      </c>
      <c r="D6" s="51" t="s">
        <v>7</v>
      </c>
      <c r="E6" s="51"/>
      <c r="F6" s="51"/>
      <c r="G6" s="51"/>
      <c r="H6" s="51"/>
      <c r="I6" s="51"/>
      <c r="J6" s="51"/>
      <c r="AG6" s="13" t="s">
        <v>7</v>
      </c>
    </row>
    <row r="7" spans="1:35" customFormat="1" ht="15.75" customHeight="1" x14ac:dyDescent="0.25">
      <c r="A7" s="7" t="s">
        <v>8</v>
      </c>
      <c r="B7" s="52" t="s">
        <v>9</v>
      </c>
      <c r="C7" s="52"/>
      <c r="D7" s="52"/>
      <c r="E7" s="13"/>
      <c r="F7" s="13"/>
      <c r="G7" s="13"/>
      <c r="H7" s="13"/>
      <c r="I7" s="13"/>
      <c r="J7" s="13"/>
    </row>
    <row r="8" spans="1:35" customFormat="1" ht="21" customHeight="1" x14ac:dyDescent="0.25">
      <c r="A8" s="10"/>
      <c r="B8" s="10"/>
      <c r="C8" s="10"/>
      <c r="D8" s="10"/>
      <c r="E8" s="10"/>
      <c r="F8" s="10"/>
      <c r="G8" s="10"/>
      <c r="H8" s="14" t="s">
        <v>10</v>
      </c>
      <c r="I8" s="53">
        <v>3395739.78</v>
      </c>
      <c r="J8" s="54"/>
    </row>
    <row r="9" spans="1:35" customFormat="1" ht="15.75" x14ac:dyDescent="0.25">
      <c r="E9" s="10"/>
      <c r="F9" s="10"/>
      <c r="G9" s="10"/>
      <c r="H9" s="14" t="s">
        <v>11</v>
      </c>
      <c r="I9" s="53">
        <v>1580.42</v>
      </c>
      <c r="J9" s="54"/>
      <c r="AH9" s="15" t="s">
        <v>12</v>
      </c>
      <c r="AI9" s="15" t="s">
        <v>2</v>
      </c>
    </row>
    <row r="10" spans="1:35" customFormat="1" ht="13.5" customHeight="1" x14ac:dyDescent="0.25">
      <c r="A10" s="9"/>
      <c r="B10" s="9"/>
      <c r="C10" s="9"/>
      <c r="D10" s="9"/>
      <c r="E10" s="9"/>
      <c r="F10" s="9"/>
      <c r="G10" s="9"/>
      <c r="H10" s="14" t="s">
        <v>13</v>
      </c>
      <c r="I10" s="55">
        <v>232.81</v>
      </c>
      <c r="J10" s="54"/>
      <c r="AH10" s="15"/>
      <c r="AI10" s="15"/>
    </row>
    <row r="11" spans="1:35" customFormat="1" ht="13.5" customHeight="1" x14ac:dyDescent="0.25">
      <c r="A11" s="9"/>
      <c r="D11" s="16"/>
      <c r="E11" s="16"/>
      <c r="F11" s="16"/>
      <c r="G11" s="16"/>
      <c r="H11" s="14" t="s">
        <v>14</v>
      </c>
      <c r="I11" s="53">
        <v>876749.87</v>
      </c>
      <c r="J11" s="54"/>
      <c r="AH11" s="15"/>
      <c r="AI11" s="15"/>
    </row>
    <row r="12" spans="1:35" customFormat="1" ht="13.5" customHeight="1" x14ac:dyDescent="0.25">
      <c r="D12" s="16"/>
      <c r="E12" s="16"/>
      <c r="F12" s="16"/>
      <c r="G12" s="16"/>
      <c r="H12" s="14" t="s">
        <v>15</v>
      </c>
      <c r="I12" s="56">
        <v>0</v>
      </c>
      <c r="J12" s="54"/>
      <c r="AH12" s="15"/>
      <c r="AI12" s="15"/>
    </row>
    <row r="13" spans="1:35" customFormat="1" ht="15" x14ac:dyDescent="0.25">
      <c r="B13" s="7"/>
      <c r="C13" s="16"/>
      <c r="D13" s="16"/>
      <c r="E13" s="16"/>
      <c r="F13" s="16"/>
      <c r="G13" s="16"/>
      <c r="H13" s="16"/>
      <c r="I13" s="16"/>
      <c r="J13" s="16"/>
    </row>
    <row r="14" spans="1:35" customFormat="1" ht="24.75" customHeight="1" x14ac:dyDescent="0.25">
      <c r="A14" s="57" t="s">
        <v>16</v>
      </c>
      <c r="B14" s="58" t="s">
        <v>17</v>
      </c>
      <c r="C14" s="57" t="s">
        <v>18</v>
      </c>
      <c r="D14" s="57" t="s">
        <v>19</v>
      </c>
      <c r="E14" s="57" t="s">
        <v>20</v>
      </c>
      <c r="F14" s="59" t="s">
        <v>21</v>
      </c>
      <c r="G14" s="59"/>
      <c r="H14" s="59"/>
      <c r="I14" s="59"/>
      <c r="J14" s="60" t="s">
        <v>22</v>
      </c>
    </row>
    <row r="15" spans="1:35" customFormat="1" ht="24.75" customHeight="1" x14ac:dyDescent="0.25">
      <c r="A15" s="57"/>
      <c r="B15" s="58"/>
      <c r="C15" s="57"/>
      <c r="D15" s="57"/>
      <c r="E15" s="57"/>
      <c r="F15" s="57" t="s">
        <v>23</v>
      </c>
      <c r="G15" s="57"/>
      <c r="H15" s="57" t="s">
        <v>24</v>
      </c>
      <c r="I15" s="57"/>
      <c r="J15" s="60"/>
    </row>
    <row r="16" spans="1:35" customFormat="1" ht="24.75" customHeight="1" x14ac:dyDescent="0.25">
      <c r="A16" s="57"/>
      <c r="B16" s="58"/>
      <c r="C16" s="57"/>
      <c r="D16" s="57"/>
      <c r="E16" s="57"/>
      <c r="F16" s="17" t="s">
        <v>25</v>
      </c>
      <c r="G16" s="17" t="s">
        <v>26</v>
      </c>
      <c r="H16" s="17" t="s">
        <v>25</v>
      </c>
      <c r="I16" s="17" t="s">
        <v>26</v>
      </c>
      <c r="J16" s="60"/>
    </row>
    <row r="17" spans="1:37" customFormat="1" ht="15" customHeight="1" x14ac:dyDescent="0.25">
      <c r="A17" s="18">
        <v>1</v>
      </c>
      <c r="B17" s="18" t="s">
        <v>27</v>
      </c>
      <c r="C17" s="18">
        <v>3</v>
      </c>
      <c r="D17" s="18">
        <v>4</v>
      </c>
      <c r="E17" s="18">
        <v>5</v>
      </c>
      <c r="F17" s="18">
        <v>6</v>
      </c>
      <c r="G17" s="18">
        <v>7</v>
      </c>
      <c r="H17" s="18">
        <v>8</v>
      </c>
      <c r="I17" s="18">
        <v>9</v>
      </c>
      <c r="J17" s="18">
        <v>10</v>
      </c>
    </row>
    <row r="18" spans="1:37" customFormat="1" ht="15" x14ac:dyDescent="0.25">
      <c r="A18" s="61" t="s">
        <v>28</v>
      </c>
      <c r="B18" s="61"/>
      <c r="C18" s="61"/>
      <c r="D18" s="61"/>
      <c r="E18" s="61"/>
      <c r="F18" s="61"/>
      <c r="G18" s="61"/>
      <c r="H18" s="61"/>
      <c r="I18" s="61"/>
      <c r="J18" s="61"/>
      <c r="AJ18" s="19" t="s">
        <v>28</v>
      </c>
    </row>
    <row r="19" spans="1:37" customFormat="1" ht="15" hidden="1" x14ac:dyDescent="0.25">
      <c r="A19" s="61" t="s">
        <v>29</v>
      </c>
      <c r="B19" s="61"/>
      <c r="C19" s="61"/>
      <c r="D19" s="61"/>
      <c r="E19" s="61"/>
      <c r="F19" s="61"/>
      <c r="G19" s="61"/>
      <c r="H19" s="61"/>
      <c r="I19" s="61"/>
      <c r="J19" s="61"/>
      <c r="AJ19" s="19"/>
      <c r="AK19" s="19" t="s">
        <v>29</v>
      </c>
    </row>
    <row r="20" spans="1:37" customFormat="1" ht="15" hidden="1" x14ac:dyDescent="0.25">
      <c r="A20" s="20">
        <f>IF(K20&lt;&gt;"",COUNTA(K$1:K20),"")</f>
        <v>1</v>
      </c>
      <c r="B20" s="21" t="s">
        <v>30</v>
      </c>
      <c r="C20" s="22" t="s">
        <v>31</v>
      </c>
      <c r="D20" s="23" t="s">
        <v>32</v>
      </c>
      <c r="E20" s="24">
        <v>233.26</v>
      </c>
      <c r="F20" s="25">
        <v>17.41</v>
      </c>
      <c r="G20" s="25">
        <v>4061.06</v>
      </c>
      <c r="H20" s="26">
        <v>506.63</v>
      </c>
      <c r="I20" s="25">
        <v>118176.51</v>
      </c>
      <c r="J20" s="27">
        <v>29.1</v>
      </c>
      <c r="K20" s="28" t="s">
        <v>33</v>
      </c>
      <c r="AJ20" s="19"/>
      <c r="AK20" s="19"/>
    </row>
    <row r="21" spans="1:37" customFormat="1" ht="15" hidden="1" x14ac:dyDescent="0.25">
      <c r="A21" s="20">
        <f>IF(K21&lt;&gt;"",COUNTA(K$1:K21),"")</f>
        <v>2</v>
      </c>
      <c r="B21" s="21" t="s">
        <v>34</v>
      </c>
      <c r="C21" s="22" t="s">
        <v>31</v>
      </c>
      <c r="D21" s="23" t="s">
        <v>32</v>
      </c>
      <c r="E21" s="24">
        <v>1347.16</v>
      </c>
      <c r="F21" s="25">
        <v>19.350000000000001</v>
      </c>
      <c r="G21" s="25">
        <v>26067.55</v>
      </c>
      <c r="H21" s="26">
        <v>563.09</v>
      </c>
      <c r="I21" s="25">
        <v>758572.33</v>
      </c>
      <c r="J21" s="27">
        <v>29.1</v>
      </c>
      <c r="K21" s="28" t="s">
        <v>33</v>
      </c>
      <c r="AJ21" s="19"/>
      <c r="AK21" s="19"/>
    </row>
    <row r="22" spans="1:37" customFormat="1" ht="15" hidden="1" x14ac:dyDescent="0.25">
      <c r="A22" s="20">
        <f>IF(K22&lt;&gt;"",COUNTA(K$1:K22),"")</f>
        <v>3</v>
      </c>
      <c r="B22" s="21" t="s">
        <v>27</v>
      </c>
      <c r="C22" s="22" t="s">
        <v>35</v>
      </c>
      <c r="D22" s="23" t="s">
        <v>32</v>
      </c>
      <c r="E22" s="24">
        <v>232.81</v>
      </c>
      <c r="F22" s="25"/>
      <c r="G22" s="25"/>
      <c r="H22" s="29"/>
      <c r="I22" s="29"/>
      <c r="J22" s="27"/>
      <c r="K22" s="28" t="s">
        <v>33</v>
      </c>
      <c r="AJ22" s="19"/>
      <c r="AK22" s="19"/>
    </row>
    <row r="23" spans="1:37" customFormat="1" ht="15" hidden="1" x14ac:dyDescent="0.25">
      <c r="A23" s="23"/>
      <c r="B23" s="30"/>
      <c r="C23" s="31" t="s">
        <v>36</v>
      </c>
      <c r="D23" s="20" t="s">
        <v>37</v>
      </c>
      <c r="E23" s="20"/>
      <c r="F23" s="25"/>
      <c r="G23" s="32">
        <v>30128.61</v>
      </c>
      <c r="H23" s="33"/>
      <c r="I23" s="34">
        <v>876748.84</v>
      </c>
      <c r="J23" s="35">
        <f ca="1">IF((INDIRECT("R"&amp;ROW()&amp;"C"&amp;COLUMN()-3,FALSE)&lt;&gt;0)*AND(INDIRECT("R"&amp;ROW()&amp;"C"&amp;COLUMN()-1,FALSE)&lt;&gt;0),INDIRECT("R"&amp;ROW()&amp;"C"&amp;COLUMN()-1,FALSE)/INDIRECT("R"&amp;ROW()&amp;"C"&amp;COLUMN()-3,FALSE),"")</f>
        <v>29.100208738471505</v>
      </c>
      <c r="AJ23" s="19"/>
      <c r="AK23" s="19"/>
    </row>
    <row r="24" spans="1:37" customFormat="1" ht="15" hidden="1" x14ac:dyDescent="0.25">
      <c r="A24" s="61" t="s">
        <v>38</v>
      </c>
      <c r="B24" s="61"/>
      <c r="C24" s="61"/>
      <c r="D24" s="61"/>
      <c r="E24" s="61"/>
      <c r="F24" s="61"/>
      <c r="G24" s="61"/>
      <c r="H24" s="61"/>
      <c r="I24" s="61"/>
      <c r="J24" s="61"/>
      <c r="AJ24" s="19"/>
      <c r="AK24" s="19" t="s">
        <v>38</v>
      </c>
    </row>
    <row r="25" spans="1:37" customFormat="1" ht="33.75" hidden="1" x14ac:dyDescent="0.25">
      <c r="A25" s="20">
        <f>IF(K25&lt;&gt;"",COUNTA(K$1:K25),"")</f>
        <v>4</v>
      </c>
      <c r="B25" s="21" t="s">
        <v>39</v>
      </c>
      <c r="C25" s="22" t="s">
        <v>40</v>
      </c>
      <c r="D25" s="23" t="s">
        <v>41</v>
      </c>
      <c r="E25" s="24">
        <v>50.19</v>
      </c>
      <c r="F25" s="25" t="s">
        <v>42</v>
      </c>
      <c r="G25" s="25">
        <v>16389.04</v>
      </c>
      <c r="H25" s="25">
        <v>3771.54</v>
      </c>
      <c r="I25" s="25">
        <v>189293.59</v>
      </c>
      <c r="J25" s="27">
        <v>11.55</v>
      </c>
      <c r="K25" s="28" t="s">
        <v>33</v>
      </c>
      <c r="AJ25" s="19"/>
      <c r="AK25" s="19"/>
    </row>
    <row r="26" spans="1:37" customFormat="1" ht="33.75" hidden="1" x14ac:dyDescent="0.25">
      <c r="A26" s="20">
        <f>IF(K26&lt;&gt;"",COUNTA(K$1:K26),"")</f>
        <v>5</v>
      </c>
      <c r="B26" s="21" t="s">
        <v>43</v>
      </c>
      <c r="C26" s="22" t="s">
        <v>44</v>
      </c>
      <c r="D26" s="23" t="s">
        <v>41</v>
      </c>
      <c r="E26" s="24">
        <v>125.03</v>
      </c>
      <c r="F26" s="25" t="s">
        <v>45</v>
      </c>
      <c r="G26" s="25">
        <v>16952.82</v>
      </c>
      <c r="H26" s="25">
        <v>1566.06</v>
      </c>
      <c r="I26" s="25">
        <v>195804.48</v>
      </c>
      <c r="J26" s="27">
        <v>11.55</v>
      </c>
      <c r="K26" s="28" t="s">
        <v>33</v>
      </c>
      <c r="AJ26" s="19"/>
      <c r="AK26" s="19"/>
    </row>
    <row r="27" spans="1:37" customFormat="1" ht="33.75" hidden="1" x14ac:dyDescent="0.25">
      <c r="A27" s="20">
        <f>IF(K27&lt;&gt;"",COUNTA(K$1:K27),"")</f>
        <v>6</v>
      </c>
      <c r="B27" s="21" t="s">
        <v>46</v>
      </c>
      <c r="C27" s="22" t="s">
        <v>47</v>
      </c>
      <c r="D27" s="23" t="s">
        <v>41</v>
      </c>
      <c r="E27" s="24">
        <v>19.59</v>
      </c>
      <c r="F27" s="25" t="s">
        <v>48</v>
      </c>
      <c r="G27" s="25">
        <v>2463.06</v>
      </c>
      <c r="H27" s="25">
        <v>1452.18</v>
      </c>
      <c r="I27" s="25">
        <v>28448.21</v>
      </c>
      <c r="J27" s="27">
        <v>11.55</v>
      </c>
      <c r="K27" s="28" t="s">
        <v>33</v>
      </c>
      <c r="AJ27" s="19"/>
      <c r="AK27" s="19"/>
    </row>
    <row r="28" spans="1:37" customFormat="1" ht="33.75" hidden="1" x14ac:dyDescent="0.25">
      <c r="A28" s="20">
        <f>IF(K28&lt;&gt;"",COUNTA(K$1:K28),"")</f>
        <v>7</v>
      </c>
      <c r="B28" s="21" t="s">
        <v>49</v>
      </c>
      <c r="C28" s="22" t="s">
        <v>50</v>
      </c>
      <c r="D28" s="23" t="s">
        <v>41</v>
      </c>
      <c r="E28" s="24">
        <v>37.99</v>
      </c>
      <c r="F28" s="25" t="s">
        <v>51</v>
      </c>
      <c r="G28" s="25">
        <v>5085.72</v>
      </c>
      <c r="H28" s="25">
        <v>1546.2</v>
      </c>
      <c r="I28" s="25">
        <v>58740.14</v>
      </c>
      <c r="J28" s="27">
        <v>11.55</v>
      </c>
      <c r="K28" s="28" t="s">
        <v>33</v>
      </c>
      <c r="AJ28" s="19"/>
      <c r="AK28" s="19"/>
    </row>
    <row r="29" spans="1:37" customFormat="1" ht="15" hidden="1" x14ac:dyDescent="0.25">
      <c r="A29" s="20">
        <f>IF(K29&lt;&gt;"",COUNTA(K$1:K29),"")</f>
        <v>8</v>
      </c>
      <c r="B29" s="21" t="s">
        <v>52</v>
      </c>
      <c r="C29" s="22" t="s">
        <v>53</v>
      </c>
      <c r="D29" s="23" t="s">
        <v>41</v>
      </c>
      <c r="E29" s="24">
        <v>207.75</v>
      </c>
      <c r="F29" s="25">
        <v>1.2</v>
      </c>
      <c r="G29" s="25">
        <v>249.3</v>
      </c>
      <c r="H29" s="26">
        <v>13.86</v>
      </c>
      <c r="I29" s="25">
        <v>2879.41</v>
      </c>
      <c r="J29" s="27">
        <v>11.55</v>
      </c>
      <c r="K29" s="28" t="s">
        <v>33</v>
      </c>
      <c r="AJ29" s="19"/>
      <c r="AK29" s="19"/>
    </row>
    <row r="30" spans="1:37" customFormat="1" ht="22.5" hidden="1" x14ac:dyDescent="0.25">
      <c r="A30" s="20">
        <f>IF(K30&lt;&gt;"",COUNTA(K$1:K30),"")</f>
        <v>9</v>
      </c>
      <c r="B30" s="21" t="s">
        <v>54</v>
      </c>
      <c r="C30" s="22" t="s">
        <v>55</v>
      </c>
      <c r="D30" s="23" t="s">
        <v>41</v>
      </c>
      <c r="E30" s="24">
        <v>40.94</v>
      </c>
      <c r="F30" s="25">
        <v>12.89</v>
      </c>
      <c r="G30" s="25">
        <v>527.72</v>
      </c>
      <c r="H30" s="26">
        <v>148.88</v>
      </c>
      <c r="I30" s="25">
        <v>6095.15</v>
      </c>
      <c r="J30" s="27">
        <v>11.55</v>
      </c>
      <c r="K30" s="28" t="s">
        <v>33</v>
      </c>
      <c r="AJ30" s="19"/>
      <c r="AK30" s="19"/>
    </row>
    <row r="31" spans="1:37" customFormat="1" ht="15" hidden="1" x14ac:dyDescent="0.25">
      <c r="A31" s="20">
        <f>IF(K31&lt;&gt;"",COUNTA(K$1:K31),"")</f>
        <v>10</v>
      </c>
      <c r="B31" s="21" t="s">
        <v>56</v>
      </c>
      <c r="C31" s="22" t="s">
        <v>57</v>
      </c>
      <c r="D31" s="23" t="s">
        <v>41</v>
      </c>
      <c r="E31" s="24">
        <v>13.85</v>
      </c>
      <c r="F31" s="25">
        <v>5.17</v>
      </c>
      <c r="G31" s="25">
        <v>71.61</v>
      </c>
      <c r="H31" s="26">
        <v>59.71</v>
      </c>
      <c r="I31" s="26">
        <v>826.98</v>
      </c>
      <c r="J31" s="27">
        <v>11.548999999999999</v>
      </c>
      <c r="K31" s="28" t="s">
        <v>33</v>
      </c>
      <c r="AJ31" s="19"/>
      <c r="AK31" s="19"/>
    </row>
    <row r="32" spans="1:37" customFormat="1" ht="15" hidden="1" x14ac:dyDescent="0.25">
      <c r="A32" s="20">
        <f>IF(K32&lt;&gt;"",COUNTA(K$1:K32),"")</f>
        <v>11</v>
      </c>
      <c r="B32" s="21" t="s">
        <v>58</v>
      </c>
      <c r="C32" s="22" t="s">
        <v>59</v>
      </c>
      <c r="D32" s="23" t="s">
        <v>41</v>
      </c>
      <c r="E32" s="24">
        <v>28.81</v>
      </c>
      <c r="F32" s="25">
        <v>119.95</v>
      </c>
      <c r="G32" s="25">
        <v>3455.75</v>
      </c>
      <c r="H32" s="25">
        <v>1385.42</v>
      </c>
      <c r="I32" s="25">
        <v>39913.949999999997</v>
      </c>
      <c r="J32" s="27">
        <v>11.55</v>
      </c>
      <c r="K32" s="28" t="s">
        <v>33</v>
      </c>
      <c r="AJ32" s="19"/>
      <c r="AK32" s="19"/>
    </row>
    <row r="33" spans="1:37" customFormat="1" ht="15" hidden="1" x14ac:dyDescent="0.25">
      <c r="A33" s="23"/>
      <c r="B33" s="30"/>
      <c r="C33" s="31" t="s">
        <v>60</v>
      </c>
      <c r="D33" s="20" t="s">
        <v>37</v>
      </c>
      <c r="E33" s="20"/>
      <c r="F33" s="25"/>
      <c r="G33" s="32">
        <v>45195.02</v>
      </c>
      <c r="H33" s="33"/>
      <c r="I33" s="34">
        <v>522001.91</v>
      </c>
      <c r="J33" s="35">
        <f ca="1">IF((INDIRECT("R"&amp;ROW()&amp;"C"&amp;COLUMN()-3,FALSE)&lt;&gt;0)*AND(INDIRECT("R"&amp;ROW()&amp;"C"&amp;COLUMN()-1,FALSE)&lt;&gt;0),INDIRECT("R"&amp;ROW()&amp;"C"&amp;COLUMN()-1,FALSE)/INDIRECT("R"&amp;ROW()&amp;"C"&amp;COLUMN()-3,FALSE),"")</f>
        <v>11.549987365864647</v>
      </c>
      <c r="AJ33" s="19"/>
      <c r="AK33" s="19"/>
    </row>
    <row r="34" spans="1:37" customFormat="1" ht="15" x14ac:dyDescent="0.25">
      <c r="A34" s="61" t="s">
        <v>61</v>
      </c>
      <c r="B34" s="61"/>
      <c r="C34" s="61"/>
      <c r="D34" s="61"/>
      <c r="E34" s="61"/>
      <c r="F34" s="61"/>
      <c r="G34" s="61"/>
      <c r="H34" s="61"/>
      <c r="I34" s="61"/>
      <c r="J34" s="61"/>
      <c r="AJ34" s="19"/>
      <c r="AK34" s="19" t="s">
        <v>61</v>
      </c>
    </row>
    <row r="35" spans="1:37" s="75" customFormat="1" ht="15" x14ac:dyDescent="0.25">
      <c r="A35" s="69" t="str">
        <f>IF(K35&lt;&gt;"",COUNTA(K$1:K35),"")</f>
        <v/>
      </c>
      <c r="B35" s="80" t="s">
        <v>62</v>
      </c>
      <c r="C35" s="81" t="s">
        <v>63</v>
      </c>
      <c r="D35" s="70" t="s">
        <v>64</v>
      </c>
      <c r="E35" s="71">
        <v>8.2000000000000007E-3</v>
      </c>
      <c r="F35" s="79">
        <v>33320.519999999997</v>
      </c>
      <c r="G35" s="79">
        <v>273.23</v>
      </c>
      <c r="H35" s="72"/>
      <c r="I35" s="72"/>
      <c r="J35" s="73"/>
      <c r="K35" s="74"/>
      <c r="AJ35" s="76"/>
      <c r="AK35" s="76"/>
    </row>
    <row r="36" spans="1:37" s="75" customFormat="1" ht="15" x14ac:dyDescent="0.25">
      <c r="A36" s="69" t="str">
        <f>IF(K36&lt;&gt;"",COUNTA(K$1:K36),"")</f>
        <v/>
      </c>
      <c r="B36" s="80" t="s">
        <v>65</v>
      </c>
      <c r="C36" s="81" t="s">
        <v>66</v>
      </c>
      <c r="D36" s="70" t="s">
        <v>67</v>
      </c>
      <c r="E36" s="77">
        <v>146.47999999999999</v>
      </c>
      <c r="F36" s="79">
        <v>9.06</v>
      </c>
      <c r="G36" s="79">
        <v>1327.11</v>
      </c>
      <c r="H36" s="72"/>
      <c r="I36" s="72"/>
      <c r="J36" s="73"/>
      <c r="K36" s="74"/>
      <c r="AJ36" s="76"/>
      <c r="AK36" s="76"/>
    </row>
    <row r="37" spans="1:37" s="75" customFormat="1" ht="22.5" x14ac:dyDescent="0.25">
      <c r="A37" s="69" t="str">
        <f>IF(K37&lt;&gt;"",COUNTA(K$1:K37),"")</f>
        <v/>
      </c>
      <c r="B37" s="80" t="s">
        <v>68</v>
      </c>
      <c r="C37" s="81" t="s">
        <v>69</v>
      </c>
      <c r="D37" s="70" t="s">
        <v>64</v>
      </c>
      <c r="E37" s="71">
        <v>2.5000000000000001E-3</v>
      </c>
      <c r="F37" s="79">
        <v>2964.62</v>
      </c>
      <c r="G37" s="79">
        <v>7.41</v>
      </c>
      <c r="H37" s="72"/>
      <c r="I37" s="72"/>
      <c r="J37" s="73"/>
      <c r="K37" s="74"/>
      <c r="AJ37" s="76"/>
      <c r="AK37" s="76"/>
    </row>
    <row r="38" spans="1:37" s="75" customFormat="1" ht="15" x14ac:dyDescent="0.25">
      <c r="A38" s="69" t="str">
        <f>IF(K38&lt;&gt;"",COUNTA(K$1:K38),"")</f>
        <v/>
      </c>
      <c r="B38" s="80" t="s">
        <v>70</v>
      </c>
      <c r="C38" s="81" t="s">
        <v>71</v>
      </c>
      <c r="D38" s="70" t="s">
        <v>64</v>
      </c>
      <c r="E38" s="71">
        <v>0.15909999999999999</v>
      </c>
      <c r="F38" s="79">
        <v>4515.5600000000004</v>
      </c>
      <c r="G38" s="79">
        <v>718.43</v>
      </c>
      <c r="H38" s="72"/>
      <c r="I38" s="72"/>
      <c r="J38" s="73"/>
      <c r="K38" s="74"/>
      <c r="AJ38" s="76"/>
      <c r="AK38" s="76"/>
    </row>
    <row r="39" spans="1:37" s="75" customFormat="1" ht="15" x14ac:dyDescent="0.25">
      <c r="A39" s="69" t="str">
        <f>IF(K39&lt;&gt;"",COUNTA(K$1:K39),"")</f>
        <v/>
      </c>
      <c r="B39" s="80" t="s">
        <v>72</v>
      </c>
      <c r="C39" s="81" t="s">
        <v>73</v>
      </c>
      <c r="D39" s="70" t="s">
        <v>64</v>
      </c>
      <c r="E39" s="71">
        <v>0.2117</v>
      </c>
      <c r="F39" s="79">
        <v>12320.59</v>
      </c>
      <c r="G39" s="79">
        <v>2608.2600000000002</v>
      </c>
      <c r="H39" s="72"/>
      <c r="I39" s="72"/>
      <c r="J39" s="73"/>
      <c r="K39" s="74"/>
      <c r="AJ39" s="76"/>
      <c r="AK39" s="76"/>
    </row>
    <row r="40" spans="1:37" s="75" customFormat="1" ht="15" x14ac:dyDescent="0.25">
      <c r="A40" s="69" t="str">
        <f>IF(K40&lt;&gt;"",COUNTA(K$1:K40),"")</f>
        <v/>
      </c>
      <c r="B40" s="80" t="s">
        <v>74</v>
      </c>
      <c r="C40" s="81" t="s">
        <v>75</v>
      </c>
      <c r="D40" s="70" t="s">
        <v>64</v>
      </c>
      <c r="E40" s="71">
        <v>0.20250000000000001</v>
      </c>
      <c r="F40" s="79">
        <v>15629.17</v>
      </c>
      <c r="G40" s="79">
        <v>3164.92</v>
      </c>
      <c r="H40" s="72"/>
      <c r="I40" s="72"/>
      <c r="J40" s="73"/>
      <c r="K40" s="74"/>
      <c r="AJ40" s="76"/>
      <c r="AK40" s="76"/>
    </row>
    <row r="41" spans="1:37" s="75" customFormat="1" ht="15" x14ac:dyDescent="0.25">
      <c r="A41" s="69" t="str">
        <f>IF(K41&lt;&gt;"",COUNTA(K$1:K41),"")</f>
        <v/>
      </c>
      <c r="B41" s="80" t="s">
        <v>76</v>
      </c>
      <c r="C41" s="81" t="s">
        <v>77</v>
      </c>
      <c r="D41" s="70" t="s">
        <v>64</v>
      </c>
      <c r="E41" s="71">
        <v>8.9999999999999998E-4</v>
      </c>
      <c r="F41" s="79">
        <v>10672.41</v>
      </c>
      <c r="G41" s="79">
        <v>9.6</v>
      </c>
      <c r="H41" s="72"/>
      <c r="I41" s="72"/>
      <c r="J41" s="73"/>
      <c r="K41" s="74"/>
      <c r="AJ41" s="76"/>
      <c r="AK41" s="76"/>
    </row>
    <row r="42" spans="1:37" s="75" customFormat="1" ht="15" x14ac:dyDescent="0.25">
      <c r="A42" s="69" t="str">
        <f>IF(K42&lt;&gt;"",COUNTA(K$1:K42),"")</f>
        <v/>
      </c>
      <c r="B42" s="80" t="s">
        <v>78</v>
      </c>
      <c r="C42" s="81" t="s">
        <v>79</v>
      </c>
      <c r="D42" s="70" t="s">
        <v>80</v>
      </c>
      <c r="E42" s="78">
        <v>44.264000000000003</v>
      </c>
      <c r="F42" s="79">
        <v>5.3</v>
      </c>
      <c r="G42" s="79">
        <v>234.6</v>
      </c>
      <c r="H42" s="72"/>
      <c r="I42" s="72"/>
      <c r="J42" s="73"/>
      <c r="K42" s="74"/>
      <c r="AJ42" s="76"/>
      <c r="AK42" s="76"/>
    </row>
    <row r="43" spans="1:37" s="75" customFormat="1" ht="15" x14ac:dyDescent="0.25">
      <c r="A43" s="69" t="str">
        <f>IF(K43&lt;&gt;"",COUNTA(K$1:K43),"")</f>
        <v/>
      </c>
      <c r="B43" s="80" t="s">
        <v>81</v>
      </c>
      <c r="C43" s="81" t="s">
        <v>82</v>
      </c>
      <c r="D43" s="70" t="s">
        <v>64</v>
      </c>
      <c r="E43" s="71">
        <v>4.9200000000000001E-2</v>
      </c>
      <c r="F43" s="79">
        <v>15512.28</v>
      </c>
      <c r="G43" s="79">
        <v>763.2</v>
      </c>
      <c r="H43" s="72"/>
      <c r="I43" s="72"/>
      <c r="J43" s="73"/>
      <c r="K43" s="74"/>
      <c r="AJ43" s="76"/>
      <c r="AK43" s="76"/>
    </row>
    <row r="44" spans="1:37" s="75" customFormat="1" ht="22.5" x14ac:dyDescent="0.25">
      <c r="A44" s="69" t="str">
        <f>IF(K44&lt;&gt;"",COUNTA(K$1:K44),"")</f>
        <v/>
      </c>
      <c r="B44" s="80" t="s">
        <v>83</v>
      </c>
      <c r="C44" s="81" t="s">
        <v>84</v>
      </c>
      <c r="D44" s="70" t="s">
        <v>67</v>
      </c>
      <c r="E44" s="78">
        <v>7.4999999999999997E-2</v>
      </c>
      <c r="F44" s="79">
        <v>2593.1999999999998</v>
      </c>
      <c r="G44" s="79">
        <v>194.49</v>
      </c>
      <c r="H44" s="72"/>
      <c r="I44" s="72"/>
      <c r="J44" s="73"/>
      <c r="K44" s="74"/>
      <c r="AJ44" s="76"/>
      <c r="AK44" s="76"/>
    </row>
    <row r="45" spans="1:37" s="75" customFormat="1" ht="15" x14ac:dyDescent="0.25">
      <c r="A45" s="69" t="str">
        <f>IF(K45&lt;&gt;"",COUNTA(K$1:K45),"")</f>
        <v/>
      </c>
      <c r="B45" s="80" t="s">
        <v>85</v>
      </c>
      <c r="C45" s="81" t="s">
        <v>86</v>
      </c>
      <c r="D45" s="70" t="s">
        <v>64</v>
      </c>
      <c r="E45" s="71">
        <v>2.5399999999999999E-2</v>
      </c>
      <c r="F45" s="79">
        <v>18353.45</v>
      </c>
      <c r="G45" s="79">
        <v>466.17</v>
      </c>
      <c r="H45" s="72"/>
      <c r="I45" s="72"/>
      <c r="J45" s="73"/>
      <c r="K45" s="74"/>
      <c r="AJ45" s="76"/>
      <c r="AK45" s="76"/>
    </row>
    <row r="46" spans="1:37" s="75" customFormat="1" ht="45" x14ac:dyDescent="0.25">
      <c r="A46" s="69" t="str">
        <f>IF(K46&lt;&gt;"",COUNTA(K$1:K46),"")</f>
        <v/>
      </c>
      <c r="B46" s="80" t="s">
        <v>87</v>
      </c>
      <c r="C46" s="81" t="s">
        <v>88</v>
      </c>
      <c r="D46" s="70" t="s">
        <v>64</v>
      </c>
      <c r="E46" s="71">
        <v>4.4499999999999998E-2</v>
      </c>
      <c r="F46" s="79">
        <v>16540.36</v>
      </c>
      <c r="G46" s="79">
        <v>736.05</v>
      </c>
      <c r="H46" s="72"/>
      <c r="I46" s="72"/>
      <c r="J46" s="73"/>
      <c r="K46" s="74"/>
      <c r="AJ46" s="76"/>
      <c r="AK46" s="76"/>
    </row>
    <row r="47" spans="1:37" s="75" customFormat="1" ht="45" x14ac:dyDescent="0.25">
      <c r="A47" s="69" t="str">
        <f>IF(K47&lt;&gt;"",COUNTA(K$1:K47),"")</f>
        <v/>
      </c>
      <c r="B47" s="80" t="s">
        <v>89</v>
      </c>
      <c r="C47" s="81" t="s">
        <v>90</v>
      </c>
      <c r="D47" s="70" t="s">
        <v>91</v>
      </c>
      <c r="E47" s="71">
        <v>1.5325</v>
      </c>
      <c r="F47" s="79">
        <v>68.7</v>
      </c>
      <c r="G47" s="79">
        <v>105.29</v>
      </c>
      <c r="H47" s="72"/>
      <c r="I47" s="72"/>
      <c r="J47" s="73"/>
      <c r="K47" s="74"/>
      <c r="AJ47" s="76"/>
      <c r="AK47" s="76"/>
    </row>
    <row r="48" spans="1:37" s="75" customFormat="1" ht="33.75" x14ac:dyDescent="0.25">
      <c r="A48" s="69" t="str">
        <f>IF(K48&lt;&gt;"",COUNTA(K$1:K48),"")</f>
        <v/>
      </c>
      <c r="B48" s="80" t="s">
        <v>104</v>
      </c>
      <c r="C48" s="81" t="s">
        <v>92</v>
      </c>
      <c r="D48" s="82" t="s">
        <v>64</v>
      </c>
      <c r="E48" s="83">
        <v>81.95</v>
      </c>
      <c r="F48" s="79" t="s">
        <v>93</v>
      </c>
      <c r="G48" s="79">
        <v>1466772.24</v>
      </c>
      <c r="H48" s="72"/>
      <c r="I48" s="72"/>
      <c r="J48" s="73"/>
      <c r="K48" s="74"/>
      <c r="AJ48" s="76"/>
      <c r="AK48" s="76"/>
    </row>
    <row r="49" spans="1:54" customFormat="1" ht="15" x14ac:dyDescent="0.25">
      <c r="A49" s="23"/>
      <c r="B49" s="30"/>
      <c r="C49" s="31" t="s">
        <v>94</v>
      </c>
      <c r="D49" s="20" t="s">
        <v>37</v>
      </c>
      <c r="E49" s="20"/>
      <c r="F49" s="25"/>
      <c r="G49" s="32">
        <v>1477381</v>
      </c>
      <c r="H49" s="33"/>
      <c r="I49" s="33"/>
      <c r="J49" s="35" t="str">
        <f t="shared" ref="J49:J55" ca="1" si="0">IF((INDIRECT("R"&amp;ROW()&amp;"C"&amp;COLUMN()-3,FALSE)&lt;&gt;0)*AND(INDIRECT("R"&amp;ROW()&amp;"C"&amp;COLUMN()-1,FALSE)&lt;&gt;0),INDIRECT("R"&amp;ROW()&amp;"C"&amp;COLUMN()-1,FALSE)/INDIRECT("R"&amp;ROW()&amp;"C"&amp;COLUMN()-3,FALSE),"")</f>
        <v/>
      </c>
      <c r="AJ49" s="19"/>
      <c r="AK49" s="19"/>
    </row>
    <row r="50" spans="1:54" customFormat="1" ht="15" x14ac:dyDescent="0.25">
      <c r="A50" s="23"/>
      <c r="B50" s="30"/>
      <c r="C50" s="31" t="s">
        <v>95</v>
      </c>
      <c r="D50" s="20" t="s">
        <v>37</v>
      </c>
      <c r="E50" s="20"/>
      <c r="F50" s="25"/>
      <c r="G50" s="32">
        <v>1552704.63</v>
      </c>
      <c r="H50" s="33"/>
      <c r="I50" s="34">
        <v>1398750.75</v>
      </c>
      <c r="J50" s="35">
        <f t="shared" ca="1" si="0"/>
        <v>0.9008479288169573</v>
      </c>
      <c r="AJ50" s="19"/>
      <c r="AK50" s="19"/>
    </row>
    <row r="51" spans="1:54" customFormat="1" ht="15" x14ac:dyDescent="0.25">
      <c r="A51" s="62" t="s">
        <v>96</v>
      </c>
      <c r="B51" s="62"/>
      <c r="C51" s="62"/>
      <c r="D51" s="20" t="s">
        <v>37</v>
      </c>
      <c r="E51" s="20"/>
      <c r="F51" s="29"/>
      <c r="G51" s="34">
        <v>1552704.63</v>
      </c>
      <c r="H51" s="33"/>
      <c r="I51" s="34">
        <v>1398750.75</v>
      </c>
      <c r="J51" s="35">
        <f t="shared" ca="1" si="0"/>
        <v>0.9008479288169573</v>
      </c>
      <c r="AL51" s="36" t="s">
        <v>96</v>
      </c>
    </row>
    <row r="52" spans="1:54" customFormat="1" ht="15" x14ac:dyDescent="0.25">
      <c r="A52" s="23"/>
      <c r="B52" s="63" t="s">
        <v>97</v>
      </c>
      <c r="C52" s="63"/>
      <c r="D52" s="23"/>
      <c r="E52" s="23"/>
      <c r="F52" s="25"/>
      <c r="G52" s="37"/>
      <c r="H52" s="37"/>
      <c r="I52" s="37"/>
      <c r="J52" s="38" t="str">
        <f t="shared" ca="1" si="0"/>
        <v/>
      </c>
      <c r="AL52" s="36"/>
      <c r="AM52" s="39" t="s">
        <v>97</v>
      </c>
    </row>
    <row r="53" spans="1:54" customFormat="1" ht="15" x14ac:dyDescent="0.25">
      <c r="A53" s="23"/>
      <c r="B53" s="64" t="s">
        <v>98</v>
      </c>
      <c r="C53" s="64"/>
      <c r="D53" s="23"/>
      <c r="E53" s="23"/>
      <c r="F53" s="25"/>
      <c r="G53" s="25">
        <v>30128.61</v>
      </c>
      <c r="H53" s="29"/>
      <c r="I53" s="25">
        <v>876748.84</v>
      </c>
      <c r="J53" s="27">
        <f t="shared" ca="1" si="0"/>
        <v>29.100208738471505</v>
      </c>
      <c r="AL53" s="36"/>
      <c r="AM53" s="39"/>
      <c r="AN53" s="2" t="s">
        <v>98</v>
      </c>
    </row>
    <row r="54" spans="1:54" customFormat="1" ht="15" x14ac:dyDescent="0.25">
      <c r="A54" s="23"/>
      <c r="B54" s="64" t="s">
        <v>99</v>
      </c>
      <c r="C54" s="64"/>
      <c r="D54" s="23"/>
      <c r="E54" s="23"/>
      <c r="F54" s="25"/>
      <c r="G54" s="25">
        <v>45195.02</v>
      </c>
      <c r="H54" s="29"/>
      <c r="I54" s="25">
        <v>522001.91</v>
      </c>
      <c r="J54" s="27">
        <f t="shared" ca="1" si="0"/>
        <v>11.549987365864647</v>
      </c>
      <c r="AL54" s="36"/>
      <c r="AM54" s="39"/>
      <c r="AN54" s="2" t="s">
        <v>99</v>
      </c>
    </row>
    <row r="55" spans="1:54" customFormat="1" ht="15" x14ac:dyDescent="0.25">
      <c r="A55" s="23"/>
      <c r="B55" s="64" t="s">
        <v>100</v>
      </c>
      <c r="C55" s="64"/>
      <c r="D55" s="23"/>
      <c r="E55" s="23"/>
      <c r="F55" s="25"/>
      <c r="G55" s="25">
        <v>1477381</v>
      </c>
      <c r="H55" s="29"/>
      <c r="I55" s="29"/>
      <c r="J55" s="27" t="str">
        <f t="shared" ca="1" si="0"/>
        <v/>
      </c>
      <c r="AL55" s="36"/>
      <c r="AM55" s="39"/>
      <c r="AN55" s="2" t="s">
        <v>100</v>
      </c>
    </row>
    <row r="56" spans="1:54" customFormat="1" ht="13.5" customHeight="1" x14ac:dyDescent="0.25"/>
    <row r="57" spans="1:54" customFormat="1" ht="15" x14ac:dyDescent="0.25">
      <c r="A57" s="40"/>
      <c r="B57" s="41" t="s">
        <v>101</v>
      </c>
      <c r="C57" s="65"/>
      <c r="D57" s="65"/>
      <c r="E57" s="66"/>
      <c r="F57" s="66"/>
      <c r="G57" s="66"/>
      <c r="H57" s="66"/>
      <c r="I57" s="66"/>
      <c r="J57" s="42"/>
      <c r="K57" s="42"/>
      <c r="L57" s="42"/>
      <c r="M57" s="42"/>
      <c r="N57" s="42"/>
      <c r="AO57" s="43" t="s">
        <v>2</v>
      </c>
      <c r="AP57" s="43" t="s">
        <v>2</v>
      </c>
      <c r="AQ57" s="44" t="s">
        <v>2</v>
      </c>
      <c r="AR57" s="44" t="s">
        <v>2</v>
      </c>
      <c r="AS57" s="44" t="s">
        <v>2</v>
      </c>
      <c r="AT57" s="44" t="s">
        <v>2</v>
      </c>
      <c r="AU57" s="44" t="s">
        <v>2</v>
      </c>
    </row>
    <row r="58" spans="1:54" customFormat="1" ht="15" customHeight="1" x14ac:dyDescent="0.25">
      <c r="A58" s="45"/>
      <c r="B58" s="41"/>
      <c r="C58" s="67" t="s">
        <v>102</v>
      </c>
      <c r="D58" s="67"/>
      <c r="E58" s="67"/>
      <c r="F58" s="67"/>
      <c r="G58" s="67"/>
      <c r="H58" s="67"/>
      <c r="I58" s="67"/>
      <c r="J58" s="46"/>
      <c r="K58" s="46"/>
      <c r="L58" s="46"/>
      <c r="M58" s="46"/>
      <c r="N58" s="46"/>
      <c r="AO58" s="43"/>
      <c r="AP58" s="43"/>
      <c r="AQ58" s="44"/>
      <c r="AR58" s="44"/>
      <c r="AS58" s="44"/>
      <c r="AT58" s="44"/>
      <c r="AU58" s="44"/>
    </row>
    <row r="59" spans="1:54" customFormat="1" ht="15" x14ac:dyDescent="0.25">
      <c r="A59" s="47"/>
      <c r="B59" s="41" t="s">
        <v>103</v>
      </c>
      <c r="C59" s="65"/>
      <c r="D59" s="65"/>
      <c r="E59" s="66"/>
      <c r="F59" s="66"/>
      <c r="G59" s="66"/>
      <c r="H59" s="66"/>
      <c r="I59" s="66"/>
      <c r="J59" s="42"/>
      <c r="K59" s="42"/>
      <c r="L59" s="42"/>
      <c r="M59" s="42"/>
      <c r="N59" s="42"/>
      <c r="AO59" s="43"/>
      <c r="AP59" s="43"/>
      <c r="AQ59" s="44"/>
      <c r="AR59" s="44"/>
      <c r="AS59" s="44"/>
      <c r="AT59" s="44"/>
      <c r="AU59" s="44"/>
      <c r="AV59" s="43" t="s">
        <v>2</v>
      </c>
      <c r="AW59" s="43" t="s">
        <v>2</v>
      </c>
      <c r="AX59" s="44" t="s">
        <v>2</v>
      </c>
      <c r="AY59" s="44" t="s">
        <v>2</v>
      </c>
      <c r="AZ59" s="44" t="s">
        <v>2</v>
      </c>
      <c r="BA59" s="44" t="s">
        <v>2</v>
      </c>
      <c r="BB59" s="44" t="s">
        <v>2</v>
      </c>
    </row>
    <row r="60" spans="1:54" customFormat="1" ht="11.25" customHeight="1" x14ac:dyDescent="0.25">
      <c r="B60" s="48"/>
      <c r="C60" s="67" t="s">
        <v>102</v>
      </c>
      <c r="D60" s="67"/>
      <c r="E60" s="67"/>
      <c r="F60" s="67"/>
      <c r="G60" s="67"/>
      <c r="H60" s="67"/>
      <c r="I60" s="67"/>
      <c r="J60" s="46"/>
      <c r="K60" s="68"/>
      <c r="L60" s="68"/>
      <c r="M60" s="68"/>
      <c r="N60" s="68"/>
      <c r="AO60" s="43"/>
      <c r="AP60" s="43"/>
      <c r="AQ60" s="44"/>
      <c r="AR60" s="44"/>
      <c r="AS60" s="44"/>
      <c r="AT60" s="44"/>
      <c r="AU60" s="44"/>
      <c r="AV60" s="43"/>
      <c r="AW60" s="43"/>
      <c r="AX60" s="44"/>
      <c r="AY60" s="44"/>
      <c r="AZ60" s="44"/>
      <c r="BA60" s="44"/>
      <c r="BB60" s="44"/>
    </row>
    <row r="61" spans="1:54" customFormat="1" ht="15" x14ac:dyDescent="0.25">
      <c r="B61" s="48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</row>
  </sheetData>
  <mergeCells count="35">
    <mergeCell ref="K60:L60"/>
    <mergeCell ref="M60:N60"/>
    <mergeCell ref="E57:I57"/>
    <mergeCell ref="C58:I58"/>
    <mergeCell ref="C59:D59"/>
    <mergeCell ref="E59:I59"/>
    <mergeCell ref="C60:I60"/>
    <mergeCell ref="B52:C52"/>
    <mergeCell ref="B53:C53"/>
    <mergeCell ref="B54:C54"/>
    <mergeCell ref="B55:C55"/>
    <mergeCell ref="C57:D57"/>
    <mergeCell ref="A18:J18"/>
    <mergeCell ref="A19:J19"/>
    <mergeCell ref="A24:J24"/>
    <mergeCell ref="A34:J34"/>
    <mergeCell ref="A51:C51"/>
    <mergeCell ref="I9:J9"/>
    <mergeCell ref="I10:J10"/>
    <mergeCell ref="I11:J11"/>
    <mergeCell ref="I12:J12"/>
    <mergeCell ref="A14:A16"/>
    <mergeCell ref="B14:B16"/>
    <mergeCell ref="C14:C16"/>
    <mergeCell ref="D14:D16"/>
    <mergeCell ref="E14:E16"/>
    <mergeCell ref="F14:I14"/>
    <mergeCell ref="J14:J16"/>
    <mergeCell ref="F15:G15"/>
    <mergeCell ref="H15:I15"/>
    <mergeCell ref="B1:J1"/>
    <mergeCell ref="B2:J2"/>
    <mergeCell ref="D6:J6"/>
    <mergeCell ref="B7:D7"/>
    <mergeCell ref="I8:J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ресурсы_декабрь 25г.</vt:lpstr>
      <vt:lpstr>'ресурсы_декабрь 25г.'!Заголовки_для_печати</vt:lpstr>
      <vt:lpstr>'ресурсы_декабрь 25г.'!Область_печати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2022-11-14T14:14:46Z</cp:lastPrinted>
  <dcterms:created xsi:type="dcterms:W3CDTF">2020-09-30T08:50:27Z</dcterms:created>
  <dcterms:modified xsi:type="dcterms:W3CDTF">2026-02-17T13:37:31Z</dcterms:modified>
</cp:coreProperties>
</file>