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09 ЕТУ - монтаж МК\0004 ДС2 НДС\"/>
    </mc:Choice>
  </mc:AlternateContent>
  <xr:revisionPtr revIDLastSave="0" documentId="13_ncr:1_{E7FE0A89-8421-4D86-8C5F-358401508A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B14" i="1"/>
  <c r="C14" i="1"/>
  <c r="B11" i="1"/>
  <c r="C9" i="1"/>
  <c r="B9" i="1" s="1"/>
  <c r="C8" i="1"/>
  <c r="D8" i="1" s="1"/>
  <c r="C4" i="1"/>
  <c r="B4" i="1" s="1"/>
  <c r="B6" i="1" s="1"/>
  <c r="C3" i="1"/>
  <c r="C6" i="1" s="1"/>
  <c r="C11" i="1" l="1"/>
  <c r="D11" i="1" s="1"/>
  <c r="D3" i="1"/>
  <c r="D6" i="1" s="1"/>
</calcChain>
</file>

<file path=xl/sharedStrings.xml><?xml version="1.0" encoding="utf-8"?>
<sst xmlns="http://schemas.openxmlformats.org/spreadsheetml/2006/main" count="13" uniqueCount="13">
  <si>
    <t>без НДС</t>
  </si>
  <si>
    <t>НДС 20%</t>
  </si>
  <si>
    <t>с НДС 20%</t>
  </si>
  <si>
    <t>БЫЛО по ДС № 1</t>
  </si>
  <si>
    <t>компенсация содержания стройплощадки и персонала</t>
  </si>
  <si>
    <t>компенсация бг</t>
  </si>
  <si>
    <t>выполнено работ в 2025г</t>
  </si>
  <si>
    <t>компенсация в 2025г.</t>
  </si>
  <si>
    <t>остаток работ на 2026г</t>
  </si>
  <si>
    <t>смета к договору (стоимость работ)</t>
  </si>
  <si>
    <t>ИТОГО стоимость договора по ДС № 1</t>
  </si>
  <si>
    <t>ИТОГО стоимость договора после изменения ставки НДС</t>
  </si>
  <si>
    <t>компенсация бг на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</si>
</sst>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5"/>
  <sheetViews>
    <sheetView tabSelected="1" workbookViewId="0">
      <selection activeCell="D15" sqref="D15"/>
    </sheetView>
  </sheetViews>
  <sheetFormatPr defaultRowHeight="14.4" x14ac:dyDescent="0.3"/>
  <cols>
    <col min="1" max="1" width="28.88671875" style="2" customWidth="1"/>
    <col min="2" max="2" width="13.44140625" style="1" bestFit="1" customWidth="1"/>
    <col min="3" max="3" width="12.33203125" style="1" bestFit="1" customWidth="1"/>
    <col min="4" max="4" width="13.44140625" style="1" bestFit="1" customWidth="1"/>
  </cols>
  <sheetData>
    <row r="2" spans="1:4" x14ac:dyDescent="0.3">
      <c r="A2" s="3" t="s">
        <v>3</v>
      </c>
      <c r="B2" s="4" t="s">
        <v>0</v>
      </c>
      <c r="C2" s="4" t="s">
        <v>1</v>
      </c>
      <c r="D2" s="4" t="s">
        <v>2</v>
      </c>
    </row>
    <row r="3" spans="1:4" ht="28.8" x14ac:dyDescent="0.3">
      <c r="A3" s="5" t="s">
        <v>9</v>
      </c>
      <c r="B3" s="1">
        <v>174567645.44</v>
      </c>
      <c r="C3" s="1">
        <f>B3*0.2</f>
        <v>34913529.088</v>
      </c>
      <c r="D3" s="1">
        <f>B3+C3</f>
        <v>209481174.528</v>
      </c>
    </row>
    <row r="4" spans="1:4" ht="28.8" x14ac:dyDescent="0.3">
      <c r="A4" s="5" t="s">
        <v>4</v>
      </c>
      <c r="B4" s="1">
        <f>D4-C4</f>
        <v>8834892.9916666672</v>
      </c>
      <c r="C4" s="1">
        <f>D4/1.2*0.2</f>
        <v>1766978.5983333336</v>
      </c>
      <c r="D4" s="1">
        <v>10601871.59</v>
      </c>
    </row>
    <row r="5" spans="1:4" x14ac:dyDescent="0.3">
      <c r="A5" s="5" t="s">
        <v>5</v>
      </c>
      <c r="B5" s="1">
        <v>1011891.79</v>
      </c>
      <c r="C5" s="1">
        <v>0</v>
      </c>
      <c r="D5" s="1">
        <v>1011891.79</v>
      </c>
    </row>
    <row r="6" spans="1:4" ht="28.8" x14ac:dyDescent="0.3">
      <c r="A6" s="3" t="s">
        <v>10</v>
      </c>
      <c r="B6" s="1">
        <f>SUM(B3:B5)</f>
        <v>184414430.22166666</v>
      </c>
      <c r="C6" s="1">
        <f>SUM(C3:C5)</f>
        <v>36680507.686333336</v>
      </c>
      <c r="D6" s="1">
        <f>SUM(D3:D5)</f>
        <v>221094937.90799999</v>
      </c>
    </row>
    <row r="8" spans="1:4" x14ac:dyDescent="0.3">
      <c r="A8" s="5" t="s">
        <v>6</v>
      </c>
      <c r="B8" s="1">
        <v>4223260.2300000004</v>
      </c>
      <c r="C8" s="1">
        <f>B8*0.2</f>
        <v>844652.04600000009</v>
      </c>
      <c r="D8" s="1">
        <f>B8+C8</f>
        <v>5067912.2760000005</v>
      </c>
    </row>
    <row r="9" spans="1:4" x14ac:dyDescent="0.3">
      <c r="A9" s="5" t="s">
        <v>7</v>
      </c>
      <c r="B9" s="1">
        <f>D9-C9</f>
        <v>8834892.9916666672</v>
      </c>
      <c r="C9" s="1">
        <f>D9/1.2*0.2</f>
        <v>1766978.5983333336</v>
      </c>
      <c r="D9" s="1">
        <v>10601871.59</v>
      </c>
    </row>
    <row r="10" spans="1:4" x14ac:dyDescent="0.3">
      <c r="A10" s="5"/>
    </row>
    <row r="11" spans="1:4" x14ac:dyDescent="0.3">
      <c r="A11" s="5" t="s">
        <v>8</v>
      </c>
      <c r="B11" s="1">
        <f>B3-B8</f>
        <v>170344385.21000001</v>
      </c>
      <c r="C11" s="1">
        <f>B11*0.22</f>
        <v>37475764.746200003</v>
      </c>
      <c r="D11" s="1">
        <f>B11+C11</f>
        <v>207820149.9562</v>
      </c>
    </row>
    <row r="12" spans="1:4" x14ac:dyDescent="0.3">
      <c r="A12" s="5" t="s">
        <v>12</v>
      </c>
      <c r="B12" s="1">
        <v>1011891.79</v>
      </c>
      <c r="C12" s="1">
        <v>0</v>
      </c>
      <c r="D12" s="1">
        <v>1011891.79</v>
      </c>
    </row>
    <row r="13" spans="1:4" x14ac:dyDescent="0.3">
      <c r="A13" s="5"/>
    </row>
    <row r="14" spans="1:4" ht="28.8" x14ac:dyDescent="0.3">
      <c r="A14" s="3" t="s">
        <v>11</v>
      </c>
      <c r="B14" s="4">
        <f>B8+B9+B11+B12</f>
        <v>184414430.22166666</v>
      </c>
      <c r="C14" s="4">
        <f>C8+C9+C11+C12</f>
        <v>40087395.390533336</v>
      </c>
      <c r="D14" s="4">
        <f>B14+C14</f>
        <v>224501825.61219999</v>
      </c>
    </row>
    <row r="15" spans="1:4" x14ac:dyDescent="0.3">
      <c r="D15" s="1">
        <f>D8+D9+D11+D12</f>
        <v>224501825.61219999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Филонова</dc:creator>
  <cp:lastModifiedBy>Елена Филонова</cp:lastModifiedBy>
  <dcterms:created xsi:type="dcterms:W3CDTF">2015-06-05T18:19:34Z</dcterms:created>
  <dcterms:modified xsi:type="dcterms:W3CDTF">2026-01-16T09:55:18Z</dcterms:modified>
</cp:coreProperties>
</file>