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irill\Desktop\Усть-луга\Финансы и договора\Приложения к письму по увеличению стоимости\"/>
    </mc:Choice>
  </mc:AlternateContent>
  <xr:revisionPtr revIDLastSave="0" documentId="8_{172D090E-5C9C-4722-BC7D-D749177EA9CA}" xr6:coauthVersionLast="47" xr6:coauthVersionMax="47" xr10:uidLastSave="{00000000-0000-0000-0000-000000000000}"/>
  <bookViews>
    <workbookView xWindow="-16740" yWindow="11940" windowWidth="18810" windowHeight="9060" xr2:uid="{75C52123-29E4-4273-94D6-0914D72F1D5F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C6" i="1"/>
  <c r="C11" i="1" s="1"/>
  <c r="C7" i="1" l="1"/>
  <c r="C12" i="1"/>
  <c r="C13" i="1" s="1"/>
  <c r="C14" i="1" s="1"/>
  <c r="C15" i="1" s="1"/>
  <c r="C16" i="1" s="1"/>
  <c r="C18" i="1" l="1"/>
</calcChain>
</file>

<file path=xl/sharedStrings.xml><?xml version="1.0" encoding="utf-8"?>
<sst xmlns="http://schemas.openxmlformats.org/spreadsheetml/2006/main" count="19" uniqueCount="18">
  <si>
    <t>№ п/п</t>
  </si>
  <si>
    <t>Наименование работ</t>
  </si>
  <si>
    <t>Стоимость выполнения комплекса работ по монтажу металлоконструкций</t>
  </si>
  <si>
    <t>Непредвиденные затраты 3%</t>
  </si>
  <si>
    <t xml:space="preserve">Итоговая стоимость комплекса работ с учетом 3% непредвиденных затрат </t>
  </si>
  <si>
    <t>НДС 20%</t>
  </si>
  <si>
    <t>Расчёт обновленной стоимости работ</t>
  </si>
  <si>
    <t>Непредвиденные 3%</t>
  </si>
  <si>
    <t>Итого с НДС 20%</t>
  </si>
  <si>
    <t>Стоимость работ в контракте</t>
  </si>
  <si>
    <t>Итого с зимними, содержанием и инфляцией</t>
  </si>
  <si>
    <t xml:space="preserve">Итого с зимними, содержанием, инфляцией и непредвиденными </t>
  </si>
  <si>
    <t>Банковская гарантия</t>
  </si>
  <si>
    <t>Итого, с банковской гарантией</t>
  </si>
  <si>
    <t>Затраты на содержание строительной площадки и персонала (4 мес, июль-октябрь)</t>
  </si>
  <si>
    <t xml:space="preserve">Стоимость работ </t>
  </si>
  <si>
    <t xml:space="preserve">Индекс инфляции 2кв.25г./1кв.26г. (октябрь 25г./март 26г., дефлятор, ± 3,9%) </t>
  </si>
  <si>
    <t>Зимнее удорожание работ 2,1% с уходом за материалом зимой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</si>
</sst>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1"/>
      <name val="Aptos Narrow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6;&#1076;&#1077;&#1088;&#1078;&#1072;&#1085;&#1080;&#1077;%20&#1087;&#1083;&#1086;&#1097;&#1072;&#1076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8">
          <cell r="H28">
            <v>8834892.9900000002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41D58-0B65-41DB-838E-557BD18B6F90}">
  <dimension ref="A1:C18"/>
  <sheetViews>
    <sheetView tabSelected="1" zoomScale="130" zoomScaleNormal="130" workbookViewId="0">
      <selection activeCell="C21" sqref="C21"/>
    </sheetView>
  </sheetViews>
  <sheetFormatPr defaultRowHeight="14.25"/>
  <cols>
    <col min="2" max="2" width="91.375" bestFit="1" customWidth="1"/>
    <col min="3" max="3" width="28.75" bestFit="1" customWidth="1"/>
    <col min="4" max="4" width="10.875" bestFit="1" customWidth="1"/>
  </cols>
  <sheetData>
    <row r="1" spans="1:3" ht="15">
      <c r="A1" s="12"/>
      <c r="B1" s="12"/>
      <c r="C1" s="12"/>
    </row>
    <row r="2" spans="1:3" ht="15">
      <c r="A2" s="1" t="s">
        <v>0</v>
      </c>
      <c r="B2" s="1" t="s">
        <v>1</v>
      </c>
      <c r="C2" s="1" t="s">
        <v>15</v>
      </c>
    </row>
    <row r="3" spans="1:3" ht="15">
      <c r="A3" s="7" t="s">
        <v>9</v>
      </c>
      <c r="B3" s="8"/>
      <c r="C3" s="9"/>
    </row>
    <row r="4" spans="1:3">
      <c r="A4" s="2">
        <v>1</v>
      </c>
      <c r="B4" s="3" t="s">
        <v>2</v>
      </c>
      <c r="C4" s="4">
        <v>155057461.56</v>
      </c>
    </row>
    <row r="5" spans="1:3">
      <c r="A5" s="2">
        <v>2</v>
      </c>
      <c r="B5" s="3" t="s">
        <v>3</v>
      </c>
      <c r="C5" s="4">
        <v>4651723.8499999996</v>
      </c>
    </row>
    <row r="6" spans="1:3">
      <c r="A6" s="2">
        <v>3</v>
      </c>
      <c r="B6" s="3" t="s">
        <v>4</v>
      </c>
      <c r="C6" s="4">
        <f>C4+C5</f>
        <v>159709185.41</v>
      </c>
    </row>
    <row r="7" spans="1:3">
      <c r="A7" s="2">
        <v>4</v>
      </c>
      <c r="B7" s="3" t="s">
        <v>5</v>
      </c>
      <c r="C7" s="4">
        <f>C6*1.2</f>
        <v>191651022.49199998</v>
      </c>
    </row>
    <row r="8" spans="1:3" ht="15">
      <c r="A8" s="6" t="s">
        <v>6</v>
      </c>
      <c r="B8" s="6"/>
      <c r="C8" s="6"/>
    </row>
    <row r="9" spans="1:3">
      <c r="A9" s="2">
        <v>1</v>
      </c>
      <c r="B9" s="3" t="s">
        <v>17</v>
      </c>
      <c r="C9" s="4">
        <v>9767601.6199999992</v>
      </c>
    </row>
    <row r="10" spans="1:3">
      <c r="A10" s="2">
        <v>2</v>
      </c>
      <c r="B10" s="3" t="s">
        <v>14</v>
      </c>
      <c r="C10" s="4">
        <f>[1]Лист1!$H$28</f>
        <v>8834892.9900000002</v>
      </c>
    </row>
    <row r="11" spans="1:3">
      <c r="A11" s="2">
        <v>3</v>
      </c>
      <c r="B11" s="3" t="s">
        <v>16</v>
      </c>
      <c r="C11" s="4">
        <f>C6*0.039</f>
        <v>6228658.2309900001</v>
      </c>
    </row>
    <row r="12" spans="1:3">
      <c r="A12" s="2"/>
      <c r="B12" s="10" t="s">
        <v>10</v>
      </c>
      <c r="C12" s="4">
        <f>C4+C9+C10+C11</f>
        <v>179888614.40099001</v>
      </c>
    </row>
    <row r="13" spans="1:3">
      <c r="A13" s="2">
        <v>4</v>
      </c>
      <c r="B13" s="3" t="s">
        <v>7</v>
      </c>
      <c r="C13" s="4">
        <f>C12*0.03</f>
        <v>5396658.4320296999</v>
      </c>
    </row>
    <row r="14" spans="1:3">
      <c r="A14" s="2"/>
      <c r="B14" s="10" t="s">
        <v>11</v>
      </c>
      <c r="C14" s="4">
        <f>C13+C12</f>
        <v>185285272.8330197</v>
      </c>
    </row>
    <row r="15" spans="1:3">
      <c r="A15" s="2">
        <v>5</v>
      </c>
      <c r="B15" s="10" t="s">
        <v>5</v>
      </c>
      <c r="C15" s="4">
        <f>C14*0.2</f>
        <v>37057054.566603944</v>
      </c>
    </row>
    <row r="16" spans="1:3" ht="15">
      <c r="A16" s="13">
        <v>7</v>
      </c>
      <c r="B16" s="11" t="s">
        <v>8</v>
      </c>
      <c r="C16" s="5">
        <f>C15+C14</f>
        <v>222342327.39962363</v>
      </c>
    </row>
    <row r="17" spans="1:3" ht="15">
      <c r="A17" s="13">
        <v>8</v>
      </c>
      <c r="B17" s="11" t="s">
        <v>12</v>
      </c>
      <c r="C17" s="5">
        <v>1011891.79</v>
      </c>
    </row>
    <row r="18" spans="1:3" ht="15">
      <c r="A18" s="13">
        <v>9</v>
      </c>
      <c r="B18" s="11" t="s">
        <v>13</v>
      </c>
      <c r="C18" s="5">
        <f>C16+C17</f>
        <v>223354219.18962362</v>
      </c>
    </row>
  </sheetData>
  <mergeCells count="1">
    <mergeCell ref="A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Корр Константин</cp:lastModifiedBy>
  <cp:lastPrinted>2025-10-29T11:51:57Z</cp:lastPrinted>
  <dcterms:created xsi:type="dcterms:W3CDTF">2025-10-28T10:10:42Z</dcterms:created>
  <dcterms:modified xsi:type="dcterms:W3CDTF">2025-10-30T07:49:04Z</dcterms:modified>
</cp:coreProperties>
</file>