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.Расчет для непредвиденных и доп.работ\v2_корр. Акты на доп.работы_03.06\"/>
    </mc:Choice>
  </mc:AlternateContent>
  <xr:revisionPtr revIDLastSave="0" documentId="13_ncr:1_{6CFCE2A2-5C53-46EA-A01D-23EE3E3DFCB8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субподряд (ИП)" sheetId="1" state="hidden" r:id="rId1"/>
    <sheet name="расчет для нащельников" sheetId="2" r:id="rId2"/>
  </sheets>
  <externalReferences>
    <externalReference r:id="rId3"/>
  </externalReferences>
  <definedNames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1">'расчет для нащельников'!$4:$4</definedName>
    <definedName name="_xlnm.Print_Titles" localSheetId="0">'субподряд (ИП)'!$12:$12</definedName>
    <definedName name="_xlnm.Print_Area" localSheetId="1">'расчет для нащельников'!$A$1:$F$11</definedName>
    <definedName name="_xlnm.Print_Area" localSheetId="0">'субподряд (ИП)'!$A$1:$F$20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2" l="1"/>
  <c r="D11" i="2"/>
  <c r="D5" i="2"/>
  <c r="F5" i="2" s="1"/>
  <c r="D20" i="1"/>
  <c r="D17" i="1"/>
  <c r="F17" i="1" s="1"/>
  <c r="D14" i="1"/>
  <c r="F14" i="1" s="1"/>
  <c r="F21" i="1" s="1"/>
  <c r="D16" i="1"/>
  <c r="F22" i="1" l="1"/>
  <c r="F23" i="1"/>
</calcChain>
</file>

<file path=xl/sharedStrings.xml><?xml version="1.0" encoding="utf-8"?>
<sst xmlns="http://schemas.openxmlformats.org/spreadsheetml/2006/main" count="76" uniqueCount="40">
  <si>
    <t>Терминал по перевалке минеральных удобрений в морском торговом порту Усть-Луга. Береговые объекты терминала</t>
  </si>
  <si>
    <t/>
  </si>
  <si>
    <t>Конструкции металлические 07.04.042 Конвейерная галерея №3 (код SAP 01.02.011) код ГП 2.1.3</t>
  </si>
  <si>
    <t>№ п/п</t>
  </si>
  <si>
    <t>Наименование работ</t>
  </si>
  <si>
    <t>Ед. изм.</t>
  </si>
  <si>
    <t>Кол-во</t>
  </si>
  <si>
    <t>1</t>
  </si>
  <si>
    <t>2</t>
  </si>
  <si>
    <t>т</t>
  </si>
  <si>
    <t>Раздел 7. Настил</t>
  </si>
  <si>
    <t>Монтаж кровельного покрытия: из профилированного листа при высоте здания до 25 м</t>
  </si>
  <si>
    <t>Профиль H57-750-0,8</t>
  </si>
  <si>
    <t>Винты самонарезающие: для крепления профилированного настила и панелей к несущим конструкциям</t>
  </si>
  <si>
    <t>Монтаж ограждающих конструкций стен: из профилированного листа при высоте здания до 30 м
(10% на подрезку)</t>
  </si>
  <si>
    <t>Конструкции: стальные нащельников и деталей обрамления</t>
  </si>
  <si>
    <t>Профиль HC35-1000-0,7</t>
  </si>
  <si>
    <t>м2 покрытия</t>
  </si>
  <si>
    <t xml:space="preserve"> м2</t>
  </si>
  <si>
    <t>Ведомость договорной цены</t>
  </si>
  <si>
    <t>Цена за единицу, руб., без НДС</t>
  </si>
  <si>
    <t>Стоимость работ, руб., без НДС</t>
  </si>
  <si>
    <t>Итого</t>
  </si>
  <si>
    <t>НДС 22%</t>
  </si>
  <si>
    <t>Всего, с НДС</t>
  </si>
  <si>
    <t>1.1</t>
  </si>
  <si>
    <t>1.2</t>
  </si>
  <si>
    <t>2.1</t>
  </si>
  <si>
    <t>2.2</t>
  </si>
  <si>
    <t>2.3</t>
  </si>
  <si>
    <t>400-это с НДС или без?</t>
  </si>
  <si>
    <t>Монтаж ограждающих конструкций стен (профиль НС35)</t>
  </si>
  <si>
    <t>м2</t>
  </si>
  <si>
    <t>Монтаж конструкций нащельников</t>
  </si>
  <si>
    <t>в том числе:</t>
  </si>
  <si>
    <t>ВЕРСИЯ НЕ ДЛЯ ПЕЧАТИ!!!!!!!!!!!!!!</t>
  </si>
  <si>
    <t>Терминал по перевалке минеральных удобрений в МТП Усть-Луга. Береговые объекты терминала</t>
  </si>
  <si>
    <t xml:space="preserve">Устройство настила. Конструкции металлические 07.04.042 Конвейерная галерея №3 (код SAP 01.02.011) код ГП 2.1.3. </t>
  </si>
  <si>
    <t>Приложение №1</t>
  </si>
  <si>
    <t>к договору №_____ от _____2026г.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</si>
</sst>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2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sz val="9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i/>
      <sz val="8"/>
      <color rgb="FF000000"/>
      <name val="Arial"/>
      <family val="2"/>
      <charset val="204"/>
    </font>
    <font>
      <b/>
      <i/>
      <sz val="8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8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6"/>
      <color rgb="FFFF0000"/>
      <name val="Calibri"/>
      <family val="2"/>
      <charset val="204"/>
    </font>
    <font>
      <b/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2" fontId="0" fillId="0" borderId="0" xfId="0" applyNumberFormat="1"/>
    <xf numFmtId="0" fontId="7" fillId="0" borderId="0" xfId="0" applyFont="1"/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4" fontId="1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right" vertical="top"/>
    </xf>
    <xf numFmtId="49" fontId="12" fillId="0" borderId="0" xfId="0" applyNumberFormat="1" applyFont="1" applyFill="1" applyBorder="1" applyAlignment="1" applyProtection="1">
      <alignment horizontal="left" vertical="top"/>
    </xf>
    <xf numFmtId="0" fontId="12" fillId="0" borderId="0" xfId="0" applyNumberFormat="1" applyFont="1" applyFill="1" applyBorder="1" applyAlignment="1" applyProtection="1">
      <alignment horizontal="center" vertical="top" wrapText="1"/>
    </xf>
    <xf numFmtId="0" fontId="13" fillId="0" borderId="0" xfId="0" applyNumberFormat="1" applyFont="1" applyFill="1" applyBorder="1" applyAlignment="1" applyProtection="1">
      <alignment vertical="top"/>
    </xf>
    <xf numFmtId="0" fontId="13" fillId="0" borderId="0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>
      <alignment horizontal="center" vertical="top"/>
    </xf>
    <xf numFmtId="0" fontId="11" fillId="0" borderId="2" xfId="0" applyNumberFormat="1" applyFont="1" applyFill="1" applyBorder="1" applyAlignment="1" applyProtection="1">
      <alignment horizontal="center" vertical="center"/>
    </xf>
    <xf numFmtId="49" fontId="14" fillId="0" borderId="2" xfId="0" applyNumberFormat="1" applyFont="1" applyFill="1" applyBorder="1" applyAlignment="1" applyProtection="1">
      <alignment horizontal="center" vertical="center" wrapText="1"/>
    </xf>
    <xf numFmtId="0" fontId="14" fillId="0" borderId="2" xfId="0" applyNumberFormat="1" applyFont="1" applyFill="1" applyBorder="1" applyAlignment="1" applyProtection="1">
      <alignment horizontal="left" vertical="center" wrapText="1"/>
    </xf>
    <xf numFmtId="0" fontId="14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49" fontId="15" fillId="0" borderId="2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left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165" fontId="13" fillId="0" borderId="2" xfId="0" applyNumberFormat="1" applyFont="1" applyFill="1" applyBorder="1" applyAlignment="1" applyProtection="1">
      <alignment horizontal="center" vertical="center" wrapText="1"/>
    </xf>
    <xf numFmtId="4" fontId="13" fillId="0" borderId="2" xfId="0" applyNumberFormat="1" applyFont="1" applyFill="1" applyBorder="1" applyAlignment="1" applyProtection="1">
      <alignment horizontal="right" vertical="center" wrapText="1"/>
    </xf>
    <xf numFmtId="0" fontId="13" fillId="0" borderId="2" xfId="0" applyNumberFormat="1" applyFont="1" applyFill="1" applyBorder="1" applyAlignment="1" applyProtection="1">
      <alignment horizontal="center" vertical="center" wrapText="1"/>
    </xf>
    <xf numFmtId="2" fontId="10" fillId="0" borderId="2" xfId="0" applyNumberFormat="1" applyFont="1" applyFill="1" applyBorder="1" applyAlignment="1" applyProtection="1">
      <alignment horizontal="center" vertical="center" wrapText="1"/>
    </xf>
    <xf numFmtId="164" fontId="13" fillId="0" borderId="2" xfId="0" applyNumberFormat="1" applyFont="1" applyFill="1" applyBorder="1" applyAlignment="1" applyProtection="1">
      <alignment horizontal="center" vertical="center" wrapText="1"/>
    </xf>
    <xf numFmtId="1" fontId="13" fillId="0" borderId="2" xfId="0" applyNumberFormat="1" applyFont="1" applyFill="1" applyBorder="1" applyAlignment="1" applyProtection="1">
      <alignment horizontal="center" vertical="center" wrapText="1"/>
    </xf>
    <xf numFmtId="49" fontId="15" fillId="0" borderId="9" xfId="0" applyNumberFormat="1" applyFont="1" applyFill="1" applyBorder="1" applyAlignment="1" applyProtection="1">
      <alignment horizontal="center" vertical="center" wrapText="1"/>
    </xf>
    <xf numFmtId="0" fontId="15" fillId="0" borderId="9" xfId="0" applyNumberFormat="1" applyFont="1" applyFill="1" applyBorder="1" applyAlignment="1" applyProtection="1">
      <alignment horizontal="left" vertical="center" wrapText="1"/>
    </xf>
    <xf numFmtId="0" fontId="15" fillId="0" borderId="9" xfId="0" applyNumberFormat="1" applyFont="1" applyFill="1" applyBorder="1" applyAlignment="1" applyProtection="1">
      <alignment horizontal="center" vertical="center" wrapText="1"/>
    </xf>
    <xf numFmtId="166" fontId="13" fillId="0" borderId="9" xfId="0" applyNumberFormat="1" applyFont="1" applyFill="1" applyBorder="1" applyAlignment="1" applyProtection="1">
      <alignment horizontal="center" vertical="center" wrapText="1"/>
    </xf>
    <xf numFmtId="4" fontId="13" fillId="0" borderId="9" xfId="0" applyNumberFormat="1" applyFont="1" applyFill="1" applyBorder="1" applyAlignment="1" applyProtection="1">
      <alignment horizontal="right" vertical="center" wrapText="1"/>
    </xf>
    <xf numFmtId="0" fontId="11" fillId="0" borderId="0" xfId="0" applyNumberFormat="1" applyFont="1" applyFill="1" applyBorder="1" applyAlignment="1" applyProtection="1">
      <alignment horizontal="center" vertical="center"/>
    </xf>
    <xf numFmtId="4" fontId="14" fillId="0" borderId="5" xfId="0" applyNumberFormat="1" applyFont="1" applyFill="1" applyBorder="1" applyAlignment="1" applyProtection="1">
      <alignment vertical="center"/>
    </xf>
    <xf numFmtId="4" fontId="11" fillId="0" borderId="2" xfId="0" applyNumberFormat="1" applyFont="1" applyFill="1" applyBorder="1" applyAlignment="1" applyProtection="1">
      <alignment vertical="center"/>
    </xf>
    <xf numFmtId="4" fontId="14" fillId="0" borderId="2" xfId="0" applyNumberFormat="1" applyFont="1" applyFill="1" applyBorder="1" applyAlignment="1" applyProtection="1">
      <alignment vertical="center"/>
    </xf>
    <xf numFmtId="4" fontId="10" fillId="0" borderId="2" xfId="0" applyNumberFormat="1" applyFont="1" applyFill="1" applyBorder="1" applyAlignment="1" applyProtection="1">
      <alignment horizontal="center" vertical="center" wrapText="1"/>
    </xf>
    <xf numFmtId="4" fontId="13" fillId="0" borderId="2" xfId="0" applyNumberFormat="1" applyFont="1" applyFill="1" applyBorder="1" applyAlignment="1" applyProtection="1">
      <alignment horizontal="center" vertical="center" wrapText="1"/>
    </xf>
    <xf numFmtId="0" fontId="17" fillId="0" borderId="0" xfId="0" applyFont="1"/>
    <xf numFmtId="49" fontId="14" fillId="0" borderId="3" xfId="0" applyNumberFormat="1" applyFont="1" applyFill="1" applyBorder="1" applyAlignment="1" applyProtection="1">
      <alignment horizontal="center" vertical="center" wrapText="1"/>
    </xf>
    <xf numFmtId="0" fontId="14" fillId="0" borderId="3" xfId="0" applyNumberFormat="1" applyFont="1" applyFill="1" applyBorder="1" applyAlignment="1" applyProtection="1">
      <alignment horizontal="left" vertical="center" wrapText="1"/>
    </xf>
    <xf numFmtId="0" fontId="14" fillId="0" borderId="3" xfId="0" applyNumberFormat="1" applyFont="1" applyFill="1" applyBorder="1" applyAlignment="1" applyProtection="1">
      <alignment horizontal="center" vertical="center" wrapText="1"/>
    </xf>
    <xf numFmtId="2" fontId="10" fillId="0" borderId="3" xfId="0" applyNumberFormat="1" applyFont="1" applyFill="1" applyBorder="1" applyAlignment="1" applyProtection="1">
      <alignment horizontal="center" vertical="center" wrapText="1"/>
    </xf>
    <xf numFmtId="4" fontId="10" fillId="0" borderId="3" xfId="0" applyNumberFormat="1" applyFont="1" applyFill="1" applyBorder="1" applyAlignment="1" applyProtection="1">
      <alignment horizontal="center" vertical="center" wrapText="1"/>
    </xf>
    <xf numFmtId="49" fontId="15" fillId="0" borderId="5" xfId="0" applyNumberFormat="1" applyFont="1" applyFill="1" applyBorder="1" applyAlignment="1" applyProtection="1">
      <alignment horizontal="center" vertical="center" wrapText="1"/>
    </xf>
    <xf numFmtId="0" fontId="15" fillId="0" borderId="5" xfId="0" applyNumberFormat="1" applyFont="1" applyFill="1" applyBorder="1" applyAlignment="1" applyProtection="1">
      <alignment horizontal="left" vertical="center" wrapText="1"/>
    </xf>
    <xf numFmtId="0" fontId="15" fillId="0" borderId="5" xfId="0" applyNumberFormat="1" applyFont="1" applyFill="1" applyBorder="1" applyAlignment="1" applyProtection="1">
      <alignment horizontal="center" vertical="center" wrapText="1"/>
    </xf>
    <xf numFmtId="164" fontId="13" fillId="0" borderId="5" xfId="0" applyNumberFormat="1" applyFont="1" applyFill="1" applyBorder="1" applyAlignment="1" applyProtection="1">
      <alignment horizontal="center" vertical="center" wrapText="1"/>
    </xf>
    <xf numFmtId="4" fontId="13" fillId="0" borderId="5" xfId="0" applyNumberFormat="1" applyFont="1" applyFill="1" applyBorder="1" applyAlignment="1" applyProtection="1">
      <alignment horizontal="right" vertical="center" wrapText="1"/>
    </xf>
    <xf numFmtId="49" fontId="11" fillId="2" borderId="12" xfId="0" applyNumberFormat="1" applyFont="1" applyFill="1" applyBorder="1" applyAlignment="1" applyProtection="1">
      <alignment horizontal="center" vertical="center" wrapText="1"/>
    </xf>
    <xf numFmtId="0" fontId="11" fillId="2" borderId="13" xfId="0" applyNumberFormat="1" applyFont="1" applyFill="1" applyBorder="1" applyAlignment="1" applyProtection="1">
      <alignment horizontal="left" vertical="center" wrapText="1"/>
    </xf>
    <xf numFmtId="0" fontId="11" fillId="2" borderId="13" xfId="0" applyNumberFormat="1" applyFont="1" applyFill="1" applyBorder="1" applyAlignment="1" applyProtection="1">
      <alignment horizontal="center" vertical="center" wrapText="1"/>
    </xf>
    <xf numFmtId="2" fontId="19" fillId="2" borderId="13" xfId="0" applyNumberFormat="1" applyFont="1" applyFill="1" applyBorder="1" applyAlignment="1" applyProtection="1">
      <alignment horizontal="center" vertical="center" wrapText="1"/>
    </xf>
    <xf numFmtId="4" fontId="12" fillId="2" borderId="13" xfId="0" applyNumberFormat="1" applyFont="1" applyFill="1" applyBorder="1" applyAlignment="1" applyProtection="1">
      <alignment horizontal="center" vertical="center" wrapText="1"/>
    </xf>
    <xf numFmtId="4" fontId="12" fillId="2" borderId="14" xfId="0" applyNumberFormat="1" applyFont="1" applyFill="1" applyBorder="1" applyAlignment="1" applyProtection="1">
      <alignment horizontal="center" vertical="center" wrapText="1"/>
    </xf>
    <xf numFmtId="2" fontId="0" fillId="2" borderId="0" xfId="0" applyNumberFormat="1" applyFill="1"/>
    <xf numFmtId="0" fontId="0" fillId="2" borderId="0" xfId="0" applyFill="1"/>
    <xf numFmtId="0" fontId="5" fillId="2" borderId="0" xfId="0" applyNumberFormat="1" applyFont="1" applyFill="1" applyBorder="1" applyAlignment="1" applyProtection="1">
      <alignment horizontal="left" vertical="center" wrapText="1"/>
    </xf>
    <xf numFmtId="0" fontId="5" fillId="2" borderId="0" xfId="0" applyNumberFormat="1" applyFont="1" applyFill="1" applyBorder="1" applyAlignment="1" applyProtection="1">
      <alignment horizontal="left" vertical="top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3" fillId="2" borderId="0" xfId="0" applyNumberFormat="1" applyFont="1" applyFill="1" applyBorder="1" applyAlignment="1" applyProtection="1">
      <alignment horizontal="left" vertical="top" wrapText="1"/>
    </xf>
    <xf numFmtId="49" fontId="14" fillId="2" borderId="15" xfId="0" applyNumberFormat="1" applyFont="1" applyFill="1" applyBorder="1" applyAlignment="1" applyProtection="1">
      <alignment horizontal="center" vertical="center" wrapText="1"/>
    </xf>
    <xf numFmtId="0" fontId="14" fillId="2" borderId="2" xfId="0" applyNumberFormat="1" applyFont="1" applyFill="1" applyBorder="1" applyAlignment="1" applyProtection="1">
      <alignment horizontal="left" vertical="center" wrapText="1"/>
    </xf>
    <xf numFmtId="0" fontId="14" fillId="2" borderId="2" xfId="0" applyNumberFormat="1" applyFont="1" applyFill="1" applyBorder="1" applyAlignment="1" applyProtection="1">
      <alignment horizontal="center" vertical="center" wrapText="1"/>
    </xf>
    <xf numFmtId="2" fontId="10" fillId="2" borderId="2" xfId="0" applyNumberFormat="1" applyFont="1" applyFill="1" applyBorder="1" applyAlignment="1" applyProtection="1">
      <alignment horizontal="center" vertical="center" wrapText="1"/>
    </xf>
    <xf numFmtId="4" fontId="10" fillId="2" borderId="2" xfId="0" applyNumberFormat="1" applyFont="1" applyFill="1" applyBorder="1" applyAlignment="1" applyProtection="1">
      <alignment horizontal="center" vertical="center" wrapText="1"/>
    </xf>
    <xf numFmtId="4" fontId="10" fillId="2" borderId="16" xfId="0" applyNumberFormat="1" applyFont="1" applyFill="1" applyBorder="1" applyAlignment="1" applyProtection="1">
      <alignment horizontal="center" vertical="center" wrapText="1"/>
    </xf>
    <xf numFmtId="49" fontId="14" fillId="2" borderId="17" xfId="0" applyNumberFormat="1" applyFont="1" applyFill="1" applyBorder="1" applyAlignment="1" applyProtection="1">
      <alignment horizontal="center" vertical="center" wrapText="1"/>
    </xf>
    <xf numFmtId="0" fontId="14" fillId="2" borderId="18" xfId="0" applyNumberFormat="1" applyFont="1" applyFill="1" applyBorder="1" applyAlignment="1" applyProtection="1">
      <alignment horizontal="left" vertical="center" wrapText="1"/>
    </xf>
    <xf numFmtId="0" fontId="14" fillId="2" borderId="18" xfId="0" applyNumberFormat="1" applyFont="1" applyFill="1" applyBorder="1" applyAlignment="1" applyProtection="1">
      <alignment horizontal="center" vertical="center" wrapText="1"/>
    </xf>
    <xf numFmtId="2" fontId="10" fillId="2" borderId="18" xfId="0" applyNumberFormat="1" applyFont="1" applyFill="1" applyBorder="1" applyAlignment="1" applyProtection="1">
      <alignment horizontal="center" vertical="center" wrapText="1"/>
    </xf>
    <xf numFmtId="4" fontId="10" fillId="2" borderId="18" xfId="0" applyNumberFormat="1" applyFont="1" applyFill="1" applyBorder="1" applyAlignment="1" applyProtection="1">
      <alignment horizontal="center" vertical="center" wrapText="1"/>
    </xf>
    <xf numFmtId="4" fontId="10" fillId="2" borderId="19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horizontal="left" vertical="center" wrapText="1"/>
    </xf>
    <xf numFmtId="0" fontId="13" fillId="0" borderId="0" xfId="0" applyNumberFormat="1" applyFont="1" applyFill="1" applyBorder="1" applyAlignment="1" applyProtection="1">
      <alignment horizontal="left" wrapText="1"/>
    </xf>
    <xf numFmtId="0" fontId="14" fillId="0" borderId="4" xfId="0" applyNumberFormat="1" applyFont="1" applyFill="1" applyBorder="1" applyAlignment="1" applyProtection="1">
      <alignment horizontal="right" vertical="center"/>
    </xf>
    <xf numFmtId="0" fontId="14" fillId="0" borderId="1" xfId="0" applyNumberFormat="1" applyFont="1" applyFill="1" applyBorder="1" applyAlignment="1" applyProtection="1">
      <alignment horizontal="right" vertical="center"/>
    </xf>
    <xf numFmtId="0" fontId="14" fillId="0" borderId="10" xfId="0" applyNumberFormat="1" applyFont="1" applyFill="1" applyBorder="1" applyAlignment="1" applyProtection="1">
      <alignment horizontal="right" vertical="center"/>
    </xf>
    <xf numFmtId="0" fontId="14" fillId="0" borderId="6" xfId="0" applyNumberFormat="1" applyFont="1" applyFill="1" applyBorder="1" applyAlignment="1" applyProtection="1">
      <alignment horizontal="right" vertical="center"/>
    </xf>
    <xf numFmtId="0" fontId="14" fillId="0" borderId="7" xfId="0" applyNumberFormat="1" applyFont="1" applyFill="1" applyBorder="1" applyAlignment="1" applyProtection="1">
      <alignment horizontal="right" vertical="center"/>
    </xf>
    <xf numFmtId="0" fontId="14" fillId="0" borderId="8" xfId="0" applyNumberFormat="1" applyFont="1" applyFill="1" applyBorder="1" applyAlignment="1" applyProtection="1">
      <alignment horizontal="right" vertical="center"/>
    </xf>
    <xf numFmtId="0" fontId="14" fillId="0" borderId="2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wrapText="1"/>
    </xf>
    <xf numFmtId="0" fontId="10" fillId="0" borderId="0" xfId="0" applyNumberFormat="1" applyFont="1" applyFill="1" applyBorder="1" applyAlignment="1" applyProtection="1">
      <alignment horizontal="center"/>
    </xf>
    <xf numFmtId="0" fontId="18" fillId="0" borderId="11" xfId="0" applyFont="1" applyBorder="1" applyAlignment="1">
      <alignment horizontal="left"/>
    </xf>
    <xf numFmtId="0" fontId="1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23"/>
  <sheetViews>
    <sheetView zoomScale="110" zoomScaleNormal="110" workbookViewId="0">
      <selection activeCell="AP10" sqref="AP10"/>
    </sheetView>
  </sheetViews>
  <sheetFormatPr defaultColWidth="9.140625" defaultRowHeight="11.25" customHeight="1" x14ac:dyDescent="0.2"/>
  <cols>
    <col min="1" max="1" width="7" style="19" customWidth="1"/>
    <col min="2" max="2" width="54" style="19" customWidth="1"/>
    <col min="3" max="3" width="12.140625" style="19" customWidth="1"/>
    <col min="4" max="4" width="11.140625" style="48" customWidth="1"/>
    <col min="5" max="5" width="15.5703125" style="19" customWidth="1"/>
    <col min="6" max="6" width="19.5703125" style="19" customWidth="1"/>
    <col min="7" max="7" width="9.140625" style="1"/>
    <col min="8" max="21" width="139.85546875" style="2" hidden="1" customWidth="1"/>
    <col min="22" max="25" width="72.85546875" style="3" hidden="1" customWidth="1"/>
    <col min="26" max="26" width="139.85546875" style="4" hidden="1" customWidth="1"/>
    <col min="27" max="29" width="117.28515625" style="5" hidden="1" customWidth="1"/>
    <col min="30" max="30" width="139.85546875" style="4" hidden="1" customWidth="1"/>
    <col min="31" max="33" width="117.28515625" style="5" hidden="1" customWidth="1"/>
    <col min="34" max="41" width="51.85546875" style="6" hidden="1" customWidth="1"/>
    <col min="42" max="16384" width="9.140625" style="1"/>
  </cols>
  <sheetData>
    <row r="1" spans="1:29" customFormat="1" ht="21.75" customHeight="1" x14ac:dyDescent="0.25">
      <c r="A1" s="19"/>
      <c r="B1" s="20"/>
      <c r="C1" s="21"/>
      <c r="D1" s="22"/>
      <c r="E1" s="89" t="s">
        <v>38</v>
      </c>
      <c r="F1" s="89"/>
    </row>
    <row r="2" spans="1:29" customFormat="1" ht="18.75" customHeight="1" x14ac:dyDescent="0.25">
      <c r="A2" s="19"/>
      <c r="B2" s="20"/>
      <c r="C2" s="21"/>
      <c r="D2" s="22"/>
      <c r="E2" s="90" t="s">
        <v>39</v>
      </c>
      <c r="F2" s="90"/>
    </row>
    <row r="3" spans="1:29" customFormat="1" ht="15" x14ac:dyDescent="0.25">
      <c r="A3" s="20"/>
      <c r="B3" s="20"/>
      <c r="C3" s="20"/>
      <c r="D3" s="22"/>
      <c r="E3" s="20"/>
      <c r="F3" s="23"/>
    </row>
    <row r="4" spans="1:29" customFormat="1" ht="15" x14ac:dyDescent="0.25">
      <c r="A4" s="99" t="s">
        <v>36</v>
      </c>
      <c r="B4" s="99"/>
      <c r="C4" s="99"/>
      <c r="D4" s="99"/>
      <c r="E4" s="99"/>
      <c r="F4" s="99"/>
      <c r="H4" s="7" t="s">
        <v>0</v>
      </c>
      <c r="I4" s="7" t="s">
        <v>1</v>
      </c>
      <c r="J4" s="7" t="s">
        <v>1</v>
      </c>
      <c r="K4" s="7" t="s">
        <v>1</v>
      </c>
      <c r="L4" s="7" t="s">
        <v>1</v>
      </c>
      <c r="M4" s="7" t="s">
        <v>1</v>
      </c>
      <c r="N4" s="7" t="s">
        <v>1</v>
      </c>
    </row>
    <row r="5" spans="1:29" customFormat="1" ht="15" x14ac:dyDescent="0.25">
      <c r="A5" s="24"/>
      <c r="B5" s="25"/>
      <c r="C5" s="20"/>
      <c r="D5" s="22"/>
      <c r="E5" s="23"/>
      <c r="F5" s="23"/>
    </row>
    <row r="6" spans="1:29" customFormat="1" ht="15" customHeight="1" x14ac:dyDescent="0.25">
      <c r="A6" s="100" t="s">
        <v>19</v>
      </c>
      <c r="B6" s="100"/>
      <c r="C6" s="100"/>
      <c r="D6" s="100"/>
      <c r="E6" s="100"/>
      <c r="F6" s="100"/>
    </row>
    <row r="7" spans="1:29" customFormat="1" ht="10.5" customHeight="1" x14ac:dyDescent="0.25">
      <c r="A7" s="21"/>
      <c r="B7" s="26"/>
      <c r="C7" s="26"/>
      <c r="D7" s="27"/>
      <c r="E7" s="26"/>
      <c r="F7" s="23"/>
    </row>
    <row r="8" spans="1:29" customFormat="1" ht="15" x14ac:dyDescent="0.25">
      <c r="A8" s="99" t="s">
        <v>37</v>
      </c>
      <c r="B8" s="99"/>
      <c r="C8" s="99"/>
      <c r="D8" s="99"/>
      <c r="E8" s="99"/>
      <c r="F8" s="99"/>
      <c r="O8" s="7" t="s">
        <v>2</v>
      </c>
      <c r="P8" s="7" t="s">
        <v>1</v>
      </c>
      <c r="Q8" s="7" t="s">
        <v>1</v>
      </c>
      <c r="R8" s="7" t="s">
        <v>1</v>
      </c>
      <c r="S8" s="7" t="s">
        <v>1</v>
      </c>
      <c r="T8" s="7" t="s">
        <v>1</v>
      </c>
      <c r="U8" s="7" t="s">
        <v>1</v>
      </c>
    </row>
    <row r="9" spans="1:29" customFormat="1" ht="15" x14ac:dyDescent="0.25">
      <c r="A9" s="21"/>
      <c r="B9" s="28"/>
      <c r="C9" s="28"/>
      <c r="D9" s="27"/>
      <c r="E9" s="28"/>
      <c r="F9" s="23"/>
    </row>
    <row r="10" spans="1:29" customFormat="1" ht="36" customHeight="1" x14ac:dyDescent="0.25">
      <c r="A10" s="98" t="s">
        <v>3</v>
      </c>
      <c r="B10" s="98" t="s">
        <v>4</v>
      </c>
      <c r="C10" s="98" t="s">
        <v>5</v>
      </c>
      <c r="D10" s="98" t="s">
        <v>6</v>
      </c>
      <c r="E10" s="98" t="s">
        <v>20</v>
      </c>
      <c r="F10" s="98" t="s">
        <v>21</v>
      </c>
    </row>
    <row r="11" spans="1:29" customFormat="1" ht="15" x14ac:dyDescent="0.25">
      <c r="A11" s="98"/>
      <c r="B11" s="98"/>
      <c r="C11" s="98"/>
      <c r="D11" s="98"/>
      <c r="E11" s="98"/>
      <c r="F11" s="98"/>
    </row>
    <row r="12" spans="1:29" customFormat="1" ht="15" customHeight="1" x14ac:dyDescent="0.25">
      <c r="A12" s="29">
        <v>1</v>
      </c>
      <c r="B12" s="29">
        <v>2</v>
      </c>
      <c r="C12" s="29">
        <v>3</v>
      </c>
      <c r="D12" s="29">
        <v>4</v>
      </c>
      <c r="E12" s="29">
        <v>5</v>
      </c>
      <c r="F12" s="29">
        <v>6</v>
      </c>
    </row>
    <row r="13" spans="1:29" customFormat="1" ht="15" x14ac:dyDescent="0.25">
      <c r="A13" s="97" t="s">
        <v>10</v>
      </c>
      <c r="B13" s="97"/>
      <c r="C13" s="97"/>
      <c r="D13" s="97"/>
      <c r="E13" s="97"/>
      <c r="F13" s="97"/>
      <c r="Z13" s="8" t="s">
        <v>10</v>
      </c>
      <c r="AA13" s="9"/>
      <c r="AB13" s="10"/>
      <c r="AC13" s="11"/>
    </row>
    <row r="14" spans="1:29" customFormat="1" ht="45" customHeight="1" x14ac:dyDescent="0.25">
      <c r="A14" s="30" t="s">
        <v>7</v>
      </c>
      <c r="B14" s="31" t="s">
        <v>11</v>
      </c>
      <c r="C14" s="32" t="s">
        <v>17</v>
      </c>
      <c r="D14" s="33">
        <f>52.7*100</f>
        <v>5270</v>
      </c>
      <c r="E14" s="52">
        <v>400</v>
      </c>
      <c r="F14" s="52">
        <f>D14*E14</f>
        <v>2108000</v>
      </c>
      <c r="G14" s="54" t="s">
        <v>30</v>
      </c>
      <c r="Z14" s="8"/>
      <c r="AA14" s="9"/>
      <c r="AB14" s="10"/>
      <c r="AC14" s="11"/>
    </row>
    <row r="15" spans="1:29" s="13" customFormat="1" ht="33" customHeight="1" x14ac:dyDescent="0.25">
      <c r="A15" s="34" t="s">
        <v>25</v>
      </c>
      <c r="B15" s="35" t="s">
        <v>12</v>
      </c>
      <c r="C15" s="36" t="s">
        <v>9</v>
      </c>
      <c r="D15" s="37">
        <v>56.7</v>
      </c>
      <c r="E15" s="53"/>
      <c r="F15" s="53"/>
      <c r="Z15" s="14"/>
      <c r="AA15" s="15"/>
      <c r="AB15" s="16"/>
      <c r="AC15" s="17"/>
    </row>
    <row r="16" spans="1:29" s="13" customFormat="1" ht="33" customHeight="1" x14ac:dyDescent="0.25">
      <c r="A16" s="34" t="s">
        <v>26</v>
      </c>
      <c r="B16" s="35" t="s">
        <v>13</v>
      </c>
      <c r="C16" s="36" t="s">
        <v>9</v>
      </c>
      <c r="D16" s="39">
        <f>0.036*5270/100</f>
        <v>1.8972</v>
      </c>
      <c r="E16" s="53"/>
      <c r="F16" s="53"/>
      <c r="Z16" s="14"/>
      <c r="AA16" s="15"/>
      <c r="AB16" s="16"/>
      <c r="AC16" s="17"/>
    </row>
    <row r="17" spans="1:42" customFormat="1" ht="45" customHeight="1" x14ac:dyDescent="0.25">
      <c r="A17" s="30" t="s">
        <v>8</v>
      </c>
      <c r="B17" s="31" t="s">
        <v>14</v>
      </c>
      <c r="C17" s="32" t="s">
        <v>18</v>
      </c>
      <c r="D17" s="40">
        <f>54*1000/7.4*0.9</f>
        <v>6567.5675675675675</v>
      </c>
      <c r="E17" s="52">
        <v>500</v>
      </c>
      <c r="F17" s="52">
        <f>D17*E17</f>
        <v>3283783.7837837837</v>
      </c>
      <c r="G17" s="12"/>
      <c r="Z17" s="8"/>
      <c r="AA17" s="9"/>
      <c r="AB17" s="10"/>
      <c r="AC17" s="11"/>
    </row>
    <row r="18" spans="1:42" s="13" customFormat="1" ht="33" customHeight="1" x14ac:dyDescent="0.25">
      <c r="A18" s="34" t="s">
        <v>27</v>
      </c>
      <c r="B18" s="35" t="s">
        <v>15</v>
      </c>
      <c r="C18" s="36" t="s">
        <v>9</v>
      </c>
      <c r="D18" s="41">
        <v>3.7959999999999998</v>
      </c>
      <c r="E18" s="38"/>
      <c r="F18" s="38"/>
      <c r="Z18" s="14"/>
      <c r="AA18" s="15"/>
      <c r="AB18" s="16"/>
      <c r="AC18" s="17"/>
    </row>
    <row r="19" spans="1:42" s="13" customFormat="1" ht="33" customHeight="1" x14ac:dyDescent="0.25">
      <c r="A19" s="34" t="s">
        <v>28</v>
      </c>
      <c r="B19" s="35" t="s">
        <v>16</v>
      </c>
      <c r="C19" s="36" t="s">
        <v>9</v>
      </c>
      <c r="D19" s="42">
        <v>54</v>
      </c>
      <c r="E19" s="38"/>
      <c r="F19" s="38"/>
      <c r="Z19" s="14"/>
      <c r="AA19" s="15"/>
      <c r="AB19" s="16"/>
      <c r="AC19" s="17"/>
    </row>
    <row r="20" spans="1:42" s="13" customFormat="1" ht="33" customHeight="1" thickBot="1" x14ac:dyDescent="0.3">
      <c r="A20" s="43" t="s">
        <v>29</v>
      </c>
      <c r="B20" s="44" t="s">
        <v>13</v>
      </c>
      <c r="C20" s="45" t="s">
        <v>9</v>
      </c>
      <c r="D20" s="46">
        <f xml:space="preserve">
0.036*6567.57/100</f>
        <v>2.3643251999999997</v>
      </c>
      <c r="E20" s="47"/>
      <c r="F20" s="47"/>
      <c r="Z20" s="14"/>
      <c r="AA20" s="15"/>
      <c r="AB20" s="16"/>
      <c r="AC20" s="17"/>
    </row>
    <row r="21" spans="1:42" ht="20.100000000000001" customHeight="1" thickTop="1" x14ac:dyDescent="0.2">
      <c r="A21" s="91" t="s">
        <v>22</v>
      </c>
      <c r="B21" s="92"/>
      <c r="C21" s="92"/>
      <c r="D21" s="92"/>
      <c r="E21" s="93"/>
      <c r="F21" s="49">
        <f>F14+F17</f>
        <v>5391783.7837837841</v>
      </c>
    </row>
    <row r="22" spans="1:42" ht="20.100000000000001" customHeight="1" x14ac:dyDescent="0.2">
      <c r="A22" s="94" t="s">
        <v>23</v>
      </c>
      <c r="B22" s="95"/>
      <c r="C22" s="95"/>
      <c r="D22" s="95"/>
      <c r="E22" s="96"/>
      <c r="F22" s="50">
        <f>F21*0.22</f>
        <v>1186192.4324324324</v>
      </c>
    </row>
    <row r="23" spans="1:42" ht="20.100000000000001" customHeight="1" x14ac:dyDescent="0.2">
      <c r="A23" s="94" t="s">
        <v>24</v>
      </c>
      <c r="B23" s="95"/>
      <c r="C23" s="95"/>
      <c r="D23" s="95"/>
      <c r="E23" s="96"/>
      <c r="F23" s="51">
        <f>F21+F22</f>
        <v>6577976.2162162168</v>
      </c>
      <c r="AP23" s="18"/>
    </row>
  </sheetData>
  <mergeCells count="15">
    <mergeCell ref="E1:F1"/>
    <mergeCell ref="E2:F2"/>
    <mergeCell ref="A21:E21"/>
    <mergeCell ref="A22:E22"/>
    <mergeCell ref="A23:E23"/>
    <mergeCell ref="A13:F13"/>
    <mergeCell ref="E10:E11"/>
    <mergeCell ref="F10:F11"/>
    <mergeCell ref="A10:A11"/>
    <mergeCell ref="B10:B11"/>
    <mergeCell ref="C10:C11"/>
    <mergeCell ref="D10:D11"/>
    <mergeCell ref="A4:F4"/>
    <mergeCell ref="A6:F6"/>
    <mergeCell ref="A8:F8"/>
  </mergeCells>
  <phoneticPr fontId="16" type="noConversion"/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E8806-A8FA-4D46-822C-FB6752B86922}">
  <sheetPr>
    <tabColor rgb="FFFF0000"/>
    <pageSetUpPr fitToPage="1"/>
  </sheetPr>
  <dimension ref="A1:AR12"/>
  <sheetViews>
    <sheetView tabSelected="1" zoomScale="110" zoomScaleNormal="110" workbookViewId="0">
      <selection activeCell="G12" sqref="G12"/>
    </sheetView>
  </sheetViews>
  <sheetFormatPr defaultColWidth="9.140625" defaultRowHeight="11.25" customHeight="1" outlineLevelRow="1" x14ac:dyDescent="0.2"/>
  <cols>
    <col min="1" max="1" width="7" style="19" customWidth="1"/>
    <col min="2" max="2" width="54" style="19" customWidth="1"/>
    <col min="3" max="3" width="12.140625" style="19" customWidth="1"/>
    <col min="4" max="4" width="11.140625" style="48" customWidth="1"/>
    <col min="5" max="6" width="15.5703125" style="19" customWidth="1"/>
    <col min="7" max="7" width="9.140625" style="1"/>
    <col min="8" max="21" width="139.85546875" style="2" hidden="1" customWidth="1"/>
    <col min="22" max="25" width="72.85546875" style="3" hidden="1" customWidth="1"/>
    <col min="26" max="26" width="139.85546875" style="4" hidden="1" customWidth="1"/>
    <col min="27" max="29" width="117.28515625" style="5" hidden="1" customWidth="1"/>
    <col min="30" max="30" width="139.85546875" style="4" hidden="1" customWidth="1"/>
    <col min="31" max="33" width="117.28515625" style="5" hidden="1" customWidth="1"/>
    <col min="34" max="41" width="51.85546875" style="6" hidden="1" customWidth="1"/>
    <col min="42" max="16384" width="9.140625" style="1"/>
  </cols>
  <sheetData>
    <row r="1" spans="1:44" customFormat="1" ht="15" x14ac:dyDescent="0.25">
      <c r="A1" s="21"/>
      <c r="B1" s="28"/>
      <c r="C1" s="28"/>
      <c r="D1" s="27"/>
      <c r="E1" s="28"/>
      <c r="F1" s="23"/>
    </row>
    <row r="2" spans="1:44" customFormat="1" ht="36" customHeight="1" x14ac:dyDescent="0.35">
      <c r="A2" s="98" t="s">
        <v>3</v>
      </c>
      <c r="B2" s="98" t="s">
        <v>4</v>
      </c>
      <c r="C2" s="98" t="s">
        <v>5</v>
      </c>
      <c r="D2" s="98" t="s">
        <v>6</v>
      </c>
      <c r="E2" s="98" t="s">
        <v>20</v>
      </c>
      <c r="F2" s="98" t="s">
        <v>21</v>
      </c>
      <c r="G2" s="101" t="s">
        <v>35</v>
      </c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</row>
    <row r="3" spans="1:44" customFormat="1" ht="15" x14ac:dyDescent="0.25">
      <c r="A3" s="98"/>
      <c r="B3" s="98"/>
      <c r="C3" s="98"/>
      <c r="D3" s="98"/>
      <c r="E3" s="98"/>
      <c r="F3" s="98"/>
    </row>
    <row r="4" spans="1:44" customFormat="1" ht="15" customHeight="1" x14ac:dyDescent="0.25">
      <c r="A4" s="29">
        <v>1</v>
      </c>
      <c r="B4" s="29">
        <v>2</v>
      </c>
      <c r="C4" s="29">
        <v>3</v>
      </c>
      <c r="D4" s="29">
        <v>4</v>
      </c>
      <c r="E4" s="29">
        <v>5</v>
      </c>
      <c r="F4" s="29">
        <v>6</v>
      </c>
    </row>
    <row r="5" spans="1:44" customFormat="1" ht="45" customHeight="1" thickBot="1" x14ac:dyDescent="0.3">
      <c r="A5" s="55" t="s">
        <v>8</v>
      </c>
      <c r="B5" s="56" t="s">
        <v>14</v>
      </c>
      <c r="C5" s="57" t="s">
        <v>18</v>
      </c>
      <c r="D5" s="58">
        <f>54*1000/7.4*0.9</f>
        <v>6567.5675675675675</v>
      </c>
      <c r="E5" s="59">
        <v>500</v>
      </c>
      <c r="F5" s="59">
        <f>D5*E5</f>
        <v>3283783.7837837837</v>
      </c>
      <c r="G5" s="12"/>
      <c r="Z5" s="8"/>
      <c r="AA5" s="9"/>
      <c r="AB5" s="10"/>
      <c r="AC5" s="11"/>
    </row>
    <row r="6" spans="1:44" s="72" customFormat="1" ht="32.25" customHeight="1" outlineLevel="1" x14ac:dyDescent="0.25">
      <c r="A6" s="65"/>
      <c r="B6" s="66" t="s">
        <v>34</v>
      </c>
      <c r="C6" s="67"/>
      <c r="D6" s="68">
        <f>D7+D8</f>
        <v>6567.57</v>
      </c>
      <c r="E6" s="69"/>
      <c r="F6" s="70"/>
      <c r="G6" s="71"/>
      <c r="Z6" s="73"/>
      <c r="AA6" s="74"/>
      <c r="AB6" s="75"/>
      <c r="AC6" s="76"/>
    </row>
    <row r="7" spans="1:44" s="72" customFormat="1" ht="19.5" customHeight="1" outlineLevel="1" x14ac:dyDescent="0.25">
      <c r="A7" s="77"/>
      <c r="B7" s="78" t="s">
        <v>31</v>
      </c>
      <c r="C7" s="79" t="s">
        <v>32</v>
      </c>
      <c r="D7" s="80">
        <v>5000</v>
      </c>
      <c r="E7" s="81"/>
      <c r="F7" s="82"/>
      <c r="G7" s="71"/>
      <c r="Z7" s="73"/>
      <c r="AA7" s="74"/>
      <c r="AB7" s="75"/>
      <c r="AC7" s="76"/>
    </row>
    <row r="8" spans="1:44" s="72" customFormat="1" ht="19.5" customHeight="1" outlineLevel="1" thickBot="1" x14ac:dyDescent="0.3">
      <c r="A8" s="83"/>
      <c r="B8" s="84" t="s">
        <v>33</v>
      </c>
      <c r="C8" s="85" t="s">
        <v>32</v>
      </c>
      <c r="D8" s="86">
        <v>1567.5699999999997</v>
      </c>
      <c r="E8" s="87"/>
      <c r="F8" s="88"/>
      <c r="G8" s="71"/>
      <c r="Z8" s="73"/>
      <c r="AA8" s="74"/>
      <c r="AB8" s="75"/>
      <c r="AC8" s="76"/>
    </row>
    <row r="9" spans="1:44" s="13" customFormat="1" ht="33" customHeight="1" x14ac:dyDescent="0.25">
      <c r="A9" s="60" t="s">
        <v>27</v>
      </c>
      <c r="B9" s="61" t="s">
        <v>15</v>
      </c>
      <c r="C9" s="62" t="s">
        <v>9</v>
      </c>
      <c r="D9" s="63">
        <v>3.7959999999999998</v>
      </c>
      <c r="E9" s="64"/>
      <c r="F9" s="64"/>
      <c r="Z9" s="14"/>
      <c r="AA9" s="15"/>
      <c r="AB9" s="16"/>
      <c r="AC9" s="17"/>
    </row>
    <row r="10" spans="1:44" s="13" customFormat="1" ht="33" customHeight="1" x14ac:dyDescent="0.25">
      <c r="A10" s="34" t="s">
        <v>28</v>
      </c>
      <c r="B10" s="35" t="s">
        <v>16</v>
      </c>
      <c r="C10" s="36" t="s">
        <v>9</v>
      </c>
      <c r="D10" s="42">
        <v>54</v>
      </c>
      <c r="E10" s="38"/>
      <c r="F10" s="38"/>
      <c r="Z10" s="14"/>
      <c r="AA10" s="15"/>
      <c r="AB10" s="16"/>
      <c r="AC10" s="17"/>
    </row>
    <row r="11" spans="1:44" s="13" customFormat="1" ht="33" customHeight="1" thickBot="1" x14ac:dyDescent="0.3">
      <c r="A11" s="43" t="s">
        <v>29</v>
      </c>
      <c r="B11" s="44" t="s">
        <v>13</v>
      </c>
      <c r="C11" s="45" t="s">
        <v>9</v>
      </c>
      <c r="D11" s="46">
        <f xml:space="preserve">
0.036*6567.57/100</f>
        <v>2.3643251999999997</v>
      </c>
      <c r="E11" s="47"/>
      <c r="F11" s="47"/>
      <c r="Z11" s="14"/>
      <c r="AA11" s="15"/>
      <c r="AB11" s="16"/>
      <c r="AC11" s="17"/>
    </row>
    <row r="12" spans="1:44" ht="11.25" customHeight="1" thickTop="1" x14ac:dyDescent="0.2"/>
  </sheetData>
  <mergeCells count="7">
    <mergeCell ref="G2:AR2"/>
    <mergeCell ref="A2:A3"/>
    <mergeCell ref="B2:B3"/>
    <mergeCell ref="C2:C3"/>
    <mergeCell ref="D2:D3"/>
    <mergeCell ref="E2:E3"/>
    <mergeCell ref="F2:F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субподряд (ИП)</vt:lpstr>
      <vt:lpstr>расчет для нащельников</vt:lpstr>
      <vt:lpstr>'расчет для нащельников'!Заголовки_для_печати</vt:lpstr>
      <vt:lpstr>'субподряд (ИП)'!Заголовки_для_печати</vt:lpstr>
      <vt:lpstr>'расчет для нащельников'!Область_печати</vt:lpstr>
      <vt:lpstr>'субподряд (ИП)'!Область_печати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2025-02-07T12:27:45Z</cp:lastPrinted>
  <dcterms:created xsi:type="dcterms:W3CDTF">2020-09-30T08:50:27Z</dcterms:created>
  <dcterms:modified xsi:type="dcterms:W3CDTF">2026-06-05T10:59:08Z</dcterms:modified>
</cp:coreProperties>
</file>